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caitlin.hannahan\Desktop\OneDrive - United Nations Development Programme\01. Stabilization Coherence Fund\09. Reporting\"/>
    </mc:Choice>
  </mc:AlternateContent>
  <xr:revisionPtr revIDLastSave="0" documentId="8_{61FEC6D6-B50A-4473-88F7-EEFAC13DC0EA}" xr6:coauthVersionLast="45" xr6:coauthVersionMax="45" xr10:uidLastSave="{00000000-0000-0000-0000-000000000000}"/>
  <bookViews>
    <workbookView xWindow="-110" yWindow="-110" windowWidth="19420" windowHeight="10420" xr2:uid="{00000000-000D-0000-FFFF-FFFF00000000}"/>
  </bookViews>
  <sheets>
    <sheet name="DETAILED REPORT" sheetId="1" r:id="rId1"/>
    <sheet name="Sheet1" sheetId="10" state="hidden" r:id="rId2"/>
    <sheet name="DTR Q4" sheetId="11" r:id="rId3"/>
    <sheet name="SUMMARY REPORT" sheetId="7" r:id="rId4"/>
    <sheet name="REPARTITION OBJECTIFS" sheetId="8" r:id="rId5"/>
    <sheet name="DTRQ3" sheetId="9" state="hidden" r:id="rId6"/>
    <sheet name="DTR" sheetId="6" state="hidden" r:id="rId7"/>
    <sheet name="Feuil3" sheetId="3" state="hidden" r:id="rId8"/>
    <sheet name="FACE" sheetId="2" state="hidden" r:id="rId9"/>
    <sheet name="Expenses List Jan-Marc" sheetId="5" state="hidden" r:id="rId10"/>
  </sheets>
  <externalReferences>
    <externalReference r:id="rId11"/>
    <externalReference r:id="rId12"/>
    <externalReference r:id="rId13"/>
    <externalReference r:id="rId14"/>
  </externalReferences>
  <definedNames>
    <definedName name="_xlnm._FilterDatabase" localSheetId="0" hidden="1">'DETAILED REPORT'!$A$18:$G$120</definedName>
    <definedName name="_xlnm._FilterDatabase" localSheetId="2" hidden="1">'DTR Q4'!$A$8:$AB$728</definedName>
    <definedName name="_xlnm._FilterDatabase" localSheetId="5" hidden="1">DTRQ3!$A$11:$V$801</definedName>
    <definedName name="_xlnm._FilterDatabase" localSheetId="9" hidden="1">'Expenses List Jan-Marc'!$A$11:$V$590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20" i="1" l="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Q20" i="1" l="1"/>
  <c r="R20" i="1"/>
  <c r="L119" i="1"/>
  <c r="L98" i="1"/>
  <c r="L92" i="1"/>
  <c r="L81" i="1"/>
  <c r="L80" i="1"/>
  <c r="L79" i="1"/>
  <c r="L65" i="1"/>
  <c r="L64" i="1"/>
  <c r="L63" i="1"/>
  <c r="L61" i="1"/>
  <c r="L60" i="1"/>
  <c r="L53" i="1"/>
  <c r="L44" i="1"/>
  <c r="L43" i="1"/>
  <c r="L38" i="1"/>
  <c r="L36" i="1"/>
  <c r="L35" i="1"/>
  <c r="L33" i="1"/>
  <c r="L27" i="1"/>
  <c r="L25" i="1"/>
  <c r="L20" i="1"/>
  <c r="Z725" i="11"/>
  <c r="Z724" i="11"/>
  <c r="Z723" i="11"/>
  <c r="Z722" i="11"/>
  <c r="Z721" i="11"/>
  <c r="Z720" i="11"/>
  <c r="Z719" i="11"/>
  <c r="Z715" i="11"/>
  <c r="L114" i="1"/>
  <c r="Z714" i="11"/>
  <c r="Z713" i="11"/>
  <c r="L113" i="1"/>
  <c r="Z712" i="11"/>
  <c r="Z711" i="11"/>
  <c r="Z710" i="11"/>
  <c r="Z709" i="11"/>
  <c r="Z708" i="11"/>
  <c r="Z707" i="11"/>
  <c r="Z706" i="11"/>
  <c r="Z705" i="11"/>
  <c r="Z704" i="11"/>
  <c r="Z703" i="11"/>
  <c r="Z702" i="11"/>
  <c r="Z701" i="11"/>
  <c r="Z700" i="11"/>
  <c r="Z699" i="11"/>
  <c r="Z698" i="11"/>
  <c r="Z697" i="11"/>
  <c r="L111" i="1"/>
  <c r="Z696" i="11"/>
  <c r="Z695" i="11"/>
  <c r="Z694" i="11"/>
  <c r="Z693" i="11"/>
  <c r="Z692" i="11"/>
  <c r="Z691" i="11"/>
  <c r="Z690" i="11"/>
  <c r="Z689" i="11"/>
  <c r="L108" i="1"/>
  <c r="Z688" i="11"/>
  <c r="L107" i="1"/>
  <c r="Z687" i="11"/>
  <c r="Z686" i="11"/>
  <c r="Z685" i="11"/>
  <c r="Z684" i="11"/>
  <c r="Z683" i="11"/>
  <c r="Z682" i="11"/>
  <c r="Z681" i="11"/>
  <c r="Z680" i="11"/>
  <c r="Z679" i="11"/>
  <c r="Z678" i="11"/>
  <c r="Z677" i="11"/>
  <c r="Z676" i="11"/>
  <c r="Z675" i="11"/>
  <c r="Z674" i="11"/>
  <c r="Z673" i="11"/>
  <c r="Z672" i="11"/>
  <c r="Z671" i="11"/>
  <c r="Z670" i="11"/>
  <c r="Z669" i="11"/>
  <c r="Z668" i="11"/>
  <c r="Z667" i="11"/>
  <c r="Z666" i="11"/>
  <c r="Z665" i="11"/>
  <c r="Z664" i="11"/>
  <c r="Z663" i="11"/>
  <c r="Z662" i="11"/>
  <c r="Z661" i="11"/>
  <c r="Z660" i="11"/>
  <c r="Z659" i="11"/>
  <c r="Z658" i="11"/>
  <c r="Z657" i="11"/>
  <c r="Z656" i="11"/>
  <c r="Z655" i="11"/>
  <c r="Z654" i="11"/>
  <c r="Z653" i="11"/>
  <c r="Z652" i="11"/>
  <c r="Z651" i="11"/>
  <c r="Z650" i="11"/>
  <c r="Z649" i="11"/>
  <c r="Z648" i="11"/>
  <c r="Z647" i="11"/>
  <c r="Z646" i="11"/>
  <c r="Z645" i="11"/>
  <c r="Z644" i="11"/>
  <c r="Z643" i="11"/>
  <c r="Z642" i="11"/>
  <c r="Z641" i="11"/>
  <c r="Z640" i="11"/>
  <c r="Z639" i="11"/>
  <c r="Z638" i="11"/>
  <c r="Z637" i="11"/>
  <c r="Z636" i="11"/>
  <c r="Z635" i="11"/>
  <c r="Z634" i="11"/>
  <c r="Z633" i="11"/>
  <c r="Z629" i="11"/>
  <c r="Z628" i="11"/>
  <c r="Z627" i="11"/>
  <c r="Z626" i="11"/>
  <c r="Z625" i="11"/>
  <c r="Z624" i="11"/>
  <c r="Z623" i="11"/>
  <c r="Z622" i="11"/>
  <c r="Z621" i="11"/>
  <c r="Z620" i="11"/>
  <c r="Z619" i="11"/>
  <c r="Z618" i="11"/>
  <c r="Z617" i="11"/>
  <c r="Z616" i="11"/>
  <c r="Z615" i="11"/>
  <c r="Z614" i="11"/>
  <c r="Z613" i="11"/>
  <c r="Z612" i="11"/>
  <c r="Z611" i="11"/>
  <c r="Z610" i="11"/>
  <c r="Z609" i="11"/>
  <c r="Z608" i="11"/>
  <c r="Z607" i="11"/>
  <c r="Z606" i="11"/>
  <c r="Z605" i="11"/>
  <c r="Z604" i="11"/>
  <c r="Z603" i="11"/>
  <c r="Z602" i="11"/>
  <c r="Z601" i="11"/>
  <c r="Z600" i="11"/>
  <c r="Z599" i="11"/>
  <c r="Z598" i="11"/>
  <c r="Z597" i="11"/>
  <c r="Z596" i="11"/>
  <c r="Z595" i="11"/>
  <c r="Z594" i="11"/>
  <c r="Z593" i="11"/>
  <c r="Z592" i="11"/>
  <c r="Z591" i="11"/>
  <c r="Z590" i="11"/>
  <c r="Z589" i="11"/>
  <c r="Z588" i="11"/>
  <c r="Z587" i="11"/>
  <c r="Z586" i="11"/>
  <c r="Z585" i="11"/>
  <c r="Z584" i="11"/>
  <c r="Z583" i="11"/>
  <c r="Z582" i="11"/>
  <c r="Z581" i="11"/>
  <c r="Z580" i="11"/>
  <c r="Z579" i="11"/>
  <c r="Z578" i="11"/>
  <c r="Z577" i="11"/>
  <c r="Z576" i="11"/>
  <c r="Z575" i="11"/>
  <c r="Z574" i="11"/>
  <c r="Z573" i="11"/>
  <c r="Z572" i="11"/>
  <c r="Z571" i="11"/>
  <c r="Z570" i="11"/>
  <c r="Z569" i="11"/>
  <c r="Z568" i="11"/>
  <c r="Z567" i="11"/>
  <c r="Z566" i="11"/>
  <c r="Z565" i="11"/>
  <c r="Z564" i="11"/>
  <c r="Z563" i="11"/>
  <c r="Z562" i="11"/>
  <c r="Z561" i="11"/>
  <c r="Z560" i="11"/>
  <c r="Z559" i="11"/>
  <c r="Z558" i="11"/>
  <c r="Z554" i="11"/>
  <c r="Z553" i="11"/>
  <c r="Z552" i="11"/>
  <c r="Z551" i="11"/>
  <c r="Z550" i="11"/>
  <c r="Z549" i="11"/>
  <c r="Z548" i="11"/>
  <c r="Z547" i="11"/>
  <c r="Z546" i="11"/>
  <c r="Z545" i="11"/>
  <c r="Z544" i="11"/>
  <c r="Z543" i="11"/>
  <c r="Z542" i="11"/>
  <c r="Z541" i="11"/>
  <c r="Z540" i="11"/>
  <c r="Z539" i="11"/>
  <c r="Z538" i="11"/>
  <c r="Z537" i="11"/>
  <c r="Z536" i="11"/>
  <c r="Z535" i="11"/>
  <c r="Z534" i="11"/>
  <c r="Z533" i="11"/>
  <c r="Z532" i="11"/>
  <c r="Z531" i="11"/>
  <c r="Z530" i="11"/>
  <c r="Z529" i="11"/>
  <c r="Z528" i="11"/>
  <c r="Z527" i="11"/>
  <c r="Z526" i="11"/>
  <c r="Z525" i="11"/>
  <c r="Z524" i="11"/>
  <c r="Z523" i="11"/>
  <c r="Z522" i="11"/>
  <c r="Z521" i="11"/>
  <c r="Z520" i="11"/>
  <c r="Z519" i="11"/>
  <c r="Z518" i="11"/>
  <c r="Z517" i="11"/>
  <c r="Z516" i="11"/>
  <c r="Z515" i="11"/>
  <c r="Z514" i="11"/>
  <c r="Z513" i="11"/>
  <c r="Z512" i="11"/>
  <c r="Z511" i="11"/>
  <c r="Z510" i="11"/>
  <c r="Z509" i="11"/>
  <c r="Z508" i="11"/>
  <c r="Z507" i="11"/>
  <c r="Z506" i="11"/>
  <c r="Z505" i="11"/>
  <c r="Z504" i="11"/>
  <c r="Z503" i="11"/>
  <c r="Z502" i="11"/>
  <c r="Z501" i="11"/>
  <c r="Z500" i="11"/>
  <c r="Z499" i="11"/>
  <c r="Z498" i="11"/>
  <c r="Z497" i="11"/>
  <c r="Z496" i="11"/>
  <c r="Z495" i="11"/>
  <c r="Z494" i="11"/>
  <c r="Z493" i="11"/>
  <c r="Z492" i="11"/>
  <c r="Z491" i="11"/>
  <c r="Z490" i="11"/>
  <c r="Z489" i="11"/>
  <c r="Z488" i="11"/>
  <c r="Z487" i="11"/>
  <c r="Z486" i="11"/>
  <c r="Z485" i="11"/>
  <c r="Z484" i="11"/>
  <c r="Z483" i="11"/>
  <c r="Z482" i="11"/>
  <c r="Z481" i="11"/>
  <c r="Z480" i="11"/>
  <c r="Z479" i="11"/>
  <c r="Z478" i="11"/>
  <c r="Z477" i="11"/>
  <c r="Z476" i="11"/>
  <c r="Z475" i="11"/>
  <c r="Z474" i="11"/>
  <c r="Z473" i="11"/>
  <c r="Z472" i="11"/>
  <c r="Z471" i="11"/>
  <c r="Z470" i="11"/>
  <c r="Z469" i="11"/>
  <c r="Z468" i="11"/>
  <c r="Z467" i="11"/>
  <c r="Z466" i="11"/>
  <c r="Z465" i="11"/>
  <c r="Z464" i="11"/>
  <c r="Z463" i="11"/>
  <c r="Z462" i="11"/>
  <c r="Z461" i="11"/>
  <c r="Z460" i="11"/>
  <c r="Z459" i="11"/>
  <c r="Z458" i="11"/>
  <c r="Z457" i="11"/>
  <c r="Z456" i="11"/>
  <c r="Z455" i="11"/>
  <c r="Z454" i="11"/>
  <c r="Z453" i="11"/>
  <c r="Z452" i="11"/>
  <c r="Z451" i="11"/>
  <c r="Z450" i="11"/>
  <c r="Z449" i="11"/>
  <c r="Z448" i="11"/>
  <c r="Z447" i="11"/>
  <c r="Z446" i="11"/>
  <c r="Z445" i="11"/>
  <c r="Z444" i="11"/>
  <c r="Z443" i="11"/>
  <c r="Z442" i="11"/>
  <c r="Z441" i="11"/>
  <c r="Z440" i="11"/>
  <c r="Z439" i="11"/>
  <c r="Z438" i="11"/>
  <c r="Z437" i="11"/>
  <c r="Z436" i="11"/>
  <c r="Z435" i="11"/>
  <c r="Z434" i="11"/>
  <c r="Z433" i="11"/>
  <c r="Z432" i="11"/>
  <c r="Z431" i="11"/>
  <c r="Z430" i="11"/>
  <c r="Z429" i="11"/>
  <c r="Z428" i="11"/>
  <c r="Z427" i="11"/>
  <c r="L97" i="1"/>
  <c r="Z426" i="11"/>
  <c r="Z425" i="11"/>
  <c r="Z424" i="11"/>
  <c r="Z423" i="11"/>
  <c r="L87" i="1"/>
  <c r="Z422" i="11"/>
  <c r="Z421" i="11"/>
  <c r="Z420" i="11"/>
  <c r="Z419" i="11"/>
  <c r="Z418" i="11"/>
  <c r="Z417" i="11"/>
  <c r="Z416" i="11"/>
  <c r="Z415" i="11"/>
  <c r="Z414" i="11"/>
  <c r="Z413" i="11"/>
  <c r="Z412" i="11"/>
  <c r="Z411" i="11"/>
  <c r="Z410" i="11"/>
  <c r="Z409" i="11"/>
  <c r="Z406" i="11"/>
  <c r="Z405" i="11"/>
  <c r="Z404" i="11"/>
  <c r="Z403" i="11"/>
  <c r="Z400" i="11"/>
  <c r="Z399" i="11"/>
  <c r="Z398" i="11"/>
  <c r="Z397" i="11"/>
  <c r="Z396" i="11"/>
  <c r="Z395" i="11"/>
  <c r="Z394" i="11"/>
  <c r="Z393" i="11"/>
  <c r="Z392" i="11"/>
  <c r="Z391" i="11"/>
  <c r="Z390" i="11"/>
  <c r="Z389" i="11"/>
  <c r="Z388" i="11"/>
  <c r="Z387" i="11"/>
  <c r="Z386" i="11"/>
  <c r="Z385" i="11"/>
  <c r="Z384" i="11"/>
  <c r="Z383" i="11"/>
  <c r="Z382" i="11"/>
  <c r="Z381" i="11"/>
  <c r="Z380" i="11"/>
  <c r="Z379" i="11"/>
  <c r="Z378" i="11"/>
  <c r="Z377" i="11"/>
  <c r="Z376" i="11"/>
  <c r="Z375" i="11"/>
  <c r="Z374" i="11"/>
  <c r="Z373" i="11"/>
  <c r="Z372" i="11"/>
  <c r="Z371" i="11"/>
  <c r="Z370" i="11"/>
  <c r="Z369" i="11"/>
  <c r="Z368" i="11"/>
  <c r="Z367" i="11"/>
  <c r="Z366" i="11"/>
  <c r="Z365" i="11"/>
  <c r="Z364" i="11"/>
  <c r="Z363" i="11"/>
  <c r="Z362" i="11"/>
  <c r="Z361" i="11"/>
  <c r="Z360" i="11"/>
  <c r="Z331" i="11"/>
  <c r="Z330" i="11"/>
  <c r="Z329" i="11"/>
  <c r="Z328" i="11"/>
  <c r="Z327" i="11"/>
  <c r="L78" i="1"/>
  <c r="Z326" i="11"/>
  <c r="Z325" i="11"/>
  <c r="Z324" i="11"/>
  <c r="Z323" i="11"/>
  <c r="Z322" i="11"/>
  <c r="Z321" i="11"/>
  <c r="Z320" i="11"/>
  <c r="Z319" i="11"/>
  <c r="Z318" i="11"/>
  <c r="Z317" i="11"/>
  <c r="Z316" i="11"/>
  <c r="Z315" i="11"/>
  <c r="Z314" i="11"/>
  <c r="Z313" i="11"/>
  <c r="Z312" i="11"/>
  <c r="Z311" i="11"/>
  <c r="Z310" i="11"/>
  <c r="Z309" i="11"/>
  <c r="Z308" i="11"/>
  <c r="Z307" i="11"/>
  <c r="L77" i="1"/>
  <c r="Z306" i="11"/>
  <c r="Z305" i="11"/>
  <c r="Z304" i="11"/>
  <c r="Z303" i="11"/>
  <c r="Z302" i="11"/>
  <c r="Z301" i="11"/>
  <c r="Z300" i="11"/>
  <c r="Z299" i="11"/>
  <c r="Z298" i="11"/>
  <c r="Z297" i="11"/>
  <c r="Z296" i="11"/>
  <c r="Z295" i="11"/>
  <c r="Z294" i="11"/>
  <c r="Z293" i="11"/>
  <c r="Z292" i="11"/>
  <c r="Z291" i="11"/>
  <c r="Z290" i="11"/>
  <c r="Z289" i="11"/>
  <c r="Z288" i="11"/>
  <c r="Z287" i="11"/>
  <c r="Z286" i="11"/>
  <c r="Z285" i="11"/>
  <c r="Z284" i="11"/>
  <c r="Z283" i="11"/>
  <c r="Z282" i="11"/>
  <c r="Z281" i="11"/>
  <c r="Z280" i="11"/>
  <c r="Z279" i="11"/>
  <c r="Z278" i="11"/>
  <c r="Z277" i="11"/>
  <c r="Z276" i="11"/>
  <c r="Z275" i="11"/>
  <c r="Z274" i="11"/>
  <c r="Z273" i="11"/>
  <c r="Z272" i="11"/>
  <c r="Z271" i="11"/>
  <c r="Z270" i="11"/>
  <c r="Z269" i="11"/>
  <c r="Z268" i="11"/>
  <c r="Z267" i="11"/>
  <c r="Z266" i="11"/>
  <c r="Z265" i="11"/>
  <c r="Z264" i="11"/>
  <c r="Z263" i="11"/>
  <c r="Z262" i="11"/>
  <c r="Z261" i="11"/>
  <c r="Z260" i="11"/>
  <c r="Z259" i="11"/>
  <c r="Z258" i="11"/>
  <c r="Z257" i="11"/>
  <c r="Z256" i="11"/>
  <c r="Z255" i="11"/>
  <c r="Z254" i="11"/>
  <c r="Z253" i="11"/>
  <c r="Z252" i="11"/>
  <c r="Z251" i="11"/>
  <c r="Z250" i="11"/>
  <c r="Z249" i="11"/>
  <c r="Z248" i="11"/>
  <c r="Z247" i="11"/>
  <c r="Z246" i="11"/>
  <c r="Z245" i="11"/>
  <c r="Z244" i="11"/>
  <c r="Z243" i="11"/>
  <c r="Z242" i="11"/>
  <c r="Z241" i="11"/>
  <c r="Z240" i="11"/>
  <c r="Z239" i="11"/>
  <c r="Z238" i="11"/>
  <c r="Z237" i="11"/>
  <c r="Z236" i="11"/>
  <c r="Z235" i="11"/>
  <c r="Z234" i="11"/>
  <c r="Z233" i="11"/>
  <c r="Z232" i="11"/>
  <c r="Z231" i="11"/>
  <c r="Z230" i="11"/>
  <c r="Z229" i="11"/>
  <c r="Z228" i="11"/>
  <c r="Z227" i="11"/>
  <c r="Z226" i="11"/>
  <c r="Z225" i="11"/>
  <c r="Z224" i="11"/>
  <c r="Z223" i="11"/>
  <c r="Z222" i="11"/>
  <c r="Z221" i="11"/>
  <c r="Z220" i="11"/>
  <c r="Z219" i="11"/>
  <c r="Z218" i="11"/>
  <c r="Z217" i="11"/>
  <c r="Z216" i="11"/>
  <c r="Z215" i="11"/>
  <c r="Z214" i="11"/>
  <c r="Z213" i="11"/>
  <c r="Z212" i="11"/>
  <c r="Z211" i="11"/>
  <c r="Z210" i="11"/>
  <c r="Z209" i="11"/>
  <c r="Z208" i="11"/>
  <c r="Z207" i="11"/>
  <c r="Z206" i="11"/>
  <c r="Z205" i="11"/>
  <c r="Z204" i="11"/>
  <c r="Z203" i="11"/>
  <c r="Z202" i="11"/>
  <c r="Z201" i="11"/>
  <c r="Z200" i="11"/>
  <c r="Z199" i="11"/>
  <c r="Z198" i="11"/>
  <c r="Z197" i="11"/>
  <c r="Z196" i="11"/>
  <c r="Z195" i="11"/>
  <c r="Z194" i="11"/>
  <c r="Z193" i="11"/>
  <c r="Z192" i="11"/>
  <c r="Z191" i="11"/>
  <c r="Z190" i="11"/>
  <c r="Z189" i="11"/>
  <c r="Z188" i="11"/>
  <c r="Z187" i="11"/>
  <c r="Z186" i="11"/>
  <c r="Z185" i="11"/>
  <c r="Z184" i="11"/>
  <c r="Z183" i="11"/>
  <c r="Z182" i="11"/>
  <c r="Z181" i="11"/>
  <c r="Z180" i="11"/>
  <c r="Z179" i="11"/>
  <c r="Z178" i="11"/>
  <c r="Z177" i="11"/>
  <c r="Z176" i="11"/>
  <c r="Z175" i="11"/>
  <c r="Z174" i="11"/>
  <c r="Z173" i="11"/>
  <c r="Z172" i="11"/>
  <c r="Z171" i="11"/>
  <c r="Z170" i="11"/>
  <c r="Z169" i="11"/>
  <c r="Z168" i="11"/>
  <c r="Z167" i="11"/>
  <c r="Z166" i="11"/>
  <c r="Z165" i="11"/>
  <c r="Z164" i="11"/>
  <c r="Z163" i="11"/>
  <c r="Z162" i="11"/>
  <c r="Z161" i="11"/>
  <c r="Z160" i="11"/>
  <c r="Z159" i="11"/>
  <c r="Z158" i="11"/>
  <c r="Z157" i="11"/>
  <c r="Z156" i="11"/>
  <c r="Z155" i="11"/>
  <c r="Z154" i="11"/>
  <c r="Z153" i="11"/>
  <c r="Z152" i="11"/>
  <c r="Z151" i="11"/>
  <c r="Z150" i="11"/>
  <c r="Z149" i="11"/>
  <c r="Z148" i="11"/>
  <c r="Z147" i="11"/>
  <c r="Z146" i="11"/>
  <c r="Z145" i="11"/>
  <c r="Z144" i="11"/>
  <c r="Z143" i="11"/>
  <c r="Z142" i="11"/>
  <c r="Z141" i="11"/>
  <c r="L54" i="1"/>
  <c r="Z140" i="11"/>
  <c r="Z139" i="11"/>
  <c r="Z138" i="11"/>
  <c r="Z137" i="11"/>
  <c r="Z136" i="11"/>
  <c r="Z135" i="11"/>
  <c r="Z134" i="11"/>
  <c r="Z133" i="11"/>
  <c r="Z132" i="11"/>
  <c r="Z131" i="11"/>
  <c r="Z130" i="11"/>
  <c r="Z129" i="11"/>
  <c r="Z128" i="11"/>
  <c r="Z127" i="11"/>
  <c r="Z126" i="11"/>
  <c r="Z125" i="11"/>
  <c r="Z124" i="11"/>
  <c r="Z123" i="11"/>
  <c r="Z122" i="11"/>
  <c r="Z121" i="11"/>
  <c r="Z120" i="11"/>
  <c r="Z119" i="11"/>
  <c r="Z118" i="11"/>
  <c r="Z117" i="11"/>
  <c r="Z116" i="11"/>
  <c r="Z115" i="11"/>
  <c r="Z114" i="11"/>
  <c r="Z113" i="11"/>
  <c r="Z112" i="11"/>
  <c r="Z111" i="11"/>
  <c r="Z110" i="11"/>
  <c r="Z109" i="11"/>
  <c r="Z108" i="11"/>
  <c r="Z107" i="11"/>
  <c r="Z106" i="11"/>
  <c r="Z105" i="11"/>
  <c r="Z104" i="11"/>
  <c r="Z103" i="11"/>
  <c r="Z102" i="11"/>
  <c r="Z101" i="11"/>
  <c r="Z100" i="11"/>
  <c r="Z99" i="11"/>
  <c r="Z98" i="11"/>
  <c r="Z97" i="11"/>
  <c r="Z96" i="11"/>
  <c r="Z95" i="11"/>
  <c r="Z94" i="11"/>
  <c r="Z93" i="11"/>
  <c r="Z92" i="11"/>
  <c r="Z91" i="11"/>
  <c r="Z90" i="11"/>
  <c r="Z89" i="11"/>
  <c r="Z88" i="11"/>
  <c r="Z87" i="11"/>
  <c r="Z86" i="11"/>
  <c r="Z85" i="11"/>
  <c r="Z84" i="11"/>
  <c r="Z83" i="11"/>
  <c r="Z82" i="11"/>
  <c r="Z81" i="11"/>
  <c r="Z80" i="11"/>
  <c r="Z79" i="11"/>
  <c r="Z78" i="11"/>
  <c r="Z77" i="11"/>
  <c r="Z76" i="11"/>
  <c r="Z75" i="11"/>
  <c r="Z74" i="11"/>
  <c r="Z73" i="11"/>
  <c r="Z72" i="11"/>
  <c r="Z71" i="11"/>
  <c r="Z70" i="11"/>
  <c r="Z69" i="11"/>
  <c r="Z68" i="11"/>
  <c r="Z67" i="11"/>
  <c r="Z66" i="11"/>
  <c r="Z65" i="11"/>
  <c r="Z64" i="11"/>
  <c r="Z63" i="11"/>
  <c r="Z62" i="11"/>
  <c r="Z61" i="11"/>
  <c r="Z60" i="11"/>
  <c r="Z59" i="11"/>
  <c r="Z58" i="11"/>
  <c r="Z57" i="11"/>
  <c r="Z56" i="11"/>
  <c r="Z55" i="11"/>
  <c r="Z54" i="11"/>
  <c r="Z53" i="11"/>
  <c r="Z52" i="11"/>
  <c r="Z51" i="11"/>
  <c r="Z50" i="11"/>
  <c r="Z49" i="11"/>
  <c r="Z48" i="11"/>
  <c r="Z47" i="11"/>
  <c r="Z46" i="11"/>
  <c r="Z45" i="11"/>
  <c r="Z44" i="11"/>
  <c r="Z43" i="11"/>
  <c r="Z42" i="11"/>
  <c r="Z41" i="11"/>
  <c r="Z40" i="11"/>
  <c r="Z39" i="11"/>
  <c r="Z38" i="11"/>
  <c r="Z37" i="11"/>
  <c r="Z36" i="11"/>
  <c r="Z35" i="11"/>
  <c r="Z34" i="11"/>
  <c r="Z33" i="11"/>
  <c r="Z32" i="11"/>
  <c r="L32" i="1"/>
  <c r="Z31" i="11"/>
  <c r="L31" i="1"/>
  <c r="Z30" i="11"/>
  <c r="Z29" i="11"/>
  <c r="Z28" i="11"/>
  <c r="Z27" i="11"/>
  <c r="Z26" i="11"/>
  <c r="Z25" i="11"/>
  <c r="Z24" i="11"/>
  <c r="Z23" i="11"/>
  <c r="Z22" i="11"/>
  <c r="Z21" i="11"/>
  <c r="Z20" i="11"/>
  <c r="Z19" i="11"/>
  <c r="Z18" i="11"/>
  <c r="Z17" i="11"/>
  <c r="Z16" i="11"/>
  <c r="Z15" i="11"/>
  <c r="Z14" i="11"/>
  <c r="Z13" i="11"/>
  <c r="Z12" i="11"/>
  <c r="Z11" i="11"/>
  <c r="Z10" i="11"/>
  <c r="Z9" i="11"/>
  <c r="L85" i="1"/>
  <c r="L45" i="1"/>
  <c r="L71" i="1"/>
  <c r="L75" i="1"/>
  <c r="O75" i="1"/>
  <c r="L76" i="1"/>
  <c r="L84" i="1"/>
  <c r="L101" i="1"/>
  <c r="L102" i="1"/>
  <c r="O102" i="1"/>
  <c r="L104" i="1"/>
  <c r="O104" i="1"/>
  <c r="L106" i="1"/>
  <c r="L109" i="1"/>
  <c r="O109" i="1"/>
  <c r="L110" i="1"/>
  <c r="L39" i="1"/>
  <c r="L69" i="1"/>
  <c r="O69" i="1"/>
  <c r="L74" i="1"/>
  <c r="L82" i="1"/>
  <c r="L37" i="1"/>
  <c r="O37" i="1"/>
  <c r="L51" i="1"/>
  <c r="L57" i="1"/>
  <c r="O57" i="1"/>
  <c r="L70" i="1"/>
  <c r="O70" i="1"/>
  <c r="L105" i="1"/>
  <c r="O105" i="1"/>
  <c r="L112" i="1"/>
  <c r="O112" i="1"/>
  <c r="L21" i="1"/>
  <c r="L22" i="1"/>
  <c r="L46" i="1"/>
  <c r="L47" i="1"/>
  <c r="L55" i="1"/>
  <c r="O55" i="1"/>
  <c r="L72" i="1"/>
  <c r="L62" i="1"/>
  <c r="L66" i="1"/>
  <c r="O66" i="1"/>
  <c r="R66" i="1"/>
  <c r="L83" i="1"/>
  <c r="L23" i="1"/>
  <c r="L24" i="1"/>
  <c r="O24" i="1"/>
  <c r="L48" i="1"/>
  <c r="O48" i="1"/>
  <c r="L49" i="1"/>
  <c r="L50" i="1"/>
  <c r="O50" i="1"/>
  <c r="L52" i="1"/>
  <c r="O52" i="1"/>
  <c r="L56" i="1"/>
  <c r="L73" i="1"/>
  <c r="O73" i="1"/>
  <c r="L86" i="1"/>
  <c r="K119" i="1"/>
  <c r="K114" i="1"/>
  <c r="K113" i="1"/>
  <c r="K112" i="1"/>
  <c r="K111" i="1"/>
  <c r="K110" i="1"/>
  <c r="K109" i="1"/>
  <c r="K108" i="1"/>
  <c r="K107" i="1"/>
  <c r="K106" i="1"/>
  <c r="K105" i="1"/>
  <c r="K104" i="1"/>
  <c r="K101" i="1"/>
  <c r="K98" i="1"/>
  <c r="K97" i="1"/>
  <c r="K92" i="1"/>
  <c r="K87" i="1"/>
  <c r="K86" i="1"/>
  <c r="K85" i="1"/>
  <c r="K84" i="1"/>
  <c r="K83" i="1"/>
  <c r="K82" i="1"/>
  <c r="K81" i="1"/>
  <c r="K80" i="1"/>
  <c r="K79" i="1"/>
  <c r="K78" i="1"/>
  <c r="K77" i="1"/>
  <c r="K76" i="1"/>
  <c r="K75" i="1"/>
  <c r="K74" i="1"/>
  <c r="K73" i="1"/>
  <c r="K72" i="1"/>
  <c r="K71" i="1"/>
  <c r="K70" i="1"/>
  <c r="K69" i="1"/>
  <c r="K64" i="1"/>
  <c r="K63" i="1"/>
  <c r="K62" i="1"/>
  <c r="K61" i="1"/>
  <c r="K60" i="1"/>
  <c r="K57" i="1"/>
  <c r="K56" i="1"/>
  <c r="K55" i="1"/>
  <c r="K54" i="1"/>
  <c r="K53" i="1"/>
  <c r="K52" i="1"/>
  <c r="K51" i="1"/>
  <c r="K50" i="1"/>
  <c r="K49" i="1"/>
  <c r="K48" i="1"/>
  <c r="K46" i="1"/>
  <c r="K45" i="1"/>
  <c r="K44" i="1"/>
  <c r="K43" i="1"/>
  <c r="K39" i="1"/>
  <c r="K38" i="1"/>
  <c r="K37" i="1"/>
  <c r="K36" i="1"/>
  <c r="K35" i="1"/>
  <c r="K33" i="1"/>
  <c r="K32" i="1"/>
  <c r="K31" i="1"/>
  <c r="K27" i="1"/>
  <c r="K25" i="1"/>
  <c r="K23" i="1"/>
  <c r="K21" i="1"/>
  <c r="K20" i="1"/>
  <c r="J798" i="9"/>
  <c r="J797" i="9"/>
  <c r="J796" i="9"/>
  <c r="J795" i="9"/>
  <c r="J794" i="9"/>
  <c r="J793" i="9"/>
  <c r="J792" i="9"/>
  <c r="J790" i="9"/>
  <c r="J791" i="9"/>
  <c r="J784" i="9"/>
  <c r="J783" i="9"/>
  <c r="J782" i="9"/>
  <c r="J781" i="9"/>
  <c r="J780" i="9"/>
  <c r="J779" i="9"/>
  <c r="J777" i="9"/>
  <c r="J776" i="9"/>
  <c r="J775" i="9"/>
  <c r="J774" i="9"/>
  <c r="J773" i="9"/>
  <c r="J772" i="9"/>
  <c r="J785" i="9"/>
  <c r="J771" i="9"/>
  <c r="J769" i="9"/>
  <c r="J768" i="9"/>
  <c r="J767" i="9"/>
  <c r="J766" i="9"/>
  <c r="J765" i="9"/>
  <c r="J764" i="9"/>
  <c r="J762" i="9"/>
  <c r="J761" i="9"/>
  <c r="J760" i="9"/>
  <c r="J759" i="9"/>
  <c r="J758" i="9"/>
  <c r="J757" i="9"/>
  <c r="J756" i="9"/>
  <c r="J755" i="9"/>
  <c r="J754" i="9"/>
  <c r="J753" i="9"/>
  <c r="J752" i="9"/>
  <c r="J751" i="9"/>
  <c r="J749" i="9"/>
  <c r="J750" i="9"/>
  <c r="J748" i="9"/>
  <c r="J746" i="9"/>
  <c r="J744" i="9"/>
  <c r="J745" i="9"/>
  <c r="J742" i="9"/>
  <c r="J743" i="9"/>
  <c r="J740" i="9"/>
  <c r="J738" i="9"/>
  <c r="J737" i="9"/>
  <c r="J736" i="9"/>
  <c r="J739" i="9"/>
  <c r="J735" i="9"/>
  <c r="J734" i="9"/>
  <c r="J733" i="9"/>
  <c r="J731" i="9"/>
  <c r="J730" i="9"/>
  <c r="J729" i="9"/>
  <c r="J728" i="9"/>
  <c r="J727" i="9"/>
  <c r="J732" i="9"/>
  <c r="J725" i="9"/>
  <c r="J724" i="9"/>
  <c r="J723" i="9"/>
  <c r="J722" i="9"/>
  <c r="J721" i="9"/>
  <c r="J720" i="9"/>
  <c r="J719" i="9"/>
  <c r="J718" i="9"/>
  <c r="J717" i="9"/>
  <c r="J716" i="9"/>
  <c r="J715" i="9"/>
  <c r="J714" i="9"/>
  <c r="J713" i="9"/>
  <c r="J712" i="9"/>
  <c r="J711" i="9"/>
  <c r="J710" i="9"/>
  <c r="J709" i="9"/>
  <c r="J708" i="9"/>
  <c r="J707" i="9"/>
  <c r="J706" i="9"/>
  <c r="J705" i="9"/>
  <c r="J704" i="9"/>
  <c r="J703" i="9"/>
  <c r="J702" i="9"/>
  <c r="J701" i="9"/>
  <c r="J700" i="9"/>
  <c r="J699" i="9"/>
  <c r="J698" i="9"/>
  <c r="J697" i="9"/>
  <c r="J696" i="9"/>
  <c r="J692" i="9"/>
  <c r="J691" i="9"/>
  <c r="J690" i="9"/>
  <c r="J689" i="9"/>
  <c r="J688" i="9"/>
  <c r="J687" i="9"/>
  <c r="J686" i="9"/>
  <c r="J685" i="9"/>
  <c r="J684" i="9"/>
  <c r="J683" i="9"/>
  <c r="J682" i="9"/>
  <c r="J681" i="9"/>
  <c r="J680" i="9"/>
  <c r="J679" i="9"/>
  <c r="J678" i="9"/>
  <c r="J677" i="9"/>
  <c r="J676" i="9"/>
  <c r="J675" i="9"/>
  <c r="J674" i="9"/>
  <c r="J673" i="9"/>
  <c r="J672" i="9"/>
  <c r="J671" i="9"/>
  <c r="J670" i="9"/>
  <c r="J669" i="9"/>
  <c r="J668" i="9"/>
  <c r="J667" i="9"/>
  <c r="J666" i="9"/>
  <c r="J665" i="9"/>
  <c r="J664" i="9"/>
  <c r="J663" i="9"/>
  <c r="J662" i="9"/>
  <c r="J661" i="9"/>
  <c r="J660" i="9"/>
  <c r="J659" i="9"/>
  <c r="J658" i="9"/>
  <c r="J657" i="9"/>
  <c r="J656" i="9"/>
  <c r="J655" i="9"/>
  <c r="J654" i="9"/>
  <c r="J653" i="9"/>
  <c r="J652" i="9"/>
  <c r="J651" i="9"/>
  <c r="J650" i="9"/>
  <c r="J649" i="9"/>
  <c r="J648" i="9"/>
  <c r="J647" i="9"/>
  <c r="J646" i="9"/>
  <c r="J645" i="9"/>
  <c r="J644" i="9"/>
  <c r="J643" i="9"/>
  <c r="J642" i="9"/>
  <c r="J641" i="9"/>
  <c r="J640" i="9"/>
  <c r="J639" i="9"/>
  <c r="J638" i="9"/>
  <c r="J637" i="9"/>
  <c r="J636" i="9"/>
  <c r="J635" i="9"/>
  <c r="J634" i="9"/>
  <c r="J633" i="9"/>
  <c r="J632" i="9"/>
  <c r="J631" i="9"/>
  <c r="J630" i="9"/>
  <c r="J629" i="9"/>
  <c r="J628" i="9"/>
  <c r="J627" i="9"/>
  <c r="J626" i="9"/>
  <c r="J625" i="9"/>
  <c r="J624" i="9"/>
  <c r="J623" i="9"/>
  <c r="J726" i="9"/>
  <c r="J622" i="9"/>
  <c r="J621" i="9"/>
  <c r="J619" i="9"/>
  <c r="J618" i="9"/>
  <c r="J617" i="9"/>
  <c r="J616" i="9"/>
  <c r="J615" i="9"/>
  <c r="J614" i="9"/>
  <c r="J613" i="9"/>
  <c r="J612" i="9"/>
  <c r="J611" i="9"/>
  <c r="J610" i="9"/>
  <c r="J609" i="9"/>
  <c r="J608" i="9"/>
  <c r="J607" i="9"/>
  <c r="J606" i="9"/>
  <c r="J605" i="9"/>
  <c r="J604" i="9"/>
  <c r="J603" i="9"/>
  <c r="J602" i="9"/>
  <c r="J601" i="9"/>
  <c r="J600" i="9"/>
  <c r="J599" i="9"/>
  <c r="J598" i="9"/>
  <c r="J597" i="9"/>
  <c r="J596" i="9"/>
  <c r="J595" i="9"/>
  <c r="J594" i="9"/>
  <c r="J593" i="9"/>
  <c r="J592" i="9"/>
  <c r="J591" i="9"/>
  <c r="J590" i="9"/>
  <c r="J589" i="9"/>
  <c r="J588" i="9"/>
  <c r="J587" i="9"/>
  <c r="J586" i="9"/>
  <c r="J585" i="9"/>
  <c r="J584" i="9"/>
  <c r="J583" i="9"/>
  <c r="J582" i="9"/>
  <c r="J581" i="9"/>
  <c r="J580" i="9"/>
  <c r="J579" i="9"/>
  <c r="J578" i="9"/>
  <c r="J577" i="9"/>
  <c r="J576" i="9"/>
  <c r="J575" i="9"/>
  <c r="J574" i="9"/>
  <c r="J573" i="9"/>
  <c r="J572" i="9"/>
  <c r="J571" i="9"/>
  <c r="J570" i="9"/>
  <c r="J569" i="9"/>
  <c r="J568" i="9"/>
  <c r="J567" i="9"/>
  <c r="J566" i="9"/>
  <c r="J565" i="9"/>
  <c r="J564" i="9"/>
  <c r="J563" i="9"/>
  <c r="J562" i="9"/>
  <c r="J561" i="9"/>
  <c r="J560" i="9"/>
  <c r="J559" i="9"/>
  <c r="J558" i="9"/>
  <c r="J620" i="9"/>
  <c r="J556" i="9"/>
  <c r="J555" i="9"/>
  <c r="J554" i="9"/>
  <c r="J553" i="9"/>
  <c r="J552" i="9"/>
  <c r="J551" i="9"/>
  <c r="J550" i="9"/>
  <c r="J549" i="9"/>
  <c r="J548" i="9"/>
  <c r="J547" i="9"/>
  <c r="J546" i="9"/>
  <c r="J545" i="9"/>
  <c r="J544" i="9"/>
  <c r="J543" i="9"/>
  <c r="J542" i="9"/>
  <c r="J541" i="9"/>
  <c r="J540" i="9"/>
  <c r="J539" i="9"/>
  <c r="J538" i="9"/>
  <c r="J537" i="9"/>
  <c r="J536" i="9"/>
  <c r="J535" i="9"/>
  <c r="J534" i="9"/>
  <c r="J533" i="9"/>
  <c r="J532" i="9"/>
  <c r="J531" i="9"/>
  <c r="J530" i="9"/>
  <c r="J529" i="9"/>
  <c r="J528" i="9"/>
  <c r="J527" i="9"/>
  <c r="J526" i="9"/>
  <c r="J525" i="9"/>
  <c r="J557" i="9"/>
  <c r="J523" i="9"/>
  <c r="J522" i="9"/>
  <c r="J521" i="9"/>
  <c r="J520" i="9"/>
  <c r="J519" i="9"/>
  <c r="J518" i="9"/>
  <c r="J517" i="9"/>
  <c r="J516" i="9"/>
  <c r="J524" i="9"/>
  <c r="J515" i="9"/>
  <c r="J513" i="9"/>
  <c r="J512" i="9"/>
  <c r="J511" i="9"/>
  <c r="J510" i="9"/>
  <c r="J509" i="9"/>
  <c r="J508" i="9"/>
  <c r="J506" i="9"/>
  <c r="J507" i="9"/>
  <c r="J504" i="9"/>
  <c r="J500" i="9"/>
  <c r="J499" i="9"/>
  <c r="J495" i="9"/>
  <c r="J494" i="9"/>
  <c r="J493" i="9"/>
  <c r="J492" i="9"/>
  <c r="J491" i="9"/>
  <c r="J505" i="9"/>
  <c r="J490" i="9"/>
  <c r="J489" i="9"/>
  <c r="J488" i="9"/>
  <c r="J486" i="9"/>
  <c r="J485" i="9"/>
  <c r="J484" i="9"/>
  <c r="J483" i="9"/>
  <c r="J482" i="9"/>
  <c r="J481" i="9"/>
  <c r="J480" i="9"/>
  <c r="J479" i="9"/>
  <c r="J478" i="9"/>
  <c r="J477" i="9"/>
  <c r="J476" i="9"/>
  <c r="J475" i="9"/>
  <c r="J474" i="9"/>
  <c r="J473" i="9"/>
  <c r="J472" i="9"/>
  <c r="J471" i="9"/>
  <c r="J470" i="9"/>
  <c r="J469" i="9"/>
  <c r="J468" i="9"/>
  <c r="J467" i="9"/>
  <c r="J466" i="9"/>
  <c r="J465" i="9"/>
  <c r="J464" i="9"/>
  <c r="J463" i="9"/>
  <c r="J462" i="9"/>
  <c r="J487" i="9"/>
  <c r="J461" i="9"/>
  <c r="J460" i="9"/>
  <c r="J458" i="9"/>
  <c r="J457" i="9"/>
  <c r="J456" i="9"/>
  <c r="J455" i="9"/>
  <c r="J454" i="9"/>
  <c r="J453" i="9"/>
  <c r="J452" i="9"/>
  <c r="J451" i="9"/>
  <c r="J450" i="9"/>
  <c r="J449" i="9"/>
  <c r="J459" i="9"/>
  <c r="J448" i="9"/>
  <c r="J447" i="9"/>
  <c r="J424" i="9"/>
  <c r="J418" i="9"/>
  <c r="J417" i="9"/>
  <c r="J416" i="9"/>
  <c r="J415" i="9"/>
  <c r="J414" i="9"/>
  <c r="J413" i="9"/>
  <c r="J412" i="9"/>
  <c r="J411" i="9"/>
  <c r="J410" i="9"/>
  <c r="J419" i="9"/>
  <c r="J409" i="9"/>
  <c r="J408" i="9"/>
  <c r="J407" i="9"/>
  <c r="J405" i="9"/>
  <c r="J404" i="9"/>
  <c r="J403" i="9"/>
  <c r="J402" i="9"/>
  <c r="J401" i="9"/>
  <c r="J400" i="9"/>
  <c r="J399" i="9"/>
  <c r="J398" i="9"/>
  <c r="J397" i="9"/>
  <c r="J396" i="9"/>
  <c r="J395" i="9"/>
  <c r="J394" i="9"/>
  <c r="J393" i="9"/>
  <c r="J406" i="9"/>
  <c r="J392" i="9"/>
  <c r="J391" i="9"/>
  <c r="J389" i="9"/>
  <c r="J388" i="9"/>
  <c r="J387" i="9"/>
  <c r="J386" i="9"/>
  <c r="J385" i="9"/>
  <c r="J384" i="9"/>
  <c r="J383" i="9"/>
  <c r="J382" i="9"/>
  <c r="J381" i="9"/>
  <c r="J380" i="9"/>
  <c r="J379" i="9"/>
  <c r="J378" i="9"/>
  <c r="J377" i="9"/>
  <c r="J376" i="9"/>
  <c r="J375" i="9"/>
  <c r="J374" i="9"/>
  <c r="J373" i="9"/>
  <c r="J372" i="9"/>
  <c r="J371" i="9"/>
  <c r="J370" i="9"/>
  <c r="J369" i="9"/>
  <c r="J368" i="9"/>
  <c r="J367" i="9"/>
  <c r="J366" i="9"/>
  <c r="J365" i="9"/>
  <c r="J364" i="9"/>
  <c r="J390" i="9"/>
  <c r="J363" i="9"/>
  <c r="J361" i="9"/>
  <c r="J360" i="9"/>
  <c r="J359" i="9"/>
  <c r="J358" i="9"/>
  <c r="J357" i="9"/>
  <c r="J356" i="9"/>
  <c r="J355" i="9"/>
  <c r="J362" i="9"/>
  <c r="J354" i="9"/>
  <c r="J352" i="9"/>
  <c r="J351" i="9"/>
  <c r="J350" i="9"/>
  <c r="J349" i="9"/>
  <c r="J348" i="9"/>
  <c r="J347" i="9"/>
  <c r="J346" i="9"/>
  <c r="J345" i="9"/>
  <c r="J344" i="9"/>
  <c r="J343" i="9"/>
  <c r="J342" i="9"/>
  <c r="J353" i="9"/>
  <c r="J341" i="9"/>
  <c r="J339" i="9"/>
  <c r="J338" i="9"/>
  <c r="J337" i="9"/>
  <c r="J336" i="9"/>
  <c r="J335" i="9"/>
  <c r="J334" i="9"/>
  <c r="J333" i="9"/>
  <c r="J332" i="9"/>
  <c r="J331" i="9"/>
  <c r="J330" i="9"/>
  <c r="J329" i="9"/>
  <c r="J340" i="9"/>
  <c r="J328" i="9"/>
  <c r="J326" i="9"/>
  <c r="J325" i="9"/>
  <c r="J324" i="9"/>
  <c r="J323" i="9"/>
  <c r="J322" i="9"/>
  <c r="J321" i="9"/>
  <c r="J320" i="9"/>
  <c r="J319" i="9"/>
  <c r="J318" i="9"/>
  <c r="J317" i="9"/>
  <c r="J316" i="9"/>
  <c r="J315" i="9"/>
  <c r="J314" i="9"/>
  <c r="J313" i="9"/>
  <c r="J311" i="9"/>
  <c r="J310" i="9"/>
  <c r="J309" i="9"/>
  <c r="J308" i="9"/>
  <c r="J307" i="9"/>
  <c r="J306" i="9"/>
  <c r="J305" i="9"/>
  <c r="J304" i="9"/>
  <c r="J303" i="9"/>
  <c r="J312" i="9"/>
  <c r="J302" i="9"/>
  <c r="J301" i="9"/>
  <c r="J300" i="9"/>
  <c r="J298" i="9"/>
  <c r="J297" i="9"/>
  <c r="J296" i="9"/>
  <c r="J295" i="9"/>
  <c r="J294" i="9"/>
  <c r="J299" i="9"/>
  <c r="J293" i="9"/>
  <c r="J292" i="9"/>
  <c r="J291" i="9"/>
  <c r="J289" i="9"/>
  <c r="J288" i="9"/>
  <c r="J287" i="9"/>
  <c r="J286" i="9"/>
  <c r="J285" i="9"/>
  <c r="J284" i="9"/>
  <c r="J283" i="9"/>
  <c r="J282" i="9"/>
  <c r="J281" i="9"/>
  <c r="J280" i="9"/>
  <c r="J279" i="9"/>
  <c r="J278" i="9"/>
  <c r="J276" i="9"/>
  <c r="J275" i="9"/>
  <c r="J274" i="9"/>
  <c r="J273" i="9"/>
  <c r="J271" i="9"/>
  <c r="J270" i="9"/>
  <c r="J269" i="9"/>
  <c r="J268" i="9"/>
  <c r="J267" i="9"/>
  <c r="J266" i="9"/>
  <c r="J265" i="9"/>
  <c r="J264" i="9"/>
  <c r="J263" i="9"/>
  <c r="J261" i="9"/>
  <c r="J260" i="9"/>
  <c r="J259" i="9"/>
  <c r="J258" i="9"/>
  <c r="J257" i="9"/>
  <c r="J256" i="9"/>
  <c r="J255" i="9"/>
  <c r="J254" i="9"/>
  <c r="J253" i="9"/>
  <c r="J252" i="9"/>
  <c r="J251" i="9"/>
  <c r="J250" i="9"/>
  <c r="J262" i="9"/>
  <c r="J248" i="9"/>
  <c r="J247" i="9"/>
  <c r="J246" i="9"/>
  <c r="J245" i="9"/>
  <c r="J244" i="9"/>
  <c r="J243" i="9"/>
  <c r="J242" i="9"/>
  <c r="J241" i="9"/>
  <c r="J249" i="9"/>
  <c r="J239" i="9"/>
  <c r="J238" i="9"/>
  <c r="J237" i="9"/>
  <c r="J236" i="9"/>
  <c r="J235" i="9"/>
  <c r="J234" i="9"/>
  <c r="J233" i="9"/>
  <c r="J232" i="9"/>
  <c r="J231" i="9"/>
  <c r="J230" i="9"/>
  <c r="J229" i="9"/>
  <c r="J228" i="9"/>
  <c r="J240" i="9"/>
  <c r="J226" i="9"/>
  <c r="J224" i="9"/>
  <c r="J223" i="9"/>
  <c r="J222" i="9"/>
  <c r="J221" i="9"/>
  <c r="J220" i="9"/>
  <c r="J219" i="9"/>
  <c r="J218" i="9"/>
  <c r="J217" i="9"/>
  <c r="J216" i="9"/>
  <c r="J215" i="9"/>
  <c r="J214" i="9"/>
  <c r="J225" i="9"/>
  <c r="J212" i="9"/>
  <c r="J210" i="9"/>
  <c r="J209" i="9"/>
  <c r="J208" i="9"/>
  <c r="J207" i="9"/>
  <c r="J206" i="9"/>
  <c r="J205" i="9"/>
  <c r="J204" i="9"/>
  <c r="J203" i="9"/>
  <c r="J202" i="9"/>
  <c r="J201" i="9"/>
  <c r="J200" i="9"/>
  <c r="J199" i="9"/>
  <c r="J198" i="9"/>
  <c r="J197" i="9"/>
  <c r="J196" i="9"/>
  <c r="J195" i="9"/>
  <c r="J194" i="9"/>
  <c r="J193" i="9"/>
  <c r="J192" i="9"/>
  <c r="J191" i="9"/>
  <c r="J190" i="9"/>
  <c r="J189" i="9"/>
  <c r="J188" i="9"/>
  <c r="J187" i="9"/>
  <c r="J186" i="9"/>
  <c r="J185" i="9"/>
  <c r="J184" i="9"/>
  <c r="J183" i="9"/>
  <c r="J182" i="9"/>
  <c r="J181" i="9"/>
  <c r="J180" i="9"/>
  <c r="J179" i="9"/>
  <c r="J178" i="9"/>
  <c r="J177" i="9"/>
  <c r="J176" i="9"/>
  <c r="J175" i="9"/>
  <c r="J174" i="9"/>
  <c r="J173" i="9"/>
  <c r="J172" i="9"/>
  <c r="J171" i="9"/>
  <c r="J170" i="9"/>
  <c r="J169" i="9"/>
  <c r="J168" i="9"/>
  <c r="J211" i="9"/>
  <c r="J167" i="9"/>
  <c r="J165" i="9"/>
  <c r="J164" i="9"/>
  <c r="J163" i="9"/>
  <c r="J162" i="9"/>
  <c r="J161" i="9"/>
  <c r="J160" i="9"/>
  <c r="J159" i="9"/>
  <c r="J158" i="9"/>
  <c r="J157" i="9"/>
  <c r="J156" i="9"/>
  <c r="J155" i="9"/>
  <c r="J154" i="9"/>
  <c r="J153" i="9"/>
  <c r="J152" i="9"/>
  <c r="J151" i="9"/>
  <c r="J150" i="9"/>
  <c r="J149" i="9"/>
  <c r="J148" i="9"/>
  <c r="J147" i="9"/>
  <c r="J146" i="9"/>
  <c r="J145" i="9"/>
  <c r="J144" i="9"/>
  <c r="J143" i="9"/>
  <c r="J142" i="9"/>
  <c r="J141" i="9"/>
  <c r="J140" i="9"/>
  <c r="J139" i="9"/>
  <c r="J138" i="9"/>
  <c r="J137" i="9"/>
  <c r="J136" i="9"/>
  <c r="J135" i="9"/>
  <c r="J166" i="9"/>
  <c r="J133" i="9"/>
  <c r="J132" i="9"/>
  <c r="J131" i="9"/>
  <c r="J130" i="9"/>
  <c r="J129" i="9"/>
  <c r="J128" i="9"/>
  <c r="J127" i="9"/>
  <c r="J126" i="9"/>
  <c r="J125" i="9"/>
  <c r="J124" i="9"/>
  <c r="J123" i="9"/>
  <c r="J122" i="9"/>
  <c r="J121" i="9"/>
  <c r="J120" i="9"/>
  <c r="J119" i="9"/>
  <c r="J118" i="9"/>
  <c r="J134" i="9"/>
  <c r="J116" i="9"/>
  <c r="J115" i="9"/>
  <c r="J114" i="9"/>
  <c r="J113" i="9"/>
  <c r="J112" i="9"/>
  <c r="J111" i="9"/>
  <c r="J110" i="9"/>
  <c r="J109" i="9"/>
  <c r="J117" i="9"/>
  <c r="J108" i="9"/>
  <c r="J106" i="9"/>
  <c r="J105" i="9"/>
  <c r="J104" i="9"/>
  <c r="J103" i="9"/>
  <c r="J102" i="9"/>
  <c r="J101" i="9"/>
  <c r="J100" i="9"/>
  <c r="J99" i="9"/>
  <c r="J98" i="9"/>
  <c r="J97" i="9"/>
  <c r="J96" i="9"/>
  <c r="J95" i="9"/>
  <c r="J94" i="9"/>
  <c r="J93" i="9"/>
  <c r="J92" i="9"/>
  <c r="J91" i="9"/>
  <c r="J90" i="9"/>
  <c r="J89" i="9"/>
  <c r="J88" i="9"/>
  <c r="J87" i="9"/>
  <c r="J86" i="9"/>
  <c r="J85" i="9"/>
  <c r="J84" i="9"/>
  <c r="J83" i="9"/>
  <c r="J82" i="9"/>
  <c r="J81"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3" i="9"/>
  <c r="J22" i="9"/>
  <c r="J24" i="9"/>
  <c r="J21" i="9"/>
  <c r="J20" i="9"/>
  <c r="J18" i="9"/>
  <c r="J17" i="9"/>
  <c r="J16" i="9"/>
  <c r="J15" i="9"/>
  <c r="J14" i="9"/>
  <c r="J13" i="9"/>
  <c r="J19" i="9"/>
  <c r="J12" i="9"/>
  <c r="H799" i="9"/>
  <c r="G799" i="9"/>
  <c r="H791" i="9"/>
  <c r="G791" i="9"/>
  <c r="J789" i="9"/>
  <c r="H789" i="9"/>
  <c r="G789" i="9"/>
  <c r="H785" i="9"/>
  <c r="G785" i="9"/>
  <c r="H770" i="9"/>
  <c r="G770" i="9"/>
  <c r="H763" i="9"/>
  <c r="G763" i="9"/>
  <c r="H750" i="9"/>
  <c r="G750" i="9"/>
  <c r="J747" i="9"/>
  <c r="H747" i="9"/>
  <c r="G747" i="9"/>
  <c r="H745" i="9"/>
  <c r="G745" i="9"/>
  <c r="H743" i="9"/>
  <c r="G743" i="9"/>
  <c r="H739" i="9"/>
  <c r="G739" i="9"/>
  <c r="H732" i="9"/>
  <c r="G732" i="9"/>
  <c r="H726" i="9"/>
  <c r="G726" i="9"/>
  <c r="H620" i="9"/>
  <c r="G620" i="9"/>
  <c r="H557" i="9"/>
  <c r="G557" i="9"/>
  <c r="H524" i="9"/>
  <c r="G524" i="9"/>
  <c r="H514" i="9"/>
  <c r="G514" i="9"/>
  <c r="H507" i="9"/>
  <c r="G507" i="9"/>
  <c r="H505" i="9"/>
  <c r="G505" i="9"/>
  <c r="H487" i="9"/>
  <c r="G487" i="9"/>
  <c r="H459" i="9"/>
  <c r="G459" i="9"/>
  <c r="J446" i="9"/>
  <c r="H446" i="9"/>
  <c r="G446" i="9"/>
  <c r="J433" i="9"/>
  <c r="H433" i="9"/>
  <c r="G433" i="9"/>
  <c r="H419" i="9"/>
  <c r="G419" i="9"/>
  <c r="H406" i="9"/>
  <c r="G406" i="9"/>
  <c r="H390" i="9"/>
  <c r="G390" i="9"/>
  <c r="H362" i="9"/>
  <c r="G362" i="9"/>
  <c r="H353" i="9"/>
  <c r="G353" i="9"/>
  <c r="H340" i="9"/>
  <c r="G340" i="9"/>
  <c r="H327" i="9"/>
  <c r="G327" i="9"/>
  <c r="H312" i="9"/>
  <c r="G312" i="9"/>
  <c r="H299" i="9"/>
  <c r="G299" i="9"/>
  <c r="H290" i="9"/>
  <c r="G290" i="9"/>
  <c r="H277" i="9"/>
  <c r="G277" i="9"/>
  <c r="J272" i="9"/>
  <c r="H272" i="9"/>
  <c r="G272" i="9"/>
  <c r="H262" i="9"/>
  <c r="G262" i="9"/>
  <c r="H249" i="9"/>
  <c r="G249" i="9"/>
  <c r="H240" i="9"/>
  <c r="G240" i="9"/>
  <c r="J227" i="9"/>
  <c r="H227" i="9"/>
  <c r="G227" i="9"/>
  <c r="H225" i="9"/>
  <c r="G225" i="9"/>
  <c r="J213" i="9"/>
  <c r="H213" i="9"/>
  <c r="G213" i="9"/>
  <c r="H211" i="9"/>
  <c r="G211" i="9"/>
  <c r="H166" i="9"/>
  <c r="G166" i="9"/>
  <c r="H134" i="9"/>
  <c r="G134" i="9"/>
  <c r="H117" i="9"/>
  <c r="G117" i="9"/>
  <c r="H107" i="9"/>
  <c r="G107" i="9"/>
  <c r="J80" i="9"/>
  <c r="H80" i="9"/>
  <c r="G80" i="9"/>
  <c r="H24" i="9"/>
  <c r="G24" i="9"/>
  <c r="H19" i="9"/>
  <c r="G19" i="9"/>
  <c r="A10" i="9"/>
  <c r="J107" i="9"/>
  <c r="J277" i="9"/>
  <c r="J290" i="9"/>
  <c r="J327" i="9"/>
  <c r="J801" i="9"/>
  <c r="J514" i="9"/>
  <c r="J763" i="9"/>
  <c r="J770" i="9"/>
  <c r="J799" i="9"/>
  <c r="G801" i="9"/>
  <c r="H801" i="9"/>
  <c r="R42" i="1"/>
  <c r="R60" i="1"/>
  <c r="C10" i="7"/>
  <c r="B8" i="7"/>
  <c r="D8" i="7" s="1"/>
  <c r="B7" i="7"/>
  <c r="B6" i="7"/>
  <c r="B5" i="7"/>
  <c r="B4" i="7"/>
  <c r="B9" i="7" s="1"/>
  <c r="B3" i="7"/>
  <c r="B2" i="7"/>
  <c r="N115" i="1"/>
  <c r="M115" i="1"/>
  <c r="N102" i="1"/>
  <c r="M102" i="1"/>
  <c r="N99" i="1"/>
  <c r="M99" i="1"/>
  <c r="N93" i="1"/>
  <c r="M93" i="1"/>
  <c r="N88" i="1"/>
  <c r="M88" i="1"/>
  <c r="N66" i="1"/>
  <c r="M66" i="1"/>
  <c r="N58" i="1"/>
  <c r="N59" i="1"/>
  <c r="M58" i="1"/>
  <c r="N47" i="1"/>
  <c r="M47" i="1"/>
  <c r="N40" i="1"/>
  <c r="M40" i="1"/>
  <c r="M41" i="1"/>
  <c r="N34" i="1"/>
  <c r="M34" i="1"/>
  <c r="N28" i="1"/>
  <c r="M28" i="1"/>
  <c r="N26" i="1"/>
  <c r="M26" i="1"/>
  <c r="N24" i="1"/>
  <c r="M24" i="1"/>
  <c r="N22" i="1"/>
  <c r="N29" i="1" s="1"/>
  <c r="M22" i="1"/>
  <c r="J119" i="1"/>
  <c r="J92" i="1"/>
  <c r="J93" i="1"/>
  <c r="J80" i="1"/>
  <c r="J79" i="1"/>
  <c r="J64" i="1"/>
  <c r="J63" i="1"/>
  <c r="J61" i="1"/>
  <c r="J60" i="1"/>
  <c r="J46" i="1"/>
  <c r="J44" i="1"/>
  <c r="J43" i="1"/>
  <c r="J39" i="1"/>
  <c r="J36" i="1"/>
  <c r="J33" i="1"/>
  <c r="J32" i="1"/>
  <c r="J34" i="1"/>
  <c r="J31" i="1"/>
  <c r="J27" i="1"/>
  <c r="J25" i="1"/>
  <c r="J23" i="1"/>
  <c r="J24" i="1"/>
  <c r="H850" i="6"/>
  <c r="G850" i="6"/>
  <c r="J849" i="6"/>
  <c r="J848" i="6"/>
  <c r="J847" i="6"/>
  <c r="J846" i="6"/>
  <c r="J850" i="6"/>
  <c r="H845" i="6"/>
  <c r="G845" i="6"/>
  <c r="J844" i="6"/>
  <c r="J843" i="6"/>
  <c r="J842" i="6"/>
  <c r="J841" i="6"/>
  <c r="J845" i="6"/>
  <c r="J840" i="6"/>
  <c r="H840" i="6"/>
  <c r="G840" i="6"/>
  <c r="H836" i="6"/>
  <c r="G836" i="6"/>
  <c r="J835" i="6"/>
  <c r="J834" i="6"/>
  <c r="J833" i="6"/>
  <c r="J832" i="6"/>
  <c r="J836" i="6"/>
  <c r="H831" i="6"/>
  <c r="G831" i="6"/>
  <c r="J830" i="6"/>
  <c r="J829" i="6"/>
  <c r="J828" i="6"/>
  <c r="J827" i="6"/>
  <c r="J826" i="6"/>
  <c r="J825" i="6"/>
  <c r="J824" i="6"/>
  <c r="J831" i="6"/>
  <c r="H823" i="6"/>
  <c r="G823" i="6"/>
  <c r="J822" i="6"/>
  <c r="J821" i="6"/>
  <c r="J820" i="6"/>
  <c r="J819" i="6"/>
  <c r="J818" i="6"/>
  <c r="J817" i="6"/>
  <c r="J816" i="6"/>
  <c r="J815" i="6"/>
  <c r="J814" i="6"/>
  <c r="J813" i="6"/>
  <c r="J812" i="6"/>
  <c r="J811" i="6"/>
  <c r="J810" i="6"/>
  <c r="J809" i="6"/>
  <c r="J808" i="6"/>
  <c r="J807" i="6"/>
  <c r="J806" i="6"/>
  <c r="J805" i="6"/>
  <c r="J804" i="6"/>
  <c r="J803" i="6"/>
  <c r="J802" i="6"/>
  <c r="J112" i="1"/>
  <c r="J801" i="6"/>
  <c r="J800" i="6"/>
  <c r="J799" i="6"/>
  <c r="J823" i="6"/>
  <c r="J798" i="6"/>
  <c r="J797" i="6"/>
  <c r="H796" i="6"/>
  <c r="G796" i="6"/>
  <c r="J795" i="6"/>
  <c r="J794" i="6"/>
  <c r="J793" i="6"/>
  <c r="J792" i="6"/>
  <c r="J791" i="6"/>
  <c r="J790" i="6"/>
  <c r="J789" i="6"/>
  <c r="J788" i="6"/>
  <c r="J787" i="6"/>
  <c r="J786" i="6"/>
  <c r="J785" i="6"/>
  <c r="J784" i="6"/>
  <c r="J783" i="6"/>
  <c r="J782" i="6"/>
  <c r="J781" i="6"/>
  <c r="J780" i="6"/>
  <c r="J796" i="6"/>
  <c r="J111" i="1"/>
  <c r="H779" i="6"/>
  <c r="G779" i="6"/>
  <c r="J778" i="6"/>
  <c r="J777" i="6"/>
  <c r="J110" i="1"/>
  <c r="J776" i="6"/>
  <c r="J775" i="6"/>
  <c r="H774" i="6"/>
  <c r="G774" i="6"/>
  <c r="J773" i="6"/>
  <c r="J772" i="6"/>
  <c r="J771" i="6"/>
  <c r="J770" i="6"/>
  <c r="J769" i="6"/>
  <c r="J768" i="6"/>
  <c r="J767" i="6"/>
  <c r="J766" i="6"/>
  <c r="J765" i="6"/>
  <c r="J764" i="6"/>
  <c r="J763" i="6"/>
  <c r="J762" i="6"/>
  <c r="J761" i="6"/>
  <c r="J760" i="6"/>
  <c r="J759" i="6"/>
  <c r="J758" i="6"/>
  <c r="J757" i="6"/>
  <c r="J109" i="1"/>
  <c r="J774" i="6"/>
  <c r="J756" i="6"/>
  <c r="H755" i="6"/>
  <c r="G755" i="6"/>
  <c r="J754" i="6"/>
  <c r="J753" i="6"/>
  <c r="J752" i="6"/>
  <c r="J755" i="6"/>
  <c r="J108" i="1"/>
  <c r="H751" i="6"/>
  <c r="G751" i="6"/>
  <c r="J750" i="6"/>
  <c r="J749" i="6"/>
  <c r="J748" i="6"/>
  <c r="J747" i="6"/>
  <c r="J746" i="6"/>
  <c r="J745" i="6"/>
  <c r="J744" i="6"/>
  <c r="J743" i="6"/>
  <c r="J107" i="1"/>
  <c r="J742" i="6"/>
  <c r="H741" i="6"/>
  <c r="G741" i="6"/>
  <c r="J740" i="6"/>
  <c r="J739" i="6"/>
  <c r="J741" i="6"/>
  <c r="J738" i="6"/>
  <c r="J737" i="6"/>
  <c r="J106" i="1"/>
  <c r="H736" i="6"/>
  <c r="G736" i="6"/>
  <c r="J735" i="6"/>
  <c r="J734" i="6"/>
  <c r="J105" i="1"/>
  <c r="J736" i="6"/>
  <c r="J733" i="6"/>
  <c r="H732" i="6"/>
  <c r="G732" i="6"/>
  <c r="J731" i="6"/>
  <c r="J730" i="6"/>
  <c r="J729" i="6"/>
  <c r="J728" i="6"/>
  <c r="J727" i="6"/>
  <c r="J726" i="6"/>
  <c r="J725" i="6"/>
  <c r="J724" i="6"/>
  <c r="J723" i="6"/>
  <c r="J722" i="6"/>
  <c r="J721" i="6"/>
  <c r="J720" i="6"/>
  <c r="J719" i="6"/>
  <c r="J718" i="6"/>
  <c r="J717" i="6"/>
  <c r="J716" i="6"/>
  <c r="J715" i="6"/>
  <c r="J714" i="6"/>
  <c r="J713" i="6"/>
  <c r="J712" i="6"/>
  <c r="J711" i="6"/>
  <c r="J710" i="6"/>
  <c r="J709" i="6"/>
  <c r="J708" i="6"/>
  <c r="J707" i="6"/>
  <c r="J706" i="6"/>
  <c r="J705" i="6"/>
  <c r="J704" i="6"/>
  <c r="J703" i="6"/>
  <c r="J702" i="6"/>
  <c r="J701" i="6"/>
  <c r="J700" i="6"/>
  <c r="J699" i="6"/>
  <c r="J698" i="6"/>
  <c r="J697" i="6"/>
  <c r="J696" i="6"/>
  <c r="J695" i="6"/>
  <c r="J694" i="6"/>
  <c r="J693" i="6"/>
  <c r="J692" i="6"/>
  <c r="J691" i="6"/>
  <c r="J690" i="6"/>
  <c r="J689" i="6"/>
  <c r="J688" i="6"/>
  <c r="J687" i="6"/>
  <c r="J686" i="6"/>
  <c r="J685" i="6"/>
  <c r="J684" i="6"/>
  <c r="J683" i="6"/>
  <c r="J682" i="6"/>
  <c r="J681" i="6"/>
  <c r="J680" i="6"/>
  <c r="J679" i="6"/>
  <c r="J678" i="6"/>
  <c r="J677" i="6"/>
  <c r="J676" i="6"/>
  <c r="J675" i="6"/>
  <c r="J674" i="6"/>
  <c r="J673" i="6"/>
  <c r="J672" i="6"/>
  <c r="J671" i="6"/>
  <c r="J670" i="6"/>
  <c r="J669" i="6"/>
  <c r="J668" i="6"/>
  <c r="J667" i="6"/>
  <c r="J666" i="6"/>
  <c r="J665" i="6"/>
  <c r="J663" i="6"/>
  <c r="J662" i="6"/>
  <c r="J661" i="6"/>
  <c r="J660" i="6"/>
  <c r="J659" i="6"/>
  <c r="J658" i="6"/>
  <c r="J657" i="6"/>
  <c r="J656" i="6"/>
  <c r="J655" i="6"/>
  <c r="J654" i="6"/>
  <c r="J653" i="6"/>
  <c r="J652" i="6"/>
  <c r="J651" i="6"/>
  <c r="J650" i="6"/>
  <c r="J649" i="6"/>
  <c r="J648" i="6"/>
  <c r="J647" i="6"/>
  <c r="J646" i="6"/>
  <c r="J645" i="6"/>
  <c r="J644" i="6"/>
  <c r="J643" i="6"/>
  <c r="J642" i="6"/>
  <c r="J641" i="6"/>
  <c r="J640" i="6"/>
  <c r="J639" i="6"/>
  <c r="J638" i="6"/>
  <c r="J637" i="6"/>
  <c r="J636" i="6"/>
  <c r="J635" i="6"/>
  <c r="J634" i="6"/>
  <c r="J633" i="6"/>
  <c r="J632" i="6"/>
  <c r="J631" i="6"/>
  <c r="J630" i="6"/>
  <c r="J629" i="6"/>
  <c r="J732" i="6"/>
  <c r="J104" i="1"/>
  <c r="H628" i="6"/>
  <c r="G628" i="6"/>
  <c r="J627" i="6"/>
  <c r="J626" i="6"/>
  <c r="J625" i="6"/>
  <c r="J624" i="6"/>
  <c r="J623" i="6"/>
  <c r="J622" i="6"/>
  <c r="J621" i="6"/>
  <c r="J620" i="6"/>
  <c r="J619" i="6"/>
  <c r="J618" i="6"/>
  <c r="J617" i="6"/>
  <c r="J616" i="6"/>
  <c r="J615" i="6"/>
  <c r="J614" i="6"/>
  <c r="J613" i="6"/>
  <c r="J612" i="6"/>
  <c r="J611" i="6"/>
  <c r="J610" i="6"/>
  <c r="J609" i="6"/>
  <c r="J608" i="6"/>
  <c r="J607" i="6"/>
  <c r="J606" i="6"/>
  <c r="J605" i="6"/>
  <c r="J604" i="6"/>
  <c r="J603" i="6"/>
  <c r="J602" i="6"/>
  <c r="J601" i="6"/>
  <c r="J600" i="6"/>
  <c r="J599" i="6"/>
  <c r="J598" i="6"/>
  <c r="J597" i="6"/>
  <c r="J596" i="6"/>
  <c r="J595" i="6"/>
  <c r="J594" i="6"/>
  <c r="J593" i="6"/>
  <c r="J592" i="6"/>
  <c r="J591" i="6"/>
  <c r="J590" i="6"/>
  <c r="J589" i="6"/>
  <c r="J588" i="6"/>
  <c r="J587" i="6"/>
  <c r="J586" i="6"/>
  <c r="J585" i="6"/>
  <c r="J584" i="6"/>
  <c r="J583" i="6"/>
  <c r="J582" i="6"/>
  <c r="J581" i="6"/>
  <c r="J580" i="6"/>
  <c r="J579" i="6"/>
  <c r="J578" i="6"/>
  <c r="J577" i="6"/>
  <c r="J576" i="6"/>
  <c r="J575" i="6"/>
  <c r="J574" i="6"/>
  <c r="J573" i="6"/>
  <c r="J572" i="6"/>
  <c r="J571" i="6"/>
  <c r="J570" i="6"/>
  <c r="J569" i="6"/>
  <c r="J568" i="6"/>
  <c r="J567" i="6"/>
  <c r="J566" i="6"/>
  <c r="J565" i="6"/>
  <c r="J564" i="6"/>
  <c r="J563" i="6"/>
  <c r="J562" i="6"/>
  <c r="J561" i="6"/>
  <c r="J560" i="6"/>
  <c r="J559" i="6"/>
  <c r="J558" i="6"/>
  <c r="J557" i="6"/>
  <c r="J556" i="6"/>
  <c r="J555" i="6"/>
  <c r="J554" i="6"/>
  <c r="J553" i="6"/>
  <c r="J552" i="6"/>
  <c r="J551" i="6"/>
  <c r="J550" i="6"/>
  <c r="J549" i="6"/>
  <c r="J548" i="6"/>
  <c r="J547" i="6"/>
  <c r="J546" i="6"/>
  <c r="J545" i="6"/>
  <c r="J544" i="6"/>
  <c r="J543" i="6"/>
  <c r="J542" i="6"/>
  <c r="J541" i="6"/>
  <c r="J540" i="6"/>
  <c r="J539" i="6"/>
  <c r="J538" i="6"/>
  <c r="J537" i="6"/>
  <c r="J536" i="6"/>
  <c r="J535" i="6"/>
  <c r="J534" i="6"/>
  <c r="J533" i="6"/>
  <c r="J532" i="6"/>
  <c r="J531" i="6"/>
  <c r="J530" i="6"/>
  <c r="J529" i="6"/>
  <c r="J528" i="6"/>
  <c r="J527" i="6"/>
  <c r="J526" i="6"/>
  <c r="J525" i="6"/>
  <c r="J524" i="6"/>
  <c r="J101" i="1"/>
  <c r="H523" i="6"/>
  <c r="G523" i="6"/>
  <c r="J522" i="6"/>
  <c r="J521" i="6"/>
  <c r="J520" i="6"/>
  <c r="J519" i="6"/>
  <c r="J518" i="6"/>
  <c r="J517" i="6"/>
  <c r="J516" i="6"/>
  <c r="J515" i="6"/>
  <c r="J514" i="6"/>
  <c r="J513" i="6"/>
  <c r="J512" i="6"/>
  <c r="J511" i="6"/>
  <c r="J510" i="6"/>
  <c r="J509" i="6"/>
  <c r="J508" i="6"/>
  <c r="J507" i="6"/>
  <c r="J506" i="6"/>
  <c r="J505" i="6"/>
  <c r="J504" i="6"/>
  <c r="J503" i="6"/>
  <c r="J502" i="6"/>
  <c r="J501" i="6"/>
  <c r="J500" i="6"/>
  <c r="J499" i="6"/>
  <c r="J498" i="6"/>
  <c r="J497" i="6"/>
  <c r="J496" i="6"/>
  <c r="J495" i="6"/>
  <c r="J494" i="6"/>
  <c r="J493" i="6"/>
  <c r="J492" i="6"/>
  <c r="J491" i="6"/>
  <c r="J490" i="6"/>
  <c r="J97" i="1"/>
  <c r="J99" i="1"/>
  <c r="J523" i="6"/>
  <c r="J489" i="6"/>
  <c r="H488" i="6"/>
  <c r="G488" i="6"/>
  <c r="J487" i="6"/>
  <c r="J486" i="6"/>
  <c r="J485" i="6"/>
  <c r="J484" i="6"/>
  <c r="J483" i="6"/>
  <c r="J482" i="6"/>
  <c r="J481" i="6"/>
  <c r="J480" i="6"/>
  <c r="J479" i="6"/>
  <c r="J478" i="6"/>
  <c r="J477" i="6"/>
  <c r="J476" i="6"/>
  <c r="J475" i="6"/>
  <c r="J474" i="6"/>
  <c r="J488" i="6"/>
  <c r="H473" i="6"/>
  <c r="G473" i="6"/>
  <c r="J472" i="6"/>
  <c r="J471" i="6"/>
  <c r="J470" i="6"/>
  <c r="J469" i="6"/>
  <c r="J468" i="6"/>
  <c r="J467" i="6"/>
  <c r="J466" i="6"/>
  <c r="J465" i="6"/>
  <c r="J464" i="6"/>
  <c r="J463" i="6"/>
  <c r="J462" i="6"/>
  <c r="J473" i="6"/>
  <c r="J86" i="1"/>
  <c r="H461" i="6"/>
  <c r="G461" i="6"/>
  <c r="J460" i="6"/>
  <c r="J85" i="1"/>
  <c r="H459" i="6"/>
  <c r="G459" i="6"/>
  <c r="J458" i="6"/>
  <c r="J84" i="1"/>
  <c r="H457" i="6"/>
  <c r="G457" i="6"/>
  <c r="J456" i="6"/>
  <c r="J455" i="6"/>
  <c r="J454" i="6"/>
  <c r="J453" i="6"/>
  <c r="J452" i="6"/>
  <c r="J451" i="6"/>
  <c r="J450" i="6"/>
  <c r="J449" i="6"/>
  <c r="J448" i="6"/>
  <c r="J447" i="6"/>
  <c r="J446" i="6"/>
  <c r="J445" i="6"/>
  <c r="J444" i="6"/>
  <c r="J443" i="6"/>
  <c r="J442" i="6"/>
  <c r="J441" i="6"/>
  <c r="J440" i="6"/>
  <c r="J439" i="6"/>
  <c r="J438" i="6"/>
  <c r="J437" i="6"/>
  <c r="J436" i="6"/>
  <c r="J435" i="6"/>
  <c r="J434" i="6"/>
  <c r="J433" i="6"/>
  <c r="J432" i="6"/>
  <c r="J431" i="6"/>
  <c r="J430" i="6"/>
  <c r="J429" i="6"/>
  <c r="J428" i="6"/>
  <c r="J83" i="1"/>
  <c r="H427" i="6"/>
  <c r="G427" i="6"/>
  <c r="J426" i="6"/>
  <c r="J425" i="6"/>
  <c r="J424" i="6"/>
  <c r="J423" i="6"/>
  <c r="J422" i="6"/>
  <c r="J421" i="6"/>
  <c r="J420" i="6"/>
  <c r="J419" i="6"/>
  <c r="J418" i="6"/>
  <c r="J417" i="6"/>
  <c r="J416" i="6"/>
  <c r="J415" i="6"/>
  <c r="J427" i="6"/>
  <c r="J82" i="1"/>
  <c r="H414" i="6"/>
  <c r="G414" i="6"/>
  <c r="J413" i="6"/>
  <c r="J414" i="6"/>
  <c r="J400" i="6"/>
  <c r="H400" i="6"/>
  <c r="G400" i="6"/>
  <c r="J387" i="6"/>
  <c r="H387" i="6"/>
  <c r="G387" i="6"/>
  <c r="H374" i="6"/>
  <c r="G374" i="6"/>
  <c r="J373" i="6"/>
  <c r="J372" i="6"/>
  <c r="J371" i="6"/>
  <c r="J370" i="6"/>
  <c r="J369" i="6"/>
  <c r="J368" i="6"/>
  <c r="J367" i="6"/>
  <c r="J366" i="6"/>
  <c r="J365" i="6"/>
  <c r="J364" i="6"/>
  <c r="J78" i="1"/>
  <c r="J363" i="6"/>
  <c r="J362" i="6"/>
  <c r="H361" i="6"/>
  <c r="G361" i="6"/>
  <c r="J360" i="6"/>
  <c r="J359" i="6"/>
  <c r="J358" i="6"/>
  <c r="J357" i="6"/>
  <c r="J356" i="6"/>
  <c r="J355" i="6"/>
  <c r="J354" i="6"/>
  <c r="J353" i="6"/>
  <c r="J352" i="6"/>
  <c r="J351" i="6"/>
  <c r="J350" i="6"/>
  <c r="J349" i="6"/>
  <c r="J348" i="6"/>
  <c r="J347" i="6"/>
  <c r="J77" i="1"/>
  <c r="J346" i="6"/>
  <c r="J345" i="6"/>
  <c r="J361" i="6"/>
  <c r="H344" i="6"/>
  <c r="G344" i="6"/>
  <c r="J343" i="6"/>
  <c r="J342" i="6"/>
  <c r="J341" i="6"/>
  <c r="J340" i="6"/>
  <c r="J339" i="6"/>
  <c r="J338" i="6"/>
  <c r="J337" i="6"/>
  <c r="J336" i="6"/>
  <c r="J335" i="6"/>
  <c r="J334" i="6"/>
  <c r="J333" i="6"/>
  <c r="J332" i="6"/>
  <c r="J331" i="6"/>
  <c r="J330" i="6"/>
  <c r="J329" i="6"/>
  <c r="J328" i="6"/>
  <c r="J327" i="6"/>
  <c r="J326" i="6"/>
  <c r="J325" i="6"/>
  <c r="J324" i="6"/>
  <c r="J323" i="6"/>
  <c r="J322" i="6"/>
  <c r="J321" i="6"/>
  <c r="J320" i="6"/>
  <c r="J319" i="6"/>
  <c r="J344" i="6"/>
  <c r="J76" i="1"/>
  <c r="H318" i="6"/>
  <c r="G318" i="6"/>
  <c r="J317" i="6"/>
  <c r="J316" i="6"/>
  <c r="J315" i="6"/>
  <c r="J314" i="6"/>
  <c r="J313" i="6"/>
  <c r="J312" i="6"/>
  <c r="J311" i="6"/>
  <c r="J310" i="6"/>
  <c r="J309" i="6"/>
  <c r="J308" i="6"/>
  <c r="J307" i="6"/>
  <c r="J75" i="1"/>
  <c r="J306" i="6"/>
  <c r="H305" i="6"/>
  <c r="G305" i="6"/>
  <c r="J304" i="6"/>
  <c r="J303" i="6"/>
  <c r="J302" i="6"/>
  <c r="J301" i="6"/>
  <c r="J300" i="6"/>
  <c r="J299" i="6"/>
  <c r="J298" i="6"/>
  <c r="J297" i="6"/>
  <c r="J296" i="6"/>
  <c r="J295" i="6"/>
  <c r="J294" i="6"/>
  <c r="J74" i="1"/>
  <c r="J293" i="6"/>
  <c r="H292" i="6"/>
  <c r="G292" i="6"/>
  <c r="J291" i="6"/>
  <c r="J290" i="6"/>
  <c r="J289" i="6"/>
  <c r="J288" i="6"/>
  <c r="J287" i="6"/>
  <c r="J286" i="6"/>
  <c r="J285" i="6"/>
  <c r="J284" i="6"/>
  <c r="J283" i="6"/>
  <c r="J73" i="1"/>
  <c r="J282" i="6"/>
  <c r="J281" i="6"/>
  <c r="J292" i="6"/>
  <c r="H280" i="6"/>
  <c r="G280" i="6"/>
  <c r="J279" i="6"/>
  <c r="J278" i="6"/>
  <c r="J277" i="6"/>
  <c r="J276" i="6"/>
  <c r="J275" i="6"/>
  <c r="J274" i="6"/>
  <c r="J273" i="6"/>
  <c r="J272" i="6"/>
  <c r="J271" i="6"/>
  <c r="J270" i="6"/>
  <c r="J72" i="1"/>
  <c r="H269" i="6"/>
  <c r="G269" i="6"/>
  <c r="J268" i="6"/>
  <c r="J267" i="6"/>
  <c r="J266" i="6"/>
  <c r="J265" i="6"/>
  <c r="J264" i="6"/>
  <c r="J263" i="6"/>
  <c r="J262" i="6"/>
  <c r="J261" i="6"/>
  <c r="J260" i="6"/>
  <c r="J259" i="6"/>
  <c r="J258" i="6"/>
  <c r="J257" i="6"/>
  <c r="J269" i="6"/>
  <c r="J71" i="1"/>
  <c r="H256" i="6"/>
  <c r="G256" i="6"/>
  <c r="J255" i="6"/>
  <c r="J254" i="6"/>
  <c r="J253" i="6"/>
  <c r="J252" i="6"/>
  <c r="J251" i="6"/>
  <c r="J250" i="6"/>
  <c r="J249" i="6"/>
  <c r="J248" i="6"/>
  <c r="H247" i="6"/>
  <c r="G247" i="6"/>
  <c r="J246" i="6"/>
  <c r="J245" i="6"/>
  <c r="J244" i="6"/>
  <c r="J243" i="6"/>
  <c r="J242" i="6"/>
  <c r="J241" i="6"/>
  <c r="J240" i="6"/>
  <c r="J239" i="6"/>
  <c r="H238" i="6"/>
  <c r="G238" i="6"/>
  <c r="J237" i="6"/>
  <c r="J236" i="6"/>
  <c r="J235" i="6"/>
  <c r="J234" i="6"/>
  <c r="J238" i="6"/>
  <c r="J233" i="6"/>
  <c r="J65" i="1"/>
  <c r="J232" i="6"/>
  <c r="H231" i="6"/>
  <c r="G231" i="6"/>
  <c r="J230" i="6"/>
  <c r="J229" i="6"/>
  <c r="J228" i="6"/>
  <c r="J227" i="6"/>
  <c r="J226" i="6"/>
  <c r="J225" i="6"/>
  <c r="J224" i="6"/>
  <c r="J223" i="6"/>
  <c r="J222" i="6"/>
  <c r="J221" i="6"/>
  <c r="J220" i="6"/>
  <c r="J219" i="6"/>
  <c r="J218" i="6"/>
  <c r="J217" i="6"/>
  <c r="J216" i="6"/>
  <c r="J215" i="6"/>
  <c r="J214" i="6"/>
  <c r="J213" i="6"/>
  <c r="J212" i="6"/>
  <c r="J211" i="6"/>
  <c r="J210" i="6"/>
  <c r="J209" i="6"/>
  <c r="J208" i="6"/>
  <c r="J207" i="6"/>
  <c r="J206" i="6"/>
  <c r="J205" i="6"/>
  <c r="J204" i="6"/>
  <c r="J203" i="6"/>
  <c r="J202" i="6"/>
  <c r="J201" i="6"/>
  <c r="J200" i="6"/>
  <c r="J199" i="6"/>
  <c r="J198" i="6"/>
  <c r="J197" i="6"/>
  <c r="J196" i="6"/>
  <c r="J195" i="6"/>
  <c r="J194" i="6"/>
  <c r="J193" i="6"/>
  <c r="J231" i="6"/>
  <c r="J192" i="6"/>
  <c r="J191" i="6"/>
  <c r="J190" i="6"/>
  <c r="J62" i="1"/>
  <c r="H189" i="6"/>
  <c r="G189" i="6"/>
  <c r="J188" i="6"/>
  <c r="J187" i="6"/>
  <c r="J186" i="6"/>
  <c r="J185" i="6"/>
  <c r="J184" i="6"/>
  <c r="J183" i="6"/>
  <c r="J182" i="6"/>
  <c r="J181" i="6"/>
  <c r="H180" i="6"/>
  <c r="G180" i="6"/>
  <c r="J179" i="6"/>
  <c r="J178" i="6"/>
  <c r="J177" i="6"/>
  <c r="J176" i="6"/>
  <c r="J175" i="6"/>
  <c r="J174" i="6"/>
  <c r="J173" i="6"/>
  <c r="J172" i="6"/>
  <c r="J171" i="6"/>
  <c r="J170" i="6"/>
  <c r="J169" i="6"/>
  <c r="J56" i="1"/>
  <c r="J168" i="6"/>
  <c r="H167" i="6"/>
  <c r="G167" i="6"/>
  <c r="J166" i="6"/>
  <c r="J165" i="6"/>
  <c r="J164" i="6"/>
  <c r="J163" i="6"/>
  <c r="J162" i="6"/>
  <c r="J161" i="6"/>
  <c r="J160" i="6"/>
  <c r="J159" i="6"/>
  <c r="H158" i="6"/>
  <c r="G158" i="6"/>
  <c r="J157" i="6"/>
  <c r="J54" i="1"/>
  <c r="J158" i="6"/>
  <c r="H156" i="6"/>
  <c r="G156" i="6"/>
  <c r="J155" i="6"/>
  <c r="J154" i="6"/>
  <c r="J153" i="6"/>
  <c r="J152" i="6"/>
  <c r="J151" i="6"/>
  <c r="J150" i="6"/>
  <c r="J149" i="6"/>
  <c r="J148" i="6"/>
  <c r="J147" i="6"/>
  <c r="J146" i="6"/>
  <c r="J145" i="6"/>
  <c r="J144" i="6"/>
  <c r="J143" i="6"/>
  <c r="J142" i="6"/>
  <c r="J141" i="6"/>
  <c r="J140" i="6"/>
  <c r="J139" i="6"/>
  <c r="J138" i="6"/>
  <c r="J137" i="6"/>
  <c r="J136" i="6"/>
  <c r="J135" i="6"/>
  <c r="J134" i="6"/>
  <c r="J133" i="6"/>
  <c r="J132" i="6"/>
  <c r="J131" i="6"/>
  <c r="J53" i="1"/>
  <c r="H130" i="6"/>
  <c r="G130" i="6"/>
  <c r="J129" i="6"/>
  <c r="J128" i="6"/>
  <c r="J52" i="1"/>
  <c r="H127" i="6"/>
  <c r="G127" i="6"/>
  <c r="J126" i="6"/>
  <c r="J125" i="6"/>
  <c r="J124" i="6"/>
  <c r="J123" i="6"/>
  <c r="J122" i="6"/>
  <c r="J127" i="6"/>
  <c r="J121" i="6"/>
  <c r="J51" i="1"/>
  <c r="H120" i="6"/>
  <c r="G120" i="6"/>
  <c r="J119" i="6"/>
  <c r="J118" i="6"/>
  <c r="J117" i="6"/>
  <c r="J116" i="6"/>
  <c r="J115" i="6"/>
  <c r="J114" i="6"/>
  <c r="J113" i="6"/>
  <c r="J112" i="6"/>
  <c r="H111" i="6"/>
  <c r="G111" i="6"/>
  <c r="J110" i="6"/>
  <c r="J109" i="6"/>
  <c r="J108" i="6"/>
  <c r="J107" i="6"/>
  <c r="J106" i="6"/>
  <c r="J105" i="6"/>
  <c r="J104" i="6"/>
  <c r="J103" i="6"/>
  <c r="J102" i="6"/>
  <c r="J101" i="6"/>
  <c r="J100" i="6"/>
  <c r="J99" i="6"/>
  <c r="J98" i="6"/>
  <c r="J97" i="6"/>
  <c r="J96" i="6"/>
  <c r="J95" i="6"/>
  <c r="J94" i="6"/>
  <c r="J93" i="6"/>
  <c r="J92" i="6"/>
  <c r="J91" i="6"/>
  <c r="J90" i="6"/>
  <c r="J89" i="6"/>
  <c r="J88" i="6"/>
  <c r="J87" i="6"/>
  <c r="J86" i="6"/>
  <c r="J111" i="6"/>
  <c r="J85" i="6"/>
  <c r="H84" i="6"/>
  <c r="G84" i="6"/>
  <c r="J83" i="6"/>
  <c r="J82" i="6"/>
  <c r="J81" i="6"/>
  <c r="J80" i="6"/>
  <c r="J84" i="6"/>
  <c r="J79" i="6"/>
  <c r="H78" i="6"/>
  <c r="G78" i="6"/>
  <c r="J77" i="6"/>
  <c r="J76" i="6"/>
  <c r="J75" i="6"/>
  <c r="J45" i="1"/>
  <c r="J47" i="1"/>
  <c r="J78" i="6"/>
  <c r="J74" i="6"/>
  <c r="J73" i="6"/>
  <c r="H73" i="6"/>
  <c r="G73" i="6"/>
  <c r="J72" i="6"/>
  <c r="J38" i="1"/>
  <c r="H71" i="6"/>
  <c r="G71" i="6"/>
  <c r="J70" i="6"/>
  <c r="J69" i="6"/>
  <c r="J68" i="6"/>
  <c r="J67" i="6"/>
  <c r="J66" i="6"/>
  <c r="H65" i="6"/>
  <c r="G65" i="6"/>
  <c r="J64" i="6"/>
  <c r="J63" i="6"/>
  <c r="J62" i="6"/>
  <c r="J61" i="6"/>
  <c r="J60" i="6"/>
  <c r="J59" i="6"/>
  <c r="J65" i="6"/>
  <c r="H58" i="6"/>
  <c r="G58" i="6"/>
  <c r="J57" i="6"/>
  <c r="J56" i="6"/>
  <c r="J55" i="6"/>
  <c r="J54" i="6"/>
  <c r="J53" i="6"/>
  <c r="J52" i="6"/>
  <c r="J51" i="6"/>
  <c r="J50" i="6"/>
  <c r="J49" i="6"/>
  <c r="J48" i="6"/>
  <c r="J47" i="6"/>
  <c r="J46" i="6"/>
  <c r="J45" i="6"/>
  <c r="J44" i="6"/>
  <c r="J43" i="6"/>
  <c r="J42" i="6"/>
  <c r="J58" i="6"/>
  <c r="J41" i="6"/>
  <c r="J40" i="6"/>
  <c r="H39" i="6"/>
  <c r="G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39" i="6"/>
  <c r="E31" i="2"/>
  <c r="Q25" i="2"/>
  <c r="O25" i="2"/>
  <c r="M25" i="2"/>
  <c r="L25" i="2"/>
  <c r="J25" i="2"/>
  <c r="G25" i="2"/>
  <c r="P24" i="2"/>
  <c r="P25" i="2"/>
  <c r="J502" i="5"/>
  <c r="H502" i="5"/>
  <c r="G502" i="5"/>
  <c r="K93" i="1"/>
  <c r="L93" i="1"/>
  <c r="J16" i="5"/>
  <c r="H16" i="5"/>
  <c r="G16" i="5"/>
  <c r="I119" i="1"/>
  <c r="O119" i="1"/>
  <c r="K22" i="2"/>
  <c r="I114" i="1"/>
  <c r="I113" i="1"/>
  <c r="I112" i="1"/>
  <c r="I111" i="1"/>
  <c r="O111" i="1"/>
  <c r="I110" i="1"/>
  <c r="I109" i="1"/>
  <c r="I108" i="1"/>
  <c r="O108" i="1"/>
  <c r="I107" i="1"/>
  <c r="O107" i="1"/>
  <c r="I106" i="1"/>
  <c r="I105" i="1"/>
  <c r="I104" i="1"/>
  <c r="I101" i="1"/>
  <c r="K20" i="2"/>
  <c r="I92" i="1"/>
  <c r="I93" i="1"/>
  <c r="I87" i="1"/>
  <c r="I86" i="1"/>
  <c r="I85" i="1"/>
  <c r="O85" i="1"/>
  <c r="I84" i="1"/>
  <c r="O84" i="1"/>
  <c r="I83" i="1"/>
  <c r="I82" i="1"/>
  <c r="O82" i="1"/>
  <c r="I81" i="1"/>
  <c r="I80" i="1"/>
  <c r="O80" i="1"/>
  <c r="I79" i="1"/>
  <c r="O79" i="1"/>
  <c r="I78" i="1"/>
  <c r="O78" i="1"/>
  <c r="I77" i="1"/>
  <c r="I76" i="1"/>
  <c r="I75" i="1"/>
  <c r="I74" i="1"/>
  <c r="I73" i="1"/>
  <c r="I72" i="1"/>
  <c r="I71" i="1"/>
  <c r="O71" i="1"/>
  <c r="I70" i="1"/>
  <c r="I69" i="1"/>
  <c r="I65" i="1"/>
  <c r="O65" i="1"/>
  <c r="R65" i="1"/>
  <c r="I64" i="1"/>
  <c r="O64" i="1"/>
  <c r="R64" i="1"/>
  <c r="I63" i="1"/>
  <c r="O63" i="1"/>
  <c r="I62" i="1"/>
  <c r="I61" i="1"/>
  <c r="O61" i="1"/>
  <c r="C5" i="7"/>
  <c r="D5" i="7"/>
  <c r="I57" i="1"/>
  <c r="I56" i="1"/>
  <c r="I55" i="1"/>
  <c r="I54" i="1"/>
  <c r="O54" i="1"/>
  <c r="R54" i="1"/>
  <c r="I53" i="1"/>
  <c r="I52" i="1"/>
  <c r="I51" i="1"/>
  <c r="I50" i="1"/>
  <c r="I49" i="1"/>
  <c r="I48" i="1"/>
  <c r="I46" i="1"/>
  <c r="I45" i="1"/>
  <c r="O45" i="1"/>
  <c r="I44" i="1"/>
  <c r="O44" i="1"/>
  <c r="I43" i="1"/>
  <c r="O43" i="1"/>
  <c r="I39" i="1"/>
  <c r="I38" i="1"/>
  <c r="O38" i="1"/>
  <c r="R38" i="1"/>
  <c r="I37" i="1"/>
  <c r="I36" i="1"/>
  <c r="I40" i="1"/>
  <c r="I35" i="1"/>
  <c r="I33" i="1"/>
  <c r="O33" i="1"/>
  <c r="I32" i="1"/>
  <c r="O32" i="1"/>
  <c r="I31" i="1"/>
  <c r="I34" i="1"/>
  <c r="I27" i="1"/>
  <c r="I25" i="1"/>
  <c r="O25" i="1"/>
  <c r="I26" i="1"/>
  <c r="I23" i="1"/>
  <c r="I21" i="1"/>
  <c r="I20" i="1"/>
  <c r="I22" i="1"/>
  <c r="J387" i="5"/>
  <c r="H387" i="5"/>
  <c r="G387" i="5"/>
  <c r="J344" i="5"/>
  <c r="I97" i="1"/>
  <c r="J345" i="5"/>
  <c r="J346" i="5"/>
  <c r="J347" i="5"/>
  <c r="J348" i="5"/>
  <c r="J349" i="5"/>
  <c r="J350" i="5"/>
  <c r="J351" i="5"/>
  <c r="J352" i="5"/>
  <c r="J353" i="5"/>
  <c r="J354" i="5"/>
  <c r="J355" i="5"/>
  <c r="J356" i="5"/>
  <c r="J357" i="5"/>
  <c r="J343" i="5"/>
  <c r="H344" i="5"/>
  <c r="H345" i="5"/>
  <c r="H346" i="5"/>
  <c r="H347" i="5"/>
  <c r="H348" i="5"/>
  <c r="H349" i="5"/>
  <c r="H350" i="5"/>
  <c r="H351" i="5"/>
  <c r="H352" i="5"/>
  <c r="H353" i="5"/>
  <c r="H354" i="5"/>
  <c r="H355" i="5"/>
  <c r="H356" i="5"/>
  <c r="H357" i="5"/>
  <c r="H343" i="5"/>
  <c r="G344" i="5"/>
  <c r="G358" i="5"/>
  <c r="G345" i="5"/>
  <c r="G346" i="5"/>
  <c r="G347" i="5"/>
  <c r="G348" i="5"/>
  <c r="G349" i="5"/>
  <c r="G350" i="5"/>
  <c r="G351" i="5"/>
  <c r="G352" i="5"/>
  <c r="G353" i="5"/>
  <c r="G354" i="5"/>
  <c r="G355" i="5"/>
  <c r="G356" i="5"/>
  <c r="G357" i="5"/>
  <c r="G343" i="5"/>
  <c r="J588" i="5"/>
  <c r="H588" i="5"/>
  <c r="G588" i="5"/>
  <c r="J583" i="5"/>
  <c r="H583" i="5"/>
  <c r="G583" i="5"/>
  <c r="J578" i="5"/>
  <c r="H578" i="5"/>
  <c r="G578" i="5"/>
  <c r="J574" i="5"/>
  <c r="H574" i="5"/>
  <c r="G574" i="5"/>
  <c r="J567" i="5"/>
  <c r="H567" i="5"/>
  <c r="G567" i="5"/>
  <c r="J559" i="5"/>
  <c r="H559" i="5"/>
  <c r="G559" i="5"/>
  <c r="J550" i="5"/>
  <c r="H550" i="5"/>
  <c r="G550" i="5"/>
  <c r="J535" i="5"/>
  <c r="H535" i="5"/>
  <c r="G535" i="5"/>
  <c r="J533" i="5"/>
  <c r="H533" i="5"/>
  <c r="G533" i="5"/>
  <c r="J518" i="5"/>
  <c r="H518" i="5"/>
  <c r="G518" i="5"/>
  <c r="J516" i="5"/>
  <c r="H516" i="5"/>
  <c r="G516" i="5"/>
  <c r="J513" i="5"/>
  <c r="H513" i="5"/>
  <c r="G513" i="5"/>
  <c r="J507" i="5"/>
  <c r="H507" i="5"/>
  <c r="G507" i="5"/>
  <c r="J314" i="5"/>
  <c r="H314" i="5"/>
  <c r="G314" i="5"/>
  <c r="J311" i="5"/>
  <c r="H311" i="5"/>
  <c r="G311" i="5"/>
  <c r="J308" i="5"/>
  <c r="H308" i="5"/>
  <c r="G308" i="5"/>
  <c r="J304" i="5"/>
  <c r="H304" i="5"/>
  <c r="G304" i="5"/>
  <c r="J286" i="5"/>
  <c r="H286" i="5"/>
  <c r="G286" i="5"/>
  <c r="J273" i="5"/>
  <c r="H273" i="5"/>
  <c r="G273" i="5"/>
  <c r="J258" i="5"/>
  <c r="H258" i="5"/>
  <c r="G258" i="5"/>
  <c r="J245" i="5"/>
  <c r="H245" i="5"/>
  <c r="G245" i="5"/>
  <c r="J227" i="5"/>
  <c r="H227" i="5"/>
  <c r="G227" i="5"/>
  <c r="J214" i="5"/>
  <c r="H214" i="5"/>
  <c r="G214" i="5"/>
  <c r="J201" i="5"/>
  <c r="H201" i="5"/>
  <c r="G201" i="5"/>
  <c r="J176" i="5"/>
  <c r="H176" i="5"/>
  <c r="G176" i="5"/>
  <c r="J161" i="5"/>
  <c r="H161" i="5"/>
  <c r="G161" i="5"/>
  <c r="J148" i="5"/>
  <c r="H148" i="5"/>
  <c r="G148" i="5"/>
  <c r="J135" i="5"/>
  <c r="H135" i="5"/>
  <c r="G135" i="5"/>
  <c r="J122" i="5"/>
  <c r="H122" i="5"/>
  <c r="G122" i="5"/>
  <c r="J117" i="5"/>
  <c r="H117" i="5"/>
  <c r="G117" i="5"/>
  <c r="J112" i="5"/>
  <c r="H112" i="5"/>
  <c r="G112" i="5"/>
  <c r="J103" i="5"/>
  <c r="H103" i="5"/>
  <c r="G103" i="5"/>
  <c r="J94" i="5"/>
  <c r="H94" i="5"/>
  <c r="G94" i="5"/>
  <c r="J88" i="5"/>
  <c r="H88" i="5"/>
  <c r="G88" i="5"/>
  <c r="J54" i="5"/>
  <c r="H54" i="5"/>
  <c r="G54" i="5"/>
  <c r="J48" i="5"/>
  <c r="H48" i="5"/>
  <c r="G48" i="5"/>
  <c r="J46" i="5"/>
  <c r="H46" i="5"/>
  <c r="G46" i="5"/>
  <c r="J37" i="5"/>
  <c r="H37" i="5"/>
  <c r="G37" i="5"/>
  <c r="J32" i="5"/>
  <c r="H32" i="5"/>
  <c r="G32" i="5"/>
  <c r="J13" i="5"/>
  <c r="H13" i="5"/>
  <c r="G13" i="5"/>
  <c r="E66" i="1"/>
  <c r="F66" i="1"/>
  <c r="H66" i="1"/>
  <c r="G69" i="1"/>
  <c r="G88" i="1"/>
  <c r="G70" i="1"/>
  <c r="G71" i="1"/>
  <c r="G72" i="1"/>
  <c r="G73" i="1"/>
  <c r="G74" i="1"/>
  <c r="G75" i="1"/>
  <c r="G76" i="1"/>
  <c r="G77" i="1"/>
  <c r="G78" i="1"/>
  <c r="G79" i="1"/>
  <c r="G80" i="1"/>
  <c r="G81" i="1"/>
  <c r="G82" i="1"/>
  <c r="G83" i="1"/>
  <c r="G84" i="1"/>
  <c r="G85" i="1"/>
  <c r="G86" i="1"/>
  <c r="G87" i="1"/>
  <c r="E88" i="1"/>
  <c r="F88" i="1"/>
  <c r="H88" i="1"/>
  <c r="G92" i="1"/>
  <c r="G97" i="1"/>
  <c r="G99" i="1"/>
  <c r="L99" i="1"/>
  <c r="E99" i="1"/>
  <c r="F99" i="1"/>
  <c r="H99" i="1"/>
  <c r="G101" i="1"/>
  <c r="E102" i="1"/>
  <c r="E116" i="1"/>
  <c r="F102" i="1"/>
  <c r="H102" i="1"/>
  <c r="K102" i="1"/>
  <c r="G104" i="1"/>
  <c r="G105" i="1"/>
  <c r="G106" i="1"/>
  <c r="G107" i="1"/>
  <c r="G108" i="1"/>
  <c r="G109" i="1"/>
  <c r="G110" i="1"/>
  <c r="G111" i="1"/>
  <c r="G112" i="1"/>
  <c r="G113" i="1"/>
  <c r="G114" i="1"/>
  <c r="E115" i="1"/>
  <c r="F115" i="1"/>
  <c r="F116" i="1"/>
  <c r="H115" i="1"/>
  <c r="H116" i="1"/>
  <c r="G20" i="1"/>
  <c r="G21" i="1"/>
  <c r="K26" i="1"/>
  <c r="K28" i="1"/>
  <c r="G23" i="1"/>
  <c r="G24" i="1"/>
  <c r="G25" i="1"/>
  <c r="G26" i="1"/>
  <c r="L26" i="1"/>
  <c r="G27" i="1"/>
  <c r="L28" i="1"/>
  <c r="G31" i="1"/>
  <c r="G32" i="1"/>
  <c r="G33" i="1"/>
  <c r="E34" i="1"/>
  <c r="F34" i="1"/>
  <c r="F41" i="1"/>
  <c r="H34" i="1"/>
  <c r="G35" i="1"/>
  <c r="G36" i="1"/>
  <c r="G37" i="1"/>
  <c r="G38" i="1"/>
  <c r="G39" i="1"/>
  <c r="E40" i="1"/>
  <c r="E41" i="1"/>
  <c r="H40" i="1"/>
  <c r="H41" i="1"/>
  <c r="F40" i="1"/>
  <c r="E22" i="1"/>
  <c r="F22" i="1"/>
  <c r="H22" i="1"/>
  <c r="E24" i="1"/>
  <c r="F24" i="1"/>
  <c r="H24" i="1"/>
  <c r="E26" i="1"/>
  <c r="E29" i="1"/>
  <c r="F26" i="1"/>
  <c r="H26" i="1"/>
  <c r="E28" i="1"/>
  <c r="F28" i="1"/>
  <c r="F29" i="1"/>
  <c r="H28" i="1"/>
  <c r="H29" i="1"/>
  <c r="G43" i="1"/>
  <c r="G44" i="1"/>
  <c r="G45" i="1"/>
  <c r="G46" i="1"/>
  <c r="E47" i="1"/>
  <c r="F47" i="1"/>
  <c r="H47" i="1"/>
  <c r="G48" i="1"/>
  <c r="G49" i="1"/>
  <c r="G50" i="1"/>
  <c r="G51" i="1"/>
  <c r="G52" i="1"/>
  <c r="G53" i="1"/>
  <c r="G54" i="1"/>
  <c r="G55" i="1"/>
  <c r="G56" i="1"/>
  <c r="G57" i="1"/>
  <c r="E58" i="1"/>
  <c r="E59" i="1"/>
  <c r="F58" i="1"/>
  <c r="H58" i="1"/>
  <c r="H59" i="1"/>
  <c r="H67" i="1"/>
  <c r="H118" i="1"/>
  <c r="G61" i="1"/>
  <c r="G62" i="1"/>
  <c r="G63" i="1"/>
  <c r="G64" i="1"/>
  <c r="G65" i="1"/>
  <c r="K58" i="1"/>
  <c r="K59" i="1"/>
  <c r="K88" i="1"/>
  <c r="L34" i="1"/>
  <c r="K66" i="1"/>
  <c r="K40" i="1"/>
  <c r="K115" i="1"/>
  <c r="K99" i="1"/>
  <c r="K47" i="1"/>
  <c r="H92" i="1"/>
  <c r="N116" i="1"/>
  <c r="M29" i="1"/>
  <c r="M59" i="1"/>
  <c r="M116" i="1"/>
  <c r="I88" i="1"/>
  <c r="N41" i="1"/>
  <c r="I102" i="1"/>
  <c r="J28" i="1"/>
  <c r="J26" i="1"/>
  <c r="I115" i="1"/>
  <c r="O92" i="1"/>
  <c r="K17" i="2"/>
  <c r="O77" i="1"/>
  <c r="A10" i="6"/>
  <c r="A10" i="5"/>
  <c r="J102" i="1"/>
  <c r="J66" i="1"/>
  <c r="G22" i="1"/>
  <c r="G40" i="1"/>
  <c r="J130" i="6"/>
  <c r="J180" i="6"/>
  <c r="J280" i="6"/>
  <c r="J374" i="6"/>
  <c r="J457" i="6"/>
  <c r="J459" i="6"/>
  <c r="J461" i="6"/>
  <c r="J628" i="6"/>
  <c r="J779" i="6"/>
  <c r="J305" i="6"/>
  <c r="J35" i="1"/>
  <c r="O35" i="1"/>
  <c r="R35" i="1"/>
  <c r="J48" i="1"/>
  <c r="J20" i="1"/>
  <c r="J49" i="1"/>
  <c r="I47" i="1"/>
  <c r="K16" i="2"/>
  <c r="J189" i="6"/>
  <c r="J57" i="1"/>
  <c r="J256" i="6"/>
  <c r="J70" i="1"/>
  <c r="J50" i="1"/>
  <c r="J120" i="6"/>
  <c r="E67" i="1"/>
  <c r="G102" i="1"/>
  <c r="G590" i="5"/>
  <c r="H358" i="5"/>
  <c r="H590" i="5"/>
  <c r="J358" i="5"/>
  <c r="H852" i="6"/>
  <c r="G58" i="1"/>
  <c r="J590" i="5"/>
  <c r="J592" i="5"/>
  <c r="G28" i="1"/>
  <c r="I24" i="1"/>
  <c r="O36" i="1"/>
  <c r="K21" i="2"/>
  <c r="F59" i="1"/>
  <c r="J55" i="1"/>
  <c r="J247" i="6"/>
  <c r="J69" i="1"/>
  <c r="O53" i="1"/>
  <c r="I66" i="1"/>
  <c r="K18" i="2"/>
  <c r="G852" i="6"/>
  <c r="J21" i="1"/>
  <c r="J37" i="1"/>
  <c r="J71" i="6"/>
  <c r="J81" i="1"/>
  <c r="J87" i="1"/>
  <c r="O87" i="1"/>
  <c r="J113" i="1"/>
  <c r="O113" i="1"/>
  <c r="J114" i="1"/>
  <c r="O114" i="1"/>
  <c r="J156" i="6"/>
  <c r="J167" i="6"/>
  <c r="J318" i="6"/>
  <c r="J751" i="6"/>
  <c r="J40" i="1"/>
  <c r="J41" i="1"/>
  <c r="I41" i="1"/>
  <c r="J852" i="6"/>
  <c r="J854" i="6"/>
  <c r="G29" i="1"/>
  <c r="G7" i="8"/>
  <c r="J58" i="1"/>
  <c r="J59" i="1"/>
  <c r="K24" i="1"/>
  <c r="K116" i="1"/>
  <c r="K34" i="1"/>
  <c r="K22" i="1"/>
  <c r="K29" i="1"/>
  <c r="K41" i="1"/>
  <c r="O101" i="1"/>
  <c r="C7" i="7"/>
  <c r="D7" i="7"/>
  <c r="O74" i="1"/>
  <c r="O72" i="1"/>
  <c r="R57" i="1"/>
  <c r="O62" i="1"/>
  <c r="O46" i="1"/>
  <c r="O83" i="1"/>
  <c r="O110" i="1"/>
  <c r="R43" i="1"/>
  <c r="L40" i="1"/>
  <c r="L41" i="1"/>
  <c r="O41" i="1"/>
  <c r="R41" i="1"/>
  <c r="O86" i="1"/>
  <c r="O23" i="1"/>
  <c r="O39" i="1"/>
  <c r="O93" i="1"/>
  <c r="L88" i="1"/>
  <c r="L115" i="1"/>
  <c r="R48" i="1"/>
  <c r="L58" i="1"/>
  <c r="L59" i="1"/>
  <c r="O59" i="1"/>
  <c r="O51" i="1"/>
  <c r="O76" i="1"/>
  <c r="O106" i="1"/>
  <c r="O56" i="1"/>
  <c r="O34" i="1"/>
  <c r="R52" i="1"/>
  <c r="H119" i="1"/>
  <c r="H120" i="1"/>
  <c r="J22" i="1"/>
  <c r="J29" i="1"/>
  <c r="J67" i="1"/>
  <c r="K67" i="1"/>
  <c r="F67" i="1"/>
  <c r="F118" i="1"/>
  <c r="R25" i="1"/>
  <c r="R33" i="1"/>
  <c r="R44" i="1"/>
  <c r="C4" i="7"/>
  <c r="G47" i="1"/>
  <c r="O99" i="1"/>
  <c r="O21" i="1"/>
  <c r="O27" i="1"/>
  <c r="I28" i="1"/>
  <c r="I29" i="1"/>
  <c r="I58" i="1"/>
  <c r="I59" i="1"/>
  <c r="I67" i="1"/>
  <c r="O49" i="1"/>
  <c r="M67" i="1"/>
  <c r="M118" i="1"/>
  <c r="M120" i="1"/>
  <c r="O81" i="1"/>
  <c r="J88" i="1"/>
  <c r="G34" i="1"/>
  <c r="R45" i="1"/>
  <c r="R50" i="1"/>
  <c r="J115" i="1"/>
  <c r="J116" i="1"/>
  <c r="J118" i="1"/>
  <c r="J120" i="1"/>
  <c r="K118" i="1"/>
  <c r="K120" i="1"/>
  <c r="R55" i="1"/>
  <c r="G59" i="1"/>
  <c r="G115" i="1"/>
  <c r="G116" i="1"/>
  <c r="E118" i="1"/>
  <c r="I99" i="1"/>
  <c r="O97" i="1"/>
  <c r="K19" i="2"/>
  <c r="O26" i="1"/>
  <c r="R32" i="1"/>
  <c r="G66" i="1"/>
  <c r="O28" i="1"/>
  <c r="O20" i="1"/>
  <c r="K15" i="2"/>
  <c r="O47" i="1"/>
  <c r="R47" i="1"/>
  <c r="O31" i="1"/>
  <c r="I116" i="1"/>
  <c r="I118" i="1"/>
  <c r="I120" i="1"/>
  <c r="R61" i="1"/>
  <c r="R63" i="1"/>
  <c r="R53" i="1"/>
  <c r="R46" i="1"/>
  <c r="R37" i="1"/>
  <c r="R36" i="1"/>
  <c r="R24" i="1"/>
  <c r="L29" i="1"/>
  <c r="O22" i="1"/>
  <c r="O40" i="1"/>
  <c r="R62" i="1"/>
  <c r="L116" i="1"/>
  <c r="O116" i="1"/>
  <c r="R56" i="1"/>
  <c r="C8" i="7"/>
  <c r="R39" i="1"/>
  <c r="O88" i="1"/>
  <c r="R23" i="1"/>
  <c r="R51" i="1"/>
  <c r="R34" i="1"/>
  <c r="R28" i="1"/>
  <c r="R31" i="1"/>
  <c r="C3" i="7"/>
  <c r="D3" i="7" s="1"/>
  <c r="R26" i="1"/>
  <c r="E119" i="1"/>
  <c r="E120" i="1"/>
  <c r="O115" i="1"/>
  <c r="C2" i="7"/>
  <c r="D2" i="7" s="1"/>
  <c r="R49" i="1"/>
  <c r="R21" i="1"/>
  <c r="F119" i="1"/>
  <c r="F120" i="1"/>
  <c r="L67" i="1"/>
  <c r="L118" i="1"/>
  <c r="G16" i="8"/>
  <c r="O58" i="1"/>
  <c r="I10" i="8"/>
  <c r="G67" i="1"/>
  <c r="G118" i="1"/>
  <c r="C6" i="7"/>
  <c r="D6" i="7" s="1"/>
  <c r="G41" i="1"/>
  <c r="K25" i="2"/>
  <c r="K27" i="2"/>
  <c r="R40" i="1"/>
  <c r="R27" i="1"/>
  <c r="R59" i="1"/>
  <c r="G119" i="1"/>
  <c r="G120" i="1"/>
  <c r="C9" i="7"/>
  <c r="C11" i="7" s="1"/>
  <c r="G8" i="8"/>
  <c r="R58" i="1"/>
  <c r="L120" i="1"/>
  <c r="G9" i="8"/>
  <c r="H7" i="8"/>
  <c r="H15" i="8"/>
  <c r="I7" i="8"/>
  <c r="J7" i="8"/>
  <c r="K7" i="8"/>
  <c r="H8" i="8"/>
  <c r="L7" i="8"/>
  <c r="F22" i="8"/>
  <c r="I9" i="8"/>
  <c r="H16" i="8"/>
  <c r="J8" i="8"/>
  <c r="J9" i="8"/>
  <c r="I8" i="8"/>
  <c r="K8" i="8"/>
  <c r="L8" i="8"/>
  <c r="F23" i="8"/>
  <c r="K15" i="8"/>
  <c r="I15" i="8"/>
  <c r="J15" i="8"/>
  <c r="K9" i="8"/>
  <c r="L9" i="8"/>
  <c r="F24" i="8"/>
  <c r="K16" i="8"/>
  <c r="K17" i="8"/>
  <c r="I16" i="8"/>
  <c r="I17" i="8"/>
  <c r="J16" i="8"/>
  <c r="L16" i="8"/>
  <c r="G23" i="8"/>
  <c r="H23" i="8"/>
  <c r="J17" i="8"/>
  <c r="D9" i="7" l="1"/>
  <c r="B10" i="7"/>
  <c r="D10" i="7" s="1"/>
  <c r="B11" i="7"/>
  <c r="N67" i="1"/>
  <c r="O29" i="1"/>
  <c r="C13" i="7"/>
  <c r="R22" i="1"/>
  <c r="B12" i="7" l="1"/>
  <c r="D12" i="7" s="1"/>
  <c r="D11" i="7"/>
  <c r="G15" i="8"/>
  <c r="R29" i="1"/>
  <c r="O67" i="1"/>
  <c r="N118" i="1"/>
  <c r="B13" i="7" l="1"/>
  <c r="D13" i="7" s="1"/>
  <c r="L15" i="8"/>
  <c r="G17" i="8"/>
  <c r="O118" i="1"/>
  <c r="N120" i="1"/>
  <c r="O120" i="1" s="1"/>
  <c r="R67" i="1"/>
  <c r="M122" i="1" l="1"/>
  <c r="L17" i="8"/>
  <c r="G24" i="8" s="1"/>
  <c r="H24" i="8" s="1"/>
  <c r="G22" i="8"/>
  <c r="H2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tc={488E23F9-665D-460F-814A-7FCFF2806E10}</author>
    <author>tc={5EC1D8C5-C3D5-4C58-BEA1-EA544AFA5DF9}</author>
    <author>tc={49E1881A-C858-4E9E-879F-AB2E3DBEF063}</author>
    <author>tc={FC8AF277-E8B9-4DF9-A133-F0ED397C7F50}</author>
    <author>tc={FA94016E-B5E1-4339-9D52-5E86D3CD47C3}</author>
    <author>tc={55923836-CB5C-4B49-89B8-431A1AAB3F27}</author>
    <author>tc={39D06B6A-9F8C-4DAC-ADFB-B54E565B74A5}</author>
    <author>tc={3699F635-485F-434D-A605-A765D3AD437A}</author>
    <author>tc={70FE400A-08E2-4E20-9DDE-D3A841388326}</author>
    <author>tc={37F6D87C-A8D7-48ED-B2E0-D7566AADAC05}</author>
    <author>tc={9BA7782D-29AD-4FF0-B2D6-D6CDF3F1EBBA}</author>
    <author>tc={4BEE80A5-A51A-4A0F-AA35-FD8967508FC8}</author>
    <author>tc={D565BAD2-660F-40A4-8E2E-78D39713E39D}</author>
    <author>tc={8A50D96F-5EA3-44D6-AF04-A06B45EE55A6}</author>
    <author>tc={8456FBD8-85E4-45C2-AF67-1C6C9DFB546A}</author>
    <author>tc={71ED9530-70EE-4FCF-9670-2F032EC405A9}</author>
    <author>tc={745F54C8-E788-4AB1-80B3-C5D8D7D6721B}</author>
    <author>tc={62EF9457-249E-476D-BCD8-FB449C579638}</author>
  </authors>
  <commentList>
    <comment ref="T20" authorId="0" shapeId="0" xr:uid="{488E23F9-665D-460F-814A-7FCFF2806E1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nombre d'acteurs présentés dans le budget ne semble pas correspondre au récit. Veuillez clarifier.</t>
      </text>
    </comment>
    <comment ref="T23" authorId="1" shapeId="0" xr:uid="{5EC1D8C5-C3D5-4C58-BEA1-EA544AFA5DF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Il n'y a aucune information sur cette activité dans le narratif</t>
      </text>
    </comment>
    <comment ref="T27" authorId="2" shapeId="0" xr:uid="{49E1881A-C858-4E9E-879F-AB2E3DBEF06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Selon le narratif, l'IA dispose d'un financement suffisant pour finaliser quatre activités, dont l'étude de faisabilité. Cependant, selon la justification de la révision du projet, il faut en fait plus d'argent pour financer ces activités. En plus la ligne ici est completment épuisé. Veuillez préciser.</t>
      </text>
    </comment>
    <comment ref="T29" authorId="3" shapeId="0" xr:uid="{FC8AF277-E8B9-4DF9-A133-F0ED397C7F50}">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premier résultat est dépensé à 100 % malgré les six mois de mise en œuvre restants. Cela nécessitera une révision du budget que le partenaire soumet actuellement.</t>
      </text>
    </comment>
    <comment ref="T31" authorId="4" shapeId="0" xr:uid="{FA94016E-B5E1-4339-9D52-5E86D3CD47C3}">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Cette ligne ne correspond pas au narratif. Merci de clarifier</t>
      </text>
    </comment>
    <comment ref="T32" authorId="5" shapeId="0" xr:uid="{55923836-CB5C-4B49-89B8-431A1AAB3F27}">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Quel est le plan pour la mise en oeuvre des ces activités?</t>
      </text>
    </comment>
    <comment ref="T35" authorId="6" shapeId="0" xr:uid="{39D06B6A-9F8C-4DAC-ADFB-B54E565B74A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Alors justifiez le depense de 11.159,00</t>
      </text>
    </comment>
    <comment ref="T37" authorId="7" shapeId="0" xr:uid="{3699F635-485F-434D-A605-A765D3AD437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SVP detaillez le montant alloue a l'atelier d'actualisation des tables rondes, et le montant destine a la appui des structures locales.</t>
      </text>
    </comment>
    <comment ref="T38" authorId="8" shapeId="0" xr:uid="{70FE400A-08E2-4E20-9DDE-D3A84138832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Cette ligne indique 22 % des dépenses. Pourtant, le narratif est vide. A quoi a-t-il servi ?</t>
      </text>
    </comment>
    <comment ref="T39" authorId="9" shapeId="0" xr:uid="{37F6D87C-A8D7-48ED-B2E0-D7566AADAC05}">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SVP justifiez le sur depassement
Réponse :
    Le narratif dit : "Cette activité a été donnée à UNFPA par le ST " Merci de clarifier</t>
      </text>
    </comment>
    <comment ref="T46" authorId="10" shapeId="0" xr:uid="{9BA7782D-29AD-4FF0-B2D6-D6CDF3F1EBB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Mais pour quoi? justifiez
Réponse :
    justifiez alors en quoi les 2.799,00 ont ete depenses.</t>
      </text>
    </comment>
    <comment ref="T48" authorId="11" shapeId="0" xr:uid="{4BEE80A5-A51A-4A0F-AA35-FD8967508FC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narratif ne correspond pas au rapport financier. Merci de clarifier</t>
      </text>
    </comment>
    <comment ref="A50" authorId="12" shapeId="0" xr:uid="{D565BAD2-660F-40A4-8E2E-78D39713E39D}">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Lors de la révision du projet, précisez comment cette ligne est réellement utilisée ou, à l'inverse, rendez-la plus vague (c'est-à-dire</t>
      </text>
    </comment>
    <comment ref="T51" authorId="13" shapeId="0" xr:uid="{8A50D96F-5EA3-44D6-AF04-A06B45EE55A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justifiez le sur depassement</t>
      </text>
    </comment>
    <comment ref="T52" authorId="14" shapeId="0" xr:uid="{8456FBD8-85E4-45C2-AF67-1C6C9DFB546A}">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Le narratif dit que UNFPA a pris charge de la construction de centre des jeunes. Merci de clarifier</t>
      </text>
    </comment>
    <comment ref="T53" authorId="15" shapeId="0" xr:uid="{71ED9530-70EE-4FCF-9670-2F032EC405A9}">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si cette activite va se faire plutot dans le deuxieme annee, svp justifiez le sur depassement dans cette premiere annee.</t>
      </text>
    </comment>
    <comment ref="T54" authorId="16" shapeId="0" xr:uid="{745F54C8-E788-4AB1-80B3-C5D8D7D6721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justifiez le depense si l'activite n'a pas fonctionne correctement</t>
      </text>
    </comment>
    <comment ref="T62" authorId="17" shapeId="0" xr:uid="{62EF9457-249E-476D-BCD8-FB449C579638}">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justifiez la depense</t>
      </text>
    </comment>
  </commentList>
</comments>
</file>

<file path=xl/sharedStrings.xml><?xml version="1.0" encoding="utf-8"?>
<sst xmlns="http://schemas.openxmlformats.org/spreadsheetml/2006/main" count="87849" uniqueCount="5969">
  <si>
    <t>Project Period:</t>
  </si>
  <si>
    <t>01/01/2019-30/06/2020</t>
  </si>
  <si>
    <t>BUDGET TOTAL</t>
  </si>
  <si>
    <t>ACTIVITES</t>
  </si>
  <si>
    <t>CATEGORIE DE DEPENSE*</t>
  </si>
  <si>
    <t>12 Mois</t>
  </si>
  <si>
    <t>6 Mois</t>
  </si>
  <si>
    <t>18 Mois</t>
  </si>
  <si>
    <t>BL</t>
  </si>
  <si>
    <t>PRODUITS</t>
  </si>
  <si>
    <t>USD</t>
  </si>
  <si>
    <t>A</t>
  </si>
  <si>
    <t xml:space="preserve">Produit 1.1. Négociations spécifiques pour faciliter l’accès à la terre aux paysans sans terre dans les Bashali </t>
  </si>
  <si>
    <t>Activité 1.1.1. Ateliers de négociations entre les concessionnaires et les paysans sans terre</t>
  </si>
  <si>
    <t xml:space="preserve">Activité 1.1.2 Plaidoyer au niveau local,provincial, national et/ou régional  </t>
  </si>
  <si>
    <t>Sous Total</t>
  </si>
  <si>
    <t>Produit 1.2. Information des communautés et leaders sur les négociations pour l’accès à la terre dans les Bashali</t>
  </si>
  <si>
    <t>Activité 1.2.1. Production des émissions Radio</t>
  </si>
  <si>
    <t>Produit 1.3. Médiation des conflits fonciers (liés à l’accès à la terre) dans les Bashali</t>
  </si>
  <si>
    <t>Activité 1.3.1. Accompagnement de la résolution des conflits fonciers</t>
  </si>
  <si>
    <t>Produit 1.4. Appui aux initiatives de mise en valeur (exploitation) de terres négociées auprès de concessionnaires dans les Bashali</t>
  </si>
  <si>
    <t xml:space="preserve">1.4.1. Appui aux initiatives économiques sur les terres négociées avec les concessionnaires </t>
  </si>
  <si>
    <t>Total</t>
  </si>
  <si>
    <t>Total Resultat 1</t>
  </si>
  <si>
    <t>Total Resultat 2</t>
  </si>
  <si>
    <t>Total Resultat 3</t>
  </si>
  <si>
    <t>A.4.2</t>
  </si>
  <si>
    <t xml:space="preserve">Final Evaluation </t>
  </si>
  <si>
    <t>Direct project staff Activity monitoring Local Travel (hotel accomodation, per diem, boat ticket, etc.)</t>
  </si>
  <si>
    <t>Total Suivi  Evaluation et Cout de Peronnel Lies aux Activite</t>
  </si>
  <si>
    <t>TOTAL ACTIVITES</t>
  </si>
  <si>
    <t>B</t>
  </si>
  <si>
    <t>PERSONNEL ET AUTRES EMPLOYES</t>
  </si>
  <si>
    <t>B.1.2</t>
  </si>
  <si>
    <t>B.1.4</t>
  </si>
  <si>
    <t>B.1.5</t>
  </si>
  <si>
    <t>Senior Finance and Grant Compliance Officer 5%</t>
  </si>
  <si>
    <t>Personnel et autres employés</t>
  </si>
  <si>
    <t>B.1.6</t>
  </si>
  <si>
    <t>B.1.7</t>
  </si>
  <si>
    <t>B.1.8</t>
  </si>
  <si>
    <t>Administrators Goma 15%</t>
  </si>
  <si>
    <t>B.1.9</t>
  </si>
  <si>
    <t>Assistant Logisticians Goma  15%</t>
  </si>
  <si>
    <t>B.1.10</t>
  </si>
  <si>
    <t xml:space="preserve">Drivers Goma  80% </t>
  </si>
  <si>
    <t>B.1.11</t>
  </si>
  <si>
    <t>Office cleaners Goma  25%</t>
  </si>
  <si>
    <t>B.1.12</t>
  </si>
  <si>
    <t>Operations Coordinator 10%</t>
  </si>
  <si>
    <t>B.1.13</t>
  </si>
  <si>
    <t>Gardinier/Cuisinier 30%</t>
  </si>
  <si>
    <t>B.1.14</t>
  </si>
  <si>
    <t>DRC Country Manager 8%</t>
  </si>
  <si>
    <t>B.1.15</t>
  </si>
  <si>
    <t>DRC Peacebuilding Portfolio Manager 8%</t>
  </si>
  <si>
    <t>DRC Finance Manager 8%</t>
  </si>
  <si>
    <t>Sous-total Personnel et autres employes</t>
  </si>
  <si>
    <t>C</t>
  </si>
  <si>
    <t>Fournitures, produits de base, materiels</t>
  </si>
  <si>
    <t>Sous-total Fournitures, produits de base, materiels</t>
  </si>
  <si>
    <t>D</t>
  </si>
  <si>
    <t>Equipements, vehicules et mobilier</t>
  </si>
  <si>
    <t>D.1.1</t>
  </si>
  <si>
    <t xml:space="preserve">I.T. Equipment (Laptops,Printers,Scanners,Camera) </t>
  </si>
  <si>
    <t>Sous-total Equipements, vehicules et mobilier</t>
  </si>
  <si>
    <t>E</t>
  </si>
  <si>
    <t>Services Contractuels</t>
  </si>
  <si>
    <t>Sous-total Services Contractuels</t>
  </si>
  <si>
    <t>F</t>
  </si>
  <si>
    <t>Frais de deplacement</t>
  </si>
  <si>
    <t>F.1.1</t>
  </si>
  <si>
    <t>Management staff Local Travel (hotel accomodation, per diem, boat ticket, etc..)</t>
  </si>
  <si>
    <t>F.1.2</t>
  </si>
  <si>
    <t>International travel</t>
  </si>
  <si>
    <t>Sous-total Frais de deplacement</t>
  </si>
  <si>
    <t>G</t>
  </si>
  <si>
    <t>Transferts et subventions</t>
  </si>
  <si>
    <t xml:space="preserve">sub-grantee Partners institutional costs </t>
  </si>
  <si>
    <t>Sous-total Transferts et subventions</t>
  </si>
  <si>
    <t>H</t>
  </si>
  <si>
    <t>Frais generaux de fonctionnement et autres couts directs</t>
  </si>
  <si>
    <t>H.1.1</t>
  </si>
  <si>
    <t>Bank Charges 1% Alert DRC EXP.</t>
  </si>
  <si>
    <t>H.1.2</t>
  </si>
  <si>
    <t xml:space="preserve">Fuel(1 vehicle + 1 Generator) </t>
  </si>
  <si>
    <t>H.1.3</t>
  </si>
  <si>
    <t xml:space="preserve">Vehicle maintenance,Spare parts </t>
  </si>
  <si>
    <t>H.1.4</t>
  </si>
  <si>
    <t xml:space="preserve">Vehicle insurances/entry cards,FONER fee etc </t>
  </si>
  <si>
    <t>H.1.5</t>
  </si>
  <si>
    <t>Local staff Medical support  15%</t>
  </si>
  <si>
    <t>H.1.6</t>
  </si>
  <si>
    <t>Training Support/Staff Development 15%</t>
  </si>
  <si>
    <t>H.1.7</t>
  </si>
  <si>
    <t xml:space="preserve">Staff Recruitment </t>
  </si>
  <si>
    <t>H.1.8</t>
  </si>
  <si>
    <t>Housing/Accommodation-DRC Expat staff 8%</t>
  </si>
  <si>
    <t>H.1.9</t>
  </si>
  <si>
    <t>Other international benefits - visa d'etablissement, CEPGL, Insurance, return home flights: 8%</t>
  </si>
  <si>
    <t>H.1.10</t>
  </si>
  <si>
    <t xml:space="preserve">Office Furniture &amp; Equipment </t>
  </si>
  <si>
    <t>H.1.11</t>
  </si>
  <si>
    <t>Office Consumables and Stationery Supplies,Office Insurance etc-30%</t>
  </si>
  <si>
    <t>H.1.12</t>
  </si>
  <si>
    <t>Office utilities (Maintenance,Water, electricity etc)(15%)</t>
  </si>
  <si>
    <t>Communications (Email &amp; Phone,Internet) (30%)</t>
  </si>
  <si>
    <t>Legal &amp; Professional Fees (Lawyer+IT Cons)-(25%)</t>
  </si>
  <si>
    <t>Sous-total Frais generaux de fonctionnement et autres couts directs</t>
  </si>
  <si>
    <t xml:space="preserve">TOTAL OPERATIONS ET AUTRES COUTS </t>
  </si>
  <si>
    <t>Avance pour Organizations Partenaire</t>
  </si>
  <si>
    <t xml:space="preserve">TOTAL DIRECT OPERATIONS ET ACTIVITIE </t>
  </si>
  <si>
    <t>Couts Indirects (7%)***</t>
  </si>
  <si>
    <t>Total Global</t>
  </si>
  <si>
    <t>Couts Indirects</t>
  </si>
  <si>
    <t>Sensibiliser les groupes armés à déposer les armes</t>
  </si>
  <si>
    <t>Assurer le retour des déplacés internes et de réfugiés dans leurs milieux d'origine</t>
  </si>
  <si>
    <t>Faire du plaidoyer auprès des bailleurs de fonds et opérateurs économiques pour la relance de sociétés de l'Etat</t>
  </si>
  <si>
    <t>Ouvrir les routes de deserte agricole et élaborer des projets intégrateurs pour promouvoir l'emploie des jeunes</t>
  </si>
  <si>
    <t>créer de centres  d'encadrement des  jeunes</t>
  </si>
  <si>
    <t xml:space="preserve"> Budget Année 2</t>
  </si>
  <si>
    <t>Office Rental(25%)</t>
  </si>
  <si>
    <t>A.4.1</t>
  </si>
  <si>
    <t>B.1.1</t>
  </si>
  <si>
    <t>B.1.16</t>
  </si>
  <si>
    <t>B.1.17</t>
  </si>
  <si>
    <t>B.1.18</t>
  </si>
  <si>
    <t>G.1.1</t>
  </si>
  <si>
    <t>Security Services (15%)</t>
  </si>
  <si>
    <t>Finance Officers 25%</t>
  </si>
  <si>
    <t>Monitoring &amp; Evaluation Officer 70%</t>
  </si>
  <si>
    <t>Monitoring &amp; Evaluation Manager 20%</t>
  </si>
  <si>
    <t xml:space="preserve">Project Officer </t>
  </si>
  <si>
    <t>Project Manager</t>
  </si>
  <si>
    <t>B.1.19</t>
  </si>
  <si>
    <t>B.1.20</t>
  </si>
  <si>
    <t xml:space="preserve">A4. Suivi  Evaluation </t>
  </si>
  <si>
    <t>Activité 2.2.4. Plaidoyer auprès des autorités locales sur les plans d’action par le CEI de Bashali</t>
  </si>
  <si>
    <t>Activité 2.2.5. Appui matériel pour la réhabilitation et l’équipement du centre pour jeunes de Bashali</t>
  </si>
  <si>
    <t>Activité 2.1.3. Activité de redevabilité/suivi des engagements des parties issues des ateliers avec les groupes armés sur la sécurité </t>
  </si>
  <si>
    <t>Activité 2.1.1. Réunions trimestrielles du conseil consultatif provincial</t>
  </si>
  <si>
    <t>Activité 2.1.2. Visites de suivi des activités de projets de stabilisation sur terrain par le conseil consultatif provincial</t>
  </si>
  <si>
    <t xml:space="preserve">Activité 2.2.2 Sensibilisation des groupes armés pour leur reddition et la facilitation de la sécurisation </t>
  </si>
  <si>
    <t>Activité 2.2.1. Ateliers avec les leaders des groupes armés autour de la sécurisation des populations et de leur reddition</t>
  </si>
  <si>
    <t>Activité 3.1.3. Activité de redevabilité/suivi des engagements des parties issues des ateliers avec les groupes armés sur la sécurité </t>
  </si>
  <si>
    <t xml:space="preserve"> Activité 3.1.2. Visites de suivi des activités de projets de stabilisation sur terrain par le conseil consultatif provincial</t>
  </si>
  <si>
    <t>Activité 3.1.1 Réunions trimestrielles du conseil consultatif provincial</t>
  </si>
  <si>
    <t xml:space="preserve">Activité 3.2.1 Sensibiliser les groupes armés à déposer les armes et en cas de résistance, ils seront traqués par le gouvernement  </t>
  </si>
  <si>
    <t>Activité 3.2.2 Ateliers avec les leaders des groupes armés autour de la sécurisation des populations et de leur reddition</t>
  </si>
  <si>
    <t xml:space="preserve">Activité 3.2.4.1 Ouvrir les routes des dessertes agricoles et créer de projets intégrateurs en vue de promouvoir l’emploi à la jeunesse (projets HIMO).  </t>
  </si>
  <si>
    <t xml:space="preserve"> Activité 3.2.4.2 Renforcer le centre d’encadrement des jeunes.   </t>
  </si>
  <si>
    <t>Activité 3.2.5. Suivre la mise en œuvre des prioritaires de la table ronde de Bwito</t>
  </si>
  <si>
    <t>Activité 3. 2. 6 Réunions Bimensuelle du cadre d’échange d’information de Bwito</t>
  </si>
  <si>
    <t>Activité 3.2.3 Fonds flexibles pour répondre à toute eventualité des groupes armés (par exemple pour discuter de leurs cahiers de charge) dans le Bwito et Bashali.</t>
  </si>
  <si>
    <t>Activité 2.2.3. Suivre la mise en œuvre des prioritaires de la table ronde de Bashali</t>
  </si>
  <si>
    <t xml:space="preserve"> Résultat 2. Les acteurs communautaires, politiques et sécuritaires améliorent  leurs connaissances, pratiques/perceptions et comportement en vue de renforcent la sécurité des populations civiles dans la chefferie de Bashali </t>
  </si>
  <si>
    <t xml:space="preserve"> Résultat 3.  Les acteurs communautaires, politiques et sécuritaires améliorent  leurs connaissances, pratiques/perceptions et comportement en vue de renforcent la sécurité des populations civiles dans la chefferie de Bwito</t>
  </si>
  <si>
    <t>Produit 2.1 Les leaders politiques au niveau provincial et national  s'impliquent dans les initiatives de renforcement de la sécurité des populations civiles dans les Bashali</t>
  </si>
  <si>
    <t>Produit 2.2 Les leaders communautaires et des groupes armés s'impliquent dans les initiatives de renforcement de la sécurité des populations civiles dans les Bashali</t>
  </si>
  <si>
    <t xml:space="preserve">Résultat 1. L’accès  sécurisé à la terre des petits paysans en chefferie de Bashali est renforcé </t>
  </si>
  <si>
    <t>Réunion trimestrielle d'apprentissage et de planification revue à mi-parcours</t>
  </si>
  <si>
    <t>Collecte des données qualitatives</t>
  </si>
  <si>
    <t>Renforcement des capacités des partenaires en M&amp;E</t>
  </si>
  <si>
    <t>A.4.3</t>
  </si>
  <si>
    <t>A.4.4</t>
  </si>
  <si>
    <t>A.4.5</t>
  </si>
  <si>
    <t>Equipements et mobilier</t>
  </si>
  <si>
    <t>Budget Année 1</t>
  </si>
  <si>
    <t>001</t>
  </si>
  <si>
    <t>002</t>
  </si>
  <si>
    <t>003</t>
  </si>
  <si>
    <t>004</t>
  </si>
  <si>
    <t>005</t>
  </si>
  <si>
    <t>006</t>
  </si>
  <si>
    <t>007</t>
  </si>
  <si>
    <t>008</t>
  </si>
  <si>
    <t>009</t>
  </si>
  <si>
    <t>010</t>
  </si>
  <si>
    <t>011</t>
  </si>
  <si>
    <t>012</t>
  </si>
  <si>
    <t>013</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</si>
  <si>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</si>
  <si>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</si>
  <si>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</si>
  <si>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</si>
  <si>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</si>
  <si>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</si>
  <si>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</si>
  <si>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</si>
  <si>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</si>
  <si>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</si>
  <si>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</si>
  <si>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</si>
  <si>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</si>
  <si>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</si>
  <si>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</si>
  <si>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</si>
  <si>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</si>
  <si>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</si>
  <si>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</si>
  <si>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</si>
  <si>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</si>
  <si>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</si>
  <si>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</si>
  <si>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</si>
  <si>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</si>
  <si>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</si>
  <si>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</si>
  <si>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</si>
  <si>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</si>
  <si>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</si>
  <si>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</si>
  <si>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</si>
  <si>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</si>
  <si>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</si>
  <si>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</si>
  <si>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</si>
  <si>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</si>
  <si>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</si>
  <si>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</si>
  <si>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</si>
  <si>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</si>
  <si>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</si>
  <si>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</si>
  <si>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</si>
  <si>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</si>
  <si>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</si>
  <si>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</si>
  <si>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</si>
  <si>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</si>
  <si>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</si>
  <si>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</si>
  <si>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</si>
  <si>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</si>
  <si>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Budget for:</t>
  </si>
  <si>
    <t>Base Currency:</t>
  </si>
  <si>
    <t>Second Currency:</t>
  </si>
  <si>
    <t>GBP</t>
  </si>
  <si>
    <t>Exchange Rate for Budget:</t>
  </si>
  <si>
    <t>Project Code Funder:</t>
  </si>
  <si>
    <t>AFR000</t>
  </si>
  <si>
    <t>Fund Code International Alert:</t>
  </si>
  <si>
    <t>Programme:</t>
  </si>
  <si>
    <t>Africa</t>
  </si>
  <si>
    <t>Programme Manager:</t>
  </si>
  <si>
    <t>Budget Holder</t>
  </si>
  <si>
    <t>Project Title:</t>
  </si>
  <si>
    <t>Number of months in Funding</t>
  </si>
  <si>
    <t>Overheads Contribution requested:</t>
  </si>
  <si>
    <t>Date of Proposal</t>
  </si>
  <si>
    <t>Njia Za Makubaliano : Les Chemins vers les Accords- 2eme Phase</t>
  </si>
  <si>
    <t>18</t>
  </si>
  <si>
    <t>05.12.2018</t>
  </si>
  <si>
    <t>%</t>
  </si>
  <si>
    <t>Q1</t>
  </si>
  <si>
    <t>Total-Q1</t>
  </si>
  <si>
    <t>Total-Q2</t>
  </si>
  <si>
    <t>Total-Q3</t>
  </si>
  <si>
    <t>Total- Q4</t>
  </si>
  <si>
    <t>AP21RR</t>
  </si>
  <si>
    <t>YEAR 1</t>
  </si>
  <si>
    <t>YEAR 2</t>
  </si>
  <si>
    <t>Q2</t>
  </si>
  <si>
    <t>Q3</t>
  </si>
  <si>
    <t>Q4</t>
  </si>
  <si>
    <t>Q5</t>
  </si>
  <si>
    <t>Q6</t>
  </si>
  <si>
    <t>Total- Q5</t>
  </si>
  <si>
    <t>Total- Q6</t>
  </si>
  <si>
    <t>BU</t>
  </si>
  <si>
    <t>ALT</t>
  </si>
  <si>
    <t>Period from</t>
  </si>
  <si>
    <t>2018/012</t>
  </si>
  <si>
    <t>Period to</t>
  </si>
  <si>
    <t>2019/003</t>
  </si>
  <si>
    <t>Ac from</t>
  </si>
  <si>
    <t>Ac to</t>
  </si>
  <si>
    <t>Fund code</t>
  </si>
  <si>
    <t>Fund Budget Line  Analysis Code</t>
  </si>
  <si>
    <t>Accounting Period</t>
  </si>
  <si>
    <t>Transaction Date</t>
  </si>
  <si>
    <t>Transaction Reference</t>
  </si>
  <si>
    <t>Description</t>
  </si>
  <si>
    <t>Journal No.</t>
  </si>
  <si>
    <t>Base Amount (GBP)</t>
  </si>
  <si>
    <t>Transaction Amount</t>
  </si>
  <si>
    <t>Currency Code</t>
  </si>
  <si>
    <t>4th Currency Amount</t>
  </si>
  <si>
    <t>Account Code</t>
  </si>
  <si>
    <t>Country Office Code</t>
  </si>
  <si>
    <t>Fund Code  Analysis Code</t>
  </si>
  <si>
    <t>People's code</t>
  </si>
  <si>
    <t>Partner Code</t>
  </si>
  <si>
    <t>Cost Type</t>
  </si>
  <si>
    <t>Project Code</t>
  </si>
  <si>
    <t>Project Budgetline</t>
  </si>
  <si>
    <t>USD 11 MAR 19</t>
  </si>
  <si>
    <t>UNDP</t>
  </si>
  <si>
    <t>4030</t>
  </si>
  <si>
    <t>UNILON</t>
  </si>
  <si>
    <t>DUND</t>
  </si>
  <si>
    <t>Subtotal</t>
  </si>
  <si>
    <t>###</t>
  </si>
  <si>
    <t>9770</t>
  </si>
  <si>
    <t>DRCPARTNER/PACN/AP21RR/2019/01</t>
  </si>
  <si>
    <t>N°351-logement Agent ASP pendant 6 jours</t>
  </si>
  <si>
    <t>6470</t>
  </si>
  <si>
    <t>DRCGOM</t>
  </si>
  <si>
    <t>PACN</t>
  </si>
  <si>
    <t>Bon de sortie N°352-Perdiem Agent ASP</t>
  </si>
  <si>
    <t>5421387-Achat des fournitures de l'atelier</t>
  </si>
  <si>
    <t>5421387-cartons d'eau lors de l'atéliers 2 jours</t>
  </si>
  <si>
    <t>5421387-rest. et pause café   l'atelier 2jours</t>
  </si>
  <si>
    <t>5421387- trans port des participants a l'atelier</t>
  </si>
  <si>
    <t>5421387-logement des participants venu de loins</t>
  </si>
  <si>
    <t>5421387- Location Vehicule staff ASP lors  mission</t>
  </si>
  <si>
    <t>5421387-vesperal des participants pour 3 jours</t>
  </si>
  <si>
    <t>5421387-vesperal 2 Staff ASP pour 5 jours</t>
  </si>
  <si>
    <t>5421387-logement 2 Staff ASP pendant 4 jours</t>
  </si>
  <si>
    <t>5421387-Location  salle pendant 2 jours</t>
  </si>
  <si>
    <t>5421387-location projecteur pendant 2 jours</t>
  </si>
  <si>
    <t>5421387-carburant pour le groupe éléctrogène</t>
  </si>
  <si>
    <t>5421387-Frais de paége route</t>
  </si>
  <si>
    <t>5421389-Appui structures locales/ PINGA</t>
  </si>
  <si>
    <t>5421389-Appui structures locales/ Mweso</t>
  </si>
  <si>
    <t>5421389-Appui structures locales/ Kitsghanga</t>
  </si>
  <si>
    <t>5421389-Appui structures locales/ Nyamitaba</t>
  </si>
  <si>
    <t>5421389-Appui stuctures locales/ Pinga_3/19</t>
  </si>
  <si>
    <t>5421389 Appui stuctures locale- Nyamitab 3/19</t>
  </si>
  <si>
    <t>5421389-Appui  stuctures locales/ Mweso-3/19</t>
  </si>
  <si>
    <t>5421389-Appui stuctures locales/ Kitshanga_3/19</t>
  </si>
  <si>
    <t>N°357 -fonct aux CITC Nyamitaba mois d'Avril</t>
  </si>
  <si>
    <t xml:space="preserve"> N°358- fonct aux CITC Kitshanga mois d'Avril</t>
  </si>
  <si>
    <t xml:space="preserve"> N°359-fonct aux CITC Mweso mois d'Avril</t>
  </si>
  <si>
    <t>N°360-fonct aux CITC Pinga mois d'Avril</t>
  </si>
  <si>
    <t>5421389 -Appui au cadre mois de Mars 2019</t>
  </si>
  <si>
    <t>2019/002</t>
  </si>
  <si>
    <t>DRCGOM/CAISSE/2019/002/001</t>
  </si>
  <si>
    <t>Transport A/R Akili Mutanda-GM</t>
  </si>
  <si>
    <t>6220</t>
  </si>
  <si>
    <t>DRCGOM/CAISSE/2019/002/002</t>
  </si>
  <si>
    <t>Transport dispatch sims Bwito</t>
  </si>
  <si>
    <t>DRCGOM/ BANQUE/2019/002/016</t>
  </si>
  <si>
    <t>Lgmt Akili Goma 01/02-6/02</t>
  </si>
  <si>
    <t>6230</t>
  </si>
  <si>
    <t>Frs voy Akili Goma  1/02-3/02</t>
  </si>
  <si>
    <t>6280</t>
  </si>
  <si>
    <t>Frs voy Akili 3-6 fev 2019</t>
  </si>
  <si>
    <t>DRCPARTNER/PAAP/AP21RR/2019/01</t>
  </si>
  <si>
    <t>Lgmnt Amos/ Bambo</t>
  </si>
  <si>
    <t>6410</t>
  </si>
  <si>
    <t>PAAP</t>
  </si>
  <si>
    <t>Lgmnt Amos et Fautin/ Nyanzale</t>
  </si>
  <si>
    <t>Restauration  Fautin/Bambo</t>
  </si>
  <si>
    <t>Restauration  Amos/Bambo</t>
  </si>
  <si>
    <t>Restauration  Fautin/Nyanzale</t>
  </si>
  <si>
    <t>location véhicule prise  contact structures  Bwito</t>
  </si>
  <si>
    <t>Commun mbr 5 structures Bwito</t>
  </si>
  <si>
    <t>Frture bureau structures Bwito</t>
  </si>
  <si>
    <t>location bureau structure de Bambo</t>
  </si>
  <si>
    <t>Location bureau  structure de Kibirizi</t>
  </si>
  <si>
    <t>Location bureau  structure  Kanyabayonga</t>
  </si>
  <si>
    <t>Location bureau  structure  Nyanzale</t>
  </si>
  <si>
    <t>Lgmnt staff  Bwito Amos Kanyabayonga</t>
  </si>
  <si>
    <t>Lgmnt staff  Bwito Faustin Kanyabayonga</t>
  </si>
  <si>
    <t>Lgmnte Bwito Faustin  Kibirizi</t>
  </si>
  <si>
    <t>Lgmnt Bwito Amos Kibirizi</t>
  </si>
  <si>
    <t>Lgmnt  Bwito Amos Kitsanga</t>
  </si>
  <si>
    <t>Lgmnt Bwito Faustin Kitsanga</t>
  </si>
  <si>
    <t>Lgmnt Bwito Amos  Nyanzale</t>
  </si>
  <si>
    <t>Lgmnt Bwito Faustin Nyanzale</t>
  </si>
  <si>
    <t>Lgmnt Faustin  Bambo</t>
  </si>
  <si>
    <t>Restauration  Amos/Nyanzale</t>
  </si>
  <si>
    <t>Restauration  Amos Kanyabayonga</t>
  </si>
  <si>
    <t>Restauration  Fautin/Kanyabayonga</t>
  </si>
  <si>
    <t>Restauration  Amos Kitsanga</t>
  </si>
  <si>
    <t>Restauration FaustinKitsanga</t>
  </si>
  <si>
    <t>Restauration  Amos Kibirizi</t>
  </si>
  <si>
    <t>Restauration Amos Kibizizi</t>
  </si>
  <si>
    <t>Trsprt  part.  contact mbre struct Kanyabayonga</t>
  </si>
  <si>
    <t>Trsprt prise  contact  mbre  structures Bishusha</t>
  </si>
  <si>
    <t>Trsprt prise  contact  mbre  structures Bambo</t>
  </si>
  <si>
    <t>Trsprt prise  contact  mbre  structures Kibirizi</t>
  </si>
  <si>
    <t>Trsprt patrticipant prise contact  Kibirizi</t>
  </si>
  <si>
    <t>2019/001</t>
  </si>
  <si>
    <t>DRCGOM/ BANQUE/2019/001/010</t>
  </si>
  <si>
    <t>Salaire-Amos RUHUNDAZA SENTABIRE</t>
  </si>
  <si>
    <t>5100</t>
  </si>
  <si>
    <t>RUH</t>
  </si>
  <si>
    <t>DRCGOM/ BANQUE/2019/001/011</t>
  </si>
  <si>
    <t>INSS-Amos RUHUNDAZA SENTABIRE</t>
  </si>
  <si>
    <t>5110</t>
  </si>
  <si>
    <t>DRCGOM/CAISSE/2019/001/002</t>
  </si>
  <si>
    <t>ONEM-Amos RUHUNDAZA</t>
  </si>
  <si>
    <t>5150</t>
  </si>
  <si>
    <t>DRCGOM/ BANQUE/2019/001/012</t>
  </si>
  <si>
    <t>INPP-Amos RUHUNDAZA SENTABIRE</t>
  </si>
  <si>
    <t>DRCGOM/ BANQUE/2019/002/004</t>
  </si>
  <si>
    <t>Consultance Justin rapp final NJIA</t>
  </si>
  <si>
    <t>6190</t>
  </si>
  <si>
    <t>DRCGOM/ BANQUE/2019/002/025</t>
  </si>
  <si>
    <t>DRCGOM/ BANQUE/2019/002/026</t>
  </si>
  <si>
    <t>DRCGOM/ BANQUE/2019/002/027</t>
  </si>
  <si>
    <t>DRCGOM/CAISSE/2019/002/003</t>
  </si>
  <si>
    <t>DRCGOM/ BANQUE/2019/003/023</t>
  </si>
  <si>
    <t>DRCGOM/ BANQUE/2019/003/024</t>
  </si>
  <si>
    <t>DRCGOM/CAISSE/2019/003/002</t>
  </si>
  <si>
    <t>DRCGOM/ BANQUE/2019/003/025</t>
  </si>
  <si>
    <t>DRCGOM/GENJNL/2019/002/002</t>
  </si>
  <si>
    <t>Acces port Amos</t>
  </si>
  <si>
    <t>6020</t>
  </si>
  <si>
    <t>Frs voy Amos  3/02-9/02 Bukavu</t>
  </si>
  <si>
    <t>6080</t>
  </si>
  <si>
    <t>DRCGOM/GENJNL/2019/003/004</t>
  </si>
  <si>
    <t>Frs de peage route Rushuru</t>
  </si>
  <si>
    <t>Frs d'hotel Mungamba-Kiwanja</t>
  </si>
  <si>
    <t>6030</t>
  </si>
  <si>
    <t>Frs d'hotel Amos-Kiwanja</t>
  </si>
  <si>
    <t>DRCGOM/CAISSE/2019/003/001</t>
  </si>
  <si>
    <t>Frs voy George 26/02-01/03-Goma</t>
  </si>
  <si>
    <t>NDI</t>
  </si>
  <si>
    <t>Frs de voyage Amos 05-08-Massisi</t>
  </si>
  <si>
    <t>Frs de voyage Paul 05-08-Massisi</t>
  </si>
  <si>
    <t>Salaire-Jerry WITANDAYI IYANYA</t>
  </si>
  <si>
    <t>WIT</t>
  </si>
  <si>
    <t>INSS-Jerry WITANDAYI IYANYA</t>
  </si>
  <si>
    <t>ONEM-Jerry WITANDAYI IYANYA</t>
  </si>
  <si>
    <t>INPP-Jerry WITANDAYI IYANYA</t>
  </si>
  <si>
    <t>Salaire-Jerome Mondo Kambere</t>
  </si>
  <si>
    <t>KAE</t>
  </si>
  <si>
    <t>INSS-Jerome Mondo Kambere</t>
  </si>
  <si>
    <t>ONEM-Jerome Mondo Kambere</t>
  </si>
  <si>
    <t>INPP-Jerome Mondo Kambere</t>
  </si>
  <si>
    <t>Salaire-Esperance CHIDOROMI SIFA</t>
  </si>
  <si>
    <t>SIF</t>
  </si>
  <si>
    <t>INSS-Esperance CHIDOROMI SIFA</t>
  </si>
  <si>
    <t>ONEM-Esperance CHIDOROMI SIFA</t>
  </si>
  <si>
    <t>INPP-Esperance CHIDOROMI SIFA</t>
  </si>
  <si>
    <t>Salaire-Bienvenu MAKURU AMANI</t>
  </si>
  <si>
    <t>SEN</t>
  </si>
  <si>
    <t>INSS-Bienvenu MAKURU AMANI</t>
  </si>
  <si>
    <t>INPP-Bienvenu MAKURU AMANI</t>
  </si>
  <si>
    <t>ONEM-Bienvenu MAKURU AMANI</t>
  </si>
  <si>
    <t>DRCBUK/BANK/2019/03/028</t>
  </si>
  <si>
    <t>Logement Jbosco à l'hotel 06-08/03-BUK</t>
  </si>
  <si>
    <t>DRCBUK</t>
  </si>
  <si>
    <t>SIB</t>
  </si>
  <si>
    <t>Logement Banu à l'hotel 18-21/03-BUK</t>
  </si>
  <si>
    <t>Salaire-SELEMANI MUBWANA</t>
  </si>
  <si>
    <t>MUB</t>
  </si>
  <si>
    <t>Salaire-Paul MUNGAMBA LUANDA</t>
  </si>
  <si>
    <t>MUG</t>
  </si>
  <si>
    <t>INSS-Paul MUNGAMBA LUANDA</t>
  </si>
  <si>
    <t>INSS-SELEMANI MUBWANA Bin Ramazani</t>
  </si>
  <si>
    <t>ONEM-SELEMANI MUBWANA</t>
  </si>
  <si>
    <t>INPP-SELEMANI MUBWANA Bin Ramazani</t>
  </si>
  <si>
    <t>ONEM-Paul MUNGAMBA LUANDA</t>
  </si>
  <si>
    <t>INPP-Paul MUNGAMBA LUANDA</t>
  </si>
  <si>
    <t>ONEM-SELEMANI MUBWANA Bin</t>
  </si>
  <si>
    <t>Salaire-SELEMANI MUBWANA Bin Ramazani</t>
  </si>
  <si>
    <t>Salaire-Adolphine KAVIRA KAMBASU</t>
  </si>
  <si>
    <t>KAS</t>
  </si>
  <si>
    <t>INSS-Adolphine KAVIRA KAMBASU</t>
  </si>
  <si>
    <t>ONEM-Adolphine KAVIRA KAMBASU</t>
  </si>
  <si>
    <t>INPP-Adolphine KAVIRA KAMBASU</t>
  </si>
  <si>
    <t>Salaire-Jacques Zigabe Buhendwa</t>
  </si>
  <si>
    <t>BUE</t>
  </si>
  <si>
    <t>INSS-Jacques Zigabe Buhendwa</t>
  </si>
  <si>
    <t>ONEM-Jacques Zigabe Buhendwa</t>
  </si>
  <si>
    <t>INPP-Jacques Zigabe Buhendwa</t>
  </si>
  <si>
    <t>PR JAN JNL</t>
  </si>
  <si>
    <t>HR SCF CHG JAN 19</t>
  </si>
  <si>
    <t>BUU</t>
  </si>
  <si>
    <t>HR CHG JAN 19</t>
  </si>
  <si>
    <t>S</t>
  </si>
  <si>
    <t>Buesser C 5%</t>
  </si>
  <si>
    <t>DRCGOM/ BANQUE/2019/001/008</t>
  </si>
  <si>
    <t>Solde tout compte Sherty Kambale</t>
  </si>
  <si>
    <t>MUY</t>
  </si>
  <si>
    <t>DRCGOM/CAISSE/2019/001/001</t>
  </si>
  <si>
    <t>Photos passeport Christine</t>
  </si>
  <si>
    <t>8080</t>
  </si>
  <si>
    <t>PR FEB JNL</t>
  </si>
  <si>
    <t>HR SCF CHG FEB 19</t>
  </si>
  <si>
    <t>DRCGOM/ BANQUE/2019/002/013</t>
  </si>
  <si>
    <t>IPR solde tout compte Sherty</t>
  </si>
  <si>
    <t>HR CHG FEB 19</t>
  </si>
  <si>
    <t>DRCGOM/ BANQUE/2019/002/014</t>
  </si>
  <si>
    <t>INSS solde tout compte Sherty</t>
  </si>
  <si>
    <t>Entretien generateur  Christine</t>
  </si>
  <si>
    <t>8440</t>
  </si>
  <si>
    <t>PR MAR JNL</t>
  </si>
  <si>
    <t>HR SCF CHG MAR 19</t>
  </si>
  <si>
    <t>HR CHG MAR 19</t>
  </si>
  <si>
    <t>B Altunbas 5%</t>
  </si>
  <si>
    <t>AFR021</t>
  </si>
  <si>
    <t>W Ndikintum 5%</t>
  </si>
  <si>
    <t>W Ndikintum 40%</t>
  </si>
  <si>
    <t>S Jeanbosco  5%</t>
  </si>
  <si>
    <t>DRCGOM/ BANQUE/2019/001/005</t>
  </si>
  <si>
    <t>IRL Loyer Residence JeanBosco</t>
  </si>
  <si>
    <t>5130</t>
  </si>
  <si>
    <t>CEPGL Jean Bosco</t>
  </si>
  <si>
    <t>Salaire-Barnabe Wangu Wabo</t>
  </si>
  <si>
    <t>BRB</t>
  </si>
  <si>
    <t>INSS-Barnabe Wangu Wabo</t>
  </si>
  <si>
    <t>INPP-Barnabe Wangu Wabo</t>
  </si>
  <si>
    <t>ONEM-Barnabe Wangu Wabo</t>
  </si>
  <si>
    <t>DRCGOM/ BANQUE/2019/001/013</t>
  </si>
  <si>
    <t>Soins medicaux Jerry</t>
  </si>
  <si>
    <t>5140</t>
  </si>
  <si>
    <t>DRCGOM/ BANQUE/2019/002/002</t>
  </si>
  <si>
    <t>Soins med Jerry Jan'19</t>
  </si>
  <si>
    <t>DRCBUK/BANK/2019/02/006</t>
  </si>
  <si>
    <t>Med fees Jan'19 Barnabé WANGU 10%</t>
  </si>
  <si>
    <t>DRCBUK/BANK/2019/02/010</t>
  </si>
  <si>
    <t>DRCGOM/ BANQUE/2019/002/018</t>
  </si>
  <si>
    <t>Soins medic Jerry Janvier'19</t>
  </si>
  <si>
    <t>Soins medic Jerome Janvier'19</t>
  </si>
  <si>
    <t>Soins medic Esperance Janvier'19</t>
  </si>
  <si>
    <t>Soins medic Bienvenu Janvier'19</t>
  </si>
  <si>
    <t>Soins medic Selemani Janvier'19</t>
  </si>
  <si>
    <t>Soins medic Mungamba Janvier'19</t>
  </si>
  <si>
    <t>Soins medic Patient Janvier'19</t>
  </si>
  <si>
    <t>DRCGOM/ BANQUE/2019/003/012</t>
  </si>
  <si>
    <t>Soins Medicaux-P.Mugambe-Fev 19</t>
  </si>
  <si>
    <t>Soins Médicaux Esperance-Fév 19</t>
  </si>
  <si>
    <t>Soins Médicaux Adolphine-Fév 19</t>
  </si>
  <si>
    <t>Soins Médicaux Patient K-Fév 19</t>
  </si>
  <si>
    <t>Soins Medicaux-Selemani-Fev 19</t>
  </si>
  <si>
    <t>Soins Médicaux Jerome -Fév 19</t>
  </si>
  <si>
    <t>DRCBUK/CAISSE/2019/02/001</t>
  </si>
  <si>
    <t>Fournit pr Atelier M&amp;E Bukavu 20%</t>
  </si>
  <si>
    <t>6630</t>
  </si>
  <si>
    <t>DRCBUK/BANK/2019/02/013</t>
  </si>
  <si>
    <t>Location salle 2 jrs Formation M&amp;E 20%</t>
  </si>
  <si>
    <t>6640</t>
  </si>
  <si>
    <t>Pause café/Buffet/Coktail Format M&amp;E 20%</t>
  </si>
  <si>
    <t>6650</t>
  </si>
  <si>
    <t>DRCGOM/GENJNL/2019/002/010</t>
  </si>
  <si>
    <t xml:space="preserve"> Loyer Christine Fevrier 2019</t>
  </si>
  <si>
    <t>DRCBUK/BANK/2019/03/032</t>
  </si>
  <si>
    <t>Pmt loyer GeorgeMars-Juin19</t>
  </si>
  <si>
    <t>Adaptateur ordi Amos</t>
  </si>
  <si>
    <t>8340</t>
  </si>
  <si>
    <t>Ecran lap top Christine B</t>
  </si>
  <si>
    <t>Acces port de Goma</t>
  </si>
  <si>
    <t>ZZZ</t>
  </si>
  <si>
    <t>DRCBUK/BANK/2019/02/012</t>
  </si>
  <si>
    <t>Logmt Amos RUHUNDATA 3-9/02/2019 BKV</t>
  </si>
  <si>
    <t>Frs voy Chrustine BK 5-9 Fev'19</t>
  </si>
  <si>
    <t>Acces port</t>
  </si>
  <si>
    <t>DRCGOM/ BANQUE/2019/003/008</t>
  </si>
  <si>
    <t>Boat Tkt Amos GM-Bukavu</t>
  </si>
  <si>
    <t>DRCBUK/BANK/2019/03/008</t>
  </si>
  <si>
    <t>Ticket Boat Amos RUHUNDAZA</t>
  </si>
  <si>
    <t>Ticket Boat Jerome Mondo</t>
  </si>
  <si>
    <t>DRCBUK/GENJNL/2019/03/011</t>
  </si>
  <si>
    <t>location Taxis Port Ihussi-Frontière</t>
  </si>
  <si>
    <t>MBO</t>
  </si>
  <si>
    <t>JDRCBUK/BANK/2019/02/013</t>
  </si>
  <si>
    <t>Logmt Jean Bosco 4-7/02/2019 Buvaku 30%</t>
  </si>
  <si>
    <t>DRCGOM/ BANQUE/2019/003/026</t>
  </si>
  <si>
    <t>Lgmt Mbonekube GM 19-27/03</t>
  </si>
  <si>
    <t>Frs de voyage Mbonekube 19-17/03-Goma</t>
  </si>
  <si>
    <t>JDRCGOM/GENJNL/2019/002/003</t>
  </si>
  <si>
    <t>Frs voy JeanBosco 4-8 fev 2019</t>
  </si>
  <si>
    <t>Frais de transfert</t>
  </si>
  <si>
    <t>TVA sur le tranfert</t>
  </si>
  <si>
    <t>Frais transfert</t>
  </si>
  <si>
    <t>N°350- transport Agent ASP rencontrer les CITC</t>
  </si>
  <si>
    <t>N°353- location bureau mois de Mars 2019</t>
  </si>
  <si>
    <t xml:space="preserve"> N°354- Communication mois de Mars 2019</t>
  </si>
  <si>
    <t>N°355-  Energie  mois de Mars 2019</t>
  </si>
  <si>
    <t>N°356- fournitures bureau mois de Mars 2019</t>
  </si>
  <si>
    <t>5421389- salaire de Mars 2019/ Chef de projet</t>
  </si>
  <si>
    <t>N°361- visa des contrat à l'onem</t>
  </si>
  <si>
    <t>OP 1610418- salaire de Mars 2019/SE</t>
  </si>
  <si>
    <t>OP 1610418- salaire de Mars 2019/ FAO</t>
  </si>
  <si>
    <t>OP 1610418-salaire de Mars 2019/ CP</t>
  </si>
  <si>
    <t>OP 1610418- salaire de Mars 2019/ SC</t>
  </si>
  <si>
    <t>N°362-taxes etatiques mois de Mars 2019</t>
  </si>
  <si>
    <t>Contribution  salaire mars 19 FAUSTIN</t>
  </si>
  <si>
    <t>Contribution salaire mars 19 ALOYS</t>
  </si>
  <si>
    <t>Contribution Salaire mars 19 JUSTINE</t>
  </si>
  <si>
    <t>Salaire Sup mars 19 AMOS</t>
  </si>
  <si>
    <t>Salaire Point focal Est mars 19 SEM</t>
  </si>
  <si>
    <t>Salaire point focal Ouest mars 19 EMMANUEL</t>
  </si>
  <si>
    <t>Commission bancaire/subvention recue</t>
  </si>
  <si>
    <t>Frais bancaires mars 2019</t>
  </si>
  <si>
    <t>Contribution  loyer bureau Goma mars/19</t>
  </si>
  <si>
    <t>Communication  agent projet mars 19</t>
  </si>
  <si>
    <t>Frais de mobilité   agent projet mars 19</t>
  </si>
  <si>
    <t>Fournitures bureaux mars 2019</t>
  </si>
  <si>
    <t>Frais  visa 3 contrat agent sous projet</t>
  </si>
  <si>
    <t>DRCBUK/BANK/2019/01/030</t>
  </si>
  <si>
    <t>Frais de gestion des comptes staff</t>
  </si>
  <si>
    <t>TVA s/Frais de gestion des comptes staff</t>
  </si>
  <si>
    <t>Frais de virement IPR</t>
  </si>
  <si>
    <t>DRCGOM/ BANQUE/2019/001/016</t>
  </si>
  <si>
    <t>Frais gestion cpte Mungamba</t>
  </si>
  <si>
    <t>Frais gestion cpte Esperance</t>
  </si>
  <si>
    <t>Frais gestion cpte Amos</t>
  </si>
  <si>
    <t>Frais gestion cpte Selemani</t>
  </si>
  <si>
    <t>Frais gestion cpte Bienvenu</t>
  </si>
  <si>
    <t>Frais gestion cpte Jacque</t>
  </si>
  <si>
    <t>Frais gestion cpte Jerome</t>
  </si>
  <si>
    <t>Frais gestion cpta GMA</t>
  </si>
  <si>
    <t>Frais de retrait cheque</t>
  </si>
  <si>
    <t>Frais gestion sal cpte Mungamba</t>
  </si>
  <si>
    <t>Frais gestion sal cpte Esperance</t>
  </si>
  <si>
    <t>Frais gestion sal cpte Amos</t>
  </si>
  <si>
    <t>Frais gestion sal cpte Selemani</t>
  </si>
  <si>
    <t>Frais gestion sal cpte Bienvenu</t>
  </si>
  <si>
    <t>Frais gestion sal cpte Patien</t>
  </si>
  <si>
    <t>Frais gestion sal cpte Jacque</t>
  </si>
  <si>
    <t>Frais gestion sal cpte Jerome</t>
  </si>
  <si>
    <t>DRCGOM/ BANQUE/2019/001/017</t>
  </si>
  <si>
    <t>Frais gestion</t>
  </si>
  <si>
    <t>DRCGOM/ BANQUE/2019/001/018</t>
  </si>
  <si>
    <t>Frs TRF19001452 21/01/2019</t>
  </si>
  <si>
    <t>DRCGOM/ BANQUE/2019/002/031</t>
  </si>
  <si>
    <t>Frais demande chq</t>
  </si>
  <si>
    <t>Frais demande chq TVA 16%</t>
  </si>
  <si>
    <t>Frais transfert HQ</t>
  </si>
  <si>
    <t>Commission VAL LC.DEC0673429</t>
  </si>
  <si>
    <t>TVA  cpte Gestion Amos</t>
  </si>
  <si>
    <t>TVA  cpte Gestion Selemani</t>
  </si>
  <si>
    <t>TVA  cpte Gestion Jerome</t>
  </si>
  <si>
    <t>DRCGOM/ BANQUE/2019/002/032</t>
  </si>
  <si>
    <t>DRCGOM/ BANQUE/2019/002/033</t>
  </si>
  <si>
    <t>Frais de gestion</t>
  </si>
  <si>
    <t>TVA 16% FRAIS DE GESTION</t>
  </si>
  <si>
    <t>DRCGOM/ BANQUE/2019/003/027</t>
  </si>
  <si>
    <t>TVA 16% frais gestion cpta GMA</t>
  </si>
  <si>
    <t>DRCGOM/ BANQUE/2019/003/028</t>
  </si>
  <si>
    <t>DRCGOM/ BANQUE/2019/003/029</t>
  </si>
  <si>
    <t>TVA 16% frais gestion</t>
  </si>
  <si>
    <t>DRCGOM/ BANQUE/2019/002/001</t>
  </si>
  <si>
    <t>Carburant Vehicule Janvier'19</t>
  </si>
  <si>
    <t>8250</t>
  </si>
  <si>
    <t>DRCBUK/BANK/2019/03/020</t>
  </si>
  <si>
    <t>Conso Carbur generateur rés George</t>
  </si>
  <si>
    <t>DRCGOM/ BANQUE/2019/003/006</t>
  </si>
  <si>
    <t>Fuel Vehicle Febr'19</t>
  </si>
  <si>
    <t>Lavage vehicule 4725 AC/19</t>
  </si>
  <si>
    <t>Reparation pneu</t>
  </si>
  <si>
    <t>Lavage vehicule NJIA</t>
  </si>
  <si>
    <t>8270</t>
  </si>
  <si>
    <t>Achat Batterie L/C Njia</t>
  </si>
  <si>
    <t>Carte d'entree  LC 8293AC19</t>
  </si>
  <si>
    <t>9580</t>
  </si>
  <si>
    <t>Cartes de sorties vehicules</t>
  </si>
  <si>
    <t>Reunion des admin</t>
  </si>
  <si>
    <t>8100</t>
  </si>
  <si>
    <t>Visa declaration annuelle DGI</t>
  </si>
  <si>
    <t>Eau minerale bureau</t>
  </si>
  <si>
    <t>Agendas staff 2019</t>
  </si>
  <si>
    <t>Pile touche duracell</t>
  </si>
  <si>
    <t>DRCGOM/ BANQUE/2019/002/015</t>
  </si>
  <si>
    <t>Fourniture bureau Goma office</t>
  </si>
  <si>
    <t>SNEL Janvier 2019</t>
  </si>
  <si>
    <t>8220</t>
  </si>
  <si>
    <t>REGIDESO Fevr 2019</t>
  </si>
  <si>
    <t>8240</t>
  </si>
  <si>
    <t>Fourniture café-bureau Goma</t>
  </si>
  <si>
    <t>Achat Eau minerale bureau</t>
  </si>
  <si>
    <t>DRCGOM/ BANQUE/2019/003/017</t>
  </si>
  <si>
    <t>Assurance Incendie  bureau Goma 30%</t>
  </si>
  <si>
    <t>9510</t>
  </si>
  <si>
    <t>JDRCGOM/ BANQUE/2018/011/035</t>
  </si>
  <si>
    <t>Office rent for January to May 2019</t>
  </si>
  <si>
    <t>8200</t>
  </si>
  <si>
    <t>Deplacement meubles bureau</t>
  </si>
  <si>
    <t>Blocs notes</t>
  </si>
  <si>
    <t>Lait en poudre NIDO</t>
  </si>
  <si>
    <t>Lait, café, sucre, the GM Office</t>
  </si>
  <si>
    <t>Evacuation  immondices Jan'19</t>
  </si>
  <si>
    <t>8260</t>
  </si>
  <si>
    <t>Multiprises Bureau</t>
  </si>
  <si>
    <t>8320</t>
  </si>
  <si>
    <t>Entretien imprimante bureau support</t>
  </si>
  <si>
    <t>8430</t>
  </si>
  <si>
    <t>Entretien meubles bureau Goma</t>
  </si>
  <si>
    <t>Fourniture café bureau</t>
  </si>
  <si>
    <t>Pmt facture SNEL Fev. 2019</t>
  </si>
  <si>
    <t>Pyt facture Regideso Fev. 2019</t>
  </si>
  <si>
    <t>Evacuation Immondices Fevrier 2019</t>
  </si>
  <si>
    <t>8420</t>
  </si>
  <si>
    <t>Reparation Laptops  supports</t>
  </si>
  <si>
    <t>8450</t>
  </si>
  <si>
    <t>DRCGOM/ BANQUE/2019/001/015</t>
  </si>
  <si>
    <t>Consultant IT  Jan'19 GM Office</t>
  </si>
  <si>
    <t>Appro modem 4G goma et bukavu</t>
  </si>
  <si>
    <t>8030</t>
  </si>
  <si>
    <t>Internet Goma office</t>
  </si>
  <si>
    <t>DRCGOM/ BANQUE/2019/002/020</t>
  </si>
  <si>
    <t>Consultant IT  Febr'19 GM Office</t>
  </si>
  <si>
    <t>DRCGOM/ BANQUE/2019/002/017</t>
  </si>
  <si>
    <t>Commun. Amos Dec'18</t>
  </si>
  <si>
    <t>8010</t>
  </si>
  <si>
    <t>Internet  Goma office March'19</t>
  </si>
  <si>
    <t>DRCGOM/ BANQUE/2019/003/021</t>
  </si>
  <si>
    <t>Consultant IT  March'19 GM Office</t>
  </si>
  <si>
    <t>Internet  Goma office April'19</t>
  </si>
  <si>
    <t>DRCGOM/ BANQUE/2019/001/014</t>
  </si>
  <si>
    <t>Security Christine  Janv 2019</t>
  </si>
  <si>
    <t>DRCGOM/ BANQUE/2019/001/004</t>
  </si>
  <si>
    <t>Staff Security Febr'19-April'19</t>
  </si>
  <si>
    <t>8110</t>
  </si>
  <si>
    <t>Security Goma office Janv 2019</t>
  </si>
  <si>
    <t>DRCGOM/ BANQUE/2019/002/019</t>
  </si>
  <si>
    <t>Security Christine  Febr 2019</t>
  </si>
  <si>
    <t>Security Goma office Febr 2019</t>
  </si>
  <si>
    <t>DRCBUK/BANK/2019/03/025</t>
  </si>
  <si>
    <t>Sécurité Résidence George-Mars 19</t>
  </si>
  <si>
    <t>DRCGOM/ BANQUE/2019/003/019</t>
  </si>
  <si>
    <t>Recharge extincteurs bureau Goma</t>
  </si>
  <si>
    <t>CEPGL Christine B</t>
  </si>
  <si>
    <t>Cartes d'entree LC 4725AC 19</t>
  </si>
  <si>
    <t>DRCGOM/GENJNL/2019/002/005</t>
  </si>
  <si>
    <t>Taxi, communication Midagu</t>
  </si>
  <si>
    <t>6120</t>
  </si>
  <si>
    <t>DRCGOM/ BANQUE/2019/002/003</t>
  </si>
  <si>
    <t>Honoraire Midagu 12/01-12/02</t>
  </si>
  <si>
    <t>Frais de vacation mission Kin</t>
  </si>
  <si>
    <t>6180</t>
  </si>
  <si>
    <t>DRCGOM/ BANQUE/2019/003/011</t>
  </si>
  <si>
    <t>Honoraire Midagu 12/02-12/03 18%</t>
  </si>
  <si>
    <t>DRCGOM/GENJNL/2019/002/003</t>
  </si>
  <si>
    <t>Excedent Bagage rapp finance</t>
  </si>
  <si>
    <t>Feb OH '19</t>
  </si>
  <si>
    <t>OVERHEAD CHG FEB'19</t>
  </si>
  <si>
    <t>9910</t>
  </si>
  <si>
    <t>Mar OH '19</t>
  </si>
  <si>
    <t>068</t>
  </si>
  <si>
    <t>300</t>
  </si>
  <si>
    <t>DRCGOM/ BANQUE/2019/002/029</t>
  </si>
  <si>
    <t>Trsf 1ere tranche ASP annee 1 projet PNUD</t>
  </si>
  <si>
    <t>6401</t>
  </si>
  <si>
    <t>DRCGOM/ BANQUE/2019/002/030</t>
  </si>
  <si>
    <t>Trsf 1er tranche AAP annee 1 projet PNUD</t>
  </si>
  <si>
    <t>Subvention recue de ALERT</t>
  </si>
  <si>
    <t>Autorisation de financement et justification des dépenses</t>
  </si>
  <si>
    <t>Agence de l'ONU :</t>
  </si>
  <si>
    <t>Date:</t>
  </si>
  <si>
    <t>Pays</t>
  </si>
  <si>
    <t>:</t>
  </si>
  <si>
    <t>RDC</t>
  </si>
  <si>
    <t>Type de demande</t>
  </si>
  <si>
    <t>Code et titre du programme :</t>
  </si>
  <si>
    <t xml:space="preserve">00113613/006308/30000/12577  </t>
  </si>
  <si>
    <t xml:space="preserve">           a</t>
  </si>
  <si>
    <t>Remise directe d'espèces (DCT)</t>
  </si>
  <si>
    <t>Code et titre du projet</t>
  </si>
  <si>
    <t>PNUD: Njia Za Makubaliano : Les Chemins vers les Accords (2eme Phase)</t>
  </si>
  <si>
    <t>Remboursement</t>
  </si>
  <si>
    <t>Responsable(s)</t>
  </si>
  <si>
    <t>Christine Buesser</t>
  </si>
  <si>
    <t>Paiement direct</t>
  </si>
  <si>
    <t>Partenaire d'exécution</t>
  </si>
  <si>
    <t>International Alert</t>
  </si>
  <si>
    <t>Devise USD</t>
  </si>
  <si>
    <t xml:space="preserve">Funding Authorization and Certificate of Expenditures (FACE) RAPPORT </t>
  </si>
  <si>
    <t>DEMANDES / AUTORISATIONS</t>
  </si>
  <si>
    <t>Description de l'activité d'après l'AWP et durée</t>
  </si>
  <si>
    <t>Codage pour le PNUD</t>
  </si>
  <si>
    <t>Dépenses effectives au titre du projet(Sept'18)</t>
  </si>
  <si>
    <t>Dépenses acceptées par l'agence</t>
  </si>
  <si>
    <t>Solde</t>
  </si>
  <si>
    <t>Nouvelle période comptable et montant demandé</t>
  </si>
  <si>
    <t>Montant autorisé</t>
  </si>
  <si>
    <t>Montant autorisé non versé</t>
  </si>
  <si>
    <t>Jalon 1</t>
  </si>
  <si>
    <t>D = A - C</t>
  </si>
  <si>
    <t>G = D + F</t>
  </si>
  <si>
    <t>$</t>
  </si>
  <si>
    <t xml:space="preserve"> </t>
  </si>
  <si>
    <t>JUSTIFICATION</t>
  </si>
  <si>
    <t>Je, soussigné, responsable autorisé du partenaire d'exécution susmentionné, confirme que :</t>
  </si>
  <si>
    <t>□</t>
  </si>
  <si>
    <t>X</t>
  </si>
  <si>
    <t>Les dépenses effectives pour la période mentionnée ici ont été effectuées conformément à l'AWP/CPAP et aux estimations détaillées de coûts précédemment approuvées. Si nécessaire, les documents comptables détaillés concernant ces dépenses sont disponibles sur demande pour la période de cinq ans suivant la mise à disposition des fonds.</t>
  </si>
  <si>
    <t xml:space="preserve">Date de présentation de la demande : </t>
  </si>
  <si>
    <t>Nom :</t>
  </si>
  <si>
    <t>Titre :</t>
  </si>
  <si>
    <t>Interim Country Director</t>
  </si>
  <si>
    <t xml:space="preserve"> A NOTER:</t>
  </si>
  <si>
    <t>*</t>
  </si>
  <si>
    <t>Les zones colorées sont à remplir par l'agence de l'ONU et les autres par l'homologue.</t>
  </si>
  <si>
    <t xml:space="preserve">VISA DU POINT FOCAL PNUD </t>
  </si>
  <si>
    <t>VISA PROJECT MANAGER</t>
  </si>
  <si>
    <t>VISA DU FINANCIER PNUD</t>
  </si>
  <si>
    <t>NOM :</t>
  </si>
  <si>
    <t xml:space="preserve">NOM : </t>
  </si>
  <si>
    <t>DATE :</t>
  </si>
  <si>
    <t xml:space="preserve">DATE : </t>
  </si>
  <si>
    <t xml:space="preserve">DATE :  </t>
  </si>
  <si>
    <t>SIGNATURE</t>
  </si>
  <si>
    <t>Solde du Montant autorisé-(Jalon 1)</t>
  </si>
  <si>
    <t>Debut Jan' 2019</t>
  </si>
  <si>
    <t xml:space="preserve">Couts Indirect 7% </t>
  </si>
  <si>
    <t>Banu Altunbas</t>
  </si>
  <si>
    <t>2019/004</t>
  </si>
  <si>
    <t>2019/006</t>
  </si>
  <si>
    <t>DRCPARTNER/PACN/AP21RR/2019/02</t>
  </si>
  <si>
    <t>communication-1 membre de GPPM/ Mobilisation</t>
  </si>
  <si>
    <t>Courses ville Kinshasa des membres de GPPM</t>
  </si>
  <si>
    <t>Gos pas aller des participants venu des Kin</t>
  </si>
  <si>
    <t>Achat des matériels pédaguogiques</t>
  </si>
  <si>
    <t>Frais de location vehicules pendant 12 jours</t>
  </si>
  <si>
    <t>Perdiem 6 des participants venu de Kinshasa</t>
  </si>
  <si>
    <t>Logement 2  Participants venu de Kinshasa</t>
  </si>
  <si>
    <t>Perdiem des participants venu de Bashali</t>
  </si>
  <si>
    <t>Logements des participants venu de Bashali</t>
  </si>
  <si>
    <t>Transport les participants de Bashali et Goma</t>
  </si>
  <si>
    <t>Frais de location salle pendant 2 jours</t>
  </si>
  <si>
    <t>Achat cartons d'eau pour 'atelier</t>
  </si>
  <si>
    <t>Appui aux CITC mois de Mai 2019</t>
  </si>
  <si>
    <t>Descente sur terrain Adélard</t>
  </si>
  <si>
    <t xml:space="preserve"> salaire Agent mois d'Avril/ Justin</t>
  </si>
  <si>
    <t>TVA</t>
  </si>
  <si>
    <t>Achat eau mineral</t>
  </si>
  <si>
    <t>Perdiem des participants venu de Bashali et pinga</t>
  </si>
  <si>
    <t>Transport des tous les participants</t>
  </si>
  <si>
    <t>Logement des participants</t>
  </si>
  <si>
    <t>Perdiem des concessionnaires venu de Kinshasa</t>
  </si>
  <si>
    <t>Perdiem des membres de GPPM venu de Kinshasa</t>
  </si>
  <si>
    <t>Complement eau minéral pendant l'atelier</t>
  </si>
  <si>
    <t>Pause café et buffet repas</t>
  </si>
  <si>
    <t xml:space="preserve"> location salle</t>
  </si>
  <si>
    <t>perdiem participant venu de Bashali et Pinga</t>
  </si>
  <si>
    <t>Logement un membre de GPMM</t>
  </si>
  <si>
    <t>Location salle</t>
  </si>
  <si>
    <t>Achat des materiels</t>
  </si>
  <si>
    <t>Paiement restauration pendant l'atélier</t>
  </si>
  <si>
    <t>Achat cartons d'eau</t>
  </si>
  <si>
    <t>transport des participants pendant l'atelier</t>
  </si>
  <si>
    <t>Logement participants lointains et Staff ASP</t>
  </si>
  <si>
    <t>Perdiem des participants et du staff ASP</t>
  </si>
  <si>
    <t>Frais de location vehicule</t>
  </si>
  <si>
    <t>Frais de facilitation du modérateur</t>
  </si>
  <si>
    <t>Gos pas retour  participants venu de Kin</t>
  </si>
  <si>
    <t>Achat des matériels pedaguogique</t>
  </si>
  <si>
    <t>Transport des participants</t>
  </si>
  <si>
    <t>Repas et pause café pendant l'atelier</t>
  </si>
  <si>
    <t>Return ticket- Kin Gom Kin membres de GPPM</t>
  </si>
  <si>
    <t>Frais de Go pass</t>
  </si>
  <si>
    <t>DRCGOM/BANQUE/2019/006/011</t>
  </si>
  <si>
    <t>Pmt Transport membres GPPM 13-16 juin'19</t>
  </si>
  <si>
    <t>DRCGOM/GENJNL/2019/006/005</t>
  </si>
  <si>
    <t>Transport Participants atelier njia</t>
  </si>
  <si>
    <t>DRCGOM/BANQUE/2019/006/018</t>
  </si>
  <si>
    <t>Accomod. person 3 nights Njia II activity GM</t>
  </si>
  <si>
    <t>Frs voy participants GPPM</t>
  </si>
  <si>
    <t>DRCGOM/CAISSE/2019/006/002</t>
  </si>
  <si>
    <t>fourniture atelier Njia</t>
  </si>
  <si>
    <t>DRCGOM/CAISSE/2019/006/003</t>
  </si>
  <si>
    <t>Eau minearale atelier Njia</t>
  </si>
  <si>
    <t>Appui aux cadre mois d'Avril 2019</t>
  </si>
  <si>
    <t>Appui aux CITC Nyamitaba mois de Juin 2019</t>
  </si>
  <si>
    <t>Appui aux CITC Kitshanga mois de Juin 2019</t>
  </si>
  <si>
    <t>Appui aux CITC Mweso mois de Juin 2019</t>
  </si>
  <si>
    <t>Appui aux CITC Pinga Mois de Juin 2019</t>
  </si>
  <si>
    <t xml:space="preserve"> restauration et pause café lors de l'atelier</t>
  </si>
  <si>
    <t>DRCPARTNER/PAAP/AP21RR/2019/02</t>
  </si>
  <si>
    <t>perdieum 1 staff CCP</t>
  </si>
  <si>
    <t>transport CCP/Appuiyer le conseil consultatif pro</t>
  </si>
  <si>
    <t xml:space="preserve"> logement 1 staff CCP/Appuiyer le  (CCP)</t>
  </si>
  <si>
    <t>(CCP) les visites de suivi des activités -NJIA</t>
  </si>
  <si>
    <t>sensib. des jeunes à opinion kanyabayonga</t>
  </si>
  <si>
    <t>sensib des jeunes à opinion violent/kanyabayonga</t>
  </si>
  <si>
    <t xml:space="preserve"> logement participants - atélier avec les leaders</t>
  </si>
  <si>
    <t xml:space="preserve"> logement  1STAREC/Organiser un atélier- leaders</t>
  </si>
  <si>
    <t xml:space="preserve"> location salle un atélier avec les leaders</t>
  </si>
  <si>
    <t xml:space="preserve"> location générateur un atélier avec les leaders</t>
  </si>
  <si>
    <t xml:space="preserve"> restaur. staff AAP un atélier leaders /Bambo</t>
  </si>
  <si>
    <t>Acco. staff AAP atélier avec les leaders /Bambo</t>
  </si>
  <si>
    <t>Acco.  animateurs AAP/atélier avec les leaders</t>
  </si>
  <si>
    <t>resto. et pause café -atélier avec les leaders</t>
  </si>
  <si>
    <t xml:space="preserve"> location véhicule-un atélier avec les leaders</t>
  </si>
  <si>
    <t>atéliers/Organiser un atélier avec les leaders</t>
  </si>
  <si>
    <t xml:space="preserve"> fourniture atélier avec les leaders</t>
  </si>
  <si>
    <t>transport participants -  atélier avec les leaders</t>
  </si>
  <si>
    <t xml:space="preserve"> transport participants -atélier avec les leaders</t>
  </si>
  <si>
    <t xml:space="preserve"> logement  participants- atélier avec les leaders</t>
  </si>
  <si>
    <t>logement  participants  atélier avec les leaders</t>
  </si>
  <si>
    <t>restaur.  participants  atélier avec les leaders</t>
  </si>
  <si>
    <t>perdieum 1 staff STAREC atélier avec les leaders</t>
  </si>
  <si>
    <t>logement  staff AAP un atélier avec les leaders</t>
  </si>
  <si>
    <t>Acco.  staff-Organiser un atélier avec les leaders</t>
  </si>
  <si>
    <t>restaur. staff AAP un atélier avec les leaders</t>
  </si>
  <si>
    <t>Acco. animateurs AAP- atélier avec les leaders</t>
  </si>
  <si>
    <t>restaura. staff AAP-un atélier avec les leaders</t>
  </si>
  <si>
    <t xml:space="preserve"> restaura. staff AAP-un atélier avec les leaders</t>
  </si>
  <si>
    <t>DRCGOM/GENJNL/2019/004/010</t>
  </si>
  <si>
    <t>Peage route</t>
  </si>
  <si>
    <t>Frs voy Selemani  23-26 April Kiwanja</t>
  </si>
  <si>
    <t>Frs voy Amos 23-26 April Kiwanja</t>
  </si>
  <si>
    <t>DRCGOM/GENJNL/2019/004/012</t>
  </si>
  <si>
    <t>Transport 29 partic Kiwanja 25/4</t>
  </si>
  <si>
    <t>Repas participants atel kiwanja</t>
  </si>
  <si>
    <t>Frs voy 29 partic 24-26 Kiwanja NJIA</t>
  </si>
  <si>
    <t>Location salle kiwanja</t>
  </si>
  <si>
    <t>2019/005</t>
  </si>
  <si>
    <t>DRCGOM/ BANQUE/2019/005/004</t>
  </si>
  <si>
    <t>Lgmt participants Kiwanja 24-26/04</t>
  </si>
  <si>
    <t>DRCGOM/GENJNL/2019/005/009</t>
  </si>
  <si>
    <t>Frs voy participants16-25/05 Bwito</t>
  </si>
  <si>
    <t>Taxi participants Mutanda</t>
  </si>
  <si>
    <t>Lgmt partcip bwito 16-24/05</t>
  </si>
  <si>
    <t>DRCGOM/CAISSE/2019/005/003</t>
  </si>
  <si>
    <t>Ecriture sur le vehicule Bwito</t>
  </si>
  <si>
    <t>6680</t>
  </si>
  <si>
    <t>DRCGOM/CAISSE/2019/006/001</t>
  </si>
  <si>
    <t>Logement participant John</t>
  </si>
  <si>
    <t>Mega telechargement DAO Kikuku</t>
  </si>
  <si>
    <t>Impression appel offre Kikuku</t>
  </si>
  <si>
    <t>8090</t>
  </si>
  <si>
    <t>restaurant/Junior-5 séances Bwito/ Kibirizi</t>
  </si>
  <si>
    <t xml:space="preserve"> restaurant/Amos- 5 séances  Bwito/ Mwesso</t>
  </si>
  <si>
    <t>restaurant/ Amos-5 séances  Bwito/ Kanyabayonga</t>
  </si>
  <si>
    <t>restaurant/ Amos- 5 séances  Bwito/ Nyanzale</t>
  </si>
  <si>
    <t>restaurant/ Amos- 5 séances - Bwito/ Bambo</t>
  </si>
  <si>
    <t>Logement/Amos/Appui de 5 séances Nyanzale</t>
  </si>
  <si>
    <t>logement/Amos/ 5 séances- Bwito/ Bambo</t>
  </si>
  <si>
    <t>logement/Amo- 5 séances  Bwito/ Kanyabayonga</t>
  </si>
  <si>
    <t xml:space="preserve"> restaurant/Amos- 5 séances  Bwito/ Kitsanga</t>
  </si>
  <si>
    <t xml:space="preserve"> restaurant/Junior-5 séances  Bwito/ Kitsanga</t>
  </si>
  <si>
    <t>restaurant/Amos- 5 séances - Bwito/ Kibirizi</t>
  </si>
  <si>
    <t xml:space="preserve"> bureau antenne kibirizi/avril, mai et juin 2019</t>
  </si>
  <si>
    <t xml:space="preserve"> bureau antenne nyanzale/avril, mai et juin 2019</t>
  </si>
  <si>
    <t>bureau antenne kanyabayonga/avril, mai&amp; juin 2019</t>
  </si>
  <si>
    <t xml:space="preserve"> loyer bureau antenne bambo/avril, mai&amp; juin 2019</t>
  </si>
  <si>
    <t xml:space="preserve"> loyer buro. antenne Bishusha/avril, mai&amp;juin 2019</t>
  </si>
  <si>
    <t>commnication et fournitures/2ème tri./Bishusha</t>
  </si>
  <si>
    <t>commnication et fournitures/2ème trim/BAMBO</t>
  </si>
  <si>
    <t>commnication-fournitures/2trim/Kanyabayonga</t>
  </si>
  <si>
    <t>commnication&amp; fournitures/2 trim/Nyanzale</t>
  </si>
  <si>
    <t>commnication et fournitures/2trim/Kibirizi</t>
  </si>
  <si>
    <t>location vehicule/Appui de 5 séances- de Bwito</t>
  </si>
  <si>
    <t>logement/Amos/Appui 5 séances Bwito/Kitsanga</t>
  </si>
  <si>
    <t>logement/Junior/ 5 séances - Bwito/ Bambo</t>
  </si>
  <si>
    <t xml:space="preserve"> logement/Amos 5 séances - Bwito/Kibirizi</t>
  </si>
  <si>
    <t xml:space="preserve"> mbre du Cadre d'echange d'informat./04,0506/ 2019</t>
  </si>
  <si>
    <t>DRCGOM/ BANQUE/2019/005/028</t>
  </si>
  <si>
    <t>Salaire-Janvier DUNIA</t>
  </si>
  <si>
    <t>DUI</t>
  </si>
  <si>
    <t>DRCGOM/ BANQUE/2019/005/029</t>
  </si>
  <si>
    <t>CNSS-Janvier DUNIA BARANGIRANA</t>
  </si>
  <si>
    <t>DRCGOM/ BANQUE/2019/005/030</t>
  </si>
  <si>
    <t>INPP-Janvier DUNIA</t>
  </si>
  <si>
    <t>ONEM-Janvier DUNIA</t>
  </si>
  <si>
    <t>DRCGOM/BANQUE/2019/006/013</t>
  </si>
  <si>
    <t>Salaire-Janvier DUNIA 50%</t>
  </si>
  <si>
    <t>DRCGOM/BANQUE/2019/006/014</t>
  </si>
  <si>
    <t>CNSS-Janvier DUNIA BARANGIRANA 50%</t>
  </si>
  <si>
    <t>DRCGOM/BANQUE/2019/006/015</t>
  </si>
  <si>
    <t>INPP-Janvier DUNIA 50%</t>
  </si>
  <si>
    <t>DRCGOM/ BANQUE/2019/004/022</t>
  </si>
  <si>
    <t>DRCGOM/ BANQUE/2019/004/023</t>
  </si>
  <si>
    <t>DRCGOM/CAISSE/2019/004/003</t>
  </si>
  <si>
    <t>DRCGOM/ BANQUE/2019/004/024</t>
  </si>
  <si>
    <t>CNSS-Amos RUHUNDAZA SENTABIRE</t>
  </si>
  <si>
    <t>Salaire-Amos RUHUNDAZA SENTABIRE 50%</t>
  </si>
  <si>
    <t>CNSS-Amos RUHUNDAZA SENTABIRE 50%</t>
  </si>
  <si>
    <t>ONEM-Amos RUHUNDAZA SENTABIRE</t>
  </si>
  <si>
    <t>INPP-Amos RUHUNDAZA SENTABIRE 50%</t>
  </si>
  <si>
    <t>Salaire-BUHASHE Pascal</t>
  </si>
  <si>
    <t>CIB</t>
  </si>
  <si>
    <t>CNSS-BUHASHE Pascal</t>
  </si>
  <si>
    <t>Onem-BUHASHE Pascal</t>
  </si>
  <si>
    <t>INPP-BUHASHE Pascal</t>
  </si>
  <si>
    <t>Salaire-BUHASHE Pascal 85%</t>
  </si>
  <si>
    <t>CNSS-BUHASHE Pascal 85%</t>
  </si>
  <si>
    <t>INPP-BUHASHE Pascal 85%</t>
  </si>
  <si>
    <t>DRCGOM/CAISSE/2019/004/002</t>
  </si>
  <si>
    <t>DRCGOM/CAISSE/2019/004/001</t>
  </si>
  <si>
    <t>Lgmt 5-7/03 Paul Kichanga</t>
  </si>
  <si>
    <t>Lgmt 5-7/03 Amos Kichanga</t>
  </si>
  <si>
    <t>Frais voy GM-Bukavu 18-22 mars'19</t>
  </si>
  <si>
    <t>Frs voy Amos Bukavu 10/04</t>
  </si>
  <si>
    <t>Acces aero GPPM</t>
  </si>
  <si>
    <t>Fournitures atelier NJIA</t>
  </si>
  <si>
    <t>Sim airtel participants</t>
  </si>
  <si>
    <t>DRCGOM/GENJNL/2019/005/006</t>
  </si>
  <si>
    <t>Acces port  Jerry et Dunia</t>
  </si>
  <si>
    <t>DRCGOM/GENJNL/2019/005/008</t>
  </si>
  <si>
    <t>Peage route vehicule</t>
  </si>
  <si>
    <t>DRCGOM/GENJNL/2019/005/005</t>
  </si>
  <si>
    <t>Lgmt Amos Pinga 7-9/05</t>
  </si>
  <si>
    <t>Frs voy Amos 27-30 May Bukavu</t>
  </si>
  <si>
    <t>Lgmt staff Bwito 15-24/05</t>
  </si>
  <si>
    <t>Frs voy Amos Pinga 7-10/05</t>
  </si>
  <si>
    <t>Frs voy Dunia BK 27-29/06</t>
  </si>
  <si>
    <t>Frs voy Pascal BK 27-29/07</t>
  </si>
  <si>
    <t>Frs voy Pascal Bwito 15-25/05</t>
  </si>
  <si>
    <t>Frs voy Mungamba Bwito 15-25/05</t>
  </si>
  <si>
    <t>Frs voy Dunia bwito 15-25/05</t>
  </si>
  <si>
    <t>Frs voy Selemani bwito 15-25/05</t>
  </si>
  <si>
    <t>DRCGOM/ BANQUE/2019/005/033</t>
  </si>
  <si>
    <t>IPR Main d'oeuvre occasionnel 1 Chauffeur</t>
  </si>
  <si>
    <t>Pmt chauffeur journalier Deka</t>
  </si>
  <si>
    <t>Pmt chauffeur journalier JeanMarie</t>
  </si>
  <si>
    <t>DRCGOM/ BANQUE/2019/005/031</t>
  </si>
  <si>
    <t>IPR Main d'oeuvre occasionnel 2 Chauffeurs</t>
  </si>
  <si>
    <t>Payage route</t>
  </si>
  <si>
    <t>DRCGOM/ BANQUE/2019/005/001</t>
  </si>
  <si>
    <t>Lgmt particiapants Rusthuru 23-26 Apr'19</t>
  </si>
  <si>
    <t>DRCGOM/ BANQUE/2019/005/002</t>
  </si>
  <si>
    <t>Entretien vehicule NJIA terrain</t>
  </si>
  <si>
    <t>DRCGOM/BANQUE/2019/006/007</t>
  </si>
  <si>
    <t>Fly ticket Banu Kinshasa-Kigali 30%</t>
  </si>
  <si>
    <t>6010</t>
  </si>
  <si>
    <t>DRCGOM/GENJNL/2019/006/009</t>
  </si>
  <si>
    <t>Acces port Jerome</t>
  </si>
  <si>
    <t>Transport Banu Aero Njili-Gombe</t>
  </si>
  <si>
    <t>DRCGOM/BANQUE/2019/006/005</t>
  </si>
  <si>
    <t>Boat Ticket Amos Goma-Bukavu</t>
  </si>
  <si>
    <t>Boat Ticket Dunia Goma-Bukavu</t>
  </si>
  <si>
    <t>Boat Ticket Pascal Goma-Bukavu</t>
  </si>
  <si>
    <t>DRCGOM/BANQUE/2019/006/003</t>
  </si>
  <si>
    <t>Lgmt Banu Kinshasa 7-12/05 30%</t>
  </si>
  <si>
    <t>Lgmt Mungamba Kichanga 15 May'19</t>
  </si>
  <si>
    <t>Lgmt Selemani Kichanga 15 May'19</t>
  </si>
  <si>
    <t>Lgmt Amos Kichanga 15 May'19</t>
  </si>
  <si>
    <t>Lgmt Pascal Kichanga 15 May'19</t>
  </si>
  <si>
    <t>Lgmt Dunia Kichanga 15 May'19</t>
  </si>
  <si>
    <t>Frs voy Jerome Bukavu 16-22/06</t>
  </si>
  <si>
    <t>DRCGOM/ BANQUE/2019/004/004</t>
  </si>
  <si>
    <t>Transport participant atel induction NJIA</t>
  </si>
  <si>
    <t>DRCGOM/ BANQUE/2019/004/012</t>
  </si>
  <si>
    <t>Lgmt participants atelier NJIA</t>
  </si>
  <si>
    <t>Frs voy participant 28-30 March 2019</t>
  </si>
  <si>
    <t>DRCGOM/ BANQUE/2019/004/011</t>
  </si>
  <si>
    <t>Repas participants ateleirs NJIA</t>
  </si>
  <si>
    <t>Fourniture atelier NJIA</t>
  </si>
  <si>
    <t>Location salle atelier NJIA</t>
  </si>
  <si>
    <t>CNSS-Jerry WITANDAYI IYANYA</t>
  </si>
  <si>
    <t>Salaire-Jerry WITANDAYI IYANYA 20%</t>
  </si>
  <si>
    <t>CNSS-Jerry WITANDAYI IYANYA 20%</t>
  </si>
  <si>
    <t>INPP-Jerry WITANDAYI IYANYA 20%</t>
  </si>
  <si>
    <t>DRCBUK/BANK/2019/05/018</t>
  </si>
  <si>
    <t>Salaire Mai-Christian CISHIBA 5%</t>
  </si>
  <si>
    <t>CCI</t>
  </si>
  <si>
    <t>DRCBUK/BANK/2019/05/019</t>
  </si>
  <si>
    <t>IPR Mai-Christian CISHIBA 5%</t>
  </si>
  <si>
    <t>CNSS-Jerome Mondo Kambere</t>
  </si>
  <si>
    <t>DRCBUK/BANK/2019/05/020</t>
  </si>
  <si>
    <t>CNSS Mai-Christian CISHIBA 5%</t>
  </si>
  <si>
    <t>DRCBUK/CAISSE/2019/05/003</t>
  </si>
  <si>
    <t>ONEM May'19-Christian CISHIBANJI CIZUNGU</t>
  </si>
  <si>
    <t>DRCBUK/BANK/2019/05/021</t>
  </si>
  <si>
    <t>INPP Mai-Christian CISHIBA 5%</t>
  </si>
  <si>
    <t>DRCBUK/BANK/2019/06/025</t>
  </si>
  <si>
    <t>Salaire-Juin Christian CISHIBANJI 4%</t>
  </si>
  <si>
    <t>DRCBUK/BANK/2019/06/026</t>
  </si>
  <si>
    <t>IPR-Juin Christian CISHIBANJI 4%</t>
  </si>
  <si>
    <t>DRCBUK/BANK/2019/06/027</t>
  </si>
  <si>
    <t>CNSS-Juin Christian CISHIBANJI 4%</t>
  </si>
  <si>
    <t>DRCBUK/BANK/2019/06/028</t>
  </si>
  <si>
    <t>INPP-Juin Christian CISHIBANJI 4%</t>
  </si>
  <si>
    <t>Salaire-Jerome Mondo Kambere 30%</t>
  </si>
  <si>
    <t>CNSS-Jerome Mondo Kambere 30%</t>
  </si>
  <si>
    <t>INPP-Jerome Mondo Kambere 30%</t>
  </si>
  <si>
    <t>CNSS-Esperance CHIDOROMI SIFA</t>
  </si>
  <si>
    <t>Salaire-Esperance CHIDOROMI SIFA 15%</t>
  </si>
  <si>
    <t>CNSS-Esperance CHIDOROMI SIFA 15%</t>
  </si>
  <si>
    <t>INPP-Esperance CHIDOROMI SIFA 15%</t>
  </si>
  <si>
    <t>CNSS-Bienvenu MAKURU AMANI</t>
  </si>
  <si>
    <t>Salaire-Bienvenu MAKURU AMANI 20%</t>
  </si>
  <si>
    <t>CNSS-Bienvenu MAKURU AMANI 20%</t>
  </si>
  <si>
    <t>INPP-Bienvenu MAKURU AMANI 20%</t>
  </si>
  <si>
    <t>Pyt chauffeur journ. JeanMarie 50%</t>
  </si>
  <si>
    <t>CNSS-Paul MUNGAMBA LUANDA</t>
  </si>
  <si>
    <t>CNSS-SELEMANI MUBWANA Bin Ramazani</t>
  </si>
  <si>
    <t>Salaire-SELEMANI MUBWANA 55%</t>
  </si>
  <si>
    <t>Salaire-Paul MUNGAMBA LUANDA 50%</t>
  </si>
  <si>
    <t>CNSS-Paul MUNGAMBA LUANDA 50%</t>
  </si>
  <si>
    <t>CNSS-SELEMANI MUBWANA  Ramazani 55%</t>
  </si>
  <si>
    <t>INPP-Paul MUNGAMBA LUANDA 50%</t>
  </si>
  <si>
    <t>INPP-SELEMANI MUBWANA Ramazani 55%</t>
  </si>
  <si>
    <t>ONEM-SELEMANI MUBWANA Bin Ramazani</t>
  </si>
  <si>
    <t>Pmt Journaliere netoyage bureau</t>
  </si>
  <si>
    <t>CNSS-Adolphine KAVIRA KAMBASU</t>
  </si>
  <si>
    <t>IPR Main d'oeuvre occasionnel Cleaner</t>
  </si>
  <si>
    <t>DRCGOM/CAISSE/2019/005/002</t>
  </si>
  <si>
    <t>Pmt journaliere Cleaner Goma office</t>
  </si>
  <si>
    <t>Salaire-Adolphine KAVIRA KAMBASU 25%</t>
  </si>
  <si>
    <t>CNSS-Adolphine KAVIRA KAMBASU 25%</t>
  </si>
  <si>
    <t>INPP-Adolphine KAVIRA KAMBASU 25%</t>
  </si>
  <si>
    <t>CNSS-Jacques Zigabe Buhendwa</t>
  </si>
  <si>
    <t>Salaire-Jacques Zigabe Buhendwa 40%</t>
  </si>
  <si>
    <t>CNSS-Jacques Zigabe Buhendwa 40%</t>
  </si>
  <si>
    <t>INPP-Jacques Zigabe Buhendwa 40%</t>
  </si>
  <si>
    <t>PR APR JNL</t>
  </si>
  <si>
    <t>HR SCF CHG APR 19</t>
  </si>
  <si>
    <t>HR CHG APR 19</t>
  </si>
  <si>
    <t>PR MAY JNL</t>
  </si>
  <si>
    <t>HR SCF CHG MAY 19</t>
  </si>
  <si>
    <t>HR CHG MAY 19</t>
  </si>
  <si>
    <t>PR JUN JNL</t>
  </si>
  <si>
    <t>B Altunbas 10%</t>
  </si>
  <si>
    <t>HR SCF CHG JUN 19</t>
  </si>
  <si>
    <t>HR CHG JUN 19</t>
  </si>
  <si>
    <t>W Ndikintum 4%</t>
  </si>
  <si>
    <t>S Jeanbosco  10%</t>
  </si>
  <si>
    <t>DRCGOM/BANQUE/2019/006/004</t>
  </si>
  <si>
    <t>Soins Medicaux JeanBosco May 2019 5%</t>
  </si>
  <si>
    <t>CNSS-Barnabe Wangu Wabo</t>
  </si>
  <si>
    <t>Salaire-Barnabe Wangu Wabo 15%</t>
  </si>
  <si>
    <t>CNSS-Barnabe Wangu Wabo 15%</t>
  </si>
  <si>
    <t>INPP-Barnabe Wangu Wabo 15%</t>
  </si>
  <si>
    <t>Soins medicaux Jerry IYANYA Fev'19</t>
  </si>
  <si>
    <t>Rbt Jerry frais monture</t>
  </si>
  <si>
    <t>DRCBUK/BANK/2019/04/035</t>
  </si>
  <si>
    <t>Soins Med-Fév'19-Barnabé Wangu</t>
  </si>
  <si>
    <t>Soins Med-Mars'19-Barnabé Wangu</t>
  </si>
  <si>
    <t>DRCBUK/BANK/2019/05/008</t>
  </si>
  <si>
    <t>Soins Med Dunia Janvier-Mai19</t>
  </si>
  <si>
    <t>DRCGOM/ BANQUE/2019/005/015</t>
  </si>
  <si>
    <t>Soins medic Jerry March &amp; April 2019 10%</t>
  </si>
  <si>
    <t>Soins medic Jerome  March &amp; April 2019 30%</t>
  </si>
  <si>
    <t>Soins medic Esper March &amp; April'019 25%</t>
  </si>
  <si>
    <t>Soins medic Adolphine March &amp; April'19 30%</t>
  </si>
  <si>
    <t>Soins medic Jacques March &amp; April 2019 65%</t>
  </si>
  <si>
    <t>Soins medic Mungamba March &amp; April'19 45%</t>
  </si>
  <si>
    <t>DRCGOM/ BANQUE/2019/005/016</t>
  </si>
  <si>
    <t>Soins medic Esper March  2019 15%</t>
  </si>
  <si>
    <t>Soins medic Jacques  April 2019 35%</t>
  </si>
  <si>
    <t>Soins medic Selemani April'19 45%</t>
  </si>
  <si>
    <t>Soins medic Amos March'19 100%</t>
  </si>
  <si>
    <t>Soins medic.Jerry May&amp;Control Medical 15%</t>
  </si>
  <si>
    <t>Control Medical Barnabe  15%</t>
  </si>
  <si>
    <t>Soins medic.Jerome May&amp;Control Medical30%</t>
  </si>
  <si>
    <t>Soins medic.Esp May&amp;Control Medical25%</t>
  </si>
  <si>
    <t>Control Medical Bienvenu 30%</t>
  </si>
  <si>
    <t>Soins medic.Adolph May&amp;Control Medical30%</t>
  </si>
  <si>
    <t>Control Medical Jacques 40%</t>
  </si>
  <si>
    <t>Soins medic.Mungamba May&amp;Control Med.50%</t>
  </si>
  <si>
    <t>Soins medic.Selemani  May&amp;Control Med.45%</t>
  </si>
  <si>
    <t>Control Medical Amos 100%</t>
  </si>
  <si>
    <t>DRCGOM/BANQUE/2019/006/012</t>
  </si>
  <si>
    <t>Med fees May'19  BARNABE  15%</t>
  </si>
  <si>
    <t>Med fees May'19  JERRY  15%</t>
  </si>
  <si>
    <t>Med fees May'19  JEROME  30%</t>
  </si>
  <si>
    <t>DRCBUK/CAISSE/2019/06/03</t>
  </si>
  <si>
    <t>Fournitures de cafeteriat Bukavu</t>
  </si>
  <si>
    <t>Cartes de visite Amos</t>
  </si>
  <si>
    <t>DRCBUK/BANK/2019/04/026</t>
  </si>
  <si>
    <t>Pmt IRL Loyer George Déc'18-02/Mars'19 22%</t>
  </si>
  <si>
    <t>DRCBUK/BANK/2019/04/027</t>
  </si>
  <si>
    <t>Pmt IRL loyer George Mars-Juin19 15%</t>
  </si>
  <si>
    <t>DRCGOM/ BANQUE/2019/004/016</t>
  </si>
  <si>
    <t>Loyer Banu 15 May-15 July 2019 10%</t>
  </si>
  <si>
    <t>DRCGOM/ BANQUE/2019/004/021</t>
  </si>
  <si>
    <t>IRL Loyer Banu 15 April-15 July 2019 5%</t>
  </si>
  <si>
    <t>DRCGOM/ BANQUE/2019/005/020</t>
  </si>
  <si>
    <t>Fuel Generator Banu April &amp; May'19</t>
  </si>
  <si>
    <t>Fuel Generator JeanBosco  April 2019</t>
  </si>
  <si>
    <t>DRCGOM/CAISSE/2019/005/001</t>
  </si>
  <si>
    <t>Compl IRL loyer Christine</t>
  </si>
  <si>
    <t>Reparation generateur Christine</t>
  </si>
  <si>
    <t>DRCGOM/BANQUE/2019/006/010</t>
  </si>
  <si>
    <t>Pmt loyer Résidence JB Mai-Août 2019 14%</t>
  </si>
  <si>
    <t>DRCGOM/ BANQUE/2019/006/001</t>
  </si>
  <si>
    <t>Fuel Residence JeanBosco May'19</t>
  </si>
  <si>
    <t>DRCBUK/BANK/2019/06/030</t>
  </si>
  <si>
    <t>Loyer Juin-Sept'19 Résidence George</t>
  </si>
  <si>
    <t>DRCGOM/GENJNL/2019/005/001</t>
  </si>
  <si>
    <t>Taxi JeanBosco Kigali-Giseny</t>
  </si>
  <si>
    <t>DRCGOM/ BANQUE/2019/005/027</t>
  </si>
  <si>
    <t>TKT Banu Kigali Gisenyi 15%</t>
  </si>
  <si>
    <t>Billet avion Banu Istambul -Kigali 15%</t>
  </si>
  <si>
    <t>DRCBUK/GENJNL/2019/05/009</t>
  </si>
  <si>
    <t>Frs de transport  Goerge -R&amp;R</t>
  </si>
  <si>
    <t>Frs de logement Goerge 10-17/04-R&amp;R</t>
  </si>
  <si>
    <t>Accommodation bed and break fast</t>
  </si>
  <si>
    <t>Lgmt Banu  Kigali 18-19 May 2019 15%</t>
  </si>
  <si>
    <t>Visa entrée Rwanda Banu 15%</t>
  </si>
  <si>
    <t>6050</t>
  </si>
  <si>
    <t>Visa Sortie Retour JB SIBORUREMA 25%</t>
  </si>
  <si>
    <t>Frs voy Jeanbosco kigali 18-24 Apr'19</t>
  </si>
  <si>
    <t>Frs voy Banu 7-13/05/2019 R&amp;R 15%</t>
  </si>
  <si>
    <t>Frs de voyage George 19-16/04 R&amp;R</t>
  </si>
  <si>
    <t>Sport center membership JeanBosco</t>
  </si>
  <si>
    <t>Renouvellement CEPGL Jean Bosco</t>
  </si>
  <si>
    <t>DRCBUK/CAISSE/2019/04/003</t>
  </si>
  <si>
    <t>Perdiem du 25 au 27 avril 2019</t>
  </si>
  <si>
    <t>JDRCPARTN/PACN/AP21RR/2019/01</t>
  </si>
  <si>
    <t>DRCBUK/BANK/2019/05/009</t>
  </si>
  <si>
    <t>Ticket Boat  Pascal-Ass M&amp;N</t>
  </si>
  <si>
    <t>DRCGOM/GENJNL/2019/005/004</t>
  </si>
  <si>
    <t>Taxi JeanBosco port Ihusi-Hotel</t>
  </si>
  <si>
    <t>DRCBUK/GENJNL/2019/05/010</t>
  </si>
  <si>
    <t>Taxe bateau BUK-GOM-BUK</t>
  </si>
  <si>
    <t>Lgmt Jerry Bwito 16-20/05</t>
  </si>
  <si>
    <t>Frs de voyage George01-07/05-GOM</t>
  </si>
  <si>
    <t>DRCGOM/GENJNL/2019/005/007</t>
  </si>
  <si>
    <t>Frs voy JeanBosco BK 28-31/05</t>
  </si>
  <si>
    <t>Frs voy Jerry  bwito 15-21/05</t>
  </si>
  <si>
    <t>Frs voy Jeanbosco Bukavu 7-12/05</t>
  </si>
  <si>
    <t>DRCBUK/BANK/2019/06/020</t>
  </si>
  <si>
    <t>Ticket Boat Janvier Dunia May'19</t>
  </si>
  <si>
    <t>Ticket Boat Amos Ruhundaza May'19</t>
  </si>
  <si>
    <t>Ticket Boat Pascal Buhashe May'19</t>
  </si>
  <si>
    <t>Logement Jerry</t>
  </si>
  <si>
    <t>DRCGOM/BANQUE/2019/006/017</t>
  </si>
  <si>
    <t>Accommodatioin Eric Ciza 16-22/06/19- 25%</t>
  </si>
  <si>
    <t>IRE</t>
  </si>
  <si>
    <t>DRCGOM/GENJNL/2019/006/004</t>
  </si>
  <si>
    <t>Visa Banu Rwanda</t>
  </si>
  <si>
    <t>DRCBUK/GENJNL/2019/06/013</t>
  </si>
  <si>
    <t>Frs de mission Eric 16-22/06-Goma</t>
  </si>
  <si>
    <t>Frs voy Goma George 17-25 Jun'19</t>
  </si>
  <si>
    <t>Frs voy Banu 13-16/06 Kinshasa</t>
  </si>
  <si>
    <t>DRCBUK/BANK/2019/06/033</t>
  </si>
  <si>
    <t>Restauration des participant SMT</t>
  </si>
  <si>
    <t xml:space="preserve"> contribution au salaire/coordo/ Juin 2019/FAUSTIN</t>
  </si>
  <si>
    <t xml:space="preserve"> contribution au salaire/DAF/Juin 2019/ALOYS</t>
  </si>
  <si>
    <t>contr. au salaire/Séc caissière/Juin 2019/JUSTINE</t>
  </si>
  <si>
    <t>salaire/Superviseur/ Juin  2019/AMOS</t>
  </si>
  <si>
    <t>salaire/Point focal Est/ Juin  2019/SEM</t>
  </si>
  <si>
    <t>salaire/point foca Ouestl/ Juin  2019/EMMANUEL</t>
  </si>
  <si>
    <t>contrib.- charges sociales et impots/ juin  2019</t>
  </si>
  <si>
    <t>Frais bancaire juin 2019</t>
  </si>
  <si>
    <t>contribution au loyer bureau Goma/Avril 2019</t>
  </si>
  <si>
    <t>communication- agents au projet/Avril 2019</t>
  </si>
  <si>
    <t>frais de mobilité- agents au projet/Avril 2019</t>
  </si>
  <si>
    <t>Pyt facture fournitures bureaux/Avril 2019</t>
  </si>
  <si>
    <t>contribution au loyer bureau Goma/Mai 2019</t>
  </si>
  <si>
    <t>communication agents au projet/Mai 2019</t>
  </si>
  <si>
    <t>Pyt frais de mobilité- agents au projet/Mai 2019</t>
  </si>
  <si>
    <t>Pyt facture fournitures bureaux/Mai 2019</t>
  </si>
  <si>
    <t>Pyt contribution au loyer bureau Goma/Juin 2019</t>
  </si>
  <si>
    <t>communication-agents au projet/Juin 2019</t>
  </si>
  <si>
    <t>Pyt frais de mobilité  agents au projet/Juin 2019</t>
  </si>
  <si>
    <t>Pyt facture fournitures bureaux/Juin 2019</t>
  </si>
  <si>
    <t>Retrait relévé de compte</t>
  </si>
  <si>
    <t>Commission bancaire</t>
  </si>
  <si>
    <t>contribution-salaire/coordo/avril-19/FAUSTIN</t>
  </si>
  <si>
    <t>contribution-salaire/DAF/avril 2019/ALOYS</t>
  </si>
  <si>
    <t>contrib-salaire/Séc caissière/avril-19/JUSTINE</t>
  </si>
  <si>
    <t>salaire/Superviseur/avril 2019/AMOS</t>
  </si>
  <si>
    <t xml:space="preserve"> salaire/Point focal Est/avril 2019/SEM</t>
  </si>
  <si>
    <t>salaire/point foca Ouestl/avril 2019/EMMANUEL</t>
  </si>
  <si>
    <t xml:space="preserve"> contri.  charges sociales et impots/mars 2019</t>
  </si>
  <si>
    <t>contr. aux charges sociales et impots/avril 2019</t>
  </si>
  <si>
    <t>Frais bancaire avril 2019</t>
  </si>
  <si>
    <t>contr. au salaire/coordo/ mai 2019/FAUSTIN</t>
  </si>
  <si>
    <t>contr. au salaire/DAF/mai 2019/ALOYS</t>
  </si>
  <si>
    <t>contr. au salaire/Séc caissière/mai 2019/JUSTINE</t>
  </si>
  <si>
    <t>salaire/Superviseur/ mai  2019/AMOS</t>
  </si>
  <si>
    <t>Pyt salaire/Point focal Est/ mai  2019/SEM</t>
  </si>
  <si>
    <t>salaire/point foca Ouestl/ mai  2019/EMMANUEL</t>
  </si>
  <si>
    <t>Cont. aux charges sociales et impots/ mai  2019</t>
  </si>
  <si>
    <t>Frais de tenue de compte</t>
  </si>
  <si>
    <t>Return ticket  des partcipants venu de KIN</t>
  </si>
  <si>
    <t>Logement Staff ASP</t>
  </si>
  <si>
    <t>Perdiem staff ASP</t>
  </si>
  <si>
    <t>Commission de transfert</t>
  </si>
  <si>
    <t>Transferts des fonds vers WHH</t>
  </si>
  <si>
    <t>Transport staff ASP</t>
  </si>
  <si>
    <t>Paiement loyer bureau pour mois de Avril Juin 2019</t>
  </si>
  <si>
    <t>Fourniture Bureau Goma Avril Juin 2019</t>
  </si>
  <si>
    <t>Communication Bureau Goma 2019</t>
  </si>
  <si>
    <t>Contribution éléctricté Avril Juin 2019</t>
  </si>
  <si>
    <t>Frais bancaire mai 2019</t>
  </si>
  <si>
    <t xml:space="preserve"> salaire Agent mois d'Avril/ Sylvie</t>
  </si>
  <si>
    <t xml:space="preserve"> salaire Agent mois d'Avril/ Adélard</t>
  </si>
  <si>
    <t xml:space="preserve"> salaire Agent mois d'Avril/ Gullain</t>
  </si>
  <si>
    <t>Retrait des fonds vers la caisse</t>
  </si>
  <si>
    <t>Salaire Annimatrice mois d'Avril 2019</t>
  </si>
  <si>
    <t xml:space="preserve"> salaire Agent mois de Mai / Justin</t>
  </si>
  <si>
    <t>salaire Agent mois de Mai / Sylvie</t>
  </si>
  <si>
    <t>salaire Agent mois de Mai / Adélard</t>
  </si>
  <si>
    <t>Salaire Agent mois de Mai / Gullain</t>
  </si>
  <si>
    <t>Salaire Annimatrice mois de Mai 2019/Ange</t>
  </si>
  <si>
    <t>Retrait rélévé</t>
  </si>
  <si>
    <t>Frais de transport Staff ASP</t>
  </si>
  <si>
    <t>Perdiem de staff ASP</t>
  </si>
  <si>
    <t>Frais logement de Staff ASP</t>
  </si>
  <si>
    <t>Location Vehicule</t>
  </si>
  <si>
    <t>Frais rélévé de compte</t>
  </si>
  <si>
    <t xml:space="preserve"> salaire Agent mois de Juin/ Justin</t>
  </si>
  <si>
    <t xml:space="preserve"> salaire Agent mois de Juin/ Sylvie</t>
  </si>
  <si>
    <t xml:space="preserve"> salaire Agent mois de Juin/ Adélard</t>
  </si>
  <si>
    <t>salaire Agent mois de Juin/ Gullain</t>
  </si>
  <si>
    <t>DRCGOM/ BANQUE/2019/004/026</t>
  </si>
  <si>
    <t>CION/FRS Recherche ov sal</t>
  </si>
  <si>
    <t>TVA CION/FRS Recherche ov sal</t>
  </si>
  <si>
    <t>TVA Frais gestion cpta GMA</t>
  </si>
  <si>
    <t>Frais transfert AAP</t>
  </si>
  <si>
    <t>CION/OV10039550 Salaire 04/19</t>
  </si>
  <si>
    <t>TVA CION/OV10039550 Salaire 04/19</t>
  </si>
  <si>
    <t>Frais rmbt fonds POLE</t>
  </si>
  <si>
    <t>DRCGOM/ BANQUE/2019/004/027</t>
  </si>
  <si>
    <t>DRCGOM/ BANQUE/2019/004/028</t>
  </si>
  <si>
    <t>TVA 'Frais GESTION</t>
  </si>
  <si>
    <t>DRCBUK/BANK/2019/04/055</t>
  </si>
  <si>
    <t>Frais de retrait de chèque</t>
  </si>
  <si>
    <t>75409</t>
  </si>
  <si>
    <t>THE LIAISON PENSION</t>
  </si>
  <si>
    <t>BANK CHARGE MAY 19</t>
  </si>
  <si>
    <t>ALERT GOMA</t>
  </si>
  <si>
    <t>DRCGOM/ BANQUE/2019/005/035</t>
  </si>
  <si>
    <t>Frais gestion cpte Dunia</t>
  </si>
  <si>
    <t>CIO TVA OV100395</t>
  </si>
  <si>
    <t>CIO Transfert</t>
  </si>
  <si>
    <t>Frais transfert OV</t>
  </si>
  <si>
    <t>Frs REMB GAR LOC</t>
  </si>
  <si>
    <t>Comm val Lic Dec0698365</t>
  </si>
  <si>
    <t>TVA Comm val Lic Dec0698365</t>
  </si>
  <si>
    <t>Cout achat val Lic Dec0698365</t>
  </si>
  <si>
    <t>CION/OV10039550 Salaire 05/19</t>
  </si>
  <si>
    <t>TVA CION/OV10039550 Salaire 05/19</t>
  </si>
  <si>
    <t>Frs transfert HQ</t>
  </si>
  <si>
    <t>DRCGOM/ BANQUE/2019/005/036</t>
  </si>
  <si>
    <t>Frs transfert ov</t>
  </si>
  <si>
    <t>DRCGOM/ BANQUE/2019/005/037</t>
  </si>
  <si>
    <t>Frs mensuel compte courant</t>
  </si>
  <si>
    <t>DRCGOM/BANQUE/2019/006/019</t>
  </si>
  <si>
    <t>Frais gestion cpte Pascal</t>
  </si>
  <si>
    <t>CIO Virement</t>
  </si>
  <si>
    <t>Frs transfert Loyer GM office</t>
  </si>
  <si>
    <t>CION  TRANSFERT UNDP</t>
  </si>
  <si>
    <t>CION/OV38162669/SAL STAFF 06/19</t>
  </si>
  <si>
    <t>TVA CION/OV38162669/SAL STAFF 06/19</t>
  </si>
  <si>
    <t>V/virement CION+TVA</t>
  </si>
  <si>
    <t>DRCGOM/BANQUE/2019/006/020</t>
  </si>
  <si>
    <t>Frs mensuel compte Kin</t>
  </si>
  <si>
    <t>Frs retrait cheque</t>
  </si>
  <si>
    <t>DRCGOM/ BANQUE/2019/004/030</t>
  </si>
  <si>
    <t>Fuel vehicle NJIA  March'19 100%</t>
  </si>
  <si>
    <t>Fuel vehicle 7812AC/19 Njia project</t>
  </si>
  <si>
    <t>Lavage  Vehicule</t>
  </si>
  <si>
    <t>Lavage LC 8293AC/19</t>
  </si>
  <si>
    <t>Lavage veh. 4725AC/19 &amp;7812AC/19</t>
  </si>
  <si>
    <t>DRCGOM/ BANQUE/2019/004/018</t>
  </si>
  <si>
    <t>Carte entrée vehicule NJIA 100%</t>
  </si>
  <si>
    <t>Carte entrée vehicule PRADO 43%</t>
  </si>
  <si>
    <t>Achat cartes sorties vehicules</t>
  </si>
  <si>
    <t>Contrôle techniques LC 4725AC/19</t>
  </si>
  <si>
    <t>Contrôle techniques LC 7812AC/19</t>
  </si>
  <si>
    <t>Contrôle techniques LC 7062AE/19</t>
  </si>
  <si>
    <t>Contrôle techniques LC PRADO TX 7064AE/19</t>
  </si>
  <si>
    <t>Cartes de soties vehicules Alert</t>
  </si>
  <si>
    <t>Achat thermometre Laser</t>
  </si>
  <si>
    <t>Achat souris sans fil Amos</t>
  </si>
  <si>
    <t>8360</t>
  </si>
  <si>
    <t>Ecran lap top Dunia</t>
  </si>
  <si>
    <t>back up Internet Finance</t>
  </si>
  <si>
    <t>Achat eau minerale bureau</t>
  </si>
  <si>
    <t>Achat café fort</t>
  </si>
  <si>
    <t>DRCGOM/ BANQUE/2019/004/003</t>
  </si>
  <si>
    <t>Fourniture Goma office</t>
  </si>
  <si>
    <t>SNEL  Mars 2019</t>
  </si>
  <si>
    <t>Facture REGIDESO Mars 2019</t>
  </si>
  <si>
    <t>cartes de service Amos</t>
  </si>
  <si>
    <t>Pyt facture eau minerale bureau</t>
  </si>
  <si>
    <t>DRCGOM/ BANQUE/2019/005/006</t>
  </si>
  <si>
    <t>The,café, sucre, lait bureau Goma 43%</t>
  </si>
  <si>
    <t>REGIDESO Avril 2019</t>
  </si>
  <si>
    <t>Entretien imprimente adm</t>
  </si>
  <si>
    <t>Achat eau minerale bureau 30%</t>
  </si>
  <si>
    <t>Reparation Electrique bureau</t>
  </si>
  <si>
    <t>Facture Regideso bureau Mai 2019 43%</t>
  </si>
  <si>
    <t>Evacuation des Immondices Mai 2019</t>
  </si>
  <si>
    <t>DRCGOM/ BANQUE/2019/005/022</t>
  </si>
  <si>
    <t>Rent Goma office 01 Jun-30 Nov 2019 60%</t>
  </si>
  <si>
    <t>DRCGOM/ BANQUE/2019/005/034</t>
  </si>
  <si>
    <t>IRL Rent GM office 01 Jun-30 Nov 2019 60%</t>
  </si>
  <si>
    <t>DRCGOM/BANQUE/2019/006/022</t>
  </si>
  <si>
    <t>Rmbt IRL Rent GM office 01 Jun-30 Nov 2019 60%</t>
  </si>
  <si>
    <t>Fourniture bureau Goma</t>
  </si>
  <si>
    <t>Evacuation des Immondices</t>
  </si>
  <si>
    <t>Achat plastic table a manger 43%</t>
  </si>
  <si>
    <t>Entretien climatiseur bureau NJIA</t>
  </si>
  <si>
    <t>Rtr caisse achat regulateur ordi Verre</t>
  </si>
  <si>
    <t>Carte de serv Pascal B</t>
  </si>
  <si>
    <t>Evacuation des immondices Apr'19</t>
  </si>
  <si>
    <t>Cntorl technique appar commun.</t>
  </si>
  <si>
    <t>Consommable bureau</t>
  </si>
  <si>
    <t>Achat consommable bureau Mai 2019</t>
  </si>
  <si>
    <t>DRCGOM/BANQUE/2019/006/008</t>
  </si>
  <si>
    <t>Fournituture Bureau Goma May'19 43%</t>
  </si>
  <si>
    <t>Achat cadre lave main 33%</t>
  </si>
  <si>
    <t>8310</t>
  </si>
  <si>
    <t>Achat flash disk finance</t>
  </si>
  <si>
    <t>Achat flash batterie Lap top Dunia</t>
  </si>
  <si>
    <t>DRCGOM/ BANQUE/2019/004/005</t>
  </si>
  <si>
    <t>Commun. Bienvenu  Jan&amp;Fev'19</t>
  </si>
  <si>
    <t>Commun. Jérome  Jan&amp;Fev'19</t>
  </si>
  <si>
    <t>Commun. Amos Jan&amp;Fev'19</t>
  </si>
  <si>
    <t>Commun. Patient  Jan&amp;Fev'19</t>
  </si>
  <si>
    <t>Commun. Bureau Goma Jan&amp;Fev'19</t>
  </si>
  <si>
    <t>Commun. Barnabe Jan&amp;Fev'19 5%</t>
  </si>
  <si>
    <t>Commun.  George Jan&amp;Fev'19 5%</t>
  </si>
  <si>
    <t>Commun. Christine Jan&amp;Fev'19 5%</t>
  </si>
  <si>
    <t>Appro modem Orange finance</t>
  </si>
  <si>
    <t>DRCGOM/ BANQUE/2019/004/015</t>
  </si>
  <si>
    <t>Internet 4g back up Feb-March-Apr'19 43%</t>
  </si>
  <si>
    <t>DRCGOM/ BANQUE/2019/005/026</t>
  </si>
  <si>
    <t>Consultant IT May'19 GM Office 43%</t>
  </si>
  <si>
    <t>DRCGOM/ BANQUE/2019/005/005</t>
  </si>
  <si>
    <t>Consultant IT April'19 GM Office 43%</t>
  </si>
  <si>
    <t>DRCGOM/ BANQUE/2019/005/021</t>
  </si>
  <si>
    <t>Commun. Bienvenu  Apr'019</t>
  </si>
  <si>
    <t>Commun. Dunia Apr'019</t>
  </si>
  <si>
    <t>Commun. Jérome  Apr'019</t>
  </si>
  <si>
    <t>Commun. Amos Apr'019</t>
  </si>
  <si>
    <t>Commun. Selemani Apr'019</t>
  </si>
  <si>
    <t>Commun. Bureau Goma Apr'019</t>
  </si>
  <si>
    <t>Commun. Resid. ChristineApr'019 10%</t>
  </si>
  <si>
    <t>Commun. Barnabe Apr'019 10%</t>
  </si>
  <si>
    <t>Commun.  George Apr'019 10%</t>
  </si>
  <si>
    <t>Commun.  Banu Apr'019  10%</t>
  </si>
  <si>
    <t>Internet  Goma office May'19 43%</t>
  </si>
  <si>
    <t>Back up internet finance</t>
  </si>
  <si>
    <t>Internet  Goma office Jun'19 43%</t>
  </si>
  <si>
    <t>Achat rallonge multi fiche</t>
  </si>
  <si>
    <t>DRCBUK/BANK/2019/04/045</t>
  </si>
  <si>
    <t>Sécurité Résidence George-Avril 19</t>
  </si>
  <si>
    <t>DRCGOM/ BANQUE/2019/004/002</t>
  </si>
  <si>
    <t>Security Goma officeMarch 2019</t>
  </si>
  <si>
    <t>DRCGOM/ BANQUE/2019/004/017</t>
  </si>
  <si>
    <t>Staff security Goma office may-July'19 44%</t>
  </si>
  <si>
    <t>DRCBUK/BANK/2019/05/016</t>
  </si>
  <si>
    <t>Sécurité Résidence George-Mai 19</t>
  </si>
  <si>
    <t>DRCGOM/ BANQUE/2019/005/009</t>
  </si>
  <si>
    <t>Security Goma office April 2019 43%</t>
  </si>
  <si>
    <t>DRCGOM/ BANQUE/2019/005/025</t>
  </si>
  <si>
    <t>Security Goma office May 2019 43%</t>
  </si>
  <si>
    <t>DRCBUK/BANK/2019/06/021</t>
  </si>
  <si>
    <t>Security Resid George May'19 4%</t>
  </si>
  <si>
    <t>DRCGOM/ BANQUE/2019/004/019</t>
  </si>
  <si>
    <t>Billet avion Migagu Goma Kin 24 Jan'19 23%</t>
  </si>
  <si>
    <t>DRCGOM/ BANQUE/2019/004/007</t>
  </si>
  <si>
    <t>Honoraire Midagu 12/03-12 April'19 10%</t>
  </si>
  <si>
    <t>DRCGOM/ BANQUE/2019/005/017</t>
  </si>
  <si>
    <t>Honoraire Midagu 12 Apr-12 May 2019 28%</t>
  </si>
  <si>
    <t>DRCGOM/BANQUE/2019/006/006</t>
  </si>
  <si>
    <t>Honoraire Midagu 12 May-12 Jun'19 20%</t>
  </si>
  <si>
    <t>Apr OH '19</t>
  </si>
  <si>
    <t>OVERHEAD CHG APR'19</t>
  </si>
  <si>
    <t>May OH '19</t>
  </si>
  <si>
    <t>OVERHEAD CHG MAY'19</t>
  </si>
  <si>
    <t>Jun OH '19</t>
  </si>
  <si>
    <t>OVERHEAD CHG JUN'19</t>
  </si>
  <si>
    <t>DRCBUK/BANK/2019/06/014</t>
  </si>
  <si>
    <t>Frs de logement Dunia 28-29/05-BUK</t>
  </si>
  <si>
    <t>Frs de logement Jerry 27-30/05-BUK</t>
  </si>
  <si>
    <t>Frs de logement Buhashe Pascal 27-30/05-BUK</t>
  </si>
  <si>
    <t>Frs de logement Amos 27-30/05-BUK</t>
  </si>
  <si>
    <t>DRCBUK/BANK/2019/04/005</t>
  </si>
  <si>
    <t>Avance 2è Tranche ASP A1 Projet PNUD 2è phase</t>
  </si>
  <si>
    <t>DRCGOM/ BANQUE/2019/004/013</t>
  </si>
  <si>
    <t>Trsf AAP 2eme trache annee1 phase2 PNUD</t>
  </si>
  <si>
    <t>Year1 ASP PNUD REPORT Q2 Jun 2019</t>
  </si>
  <si>
    <t>Total-Expenses</t>
  </si>
  <si>
    <t>% DEPENSE SUR LE GENRE</t>
  </si>
  <si>
    <t>COMMENTS</t>
  </si>
  <si>
    <t>CATEGORY</t>
  </si>
  <si>
    <t xml:space="preserve">Total </t>
  </si>
  <si>
    <t xml:space="preserve">Sous Total des Couts liés au Programme </t>
  </si>
  <si>
    <t>1% couts d'audits</t>
  </si>
  <si>
    <t>Total des Couts liés au Programme</t>
  </si>
  <si>
    <t xml:space="preserve">Couts GMS 7% pour Agent de Gestion </t>
  </si>
  <si>
    <t>GRAND TOTAL</t>
  </si>
  <si>
    <t>Expenditures Year to Date</t>
  </si>
  <si>
    <t>Utilisation Rate</t>
  </si>
  <si>
    <t>SIMON TRUSLER</t>
  </si>
  <si>
    <t>Dépense Genre</t>
  </si>
  <si>
    <t>TOTAL</t>
  </si>
  <si>
    <t>PROPOSITION DE LA REPARTITION DU BUDGET PAR OBJECTIF SPECIFIQUE</t>
  </si>
  <si>
    <t>Objectifs spécifiques</t>
  </si>
  <si>
    <t>Résultat</t>
  </si>
  <si>
    <t>R1</t>
  </si>
  <si>
    <t>R2 +R3</t>
  </si>
  <si>
    <t>Prévu</t>
  </si>
  <si>
    <t>clef de répartition</t>
  </si>
  <si>
    <t>Suivi</t>
  </si>
  <si>
    <t>Ops</t>
  </si>
  <si>
    <t>coût ind</t>
  </si>
  <si>
    <t>OS1</t>
  </si>
  <si>
    <t>OS2</t>
  </si>
  <si>
    <t>PREVU</t>
  </si>
  <si>
    <t>DEPENSES</t>
  </si>
  <si>
    <t>TAUX DE CONSOMMATION</t>
  </si>
  <si>
    <t>TAUX</t>
  </si>
  <si>
    <t>PROPOSITION DE LA REPARTITION DES DEPENSES PAR OBJECTIF SPECIFIQUE</t>
  </si>
  <si>
    <t>Normal</t>
  </si>
  <si>
    <t>Le Project officer a été recruté avec retard</t>
  </si>
  <si>
    <t xml:space="preserve">Nous allons faire le suivi pour éviter le dépassement du budget </t>
  </si>
  <si>
    <t xml:space="preserve">Les chauffeurs consacrent le maximum de leur temps sur ce projet- leur budget a été sous-estime ; mais nous allons faire le suivie pour éviter le dépassement </t>
  </si>
  <si>
    <t>Vue l'absence du Country Manager, George a dédié plus de temps sur l'exécution du projet - son temps sur le projet sera réduit quand le country Manager sera du retour</t>
  </si>
  <si>
    <t>Son temps à ete repartie entre 5 projets mais un a déjà pris fin ; alors le temps dédié a cet projet sera augmenté dans les prochains semestre</t>
  </si>
  <si>
    <t>Difficile a estimé car les dépenses dépends de nombre de maladie enregistre dans le semestre. Nous allons faire le suivie pour éviter le dépassement excessives</t>
  </si>
  <si>
    <t xml:space="preserve">Nous avons fait le recrutement comme c’était prévus. </t>
  </si>
  <si>
    <t>Les payements sont en rapport avec le temps consacre sur le projet par les personnels expatries</t>
  </si>
  <si>
    <t>Il y a une erreur qui a été corrige au cours de la deuxième semestre.</t>
  </si>
  <si>
    <t>Les fournitures seront achetées au cours de la deuxième semestre</t>
  </si>
  <si>
    <t>Le budget a ete sous-estime - grâce à la confusion entre fourniture et les consommables du bureau</t>
  </si>
  <si>
    <t xml:space="preserve">Selon le taux global de consommation </t>
  </si>
  <si>
    <t>2019/007</t>
  </si>
  <si>
    <t>2019/009</t>
  </si>
  <si>
    <t>DRCPARTNER/PACN/AP21RR/2019/04</t>
  </si>
  <si>
    <t>Perdiem des Mwamis</t>
  </si>
  <si>
    <t>Location véhicule mobilisation du GPPM</t>
  </si>
  <si>
    <t>Communication  GPPM à Kinshasa</t>
  </si>
  <si>
    <t>Billet avion Tresor KAPUKU, Axpert GPPM</t>
  </si>
  <si>
    <t>Gopass pour l'equipe de GPPM</t>
  </si>
  <si>
    <t>Perdiem participants venus de kinshasa</t>
  </si>
  <si>
    <t>Frais de location véhicule à Goma</t>
  </si>
  <si>
    <t>Materiel pédagogique pendant l'atelier</t>
  </si>
  <si>
    <t>Perdiem des participants hors zone</t>
  </si>
  <si>
    <t>Logements des participats hors zone</t>
  </si>
  <si>
    <t>transport des participats</t>
  </si>
  <si>
    <t>Restauration pendant l'atelier</t>
  </si>
  <si>
    <t>Frais de location salle à Goma</t>
  </si>
  <si>
    <t>DRCPARTNER/PAAP/AP21RR/2019/03</t>
  </si>
  <si>
    <t>Pyt facture fournitures / Appuyé les séances</t>
  </si>
  <si>
    <t>Pyt facture unités de communication</t>
  </si>
  <si>
    <t>DRCPARTNER/PAAP/AP21RR/2019/04</t>
  </si>
  <si>
    <t>Pyt perdiem /séance de plaidoyer de GPPM</t>
  </si>
  <si>
    <t>Pyt facture location véhicule/ plaidoyer de GPPM</t>
  </si>
  <si>
    <t>Pyt facture logement participant venus de Bwito</t>
  </si>
  <si>
    <t>Pyt.  restauration participant venus de Bwito</t>
  </si>
  <si>
    <t>Pyt restauration et pause-café participants</t>
  </si>
  <si>
    <t>Pyt location salle</t>
  </si>
  <si>
    <t>Pyt location générateur</t>
  </si>
  <si>
    <t>Pyt fournitures atélier</t>
  </si>
  <si>
    <t>Pyt frais de transport participants</t>
  </si>
  <si>
    <t>Pyt facture restauration participant lointains</t>
  </si>
  <si>
    <t>Pyt logement staff AAP/Amos</t>
  </si>
  <si>
    <t>Pyt restauration staff AAP/Amos</t>
  </si>
  <si>
    <t>Pyt logement staff STAREC</t>
  </si>
  <si>
    <t>Pyt facture logement participant lointains</t>
  </si>
  <si>
    <t>Pyt facture location vehicule</t>
  </si>
  <si>
    <t>Pyt logement staff AAP /Muhindo</t>
  </si>
  <si>
    <t>Pyt restauration staff AAP/Muhindo</t>
  </si>
  <si>
    <t>Pyt facture logement staff AAP /</t>
  </si>
  <si>
    <t>Pyt facture restauration staff AAP</t>
  </si>
  <si>
    <t>Pyt restauration staff AAP</t>
  </si>
  <si>
    <t>Pyt logement staff AAP</t>
  </si>
  <si>
    <t>Pyt restauration staff AAP/coordo</t>
  </si>
  <si>
    <t>Pyt logement staff AAP /sem</t>
  </si>
  <si>
    <t>Pyt restauration staff AAP/sem</t>
  </si>
  <si>
    <t>Pyt facture eau participants</t>
  </si>
  <si>
    <t>DRCGOM/GENJNL/2019/009/002</t>
  </si>
  <si>
    <t>DRCGOM/GENJNL/2019/009/004</t>
  </si>
  <si>
    <t>DRCGOM/CAISSE/2019/009/001</t>
  </si>
  <si>
    <t>Lgmt Amos Kichanga</t>
  </si>
  <si>
    <t>Lgmt Jerry Kichanga</t>
  </si>
  <si>
    <t>Lgmt Pascal  Kichanga</t>
  </si>
  <si>
    <t>Lgmt Dunia  Kichanga</t>
  </si>
  <si>
    <t>Lgmt Mungamba Kichanga</t>
  </si>
  <si>
    <t>Lgmt Selemani  Kichanga</t>
  </si>
  <si>
    <t>Lgmt staff Bambo-Nyanzale</t>
  </si>
  <si>
    <t>DRCGOM/GENJNL/2019/009/003</t>
  </si>
  <si>
    <t>Lgmt staff Bambo 18-23/09</t>
  </si>
  <si>
    <t>Lgmt  Participants Kikuku</t>
  </si>
  <si>
    <t>Frs voy Dunia-Pascal-Paul Bwito</t>
  </si>
  <si>
    <t>Frs voy Staff Bambo 18-24 sept 2019</t>
  </si>
  <si>
    <t>Repas lors d'une reunion Kishishe</t>
  </si>
  <si>
    <t>Frs voy Jerry-selemani-amos 19-26/8</t>
  </si>
  <si>
    <t>DRCGOM/GENJNL/2019/009/007</t>
  </si>
  <si>
    <t>Pmt 347 cantoniers 1ere tranche route Bambo</t>
  </si>
  <si>
    <t>Transport participants Bwito</t>
  </si>
  <si>
    <t>Taxi Mutanda-Nyanzale -payage route</t>
  </si>
  <si>
    <t>Frs voy participants Bwito 19-25/08</t>
  </si>
  <si>
    <t>Fournitures Njia</t>
  </si>
  <si>
    <t>Repas etEau remise route Bambo</t>
  </si>
  <si>
    <t>Plantile d'arbre journee 21 sept</t>
  </si>
  <si>
    <t>Photocopie liste presence</t>
  </si>
  <si>
    <t>8070</t>
  </si>
  <si>
    <t>Impression fiche recoltes donnees</t>
  </si>
  <si>
    <t>Pile baffle</t>
  </si>
  <si>
    <t>Pyt facture location véhicule</t>
  </si>
  <si>
    <t>Pyt frais trimestriel de sensibilisation</t>
  </si>
  <si>
    <t>Pyt frais loyer bureau structure</t>
  </si>
  <si>
    <t>Pyt frais trimestriel de sensibilis.</t>
  </si>
  <si>
    <t>Pyt frais de transport tr. cadre d'echanges</t>
  </si>
  <si>
    <t>DRCGOM/BANQUE/2019/009/014</t>
  </si>
  <si>
    <t>DRCGOM/BANQUE/2019/009/015</t>
  </si>
  <si>
    <t>CNSS'19-Janvier DUNIA 50%</t>
  </si>
  <si>
    <t>DRCGOM/BANQUE/2019/009/016</t>
  </si>
  <si>
    <t>INPP'19-Janvier DUNIA 50%</t>
  </si>
  <si>
    <t>DRCGOM/CAISSE/2019/009/002</t>
  </si>
  <si>
    <t>ONEM--Janvier DUNIA 50%</t>
  </si>
  <si>
    <t>CNSS'19-BUHASHE Pascal 85%</t>
  </si>
  <si>
    <t>ONEM--BUHASHE Pascal 85%</t>
  </si>
  <si>
    <t>INPP'19-BUHASHE Pascal 85%</t>
  </si>
  <si>
    <t>DRCGOM/GENJNL/2019/009/001</t>
  </si>
  <si>
    <t>Ttansport Paul Expert  Min Plan</t>
  </si>
  <si>
    <t>Salaire-Jerry WITANDAYI IYANYA 15%</t>
  </si>
  <si>
    <t>CNSS'19-Jerry WITANDAYI IYANYA 15%</t>
  </si>
  <si>
    <t>ONEM--Jerry WITANDAYI IYANYA 15%</t>
  </si>
  <si>
    <t>INPP'19-Jerry WITANDAYI IYANYA 15%</t>
  </si>
  <si>
    <t>DRCBUK/BANK/2019/09/027</t>
  </si>
  <si>
    <t>Salary September'19-Christian CISHIBANJI 5%</t>
  </si>
  <si>
    <t>DRCBUK/BANK/2019/09/028</t>
  </si>
  <si>
    <t>IPR September'19-Christian CISHIBANJI 5%</t>
  </si>
  <si>
    <t>DRCBUK/BANK/2019/09/029</t>
  </si>
  <si>
    <t>CNSS September'19-Christian CISHIBANJI 5%</t>
  </si>
  <si>
    <t>DRCBUK/BANK/2019/09/030</t>
  </si>
  <si>
    <t>INPP September'19-Christian CISHIBANJI 5%</t>
  </si>
  <si>
    <t>Salaire-Jerome Mondo Kambere 5%</t>
  </si>
  <si>
    <t>CNSS'19-Jerome Mondo Kambere 5%</t>
  </si>
  <si>
    <t>INPP'19-Jerome Mondo Kambere 5%</t>
  </si>
  <si>
    <t>ONEM--Jerome Mondo  5%</t>
  </si>
  <si>
    <t>Salaire-Esperance CHIDOROMI SIFA 5%</t>
  </si>
  <si>
    <t>CNSS'19-Esperance CHIDOROMI SIFA 5%</t>
  </si>
  <si>
    <t>ONEM--Esperance CHIDOROMI 5%</t>
  </si>
  <si>
    <t>INPP'19-Esperance CHIDOROMI SIFA 5%</t>
  </si>
  <si>
    <t>Salaire-Bienvenu MAKURU AMANI 5%</t>
  </si>
  <si>
    <t>CNSS'19-Bienvenu MAKURU AMANI 5%</t>
  </si>
  <si>
    <t>INPP'19-Bienvenu MAKURU AMANI 5%</t>
  </si>
  <si>
    <t>ONEM--Bienvenu MAKURU  5%</t>
  </si>
  <si>
    <t>Salaire-SELEMANI MUBWANA 40%</t>
  </si>
  <si>
    <t>Salaire-Paul MUNGAMBA 65%</t>
  </si>
  <si>
    <t>CNSS'19-Paul MUNGAMBA 65%</t>
  </si>
  <si>
    <t>CNSS'19-SELEMANI MUBWANA 40%</t>
  </si>
  <si>
    <t>INPP'19-Paul MUNGAMBA 65%</t>
  </si>
  <si>
    <t>INPP'19-SELEMANI MUBWANA 40%</t>
  </si>
  <si>
    <t>ONEM--SELEMANI MUBWANA 40%</t>
  </si>
  <si>
    <t>ONEM--Paul MUNGAMBA 65%</t>
  </si>
  <si>
    <t>DRCGOM/ BANQUE/2019/009/004</t>
  </si>
  <si>
    <t>IPR main d'oeuvre occasionnel JeanMarie</t>
  </si>
  <si>
    <t>Salaire-Adolphine KAVIRA 35%</t>
  </si>
  <si>
    <t>CNSS'19-Adolphine KAVIRA 35%</t>
  </si>
  <si>
    <t>ONEM--Adolphine KAVIRA 35%</t>
  </si>
  <si>
    <t>INPP'19-Adolphine KAVIRA 35%</t>
  </si>
  <si>
    <t>Casual Cleaner Goma office</t>
  </si>
  <si>
    <t>Salaire-Jacques Zigabe Buhendwa 20%</t>
  </si>
  <si>
    <t>CNSS'19-Jacques Zigabe Buhendwa 20%</t>
  </si>
  <si>
    <t>INPP'19-Jacques Zigabe Buhendwa 20%</t>
  </si>
  <si>
    <t>ONEM--Jacques Zigabe  20%</t>
  </si>
  <si>
    <t>PR SEP JNL</t>
  </si>
  <si>
    <t>HR SCF CHG SEP 19</t>
  </si>
  <si>
    <t>HR CHG SEP 19</t>
  </si>
  <si>
    <t>S Jeanbosco  15%</t>
  </si>
  <si>
    <t>Salaire-Barnabe Wangu 5%</t>
  </si>
  <si>
    <t>CNSS'19-Barnabe Wangu 5%</t>
  </si>
  <si>
    <t>ONEM--Barnabe Wangu 5%</t>
  </si>
  <si>
    <t>INPP'19-Barnabe Wangu 5%</t>
  </si>
  <si>
    <t>DRCBUK/BANK/2019/09/011</t>
  </si>
  <si>
    <t>Soins Med BARNABE -Août'19</t>
  </si>
  <si>
    <t>Soins Med DUNIA -Août'19</t>
  </si>
  <si>
    <t>DRCGOM/ BANQUE/2019/009/002</t>
  </si>
  <si>
    <t>Medical fees Aug'19 Jerry 25%</t>
  </si>
  <si>
    <t>Medical fees Aug'19 Adolphine 20%</t>
  </si>
  <si>
    <t>Medical fees Aug'19 Mungamba 50%</t>
  </si>
  <si>
    <t>Medical fees Aug'19 Selemani 45%</t>
  </si>
  <si>
    <t>Medical fees Aug'19 Esperance 20%</t>
  </si>
  <si>
    <t>Medical fees Aug'19 Jerome 20%</t>
  </si>
  <si>
    <t>Soins medicaux  Dunia Aout'19</t>
  </si>
  <si>
    <t>Soins medicaux  Jerry Aout'19</t>
  </si>
  <si>
    <t>Soins medicaux  Mungamba Aout'19</t>
  </si>
  <si>
    <t>Taxi hire Rubavu-Kigali-Rubavu</t>
  </si>
  <si>
    <t>DRCBUK/CAISSE/2019/09/003</t>
  </si>
  <si>
    <t>Course taxi KMBE-KGL du 08/09-George</t>
  </si>
  <si>
    <t>10057138</t>
  </si>
  <si>
    <t>Accommodation George -Request for Visa</t>
  </si>
  <si>
    <t>RWF</t>
  </si>
  <si>
    <t>RWAKIG</t>
  </si>
  <si>
    <t>DRCBUK/GENJNL/2019/09/016</t>
  </si>
  <si>
    <t>Frs  de voyage George Kigali 08-11/09</t>
  </si>
  <si>
    <t>DRCBUK/GENJNL/2019/09/017</t>
  </si>
  <si>
    <t>Frs  de voyage George Kigali 12-20/09</t>
  </si>
  <si>
    <t>10057103</t>
  </si>
  <si>
    <t>Accommodation DRC Team -Request for Visa</t>
  </si>
  <si>
    <t>Tree days perdiem- visa application</t>
  </si>
  <si>
    <t>Entretien Residence Christine</t>
  </si>
  <si>
    <t>Pyt contribution au salaire/coordo/ Juillet 19</t>
  </si>
  <si>
    <t>Pyt contribution au salaire/DAF/Juillet 2019/ALOYS</t>
  </si>
  <si>
    <t>Pyt cont. au salaire/Séc caissière/07- 2019/JUST</t>
  </si>
  <si>
    <t>Pyt salaire/Superviseur/ Juillet  2019/AMOS</t>
  </si>
  <si>
    <t>Pyt salaire/Point focal Est/ Juillet  2019/SEM</t>
  </si>
  <si>
    <t>Pyt salaire/point foca Ouestl/ Juillet  2019/EM</t>
  </si>
  <si>
    <t>Frais bancaire juillet 2019</t>
  </si>
  <si>
    <t>Pyt contribution aux charges sociales/juillet 2019</t>
  </si>
  <si>
    <t>Pyt contribution aux charges sociales/ aout 2019</t>
  </si>
  <si>
    <t>Pyt contribution au salaire/coordo/ Aout 2019</t>
  </si>
  <si>
    <t>Pyt contribution au salaire/DAF/Aout  2019/ALOYS</t>
  </si>
  <si>
    <t>Pyt au salaire/Séc caissière/Aout  2019/JUSTINE</t>
  </si>
  <si>
    <t>Pyt salaire/Superviseur/ Aout   2019/AMOS</t>
  </si>
  <si>
    <t>Pyt salaire/Point focal Est/ Aout  2019/SEM</t>
  </si>
  <si>
    <t>Pyt salaire/point foca Ouestl/ Aout  2019/EMMANUEL</t>
  </si>
  <si>
    <t>Frais bancaire aout 2019</t>
  </si>
  <si>
    <t>Pyt contribution au loyer bureau Goma/Juillet 2019</t>
  </si>
  <si>
    <t>Pyt unités de communication pour agents au projet</t>
  </si>
  <si>
    <t>Pyt frais de mobilité agents au projet/07- 2019</t>
  </si>
  <si>
    <t>Pyt facture fournitures bureaux/Juillet 2019</t>
  </si>
  <si>
    <t>Pyt contribution au loyer bureau Goma/Aout 2019</t>
  </si>
  <si>
    <t>Commission sur transfert</t>
  </si>
  <si>
    <t>TVA sur la commission sur transfert</t>
  </si>
  <si>
    <t>Salaire Justin KINDI mois de septembre 2019</t>
  </si>
  <si>
    <t>Salaire Sylvie MWARABU mois de sempt'19</t>
  </si>
  <si>
    <t>Salaire Guilain MULAMO mois de sept</t>
  </si>
  <si>
    <t>Salaire MUGISHA Adelard mois de sempt</t>
  </si>
  <si>
    <t>Paiment loyer mois de septembre 2019</t>
  </si>
  <si>
    <t>Forfait internet mois de septembre 2019</t>
  </si>
  <si>
    <t>Electricité mois de septembre 2019</t>
  </si>
  <si>
    <t>Fourniture Bureau mois de septembre 2019</t>
  </si>
  <si>
    <t>INPP-CNSS-IPR- Aout 2019</t>
  </si>
  <si>
    <t>Pyt contribution au salaire.cord. 09/ 2019/FAUS.</t>
  </si>
  <si>
    <t>Pyt contribution au salaire/DAF/sep. 2019/ALOYS</t>
  </si>
  <si>
    <t>Pyt contri. au salaire/Séc cais.09/2019/JUSTINE</t>
  </si>
  <si>
    <t>Pyt salaire/Superviseur/ septembre  2019/AMOS</t>
  </si>
  <si>
    <t>Pyt salaire/Point focal Est/ septembre  2019/SEM</t>
  </si>
  <si>
    <t>Pyt salaire/point foca Ouestl/9/ 2019/EM.</t>
  </si>
  <si>
    <t>Pyt contribution aux charges sociales/sept.2019</t>
  </si>
  <si>
    <t>Frais bancaire septembre 2019</t>
  </si>
  <si>
    <t>Pyt contribution au loyer bureau Goma-9/2019</t>
  </si>
  <si>
    <t>communication pour agents au projet/sept. 2019</t>
  </si>
  <si>
    <t>Pyt frais de mobilité - agents au projet/9- 2019</t>
  </si>
  <si>
    <t>Pyt facture fournitures bureaux/septembre  2019</t>
  </si>
  <si>
    <t>Pyt frais de mobilité  agents au projet/Aout 2019</t>
  </si>
  <si>
    <t>Pyt facture fournitures bureaux/Aout 2019</t>
  </si>
  <si>
    <t>BANK CHARGE SEP 19</t>
  </si>
  <si>
    <t>GEORGE NDIKINTUM</t>
  </si>
  <si>
    <t>GEORGE NDIKINTUM - DRC</t>
  </si>
  <si>
    <t>JEANBOSCO SIBORU</t>
  </si>
  <si>
    <t>DRCGOM/BANQUE/2019/009/020</t>
  </si>
  <si>
    <t>Frais retrait cheque</t>
  </si>
  <si>
    <t>Frais gestion cpte Adolphine</t>
  </si>
  <si>
    <t>CION TRANSFERT HQ</t>
  </si>
  <si>
    <t>Frais transfert ov</t>
  </si>
  <si>
    <t>TVA SUR VAL LIC.DEC0734162</t>
  </si>
  <si>
    <t>Commission VAL LIC.DEC0734162</t>
  </si>
  <si>
    <t>Cout achat LC LC DEC0734162</t>
  </si>
  <si>
    <t>CION TRANSFERT AAP</t>
  </si>
  <si>
    <t>CION TRANSFERT ASP</t>
  </si>
  <si>
    <t>Frais transfert CMS</t>
  </si>
  <si>
    <t>Frais transfert ov INPP</t>
  </si>
  <si>
    <t>CION/OV10039499 Salaire 09/19</t>
  </si>
  <si>
    <t>TVA CION/OV10039499 Salaire 09/19</t>
  </si>
  <si>
    <t>Lavage vehicule</t>
  </si>
  <si>
    <t>DRCGOM/BANQUE/2019/009/018</t>
  </si>
  <si>
    <t>Achat cartouche bureau Goma 22%</t>
  </si>
  <si>
    <t>DRCGOM/ BANQUE/2019/009/007</t>
  </si>
  <si>
    <t>Commun. staff  May-Jun-July'19 5%</t>
  </si>
  <si>
    <t>DRCBUK/BANK/2019/09/016</t>
  </si>
  <si>
    <t>Pmt sécurité Résidence George-Sept'19</t>
  </si>
  <si>
    <t>DRCGOM/BANQUE/2019/009/012</t>
  </si>
  <si>
    <t>Office security and alarm for sept'19- 43%</t>
  </si>
  <si>
    <t>DRCGOM/BANQUE/2019/009/010</t>
  </si>
  <si>
    <t>Honoraire Midagu 12 Aug-12 Sept'19 15%</t>
  </si>
  <si>
    <t>DRCGOM/BANQUE/2019/009/019</t>
  </si>
  <si>
    <t>Honor. consult. &amp;frs admin Kin 16/06-16/9 15%</t>
  </si>
  <si>
    <t>Reliure ROI</t>
  </si>
  <si>
    <t>DRCGOM/GENJNL/2019/009/005</t>
  </si>
  <si>
    <t>Frs visa PV elections repres staff 15%</t>
  </si>
  <si>
    <t>8210</t>
  </si>
  <si>
    <t>DRCGOM/GENJNL/2019/009/006</t>
  </si>
  <si>
    <t>Visa du ROI Alert a Kinshasa 15%</t>
  </si>
  <si>
    <t>Sept OH '19</t>
  </si>
  <si>
    <t>OVERHEAD CHG SEPT'19</t>
  </si>
  <si>
    <t>DRCGOM/ BANQUE/2019/009/005</t>
  </si>
  <si>
    <t>Trsf 4eme tranche AAP Projet PNUD  Phase 2</t>
  </si>
  <si>
    <t>DRCGOM/ BANQUE/2019/009/006</t>
  </si>
  <si>
    <t>Trsf 3eme tranche ASP Projet PNUD  Phase 2</t>
  </si>
  <si>
    <t>Year1 ASP PNUD REPORT Q3 September 2019</t>
  </si>
  <si>
    <t>Depenses partenaire AAP</t>
  </si>
  <si>
    <t>2019/008</t>
  </si>
  <si>
    <t>DRCPARTNER/PACN/AP21RR/2019/03</t>
  </si>
  <si>
    <t>Appui Trimestriel aux structures locales</t>
  </si>
  <si>
    <t>Appui Trimestriel aux structures locale</t>
  </si>
  <si>
    <t>Location Vehicule pendant</t>
  </si>
  <si>
    <t>Remboursement billet d'avion pour les AT</t>
  </si>
  <si>
    <t>Perdième des AT et des chefs Coutumiers</t>
  </si>
  <si>
    <t>Logement des participants lointains à Pinga</t>
  </si>
  <si>
    <t>Transport Aller Retour des participants</t>
  </si>
  <si>
    <t>Perdiem des participants lointaints</t>
  </si>
  <si>
    <t>Perdiem Staff ASP  pendant 7 jours</t>
  </si>
  <si>
    <t>logement staff ASP pendant 7 jours</t>
  </si>
  <si>
    <t>Transport Staff ASP Goma Pinga Goma</t>
  </si>
  <si>
    <t>Transport des participants locaux pendant</t>
  </si>
  <si>
    <t>Repas pendant l'atelier et pause cafe</t>
  </si>
  <si>
    <t>Location salle pendant 3 jours</t>
  </si>
  <si>
    <t>Achat des materiels pedagogiques</t>
  </si>
  <si>
    <t>Location salle pendant 2 jours</t>
  </si>
  <si>
    <t>Transport des  membres des participants</t>
  </si>
  <si>
    <t>Transport locaux des participants de  Pinga</t>
  </si>
  <si>
    <t>logement des membres de CITC hors Pinga</t>
  </si>
  <si>
    <t>Perdiem  des participants hors pinga</t>
  </si>
  <si>
    <t>Repas pendant la formation</t>
  </si>
  <si>
    <t>Pause Café pendant la formation</t>
  </si>
  <si>
    <t>Location salle pendant 4 jours</t>
  </si>
  <si>
    <t>Transport des participants lointains</t>
  </si>
  <si>
    <t>transport des locaux</t>
  </si>
  <si>
    <t>logement des lointains participants Kichanga</t>
  </si>
  <si>
    <t>perdiem des lointains</t>
  </si>
  <si>
    <t>Location vehicule</t>
  </si>
  <si>
    <t>logement Staff ASP</t>
  </si>
  <si>
    <t>Location vehicule pendant 5 jours</t>
  </si>
  <si>
    <t>transport des participants</t>
  </si>
  <si>
    <t>logement des lointains</t>
  </si>
  <si>
    <t>repas et pause cafe</t>
  </si>
  <si>
    <t>logement staff asp</t>
  </si>
  <si>
    <t>perdiem staff Asp pendant 12 jours</t>
  </si>
  <si>
    <t>logement staff Asp</t>
  </si>
  <si>
    <t>Logement Staff ASP pendant 4 jours</t>
  </si>
  <si>
    <t>Transport 2  staff asp a Pinga aller retour</t>
  </si>
  <si>
    <t>logement 2 staff ASP pendant 12</t>
  </si>
  <si>
    <t>perdiem 2 staff pendant 12 jours</t>
  </si>
  <si>
    <t>materiels pedaguogiques</t>
  </si>
  <si>
    <t>DRCGOM/CAISSE/2019/007/002</t>
  </si>
  <si>
    <t>Acces Aero Amos</t>
  </si>
  <si>
    <t>DRCGOM/ BANQUE/2019/007/004</t>
  </si>
  <si>
    <t>Lgmt Dunia Kichanga 25-28 Jun'19</t>
  </si>
  <si>
    <t>Lgmt Pascal Kichanga 25-28 Jun'19</t>
  </si>
  <si>
    <t>Lgmt Mungamba Kichanga 25-28 Jun'19</t>
  </si>
  <si>
    <t>DRCGOM/GENJNL/2019/007/007</t>
  </si>
  <si>
    <t>Lgmt Amos Pinga 6 nuites</t>
  </si>
  <si>
    <t>Frs voy Amos 18-24/07 Pinga</t>
  </si>
  <si>
    <t>Transport participants Pinga</t>
  </si>
  <si>
    <t>DRCGOM/GENJNL/2019/007/001</t>
  </si>
  <si>
    <t>Taxi et go pass Esther</t>
  </si>
  <si>
    <t>DRCGOM/GENJNL/2019/007/003</t>
  </si>
  <si>
    <t>Transport participantsKichanga</t>
  </si>
  <si>
    <t>Lgmt Participants Kichanga 25-28 Jun'19</t>
  </si>
  <si>
    <t>DRCGOM/BANQUE/2019/007/016</t>
  </si>
  <si>
    <t>Lgmt participant Goma 05/06</t>
  </si>
  <si>
    <t>Lgmt Esther Kalinda Goma</t>
  </si>
  <si>
    <t>Lgmt partenaires GM 26/07/19</t>
  </si>
  <si>
    <t>DRCGOM/ BANQUE/2019/007/002</t>
  </si>
  <si>
    <t>Repas participants Kichanga</t>
  </si>
  <si>
    <t>DRCGOM/CAISSE/2019/007/001</t>
  </si>
  <si>
    <t>Rbt frais de voyage AKILIMALI</t>
  </si>
  <si>
    <t>Frs voy Esther Goma 7-16 July 2019</t>
  </si>
  <si>
    <t>Repas participants atelier NJIA</t>
  </si>
  <si>
    <t>Frs voy participants 25-28/06</t>
  </si>
  <si>
    <t>Repas participants Goma 05/06/2019</t>
  </si>
  <si>
    <t>Frs voy participants Pinga</t>
  </si>
  <si>
    <t>Lgmt et repas partcipants Pinga</t>
  </si>
  <si>
    <t>Location salle atelier securite NJIA</t>
  </si>
  <si>
    <t>DRCGOM/ BANQUE/2019/008/011</t>
  </si>
  <si>
    <t>TKT avion Esther GM- KN-GM-KN</t>
  </si>
  <si>
    <t>DRCGOM/CAISSE/2019/008/001</t>
  </si>
  <si>
    <t>Logement Partenaire Njia Cosamas</t>
  </si>
  <si>
    <t>DRCGOM/ BANQUE/2019/008/007</t>
  </si>
  <si>
    <t>Lgmt partenaires atelier NJIA Goma</t>
  </si>
  <si>
    <t>Appui aux fonctionnement de CITC</t>
  </si>
  <si>
    <t>Fonctionnement des CITC mois d'Aout 2019</t>
  </si>
  <si>
    <t>Fonctionnement CITC Mweso</t>
  </si>
  <si>
    <t>Fonctionnement CITC Pinga</t>
  </si>
  <si>
    <t>Fonctionnement CITC Nyamitaba</t>
  </si>
  <si>
    <t>Fonctionnement CITC Kitshanga</t>
  </si>
  <si>
    <t>DRCGOM/GENJNL/2019/008/005</t>
  </si>
  <si>
    <t>DRCGOM/GENJNL/2019/008/002</t>
  </si>
  <si>
    <t>Lgmt staff Alert Bwito</t>
  </si>
  <si>
    <t>Frais voyage Dunia-Paul-Pascal</t>
  </si>
  <si>
    <t>Frs voy Jerry-Paul-Selemani-Pascal</t>
  </si>
  <si>
    <t>DRCGOM/ BANQUE/2019/008/006</t>
  </si>
  <si>
    <t>Transfert 1ere tranche 30% Centre jeunes Kikuku</t>
  </si>
  <si>
    <t>DRCGOM/ BANQUE/2019/008/026</t>
  </si>
  <si>
    <t>Transfert 1eme tranche 30% Centre jeunes Kikuku</t>
  </si>
  <si>
    <t>Transport participants</t>
  </si>
  <si>
    <t>Fourniture bureau</t>
  </si>
  <si>
    <t>DRCGOM/GENJNL/2019/008/001</t>
  </si>
  <si>
    <t>achat plachette Kirima</t>
  </si>
  <si>
    <t>Diffusion avis d'appel d'offre</t>
  </si>
  <si>
    <t>Impression sur bache</t>
  </si>
  <si>
    <t>Impression- photocpie et peage route</t>
  </si>
  <si>
    <t>DRCGOM/ BANQUE/2019/008/001</t>
  </si>
  <si>
    <t>Pmt Facture livraison materiels route Kirima</t>
  </si>
  <si>
    <t>Baffle Geeps et files projet NJIA</t>
  </si>
  <si>
    <t>Communication comite achat dossier NJIA</t>
  </si>
  <si>
    <t>DRCGOM/BANQUE/2019/007/025</t>
  </si>
  <si>
    <t>Salaire-July-Janvier DUNIA 50%</t>
  </si>
  <si>
    <t>DRCGOM/BANQUE/2019/007/026</t>
  </si>
  <si>
    <t>CNSS-Janvier DUNIA 50%</t>
  </si>
  <si>
    <t>DRCGOM/BANQUE/2019/007/027</t>
  </si>
  <si>
    <t>DRCGOM/ BANQUE/2019/008/017</t>
  </si>
  <si>
    <t>Salaire Aug'19-Janvier DUNIA 50%</t>
  </si>
  <si>
    <t>DRCGOM/ BANQUE/2019/008/018</t>
  </si>
  <si>
    <t>CNSS Aug'19-Janvier DUNIA 50%</t>
  </si>
  <si>
    <t>DRCGOM/ BANQUE/2019/008/019</t>
  </si>
  <si>
    <t>INPP Aug'19-Janvier DUNIA 50%</t>
  </si>
  <si>
    <t>ONEM Aug'19-Janvier DUNIA 50%</t>
  </si>
  <si>
    <t>Salaire-July-Amos RUHUNDAZA SENTABIRE 40%</t>
  </si>
  <si>
    <t>CNSS-Amos RUHUNDAZA SENTABIRE 40%</t>
  </si>
  <si>
    <t>INPP-Amos RUHUNDAZA SENTABIRE 40%</t>
  </si>
  <si>
    <t>Salaire Aug'19-Amos RUHUNDAZA 40%</t>
  </si>
  <si>
    <t>CNSS Aug'19-Amos RUHUNDAZA 40%</t>
  </si>
  <si>
    <t>ONEM Aug'19-Amos RUHUNDAZA 40%</t>
  </si>
  <si>
    <t>INPP Aug'19-Amos RUHUNDAZA 40%</t>
  </si>
  <si>
    <t>Salaire-July-BUHASHE Pascal 85%</t>
  </si>
  <si>
    <t>Salaire Aug'19-BUHASHE Pascal 85%</t>
  </si>
  <si>
    <t>CNSS Aug'19-BUHASHE Pascal 85%</t>
  </si>
  <si>
    <t>INPP Aug'19-BUHASHE Pascal 85%</t>
  </si>
  <si>
    <t>ONEM Aug'19-BUHASHE Pascal 85%</t>
  </si>
  <si>
    <t>Peage route Sake-Kichanga</t>
  </si>
  <si>
    <t>DRCBUK/BANK/2019/07/025</t>
  </si>
  <si>
    <t>Logmt Jérôme 16-21/06/2019 Bukavu 50%</t>
  </si>
  <si>
    <t>Frs voy George GM 1-4/07/2019</t>
  </si>
  <si>
    <t>Frs voy George GM 8-12/07/2019</t>
  </si>
  <si>
    <t>Frs voy Mungamba-Dunia-Pascal Kitc</t>
  </si>
  <si>
    <t>Go pass autorites Min plan Kinshasa</t>
  </si>
  <si>
    <t>Location salle Kichanga</t>
  </si>
  <si>
    <t>Logement Flory Mini Plan 23-28/07</t>
  </si>
  <si>
    <t>DRCGOM/BANQUE/2019/007/032</t>
  </si>
  <si>
    <t>Bateau Goma Bukavu  Pascal</t>
  </si>
  <si>
    <t>ZIH</t>
  </si>
  <si>
    <t>DRCBUK/CAISSE/2019/07/004</t>
  </si>
  <si>
    <t>Lgmt Pascal Bu 16-20/07/2019 évidences Njia II</t>
  </si>
  <si>
    <t>DRCGOM/GENJNL/2019/008/003</t>
  </si>
  <si>
    <t>Taxi Pascal au port-ville</t>
  </si>
  <si>
    <t>Frs voyage Pascal BK 17-20/07</t>
  </si>
  <si>
    <t>Salaire-July-Amos RUHUNDAZA SENTABIRE 60%</t>
  </si>
  <si>
    <t>CNSS-Amos RUHUNDAZA SENTABIRE 60%</t>
  </si>
  <si>
    <t>INPP-Amos RUHUNDAZA SENTABIRE 60%</t>
  </si>
  <si>
    <t>Salaire Aug'19-Amos RUHUNDAZA 60%</t>
  </si>
  <si>
    <t>CNSS Aug'19-Amos RUHUNDAZA 60%</t>
  </si>
  <si>
    <t>ONEM Aug'19-Amos RUHUNDAZA 60%</t>
  </si>
  <si>
    <t>INPP Aug'19-Amos RUHUNDAZA 60%</t>
  </si>
  <si>
    <t>Salaire-July-Jerry WITANDAYI IYANYA 30%</t>
  </si>
  <si>
    <t>CNSS-Jerry WITANDAYI IYANYA 30%</t>
  </si>
  <si>
    <t>INPP-Jerry WITANDAYI IYANYA 30%</t>
  </si>
  <si>
    <t>Salaire Aug'19-Jerry WITANDAYI 25%</t>
  </si>
  <si>
    <t>CNSS Aug'19-Jerry WITANDAYI 25%</t>
  </si>
  <si>
    <t>INPP Aug'19-Jerry WITANDAYI 25%</t>
  </si>
  <si>
    <t>ONEM Aug'19-Jerry WITANDAYI 25%</t>
  </si>
  <si>
    <t>DRCBUK/BANK/2019/07/028</t>
  </si>
  <si>
    <t>Salary July'19-Christian CISHIBANJI CIZUNGU 5%</t>
  </si>
  <si>
    <t>DRCBUK/BANK/2019/07/029</t>
  </si>
  <si>
    <t>IPR July'19-Christian CISHIBANJI CIZUNGU 5%</t>
  </si>
  <si>
    <t>DRCBUK/BANK/2019/07/030</t>
  </si>
  <si>
    <t>CNSS July'19-Christian CISHIBANJI CIZUNGU 5%</t>
  </si>
  <si>
    <t>DRCBUK/BANK/2019/07/031</t>
  </si>
  <si>
    <t>INPP July'19-Christian CISHIBANJI CIZUNGU 5%</t>
  </si>
  <si>
    <t>ONEM July'19-Christian CISHIBANJI CIZUNGU 5%</t>
  </si>
  <si>
    <t>DRCBUK/BANK/2019/08/027</t>
  </si>
  <si>
    <t>Salary August'19-Christian CISHIBANJI 5%</t>
  </si>
  <si>
    <t>DRCBUK/BANK/2019/08/028</t>
  </si>
  <si>
    <t>IPR August'19-Christian CISHIBANJI 5%</t>
  </si>
  <si>
    <t>DRCBUK/BANK/2019/08/029</t>
  </si>
  <si>
    <t>CNSS August'19-Christian CISHIBANJI 5%</t>
  </si>
  <si>
    <t>DRCBUK/BANK/2019/08/030</t>
  </si>
  <si>
    <t>INPP August'19-Christian CISHIBANJI 5%</t>
  </si>
  <si>
    <t>DRCBUK/CAISSE/2019/08/003</t>
  </si>
  <si>
    <t>ONEM-Christian CISHIBANJI CIZUNGU</t>
  </si>
  <si>
    <t>Salaire-July-Jerome Mondo Kambere 25%</t>
  </si>
  <si>
    <t>CNSS-Jerome Mondo Kambere 25%</t>
  </si>
  <si>
    <t>INPP-Jerome Mondo Kambere 25%</t>
  </si>
  <si>
    <t>Salaire Aug'19-Jerome Mondo 20%</t>
  </si>
  <si>
    <t>CNSS Aug'19-Jerome Mondo 20%</t>
  </si>
  <si>
    <t>INPP Aug'19-Jerome Mondo 20%</t>
  </si>
  <si>
    <t>ONEM Aug'19-Jerome Mondo 20%</t>
  </si>
  <si>
    <t>Salaire-July-Esperance CHIDOROMI SIFA 25%</t>
  </si>
  <si>
    <t>CNSS-Esperance CHIDOROMI SIFA 25%</t>
  </si>
  <si>
    <t>INPP-Esperance CHIDOROMI SIFA 25%</t>
  </si>
  <si>
    <t>Salaire Aug'19-Esperance CHIDOROMI 20%</t>
  </si>
  <si>
    <t>CNSS Aug'19-Esperance CHIDOROMI 20%</t>
  </si>
  <si>
    <t>ONEM Aug'19-Esperance CHIDOROMI 20%</t>
  </si>
  <si>
    <t>INPP Aug'19-Esperance CHIDOROMI 20%</t>
  </si>
  <si>
    <t>Salaire-July-Bienvenu MAKURU AMANI 10%</t>
  </si>
  <si>
    <t>CNSS-Bienvenu MAKURU AMANI 10%</t>
  </si>
  <si>
    <t>INPP-Bienvenu MAKURU AMANI 10%</t>
  </si>
  <si>
    <t>Salaire-July-Paul MUNGAMBA LUANDA 50%</t>
  </si>
  <si>
    <t>Salaire-July-SELEMANI MUBWANA 55%</t>
  </si>
  <si>
    <t>CNSS-SELEMANI MUBWANA 55%</t>
  </si>
  <si>
    <t>INPP-SELEMANI MUBWANA 55%</t>
  </si>
  <si>
    <t>Chauffeur journalier</t>
  </si>
  <si>
    <t>Salaire Aug'19-Paul MUNGAMBA 40%</t>
  </si>
  <si>
    <t>Salaire Aug'19-SELEMANI MUBWANA 45%</t>
  </si>
  <si>
    <t>CNSS Aug'19-Paul MUNGAMBA 40%</t>
  </si>
  <si>
    <t>CNSS Aug'19-SELEMANI MUBWANA 45%</t>
  </si>
  <si>
    <t>INPP Aug'19-Paul MUNGAMBA 40%</t>
  </si>
  <si>
    <t>INPP Aug'19-SELEMANI MUBWANA 45%</t>
  </si>
  <si>
    <t>ONEM Aug'19-Paul MUNGAMBA 40%</t>
  </si>
  <si>
    <t>ONEM Aug'19-SELEMANI 45%</t>
  </si>
  <si>
    <t>Salaire-July-Adolphine KAVIRA KAMBASU 30%</t>
  </si>
  <si>
    <t>CNSS-Adolphine KAVIRA KAMBASU 30%</t>
  </si>
  <si>
    <t>INPP-Adolphine KAVIRA KAMBASU 30%</t>
  </si>
  <si>
    <t>Pmt journalier Cleaner Perou</t>
  </si>
  <si>
    <t>Salaire Aug'19-Adolphine KAVIRA 20%</t>
  </si>
  <si>
    <t>CNSS Aug'19-Adolphine KAVIRA 20%</t>
  </si>
  <si>
    <t>INPP Aug'19-Adolphine KAVIRA 20%</t>
  </si>
  <si>
    <t>ONEM Aug'19-Adolphine KAVIRA 20%</t>
  </si>
  <si>
    <t>Pmt Casual cleaner Goma office</t>
  </si>
  <si>
    <t>Salaire-July-Jacques Zigabe Buhendwa 40%</t>
  </si>
  <si>
    <t>Salaire Aug'19-Jacques Zigabe 30%</t>
  </si>
  <si>
    <t>CNSS Aug'19-Jacques Zigabe 30%</t>
  </si>
  <si>
    <t>INPP Aug'19-Jacques Zigabe 30%</t>
  </si>
  <si>
    <t>ONEM Aug'19-Jacques Zigabe 30%</t>
  </si>
  <si>
    <t>PR JUL JNL</t>
  </si>
  <si>
    <t>HR SCF CHG JUL 19</t>
  </si>
  <si>
    <t>HR CHG JUL 19</t>
  </si>
  <si>
    <t>DRCBUK/BANK/2019/07/027</t>
  </si>
  <si>
    <t>Rbsmt frais Gym George 11 mois - 15%</t>
  </si>
  <si>
    <t>5240</t>
  </si>
  <si>
    <t>PR AUG JNL</t>
  </si>
  <si>
    <t>W Ndikintum 10%</t>
  </si>
  <si>
    <t>HR CHG AUG 19</t>
  </si>
  <si>
    <t>HR SCF CHG AUG 19</t>
  </si>
  <si>
    <t>Salaire-July-Barnabe Wangu Wabo 20%</t>
  </si>
  <si>
    <t>CNSS-Barnabe Wangu Wabo 20%</t>
  </si>
  <si>
    <t>INPP-Barnabe Wangu Wabo 20%</t>
  </si>
  <si>
    <t>Salaire Aug'19-Barnabe Wangu 5%</t>
  </si>
  <si>
    <t>CNSS Aug'19-Barnabe Wangu 5%</t>
  </si>
  <si>
    <t>INPP Aug'19-Barnabe Wangu 5%</t>
  </si>
  <si>
    <t>ONEM Aug'19-Barnabe Wangu 5%</t>
  </si>
  <si>
    <t>DRCBUK/BANK/2019/07/016</t>
  </si>
  <si>
    <t>Barnabé WANGU- Med fees June'18- 15%</t>
  </si>
  <si>
    <t>DRCGOM/BANQUE/2019/007/019</t>
  </si>
  <si>
    <t>Soins medicaux Jerry Juin 2019 30%</t>
  </si>
  <si>
    <t>Soins medicaux Jerome Juin 2019 25%</t>
  </si>
  <si>
    <t>Soins medicaux Esperance Juin 2019 25%</t>
  </si>
  <si>
    <t>Soins medicaux Mungamba Juin 2019 50%</t>
  </si>
  <si>
    <t>Soins medicaux Amos Juin 2019 100%</t>
  </si>
  <si>
    <t>DRCGOM/BANQUE/2019/007/020</t>
  </si>
  <si>
    <t>Soins medicaux Barnabe Juin 2019 20%</t>
  </si>
  <si>
    <t>Soins medicaux Dunia Juin 2019 100%</t>
  </si>
  <si>
    <t>DRCGOM/ BANQUE/2019/008/010</t>
  </si>
  <si>
    <t>Medical fees July'19 Jerry 30%</t>
  </si>
  <si>
    <t>Medical fees July'19 Adolphine 30%</t>
  </si>
  <si>
    <t>Medical fees July'19 Mungamba 50%</t>
  </si>
  <si>
    <t>DRCBUK/BANK/2019/08/026</t>
  </si>
  <si>
    <t>Soins med CISHIBANJI Christian-July'19</t>
  </si>
  <si>
    <t>Soins med Barnabé Wangu-July'19</t>
  </si>
  <si>
    <t>DRCGOM/ BANQUE/2019/008/024</t>
  </si>
  <si>
    <t>Medical fees July'19 Dunia 100%</t>
  </si>
  <si>
    <t>Taxi Bkv-Kgl, Kgl-Bkv pr visa George</t>
  </si>
  <si>
    <t>DRCBUK/GENJNL/2019/08/012</t>
  </si>
  <si>
    <t>Frs de Visa transit  Rwanda 26/08-KIGALI</t>
  </si>
  <si>
    <t>DRCBUK/GENJNL/2019/08/013</t>
  </si>
  <si>
    <t>Frs de visa Cishibanji pour le FOG meeting</t>
  </si>
  <si>
    <t>Frs de visa George pour le GLEAM meeting</t>
  </si>
  <si>
    <t>Frs de voyage George 26-28/08-KIGALI</t>
  </si>
  <si>
    <t>Frs voyage Cishi 26-28/08 visa appli-KIGALI</t>
  </si>
  <si>
    <t>Cartes visite et service Dunia Janvier</t>
  </si>
  <si>
    <t>DRCBUK/BANK/2019/07/037</t>
  </si>
  <si>
    <t>Pmt IRL Juin-Sept'19 Résidence George 18%</t>
  </si>
  <si>
    <t>Plomberie residence Christine</t>
  </si>
  <si>
    <t>DRCGOM/ BANQUE/2019/008/014</t>
  </si>
  <si>
    <t>Fuel Residence JeanBosco July'19 12%</t>
  </si>
  <si>
    <t>DRCGOM/ BANQUE/2019/008/016</t>
  </si>
  <si>
    <t>Loyer Res JeanBosco 21 Aug-21 Nov'19 8%</t>
  </si>
  <si>
    <t xml:space="preserve"> Lavage de main res Christine</t>
  </si>
  <si>
    <t>DRCBUK/CAISSE/2019/07/001</t>
  </si>
  <si>
    <t>Visa sortie-retour George 25%</t>
  </si>
  <si>
    <t>Rbt sport center membership</t>
  </si>
  <si>
    <t>DRCBUK/GENJNL/2019/08/007</t>
  </si>
  <si>
    <t>Frs de transport  George -R&amp;R</t>
  </si>
  <si>
    <t>Billet bateau JB Gom- Bkv</t>
  </si>
  <si>
    <t>Aero-Habitation JB</t>
  </si>
  <si>
    <t>Frs de logement George 05-09/08-R&amp;R</t>
  </si>
  <si>
    <t>Frs de voyage George 05-09/08-R&amp;R</t>
  </si>
  <si>
    <t>Frs voy JeanBosco Kigali</t>
  </si>
  <si>
    <t>CEPGL JEAN BOSCO SIBO</t>
  </si>
  <si>
    <t>DRCBUK/BANK/2019/08/006</t>
  </si>
  <si>
    <t>Ticket Boat  George-Goma</t>
  </si>
  <si>
    <t>Ticket Boat Pascal Buhashe</t>
  </si>
  <si>
    <t>Salaire animatrice terrain mois Juillet  2019</t>
  </si>
  <si>
    <t>Salaire Justin Kindi mois de Juillet 2019</t>
  </si>
  <si>
    <t>Salaire Sylvie Mwarabu mois de Juillet 2019</t>
  </si>
  <si>
    <t>Salaire Adelard MUGISHA mois</t>
  </si>
  <si>
    <t>Salaire Guillain mois de Juillet 2019</t>
  </si>
  <si>
    <t>salaire Justin Kindi mois d'Aout 2019</t>
  </si>
  <si>
    <t>Salaire Sylvie MWARABU  mois d'aout  2019</t>
  </si>
  <si>
    <t>Salaire Adelard MUGISHA mois d'Aout 2019</t>
  </si>
  <si>
    <t>Salaire Guillain mois d' Aout  2019</t>
  </si>
  <si>
    <t>Salaire Animatrice terrain mois d'aout 2019</t>
  </si>
  <si>
    <t>JDRCPARTN./PACN/AP21RR/2019/03</t>
  </si>
  <si>
    <t>Contribution loyer Juillet à Septembre</t>
  </si>
  <si>
    <t>Communication bureau Juillet à Aout</t>
  </si>
  <si>
    <t>Fourniture bureau Juillet à Aout</t>
  </si>
  <si>
    <t>Electricité bureau Juillet à Aout</t>
  </si>
  <si>
    <t>Frais bancaire</t>
  </si>
  <si>
    <t>DRCGOM/BANQUE/2019/007/029</t>
  </si>
  <si>
    <t>CIO Transfert Bukavu office</t>
  </si>
  <si>
    <t>Frais virement</t>
  </si>
  <si>
    <t>Comm val Lic Dec0715685</t>
  </si>
  <si>
    <t>TVA Comm val Lic Dec0715685</t>
  </si>
  <si>
    <t>Cout achat val Lic Dec0715685</t>
  </si>
  <si>
    <t>Frais demande chequiers</t>
  </si>
  <si>
    <t>CION/OV38162652 Salaire 07/19</t>
  </si>
  <si>
    <t>TVA CION/OV38162652 Salaire 07/19</t>
  </si>
  <si>
    <t>DRCGOM/BANQUE/2019/007/030</t>
  </si>
  <si>
    <t>Frs mensuelle de compte</t>
  </si>
  <si>
    <t>DRCGOM/BANQUE/2019/007/031</t>
  </si>
  <si>
    <t>DRCGOM/ BANQUE/2019/008/022</t>
  </si>
  <si>
    <t>CIO Transfert Relief Line</t>
  </si>
  <si>
    <t>CION/OV38162642 Salaire 08/19s</t>
  </si>
  <si>
    <t>TVA CION/OV38162642 Salaire 08/19s</t>
  </si>
  <si>
    <t>DRCGOM/ BANQUE/2019/008/025</t>
  </si>
  <si>
    <t>DRCGOM/BANQUE/2019/007/018</t>
  </si>
  <si>
    <t>Fuel vehicle NJIA  Jun'19 100%</t>
  </si>
  <si>
    <t>DRCBUK/BANK/2019/08/007</t>
  </si>
  <si>
    <t>Carburant Generateur Résidence George</t>
  </si>
  <si>
    <t>Fuel generator Goma office  July 2019 43%</t>
  </si>
  <si>
    <t>Fuel vehicles Goma office July 2019</t>
  </si>
  <si>
    <t>Entretien generateur bureau</t>
  </si>
  <si>
    <t>Achat cartes d'entrée 2 LC 7812-4725</t>
  </si>
  <si>
    <t>8330</t>
  </si>
  <si>
    <t>Reparation pneu 7812AC/19</t>
  </si>
  <si>
    <t>DRCGOM/BANQUE/2019/007/021</t>
  </si>
  <si>
    <t>Vehicle Repairs&amp;maintenance GM offic 30%</t>
  </si>
  <si>
    <t>DRCGOM/CAISSE/2019/008/002</t>
  </si>
  <si>
    <t>Entry card vehicle 7812AC-4725AC</t>
  </si>
  <si>
    <t>Achat carte sortie 3LC4725-7812-8293</t>
  </si>
  <si>
    <t>Ass. Incendie  bureau Goma contr. 50% of 6months</t>
  </si>
  <si>
    <t>Rent Goma office 01 Jul-30 Nov 2019 30%</t>
  </si>
  <si>
    <t>JDRCGOM/BANQUE/2019/006/022</t>
  </si>
  <si>
    <t>DRCGOM/ BANQUE/2019/007/008</t>
  </si>
  <si>
    <t>Commun. Bienvenu  May'19</t>
  </si>
  <si>
    <t>Commun. Dunia May'19</t>
  </si>
  <si>
    <t>Commun. Jérome  May'19</t>
  </si>
  <si>
    <t>Commun. Amos May'19</t>
  </si>
  <si>
    <t>Commun. Selemani May'19</t>
  </si>
  <si>
    <t>Commun. Bureau Goma May'19</t>
  </si>
  <si>
    <t>Frs mensuelles SIM Christine May'19 10%</t>
  </si>
  <si>
    <t>Commun. Barnabe May'19 10%</t>
  </si>
  <si>
    <t>Commun.  George May'19 10%</t>
  </si>
  <si>
    <t>Commun.  Banu May'19  10%</t>
  </si>
  <si>
    <t>Credit de comm Aamos</t>
  </si>
  <si>
    <t>DRCBUK/BANK/2019/07/021</t>
  </si>
  <si>
    <t>Security Resid George July'19 4%</t>
  </si>
  <si>
    <t>DRCGOM/BANQUE/2019/007/017</t>
  </si>
  <si>
    <t>Security staff August-October 2019 43%</t>
  </si>
  <si>
    <t>DRCBUK/BANK/2019/08/017</t>
  </si>
  <si>
    <t>Pmt sécurité Résidence George-Aout'19</t>
  </si>
  <si>
    <t>DRCGOM/ BANQUE/2019/008/013</t>
  </si>
  <si>
    <t>Office security&amp; Alarm July &amp; Aug'19- 43%</t>
  </si>
  <si>
    <t>DRCGOM/BANQUE/2019/007/023</t>
  </si>
  <si>
    <t>Frs voy autorites ministere plan Kinshsa 15%</t>
  </si>
  <si>
    <t>DRCGOM/BANQUE/2019/007/024</t>
  </si>
  <si>
    <t>Deverouillage porte LC7812AC/19</t>
  </si>
  <si>
    <t>DRCGOM/ BANQUE/2019/008/012</t>
  </si>
  <si>
    <t>Honaoraires Midagu 12 July-12 August'19 15%</t>
  </si>
  <si>
    <t>DRCGOM/ BANQUE/2019/008/002</t>
  </si>
  <si>
    <t>Honaoraires Midagu 12 Jun-12 July'19 15%</t>
  </si>
  <si>
    <t>76410</t>
  </si>
  <si>
    <t>FIREWALL FOR COUNTRY OFFICE</t>
  </si>
  <si>
    <t>Lavage complet lc 4725 ac/19</t>
  </si>
  <si>
    <t>Jul OH '19</t>
  </si>
  <si>
    <t>OVERHEAD CHG JUL'19</t>
  </si>
  <si>
    <t>Aug OH '19</t>
  </si>
  <si>
    <t>OVERHEAD CHG AUG'19</t>
  </si>
  <si>
    <t>121</t>
  </si>
  <si>
    <t>DRCGOM/ BANQUE/2019/007/007</t>
  </si>
  <si>
    <t>Trsf 3eme tranche AAP projet PNUD phase2</t>
  </si>
  <si>
    <t xml:space="preserve">L'appui aux initiatives économiques sera octroyé quand les activités de la coopérative agricole USTAWI vont commencer. Les fonds de cette ligne ont été affecté à la mise en place de la coopérative étant donné que c'est la condition préalable pour initier les activités économiques pour les paysans sans terre. Les femmes sont toujours la cible privilégiée pour les activités de la coopérative USTAWI. Au moins 50% seront ciblées comme bénéficiaires. </t>
  </si>
  <si>
    <t>Dunia Janvier</t>
  </si>
  <si>
    <t>Hide</t>
  </si>
  <si>
    <t>Fit</t>
  </si>
  <si>
    <t>Fund Code</t>
  </si>
  <si>
    <t>Posting Date</t>
  </si>
  <si>
    <t>Country Code</t>
  </si>
  <si>
    <t>G/L Account No.</t>
  </si>
  <si>
    <t>Fund Budget Line</t>
  </si>
  <si>
    <t>External Document No.</t>
  </si>
  <si>
    <t>Payment Reference</t>
  </si>
  <si>
    <t>Document No.</t>
  </si>
  <si>
    <t>Amount</t>
  </si>
  <si>
    <t>Source Currency Code</t>
  </si>
  <si>
    <t>Source Currency Amount</t>
  </si>
  <si>
    <t>G/L Account Name</t>
  </si>
  <si>
    <t>People Code</t>
  </si>
  <si>
    <t>Donor/Partner Code</t>
  </si>
  <si>
    <t>Cost Type Code</t>
  </si>
  <si>
    <t>Project Budget Line</t>
  </si>
  <si>
    <t>Add.-Currency Amount 2</t>
  </si>
  <si>
    <t>Additional-Currency Amount</t>
  </si>
  <si>
    <t>"IntAlert Live","ALERT UK","17","1","411583"</t>
  </si>
  <si>
    <t/>
  </si>
  <si>
    <t>75405</t>
  </si>
  <si>
    <t>DM2019MAR</t>
  </si>
  <si>
    <t>GRANTS PRIVATE SECTORS</t>
  </si>
  <si>
    <t>Auto</t>
  </si>
  <si>
    <t>"IntAlert Live","ALERT UK","17","1","481818"</t>
  </si>
  <si>
    <t>USD 25 OCT 2019</t>
  </si>
  <si>
    <t>77472</t>
  </si>
  <si>
    <t>DM2019OCT</t>
  </si>
  <si>
    <t>4020</t>
  </si>
  <si>
    <t>GRANTS    GOVT DEPARTMENTS</t>
  </si>
  <si>
    <t>"IntAlert Live","ALERT UK","17","1","420053"</t>
  </si>
  <si>
    <t>BANK CHARGES</t>
  </si>
  <si>
    <t>"IntAlert Live","ALERT UK","17","1","488849"</t>
  </si>
  <si>
    <t>"IntAlert Live","ALERT UK","17","1","417974"</t>
  </si>
  <si>
    <t>75343</t>
  </si>
  <si>
    <t>PARTNER - PROJECT/ACTIVITY</t>
  </si>
  <si>
    <t>"IntAlert Live","ALERT UK","17","1","417975"</t>
  </si>
  <si>
    <t>"IntAlert Live","ALERT UK","17","1","417985"</t>
  </si>
  <si>
    <t>"IntAlert Live","ALERT UK","17","1","417986"</t>
  </si>
  <si>
    <t>"IntAlert Live","ALERT UK","17","1","417987"</t>
  </si>
  <si>
    <t>"IntAlert Live","ALERT UK","17","1","417988"</t>
  </si>
  <si>
    <t>"IntAlert Live","ALERT UK","17","1","417989"</t>
  </si>
  <si>
    <t>"IntAlert Live","ALERT UK","17","1","417990"</t>
  </si>
  <si>
    <t>"IntAlert Live","ALERT UK","17","1","417991"</t>
  </si>
  <si>
    <t>"IntAlert Live","ALERT UK","17","1","417992"</t>
  </si>
  <si>
    <t>"IntAlert Live","ALERT UK","17","1","417993"</t>
  </si>
  <si>
    <t>"IntAlert Live","ALERT UK","17","1","417994"</t>
  </si>
  <si>
    <t>"IntAlert Live","ALERT UK","17","1","417995"</t>
  </si>
  <si>
    <t>"IntAlert Live","ALERT UK","17","1","417996"</t>
  </si>
  <si>
    <t>"IntAlert Live","ALERT UK","17","1","417997"</t>
  </si>
  <si>
    <t>"IntAlert Live","ALERT UK","17","1","448598"</t>
  </si>
  <si>
    <t>76265</t>
  </si>
  <si>
    <t>DM2019JUNE</t>
  </si>
  <si>
    <t>"IntAlert Live","ALERT UK","17","1","448599"</t>
  </si>
  <si>
    <t>"IntAlert Live","ALERT UK","17","1","448600"</t>
  </si>
  <si>
    <t>"IntAlert Live","ALERT UK","17","1","448601"</t>
  </si>
  <si>
    <t>"IntAlert Live","ALERT UK","17","1","448602"</t>
  </si>
  <si>
    <t>"IntAlert Live","ALERT UK","17","1","448603"</t>
  </si>
  <si>
    <t>"IntAlert Live","ALERT UK","17","1","448604"</t>
  </si>
  <si>
    <t>"IntAlert Live","ALERT UK","17","1","448605"</t>
  </si>
  <si>
    <t>"IntAlert Live","ALERT UK","17","1","448606"</t>
  </si>
  <si>
    <t>"IntAlert Live","ALERT UK","17","1","448607"</t>
  </si>
  <si>
    <t>"IntAlert Live","ALERT UK","17","1","448608"</t>
  </si>
  <si>
    <t>"IntAlert Live","ALERT UK","17","1","448609"</t>
  </si>
  <si>
    <t>"IntAlert Live","ALERT UK","17","1","448610"</t>
  </si>
  <si>
    <t>"IntAlert Live","ALERT UK","17","1","448613"</t>
  </si>
  <si>
    <t>"IntAlert Live","ALERT UK","17","1","448614"</t>
  </si>
  <si>
    <t>"IntAlert Live","ALERT UK","17","1","448643"</t>
  </si>
  <si>
    <t>"IntAlert Live","ALERT UK","17","1","448644"</t>
  </si>
  <si>
    <t>"IntAlert Live","ALERT UK","17","1","448645"</t>
  </si>
  <si>
    <t>"IntAlert Live","ALERT UK","17","1","448646"</t>
  </si>
  <si>
    <t>"IntAlert Live","ALERT UK","17","1","448647"</t>
  </si>
  <si>
    <t>"IntAlert Live","ALERT UK","17","1","448648"</t>
  </si>
  <si>
    <t>"IntAlert Live","ALERT UK","17","1","448649"</t>
  </si>
  <si>
    <t>"IntAlert Live","ALERT UK","17","1","448650"</t>
  </si>
  <si>
    <t>"IntAlert Live","ALERT UK","17","1","448651"</t>
  </si>
  <si>
    <t>"IntAlert Live","ALERT UK","17","1","448652"</t>
  </si>
  <si>
    <t>"IntAlert Live","ALERT UK","17","1","448653"</t>
  </si>
  <si>
    <t>"IntAlert Live","ALERT UK","17","1","448654"</t>
  </si>
  <si>
    <t>"IntAlert Live","ALERT UK","17","1","448619"</t>
  </si>
  <si>
    <t>"IntAlert Live","ALERT UK","17","1","448636"</t>
  </si>
  <si>
    <t>"IntAlert Live","ALERT UK","17","1","448637"</t>
  </si>
  <si>
    <t>"IntAlert Live","ALERT UK","17","1","448638"</t>
  </si>
  <si>
    <t>"IntAlert Live","ALERT UK","17","1","448663"</t>
  </si>
  <si>
    <t>"IntAlert Live","ALERT UK","17","1","448664"</t>
  </si>
  <si>
    <t>"IntAlert Live","ALERT UK","17","1","448665"</t>
  </si>
  <si>
    <t>"IntAlert Live","ALERT UK","17","1","448666"</t>
  </si>
  <si>
    <t>"IntAlert Live","ALERT UK","17","1","448667"</t>
  </si>
  <si>
    <t>"IntAlert Live","ALERT UK","17","1","448668"</t>
  </si>
  <si>
    <t>"IntAlert Live","ALERT UK","17","1","448669"</t>
  </si>
  <si>
    <t>"IntAlert Live","ALERT UK","17","1","448670"</t>
  </si>
  <si>
    <t>"IntAlert Live","ALERT UK","17","1","448671"</t>
  </si>
  <si>
    <t>"IntAlert Live","ALERT UK","17","1","448679"</t>
  </si>
  <si>
    <t>"IntAlert Live","ALERT UK","17","1","448680"</t>
  </si>
  <si>
    <t>"IntAlert Live","ALERT UK","17","1","448681"</t>
  </si>
  <si>
    <t>"IntAlert Live","ALERT UK","17","1","448682"</t>
  </si>
  <si>
    <t>"IntAlert Live","ALERT UK","17","1","448690"</t>
  </si>
  <si>
    <t>"IntAlert Live","ALERT UK","17","1","476645"</t>
  </si>
  <si>
    <t>77224</t>
  </si>
  <si>
    <t>DM2019SEPT</t>
  </si>
  <si>
    <t>PARTNER - EMPLOYMENT COST</t>
  </si>
  <si>
    <t>"IntAlert Live","ALERT UK","17","1","477651"</t>
  </si>
  <si>
    <t>"IntAlert Live","ALERT UK","17","1","477652"</t>
  </si>
  <si>
    <t>"IntAlert Live","ALERT UK","17","1","477653"</t>
  </si>
  <si>
    <t>"IntAlert Live","ALERT UK","17","1","477654"</t>
  </si>
  <si>
    <t>"IntAlert Live","ALERT UK","17","1","477655"</t>
  </si>
  <si>
    <t>"IntAlert Live","ALERT UK","17","1","477661"</t>
  </si>
  <si>
    <t>"IntAlert Live","ALERT UK","17","1","484585"</t>
  </si>
  <si>
    <t>DRCGOM/GENJNL/2019/010/012</t>
  </si>
  <si>
    <t>77493</t>
  </si>
  <si>
    <t>Peage route mission Bambo</t>
  </si>
  <si>
    <t>STAFF TRAVEL LOCAL</t>
  </si>
  <si>
    <t>"IntAlert Live","ALERT UK","17","1","485558"</t>
  </si>
  <si>
    <t>Accomodation participant</t>
  </si>
  <si>
    <t>PARTICIPANT ACCOMTN HOTEL</t>
  </si>
  <si>
    <t>"IntAlert Live","ALERT UK","17","1","485602"</t>
  </si>
  <si>
    <t>Frs voy 18-24/10 Paul&amp;particip. Bwito</t>
  </si>
  <si>
    <t>PARTICIPANT PER DIEMS</t>
  </si>
  <si>
    <t>"IntAlert Live","ALERT UK","17","1","491604"</t>
  </si>
  <si>
    <t>DRCGOM/ BANQUE/2019/011/023</t>
  </si>
  <si>
    <t>BATABIHA MURAIRI GUILLAUME</t>
  </si>
  <si>
    <t>G00107</t>
  </si>
  <si>
    <t>Frs voy Guillaume 28/11-3/12 Goma</t>
  </si>
  <si>
    <t>100</t>
  </si>
  <si>
    <t>"IntAlert Live","ALERT UK","17","1","491733"</t>
  </si>
  <si>
    <t>DRCGOM/ CAISSE/2019/011/002</t>
  </si>
  <si>
    <t>HOTEL NYARUSUMBA</t>
  </si>
  <si>
    <t>Logement staffs Alert a Kitshanga</t>
  </si>
  <si>
    <t>STAFF ACCOMMODATION   HOTELS</t>
  </si>
  <si>
    <t>"IntAlert Live","ALERT UK","17","1","491790"</t>
  </si>
  <si>
    <t>DRCGOM/GENJNL/2019/011/001</t>
  </si>
  <si>
    <t>ESTHER KALINDA</t>
  </si>
  <si>
    <t>Frs voyage Esther 8-15/10 Goma</t>
  </si>
  <si>
    <t>"IntAlert Live","ALERT UK","17","1","491794"</t>
  </si>
  <si>
    <t>DRCGOM/GENJNL/2019/011/003</t>
  </si>
  <si>
    <t>JANVIER DUNIA</t>
  </si>
  <si>
    <t>Frs voyage Dunia-Selemani et Pascal Bwito</t>
  </si>
  <si>
    <t>STAFF PER DIEMS</t>
  </si>
  <si>
    <t>"IntAlert Live","ALERT UK","17","1","491795"</t>
  </si>
  <si>
    <t>FRESH HOTEL</t>
  </si>
  <si>
    <t xml:space="preserve">Lgmt participants Bwito </t>
  </si>
  <si>
    <t>"IntAlert Live","ALERT UK","17","1","491796"</t>
  </si>
  <si>
    <t>PARTICIAPNTS</t>
  </si>
  <si>
    <t xml:space="preserve">Transports participants 13/11 Bwito </t>
  </si>
  <si>
    <t>PARTICIPANT TRAVEL LOCAL</t>
  </si>
  <si>
    <t>"IntAlert Live","ALERT UK","17","1","491811"</t>
  </si>
  <si>
    <t>DRCGOM/GENJNL/2019/011/007</t>
  </si>
  <si>
    <t>ECOLE PRIMAIRE BAMBO</t>
  </si>
  <si>
    <t xml:space="preserve">Location salle Bambo </t>
  </si>
  <si>
    <t>VENUE HIRE</t>
  </si>
  <si>
    <t>"IntAlert Live","ALERT UK","17","1","491812"</t>
  </si>
  <si>
    <t>RESTAURANT WASASI</t>
  </si>
  <si>
    <t xml:space="preserve">Repas participants 24/10 Bambo </t>
  </si>
  <si>
    <t>"IntAlert Live","ALERT UK","17","1","491813"</t>
  </si>
  <si>
    <t xml:space="preserve">Lgmt participants et staff Bambo </t>
  </si>
  <si>
    <t>"IntAlert Live","ALERT UK","17","1","491814"</t>
  </si>
  <si>
    <t>Frs voy participants 21-24/10 Bambo</t>
  </si>
  <si>
    <t>"IntAlert Live","ALERT UK","17","1","491815"</t>
  </si>
  <si>
    <t>PASCAL BUHASHE</t>
  </si>
  <si>
    <t xml:space="preserve">Frs voy Pascal 18-25/10 Bambo </t>
  </si>
  <si>
    <t>"IntAlert Live","ALERT UK","17","1","491816"</t>
  </si>
  <si>
    <t>Transport participant Bambo 23/10</t>
  </si>
  <si>
    <t>"IntAlert Live","ALERT UK","17","1","508329"</t>
  </si>
  <si>
    <t>DRCPARTNER/POLE/AP21RR/2019/01</t>
  </si>
  <si>
    <t>POLE FM</t>
  </si>
  <si>
    <t>G00288</t>
  </si>
  <si>
    <t>Paiement facture sur la production des émissions radio "Niya za makubaliyano" pour les mois de S...</t>
  </si>
  <si>
    <t>POLE</t>
  </si>
  <si>
    <t>"IntAlert Live","ALERT UK","17","1","508352"</t>
  </si>
  <si>
    <t>Paiement facture sur la production des émissions radio "Niya za makubaliyano" pour les mois de n...</t>
  </si>
  <si>
    <t>"IntAlert Live","ALERT UK","17","1","508360"</t>
  </si>
  <si>
    <t>ESPOIR</t>
  </si>
  <si>
    <t>Perdiem pour mission de production des émissions radio à Kitchanga dans le cadre de Njiya za mak...</t>
  </si>
  <si>
    <t>"IntAlert Live","ALERT UK","17","1","508361"</t>
  </si>
  <si>
    <t>Hebergement pour mission de production des émissions radio à Kitchanga dans le cadre de Njiya za...</t>
  </si>
  <si>
    <t>"IntAlert Live","ALERT UK","17","1","508370"</t>
  </si>
  <si>
    <t>Paiement facture sur la production des émissions radio "Niya za makubaliyano" pour le  mois de d...</t>
  </si>
  <si>
    <t>"IntAlert Live","ALERT UK","17","1","417977"</t>
  </si>
  <si>
    <t>"IntAlert Live","ALERT UK","17","1","417978"</t>
  </si>
  <si>
    <t>"IntAlert Live","ALERT UK","17","1","417979"</t>
  </si>
  <si>
    <t>"IntAlert Live","ALERT UK","17","1","417980"</t>
  </si>
  <si>
    <t>"IntAlert Live","ALERT UK","17","1","468004"</t>
  </si>
  <si>
    <t>76983</t>
  </si>
  <si>
    <t>DM2019AUG</t>
  </si>
  <si>
    <t>"IntAlert Live","ALERT UK","17","1","468005"</t>
  </si>
  <si>
    <t>"IntAlert Live","ALERT UK","17","1","468006"</t>
  </si>
  <si>
    <t>"IntAlert Live","ALERT UK","17","1","468007"</t>
  </si>
  <si>
    <t>"IntAlert Live","ALERT UK","17","1","467688"</t>
  </si>
  <si>
    <t>"IntAlert Live","ALERT UK","17","1","467994"</t>
  </si>
  <si>
    <t>"IntAlert Live","ALERT UK","17","1","467995"</t>
  </si>
  <si>
    <t>"IntAlert Live","ALERT UK","17","1","468008"</t>
  </si>
  <si>
    <t>"IntAlert Live","ALERT UK","17","1","468009"</t>
  </si>
  <si>
    <t>"IntAlert Live","ALERT UK","17","1","468010"</t>
  </si>
  <si>
    <t>"IntAlert Live","ALERT UK","17","1","468011"</t>
  </si>
  <si>
    <t>"IntAlert Live","ALERT UK","17","1","468012"</t>
  </si>
  <si>
    <t>"IntAlert Live","ALERT UK","17","1","468013"</t>
  </si>
  <si>
    <t>"IntAlert Live","ALERT UK","17","1","468014"</t>
  </si>
  <si>
    <t>"IntAlert Live","ALERT UK","17","1","468015"</t>
  </si>
  <si>
    <t>"IntAlert Live","ALERT UK","17","1","468016"</t>
  </si>
  <si>
    <t>"IntAlert Live","ALERT UK","17","1","468017"</t>
  </si>
  <si>
    <t>"IntAlert Live","ALERT UK","17","1","468018"</t>
  </si>
  <si>
    <t>"IntAlert Live","ALERT UK","17","1","468019"</t>
  </si>
  <si>
    <t>"IntAlert Live","ALERT UK","17","1","468020"</t>
  </si>
  <si>
    <t>"IntAlert Live","ALERT UK","17","1","468021"</t>
  </si>
  <si>
    <t>"IntAlert Live","ALERT UK","17","1","468022"</t>
  </si>
  <si>
    <t>"IntAlert Live","ALERT UK","17","1","468023"</t>
  </si>
  <si>
    <t>"IntAlert Live","ALERT UK","17","1","468024"</t>
  </si>
  <si>
    <t>"IntAlert Live","ALERT UK","17","1","468025"</t>
  </si>
  <si>
    <t>"IntAlert Live","ALERT UK","17","1","468026"</t>
  </si>
  <si>
    <t>"IntAlert Live","ALERT UK","17","1","468027"</t>
  </si>
  <si>
    <t>"IntAlert Live","ALERT UK","17","1","468029"</t>
  </si>
  <si>
    <t>"IntAlert Live","ALERT UK","17","1","468030"</t>
  </si>
  <si>
    <t>"IntAlert Live","ALERT UK","17","1","468031"</t>
  </si>
  <si>
    <t>"IntAlert Live","ALERT UK","17","1","468032"</t>
  </si>
  <si>
    <t>"IntAlert Live","ALERT UK","17","1","468033"</t>
  </si>
  <si>
    <t>"IntAlert Live","ALERT UK","17","1","468034"</t>
  </si>
  <si>
    <t>"IntAlert Live","ALERT UK","17","1","468035"</t>
  </si>
  <si>
    <t>"IntAlert Live","ALERT UK","17","1","468036"</t>
  </si>
  <si>
    <t>"IntAlert Live","ALERT UK","17","1","468037"</t>
  </si>
  <si>
    <t>"IntAlert Live","ALERT UK","17","1","468038"</t>
  </si>
  <si>
    <t>"IntAlert Live","ALERT UK","17","1","468039"</t>
  </si>
  <si>
    <t>"IntAlert Live","ALERT UK","17","1","468040"</t>
  </si>
  <si>
    <t>"IntAlert Live","ALERT UK","17","1","468041"</t>
  </si>
  <si>
    <t>"IntAlert Live","ALERT UK","17","1","468042"</t>
  </si>
  <si>
    <t>"IntAlert Live","ALERT UK","17","1","468043"</t>
  </si>
  <si>
    <t>"IntAlert Live","ALERT UK","17","1","468044"</t>
  </si>
  <si>
    <t>"IntAlert Live","ALERT UK","17","1","468045"</t>
  </si>
  <si>
    <t>"IntAlert Live","ALERT UK","17","1","468046"</t>
  </si>
  <si>
    <t>"IntAlert Live","ALERT UK","17","1","468047"</t>
  </si>
  <si>
    <t>"IntAlert Live","ALERT UK","17","1","468048"</t>
  </si>
  <si>
    <t>"IntAlert Live","ALERT UK","17","1","468049"</t>
  </si>
  <si>
    <t>"IntAlert Live","ALERT UK","17","1","468050"</t>
  </si>
  <si>
    <t>"IntAlert Live","ALERT UK","17","1","468052"</t>
  </si>
  <si>
    <t>"IntAlert Live","ALERT UK","17","1","468053"</t>
  </si>
  <si>
    <t>"IntAlert Live","ALERT UK","17","1","468054"</t>
  </si>
  <si>
    <t>"IntAlert Live","ALERT UK","17","1","468055"</t>
  </si>
  <si>
    <t>"IntAlert Live","ALERT UK","17","1","477656"</t>
  </si>
  <si>
    <t>"IntAlert Live","ALERT UK","17","1","477657"</t>
  </si>
  <si>
    <t>"IntAlert Live","ALERT UK","17","1","477658"</t>
  </si>
  <si>
    <t>"IntAlert Live","ALERT UK","17","1","477659"</t>
  </si>
  <si>
    <t>"IntAlert Live","ALERT UK","17","1","477660"</t>
  </si>
  <si>
    <t>"IntAlert Live","ALERT UK","17","1","477662"</t>
  </si>
  <si>
    <t>"IntAlert Live","ALERT UK","17","1","508297"</t>
  </si>
  <si>
    <t>KALUBI</t>
  </si>
  <si>
    <t>Paiement transport pr participants au lancement de la phase II, Njia ya makubaliano</t>
  </si>
  <si>
    <t>"IntAlert Live","ALERT UK","17","1","504269"</t>
  </si>
  <si>
    <t>DRCGOM/ CAISSE/2019/012/001</t>
  </si>
  <si>
    <t>ONEM GRATIFIC DEC 2019</t>
  </si>
  <si>
    <t>G00248</t>
  </si>
  <si>
    <t>ONEM-Enack MAKUNDA BENDELA</t>
  </si>
  <si>
    <t>EMPLOYMENT RELOCATION COSTS</t>
  </si>
  <si>
    <t>MAI</t>
  </si>
  <si>
    <t>"IntAlert Live","ALERT UK","17","1","445228"</t>
  </si>
  <si>
    <t>76250</t>
  </si>
  <si>
    <t>"IntAlert Live","ALERT UK","17","1","445319"</t>
  </si>
  <si>
    <t>"IntAlert Live","ALERT UK","17","1","445466"</t>
  </si>
  <si>
    <t>"IntAlert Live","ALERT UK","17","1","445637"</t>
  </si>
  <si>
    <t>"IntAlert Live","ALERT UK","17","1","449993"</t>
  </si>
  <si>
    <t>MATERIALS FOR CONFS &amp; SEMINARS</t>
  </si>
  <si>
    <t>"IntAlert Live","ALERT UK","17","1","450018"</t>
  </si>
  <si>
    <t>"IntAlert Live","ALERT UK","17","1","456999"</t>
  </si>
  <si>
    <t>76652</t>
  </si>
  <si>
    <t>DM2019JULY</t>
  </si>
  <si>
    <t>"IntAlert Live","ALERT UK","17","1","457124"</t>
  </si>
  <si>
    <t>"IntAlert Live","ALERT UK","17","1","457125"</t>
  </si>
  <si>
    <t>"IntAlert Live","ALERT UK","17","1","457126"</t>
  </si>
  <si>
    <t>"IntAlert Live","ALERT UK","17","1","457197"</t>
  </si>
  <si>
    <t>"IntAlert Live","ALERT UK","17","1","457424"</t>
  </si>
  <si>
    <t>"IntAlert Live","ALERT UK","17","1","458010"</t>
  </si>
  <si>
    <t>"IntAlert Live","ALERT UK","17","1","458013"</t>
  </si>
  <si>
    <t>"IntAlert Live","ALERT UK","17","1","458087"</t>
  </si>
  <si>
    <t>"IntAlert Live","ALERT UK","17","1","458154"</t>
  </si>
  <si>
    <t>"IntAlert Live","ALERT UK","17","1","458269"</t>
  </si>
  <si>
    <t>"IntAlert Live","ALERT UK","17","1","458271"</t>
  </si>
  <si>
    <t>"IntAlert Live","ALERT UK","17","1","458331"</t>
  </si>
  <si>
    <t>"IntAlert Live","ALERT UK","17","1","458403"</t>
  </si>
  <si>
    <t>"IntAlert Live","ALERT UK","17","1","458405"</t>
  </si>
  <si>
    <t>"IntAlert Live","ALERT UK","17","1","458408"</t>
  </si>
  <si>
    <t>"IntAlert Live","ALERT UK","17","1","458409"</t>
  </si>
  <si>
    <t>"IntAlert Live","ALERT UK","17","1","458411"</t>
  </si>
  <si>
    <t>"IntAlert Live","ALERT UK","17","1","458417"</t>
  </si>
  <si>
    <t>"IntAlert Live","ALERT UK","17","1","458448"</t>
  </si>
  <si>
    <t>"IntAlert Live","ALERT UK","17","1","458449"</t>
  </si>
  <si>
    <t>"IntAlert Live","ALERT UK","17","1","458903"</t>
  </si>
  <si>
    <t>"IntAlert Live","ALERT UK","17","1","458967"</t>
  </si>
  <si>
    <t>"IntAlert Live","ALERT UK","17","1","467312"</t>
  </si>
  <si>
    <t>76927</t>
  </si>
  <si>
    <t>"IntAlert Live","ALERT UK","17","1","467437"</t>
  </si>
  <si>
    <t>"IntAlert Live","ALERT UK","17","1","467441"</t>
  </si>
  <si>
    <t>"IntAlert Live","ALERT UK","17","1","417981"</t>
  </si>
  <si>
    <t>"IntAlert Live","ALERT UK","17","1","417982"</t>
  </si>
  <si>
    <t>"IntAlert Live","ALERT UK","17","1","417983"</t>
  </si>
  <si>
    <t>"IntAlert Live","ALERT UK","17","1","417984"</t>
  </si>
  <si>
    <t>"IntAlert Live","ALERT UK","17","1","418099"</t>
  </si>
  <si>
    <t>"IntAlert Live","ALERT UK","17","1","418100"</t>
  </si>
  <si>
    <t>"IntAlert Live","ALERT UK","17","1","418101"</t>
  </si>
  <si>
    <t>"IntAlert Live","ALERT UK","17","1","418102"</t>
  </si>
  <si>
    <t>"IntAlert Live","ALERT UK","17","1","448611"</t>
  </si>
  <si>
    <t>"IntAlert Live","ALERT UK","17","1","448672"</t>
  </si>
  <si>
    <t>"IntAlert Live","ALERT UK","17","1","448673"</t>
  </si>
  <si>
    <t>"IntAlert Live","ALERT UK","17","1","448674"</t>
  </si>
  <si>
    <t>"IntAlert Live","ALERT UK","17","1","448675"</t>
  </si>
  <si>
    <t>"IntAlert Live","ALERT UK","17","1","467996"</t>
  </si>
  <si>
    <t>"IntAlert Live","ALERT UK","17","1","467997"</t>
  </si>
  <si>
    <t>"IntAlert Live","ALERT UK","17","1","467998"</t>
  </si>
  <si>
    <t>"IntAlert Live","ALERT UK","17","1","467999"</t>
  </si>
  <si>
    <t>"IntAlert Live","ALERT UK","17","1","468028"</t>
  </si>
  <si>
    <t>"IntAlert Live","ALERT UK","17","1","468056"</t>
  </si>
  <si>
    <t>"IntAlert Live","ALERT UK","17","1","468057"</t>
  </si>
  <si>
    <t>"IntAlert Live","ALERT UK","17","1","468058"</t>
  </si>
  <si>
    <t>"IntAlert Live","ALERT UK","17","1","468059"</t>
  </si>
  <si>
    <t>"IntAlert Live","ALERT UK","17","1","491736"</t>
  </si>
  <si>
    <t>RVA GOMA</t>
  </si>
  <si>
    <t>Acces Aero partenaire Njia</t>
  </si>
  <si>
    <t>"IntAlert Live","ALERT UK","17","1","503618"</t>
  </si>
  <si>
    <t>DRCGOM/BANQUE/2019/012/011</t>
  </si>
  <si>
    <t>GUILLAUME MURAIRI</t>
  </si>
  <si>
    <t>Frs voyage Guillaume 5-11 dec'19 Goma</t>
  </si>
  <si>
    <t>"IntAlert Live","ALERT UK","17","1","503619"</t>
  </si>
  <si>
    <t>DRCGOM/BANQUE/2019/012/012</t>
  </si>
  <si>
    <t>ERSTHER KALINDA</t>
  </si>
  <si>
    <t>Frs voyage Esther  5-11 dec'19 Goma</t>
  </si>
  <si>
    <t>"IntAlert Live","ALERT UK","17","1","503654"</t>
  </si>
  <si>
    <t>DRCGOM/BANQUE/2019/012/022</t>
  </si>
  <si>
    <t>ETS MWANGA</t>
  </si>
  <si>
    <t xml:space="preserve">Location vehicule GPPM Esther </t>
  </si>
  <si>
    <t>VEHICLE</t>
  </si>
  <si>
    <t>"IntAlert Live","ALERT UK","17","1","503670"</t>
  </si>
  <si>
    <t>DRCGOM/BANQUE/2019/012/026</t>
  </si>
  <si>
    <t>SATGURU SPRL</t>
  </si>
  <si>
    <t>Fly TKT equipe Njia Goma-Kin-Goma</t>
  </si>
  <si>
    <t>HOM</t>
  </si>
  <si>
    <t>"IntAlert Live","ALERT UK","17","1","504198"</t>
  </si>
  <si>
    <t>Go pass et redevance equipe GPPM</t>
  </si>
  <si>
    <t>"IntAlert Live","ALERT UK","17","1","504359"</t>
  </si>
  <si>
    <t>DRCGOM/GENJNL/2019/012/006</t>
  </si>
  <si>
    <t>SIMBA CONSTRUCTION</t>
  </si>
  <si>
    <t xml:space="preserve">Peage route-transport manutention Bwito </t>
  </si>
  <si>
    <t>"IntAlert Live","ALERT UK","17","1","504360"</t>
  </si>
  <si>
    <t>PARTICIPANTS</t>
  </si>
  <si>
    <t>Transport participants 6/12/2019 Bwito</t>
  </si>
  <si>
    <t>"IntAlert Live","ALERT UK","17","1","504361"</t>
  </si>
  <si>
    <t>HOTEL TOUT PRIX NYANZALE</t>
  </si>
  <si>
    <t>Lgmt participants Nyanzale 06/12 Bwito</t>
  </si>
  <si>
    <t>"IntAlert Live","ALERT UK","17","1","504362"</t>
  </si>
  <si>
    <t>DUNIA-MUNGAMBA</t>
  </si>
  <si>
    <t>Frs voy staff et participants 5-7 Dec'19</t>
  </si>
  <si>
    <t>"IntAlert Live","ALERT UK","17","1","507902"</t>
  </si>
  <si>
    <t>DRCPARTNER/PACN/AP21RR/2019/05</t>
  </si>
  <si>
    <t>MUGISHA RUKARA</t>
  </si>
  <si>
    <t>G00285</t>
  </si>
  <si>
    <t>Appui au CITC Pinga/octobre</t>
  </si>
  <si>
    <t>"IntAlert Live","ALERT UK","17","1","507903"</t>
  </si>
  <si>
    <t>Appui au CITC Mweso/octobre</t>
  </si>
  <si>
    <t>"IntAlert Live","ALERT UK","17","1","507904"</t>
  </si>
  <si>
    <t>Appui au CITC Kitshanga/octobre</t>
  </si>
  <si>
    <t>"IntAlert Live","ALERT UK","17","1","507905"</t>
  </si>
  <si>
    <t>Appui au CITC Nyamitaba/octobre</t>
  </si>
  <si>
    <t>"IntAlert Live","ALERT UK","17","1","507906"</t>
  </si>
  <si>
    <t>Appui trimestriel au CITC Pinga pour la permanance</t>
  </si>
  <si>
    <t>"IntAlert Live","ALERT UK","17","1","507907"</t>
  </si>
  <si>
    <t>Appui trimestriel au CITC Mweso pour la permanance</t>
  </si>
  <si>
    <t>"IntAlert Live","ALERT UK","17","1","507908"</t>
  </si>
  <si>
    <t>Appui trimestriel au CITC Kitshanga pour la permanance</t>
  </si>
  <si>
    <t>"IntAlert Live","ALERT UK","17","1","507909"</t>
  </si>
  <si>
    <t>Appui trimestriel au CITC Nyamitaba pour la permanance</t>
  </si>
  <si>
    <t>"IntAlert Live","ALERT UK","17","1","507914"</t>
  </si>
  <si>
    <t>Appui au CITC Pinga mois de novembre 2019</t>
  </si>
  <si>
    <t>"IntAlert Live","ALERT UK","17","1","507915"</t>
  </si>
  <si>
    <t>Appui au CITC Mweso de novembre 2019</t>
  </si>
  <si>
    <t>"IntAlert Live","ALERT UK","17","1","507916"</t>
  </si>
  <si>
    <t>Appui au CITC Kitshanga de novembre 2019</t>
  </si>
  <si>
    <t>"IntAlert Live","ALERT UK","17","1","507917"</t>
  </si>
  <si>
    <t>Appui au CITC Nyamitaba de novembre 2019</t>
  </si>
  <si>
    <t>"IntAlert Live","ALERT UK","17","1","507922"</t>
  </si>
  <si>
    <t>Appui au CITC Pinga mois de décembre2019</t>
  </si>
  <si>
    <t>"IntAlert Live","ALERT UK","17","1","507923"</t>
  </si>
  <si>
    <t>Appui au CITC Mweso de décembre2019</t>
  </si>
  <si>
    <t>"IntAlert Live","ALERT UK","17","1","507924"</t>
  </si>
  <si>
    <t>Appui au CITC Kitshanga de décembre2019</t>
  </si>
  <si>
    <t>"IntAlert Live","ALERT UK","17","1","507925"</t>
  </si>
  <si>
    <t>Appui au CITC Nyamitaba de décembre2019</t>
  </si>
  <si>
    <t>"IntAlert Live","ALERT UK","17","1","417976"</t>
  </si>
  <si>
    <t>"IntAlert Live","ALERT UK","17","1","448612"</t>
  </si>
  <si>
    <t>"IntAlert Live","ALERT UK","17","1","484568"</t>
  </si>
  <si>
    <t>DRCGOM/GENJNL/2019/010/007</t>
  </si>
  <si>
    <t>"IntAlert Live","ALERT UK","17","1","484847"</t>
  </si>
  <si>
    <t>Frs voy staffs 10-14/10 atelier Bashali</t>
  </si>
  <si>
    <t>"IntAlert Live","ALERT UK","17","1","485321"</t>
  </si>
  <si>
    <t>JDRCGOM/ BANQUE/2019/008/026</t>
  </si>
  <si>
    <t>77506</t>
  </si>
  <si>
    <t>CONSULTANT  FEES</t>
  </si>
  <si>
    <t>"IntAlert Live","ALERT UK","17","1","485507"</t>
  </si>
  <si>
    <t>Transport participants Bashali</t>
  </si>
  <si>
    <t>"IntAlert Live","ALERT UK","17","1","487615"</t>
  </si>
  <si>
    <t>Location salle atelier Bashali</t>
  </si>
  <si>
    <t>"IntAlert Live","ALERT UK","17","1","488084"</t>
  </si>
  <si>
    <t>Photocopies fiches et communication</t>
  </si>
  <si>
    <t>PHOTOCOPYING</t>
  </si>
  <si>
    <t>"IntAlert Live","ALERT UK","17","1","491394"</t>
  </si>
  <si>
    <t>DRCGOM/ BANQUE/2019/011/003</t>
  </si>
  <si>
    <t>CMS SARL</t>
  </si>
  <si>
    <t xml:space="preserve">Trsf 3eme tranche 30% construction C.Jeunes </t>
  </si>
  <si>
    <t>"IntAlert Live","ALERT UK","17","1","491412"</t>
  </si>
  <si>
    <t>DRCGOM/ BANQUE/2019/011/009</t>
  </si>
  <si>
    <t>CDI</t>
  </si>
  <si>
    <t xml:space="preserve">Withholding taxes for 386 cantonniers Kirima-Bambo road </t>
  </si>
  <si>
    <t>"IntAlert Live","ALERT UK","17","1","448418"</t>
  </si>
  <si>
    <t>76295</t>
  </si>
  <si>
    <t>"IntAlert Live","ALERT UK","17","1","448419"</t>
  </si>
  <si>
    <t>"IntAlert Live","ALERT UK","17","1","448420"</t>
  </si>
  <si>
    <t>"IntAlert Live","ALERT UK","17","1","448443"</t>
  </si>
  <si>
    <t>"IntAlert Live","ALERT UK","17","1","507830"</t>
  </si>
  <si>
    <t>DRCPARTNER/PAAP/AP21RR/2019/05</t>
  </si>
  <si>
    <t>VURUKA SAAKUMI</t>
  </si>
  <si>
    <t xml:space="preserve">location véhicule / appui le conseil consultatif provincial </t>
  </si>
  <si>
    <t>"IntAlert Live","ALERT UK","17","1","507831"</t>
  </si>
  <si>
    <t>CYRIL MUHONGYA</t>
  </si>
  <si>
    <t xml:space="preserve">Pyt frais de séjour appui le conseil consultatif provincial </t>
  </si>
  <si>
    <t>"IntAlert Live","ALERT UK","17","1","507832"</t>
  </si>
  <si>
    <t>WAMARIA PAULINE</t>
  </si>
  <si>
    <t xml:space="preserve">appui le conseil consultatif provincial dans les visites de suivi des activité </t>
  </si>
  <si>
    <t>"IntAlert Live","ALERT UK","17","1","507833"</t>
  </si>
  <si>
    <t>CBCA  KANYABAYONGA</t>
  </si>
  <si>
    <t>"IntAlert Live","ALERT UK","17","1","507834"</t>
  </si>
  <si>
    <t>"IntAlert Live","ALERT UK","17","1","507820"</t>
  </si>
  <si>
    <t>SHOP DUKA LETU</t>
  </si>
  <si>
    <t>fourniture atélier-activités de tribune d'expression libre</t>
  </si>
  <si>
    <t>"IntAlert Live","ALERT UK","17","1","507821"</t>
  </si>
  <si>
    <t>transport participant - activités de tribune d'expression libre /Bambo</t>
  </si>
  <si>
    <t>"IntAlert Live","ALERT UK","17","1","507822"</t>
  </si>
  <si>
    <t>transport participant- activités de tribune d'expression libre/Kanyabayonga</t>
  </si>
  <si>
    <t>"IntAlert Live","ALERT UK","17","1","507823"</t>
  </si>
  <si>
    <t>location salle- tribune d'expression libre/BAMBO</t>
  </si>
  <si>
    <t>"IntAlert Live","ALERT UK","17","1","507824"</t>
  </si>
  <si>
    <t>LOGEMENT LA FLEUR</t>
  </si>
  <si>
    <t>location salle- tribune d'expression libre/KANYABAYONGA</t>
  </si>
  <si>
    <t>"IntAlert Live","ALERT UK","17","1","507825"</t>
  </si>
  <si>
    <t>ETS GLOBAL SERVICES</t>
  </si>
  <si>
    <t>location véhicule- de tribune d'expression libre</t>
  </si>
  <si>
    <t>"IntAlert Live","ALERT UK","17","1","507826"</t>
  </si>
  <si>
    <t>MAISON BLANCHE</t>
  </si>
  <si>
    <t>logement- activités de tribune d'expression libre</t>
  </si>
  <si>
    <t>"IntAlert Live","ALERT UK","17","1","507827"</t>
  </si>
  <si>
    <t>logement staff-tribune d'expression libre</t>
  </si>
  <si>
    <t>"IntAlert Live","ALERT UK","17","1","507828"</t>
  </si>
  <si>
    <t>restauration activités de tribune d'expression libre/BAMBO</t>
  </si>
  <si>
    <t>"IntAlert Live","ALERT UK","17","1","507829"</t>
  </si>
  <si>
    <t>restauration- tribune d'expression libre/KANYABAYONGA</t>
  </si>
  <si>
    <t>"IntAlert Live","ALERT UK","17","1","448412"</t>
  </si>
  <si>
    <t>"IntAlert Live","ALERT UK","17","1","448413"</t>
  </si>
  <si>
    <t>"IntAlert Live","ALERT UK","17","1","448414"</t>
  </si>
  <si>
    <t>"IntAlert Live","ALERT UK","17","1","448415"</t>
  </si>
  <si>
    <t>"IntAlert Live","ALERT UK","17","1","448416"</t>
  </si>
  <si>
    <t>"IntAlert Live","ALERT UK","17","1","476463"</t>
  </si>
  <si>
    <t>77262</t>
  </si>
  <si>
    <t>"IntAlert Live","ALERT UK","17","1","476464"</t>
  </si>
  <si>
    <t>"IntAlert Live","ALERT UK","17","1","476465"</t>
  </si>
  <si>
    <t>"IntAlert Live","ALERT UK","17","1","477374"</t>
  </si>
  <si>
    <t>"IntAlert Live","ALERT UK","17","1","477375"</t>
  </si>
  <si>
    <t>"IntAlert Live","ALERT UK","17","1","477376"</t>
  </si>
  <si>
    <t>"IntAlert Live","ALERT UK","17","1","477377"</t>
  </si>
  <si>
    <t>"IntAlert Live","ALERT UK","17","1","477378"</t>
  </si>
  <si>
    <t>"IntAlert Live","ALERT UK","17","1","477379"</t>
  </si>
  <si>
    <t>"IntAlert Live","ALERT UK","17","1","477380"</t>
  </si>
  <si>
    <t>"IntAlert Live","ALERT UK","17","1","477756"</t>
  </si>
  <si>
    <t>77263</t>
  </si>
  <si>
    <t>"IntAlert Live","ALERT UK","17","1","477757"</t>
  </si>
  <si>
    <t>"IntAlert Live","ALERT UK","17","1","477758"</t>
  </si>
  <si>
    <t>"IntAlert Live","ALERT UK","17","1","477759"</t>
  </si>
  <si>
    <t>"IntAlert Live","ALERT UK","17","1","477760"</t>
  </si>
  <si>
    <t>"IntAlert Live","ALERT UK","17","1","477761"</t>
  </si>
  <si>
    <t>"IntAlert Live","ALERT UK","17","1","507814"</t>
  </si>
  <si>
    <t xml:space="preserve">logement staff- plan d'action de Bwito </t>
  </si>
  <si>
    <t>"IntAlert Live","ALERT UK","17","1","507815"</t>
  </si>
  <si>
    <t>RESTAURANT DIEU MERCI</t>
  </si>
  <si>
    <t xml:space="preserve">restauration-plan d'action de Bwito </t>
  </si>
  <si>
    <t>"IntAlert Live","ALERT UK","17","1","507816"</t>
  </si>
  <si>
    <t>LOGEMENT HEWA BORA</t>
  </si>
  <si>
    <t xml:space="preserve">logement -plan d'action de Bwito </t>
  </si>
  <si>
    <t>"IntAlert Live","ALERT UK","17","1","507817"</t>
  </si>
  <si>
    <t>EMMANUEL</t>
  </si>
  <si>
    <t xml:space="preserve">restauration- du plan d'action de Bwito </t>
  </si>
  <si>
    <t>"IntAlert Live","ALERT UK","17","1","507818"</t>
  </si>
  <si>
    <t xml:space="preserve"> logement staff AAP-actualisation du plan d'action de Bwito </t>
  </si>
  <si>
    <t>"IntAlert Live","ALERT UK","17","1","507819"</t>
  </si>
  <si>
    <t>MUHINDO SEM</t>
  </si>
  <si>
    <t xml:space="preserve"> restauration- actualisation du plan d'action de Bwito </t>
  </si>
  <si>
    <t>"IntAlert Live","ALERT UK","17","1","507857"</t>
  </si>
  <si>
    <t>NZABONIMPA</t>
  </si>
  <si>
    <t xml:space="preserve"> bureau antenne de bambu mois d(10-11-12-2019)</t>
  </si>
  <si>
    <t>"IntAlert Live","ALERT UK","17","1","507858"</t>
  </si>
  <si>
    <t>KAMBALE MUND'YABAGHOBI</t>
  </si>
  <si>
    <t xml:space="preserve"> bureau antenne de kanyabayonga mois d(10-11-12- 2019)</t>
  </si>
  <si>
    <t>"IntAlert Live","ALERT UK","17","1","507859"</t>
  </si>
  <si>
    <t>GILAIN KUTEMBEYA</t>
  </si>
  <si>
    <t>bureau antenne de kibirizi mois d(10-11-12- 2019)</t>
  </si>
  <si>
    <t>"IntAlert Live","ALERT UK","17","1","507860"</t>
  </si>
  <si>
    <t>BIZIMANA</t>
  </si>
  <si>
    <t xml:space="preserve"> bureau antenne de nyanzale mois d(10-11-12- 2019)</t>
  </si>
  <si>
    <t>"IntAlert Live","ALERT UK","17","1","507861"</t>
  </si>
  <si>
    <t>CANTINE ECN</t>
  </si>
  <si>
    <t>appui aux structures de paix / mois d(10-11-12-2019/kanyabayona</t>
  </si>
  <si>
    <t>"IntAlert Live","ALERT UK","17","1","507862"</t>
  </si>
  <si>
    <t>SHOP TUMAINI</t>
  </si>
  <si>
    <t xml:space="preserve"> communication structures de paix / mois d(10-11-12-2019/kanyabayona </t>
  </si>
  <si>
    <t>"IntAlert Live","ALERT UK","17","1","507863"</t>
  </si>
  <si>
    <t>PAPETERIE UMOJA</t>
  </si>
  <si>
    <t xml:space="preserve"> appui aux structures de paix / mois d(10-1112- 2019)Nyanzale</t>
  </si>
  <si>
    <t>"IntAlert Live","ALERT UK","17","1","507864"</t>
  </si>
  <si>
    <t>SHOP SUN</t>
  </si>
  <si>
    <t>appui aux structures de paix / mois d(10-11-12-2019/Nyanzale</t>
  </si>
  <si>
    <t>"IntAlert Live","ALERT UK","17","1","507865"</t>
  </si>
  <si>
    <t>PAPETERIE LA FIDELITE</t>
  </si>
  <si>
    <t>appui aux structures de paix / mois d(10-11-12-2019/Bambo</t>
  </si>
  <si>
    <t>"IntAlert Live","ALERT UK","17","1","507866"</t>
  </si>
  <si>
    <t>SHOP AKILI</t>
  </si>
  <si>
    <t xml:space="preserve"> communication  pour appui aux structures /Bambo</t>
  </si>
  <si>
    <t>"IntAlert Live","ALERT UK","17","1","507867"</t>
  </si>
  <si>
    <t>PAPETERI ETHIENE</t>
  </si>
  <si>
    <t>appui aux structures de paix / mois d(10-11-12-2019/ Kitshanga</t>
  </si>
  <si>
    <t>"IntAlert Live","ALERT UK","17","1","507868"</t>
  </si>
  <si>
    <t>CABINE CHEZ PAPA BARAMA</t>
  </si>
  <si>
    <t xml:space="preserve"> communication  pour appui aux structures de paix Kitshanga</t>
  </si>
  <si>
    <t>"IntAlert Live","ALERT UK","17","1","507869"</t>
  </si>
  <si>
    <t>PAPETERIE ALPHA</t>
  </si>
  <si>
    <t>appui aux structures de paix / mois d(10-11-12-2019/Kibirizi</t>
  </si>
  <si>
    <t>"IntAlert Live","ALERT UK","17","1","507870"</t>
  </si>
  <si>
    <t>SHOP SAFI</t>
  </si>
  <si>
    <t xml:space="preserve"> communication  pour appui aux structures de paix Kibirizi</t>
  </si>
  <si>
    <t>"IntAlert Live","ALERT UK","17","1","445877"</t>
  </si>
  <si>
    <t>"IntAlert Live","ALERT UK","17","1","448421"</t>
  </si>
  <si>
    <t>"IntAlert Live","ALERT UK","17","1","448422"</t>
  </si>
  <si>
    <t>"IntAlert Live","ALERT UK","17","1","448423"</t>
  </si>
  <si>
    <t>"IntAlert Live","ALERT UK","17","1","448424"</t>
  </si>
  <si>
    <t>"IntAlert Live","ALERT UK","17","1","448425"</t>
  </si>
  <si>
    <t>"IntAlert Live","ALERT UK","17","1","448426"</t>
  </si>
  <si>
    <t>"IntAlert Live","ALERT UK","17","1","448427"</t>
  </si>
  <si>
    <t>"IntAlert Live","ALERT UK","17","1","448428"</t>
  </si>
  <si>
    <t>"IntAlert Live","ALERT UK","17","1","448429"</t>
  </si>
  <si>
    <t>"IntAlert Live","ALERT UK","17","1","448430"</t>
  </si>
  <si>
    <t>"IntAlert Live","ALERT UK","17","1","448431"</t>
  </si>
  <si>
    <t>"IntAlert Live","ALERT UK","17","1","448432"</t>
  </si>
  <si>
    <t>"IntAlert Live","ALERT UK","17","1","448433"</t>
  </si>
  <si>
    <t>"IntAlert Live","ALERT UK","17","1","448434"</t>
  </si>
  <si>
    <t>"IntAlert Live","ALERT UK","17","1","448435"</t>
  </si>
  <si>
    <t>"IntAlert Live","ALERT UK","17","1","448436"</t>
  </si>
  <si>
    <t>"IntAlert Live","ALERT UK","17","1","448437"</t>
  </si>
  <si>
    <t>"IntAlert Live","ALERT UK","17","1","448438"</t>
  </si>
  <si>
    <t>"IntAlert Live","ALERT UK","17","1","448439"</t>
  </si>
  <si>
    <t>"IntAlert Live","ALERT UK","17","1","448444"</t>
  </si>
  <si>
    <t>"IntAlert Live","ALERT UK","17","1","448445"</t>
  </si>
  <si>
    <t>"IntAlert Live","ALERT UK","17","1","448446"</t>
  </si>
  <si>
    <t>"IntAlert Live","ALERT UK","17","1","448447"</t>
  </si>
  <si>
    <t>"IntAlert Live","ALERT UK","17","1","448448"</t>
  </si>
  <si>
    <t>"IntAlert Live","ALERT UK","17","1","448449"</t>
  </si>
  <si>
    <t>"IntAlert Live","ALERT UK","17","1","476459"</t>
  </si>
  <si>
    <t>"IntAlert Live","ALERT UK","17","1","476460"</t>
  </si>
  <si>
    <t>"IntAlert Live","ALERT UK","17","1","476461"</t>
  </si>
  <si>
    <t>"IntAlert Live","ALERT UK","17","1","476462"</t>
  </si>
  <si>
    <t>"IntAlert Live","ALERT UK","17","1","477243"</t>
  </si>
  <si>
    <t>"IntAlert Live","ALERT UK","17","1","477244"</t>
  </si>
  <si>
    <t>"IntAlert Live","ALERT UK","17","1","477245"</t>
  </si>
  <si>
    <t>"IntAlert Live","ALERT UK","17","1","477246"</t>
  </si>
  <si>
    <t>"IntAlert Live","ALERT UK","17","1","477247"</t>
  </si>
  <si>
    <t>"IntAlert Live","ALERT UK","17","1","477248"</t>
  </si>
  <si>
    <t>"IntAlert Live","ALERT UK","17","1","477249"</t>
  </si>
  <si>
    <t>"IntAlert Live","ALERT UK","17","1","477250"</t>
  </si>
  <si>
    <t>"IntAlert Live","ALERT UK","17","1","477251"</t>
  </si>
  <si>
    <t>"IntAlert Live","ALERT UK","17","1","477252"</t>
  </si>
  <si>
    <t>"IntAlert Live","ALERT UK","17","1","477253"</t>
  </si>
  <si>
    <t>"IntAlert Live","ALERT UK","17","1","477254"</t>
  </si>
  <si>
    <t>"IntAlert Live","ALERT UK","17","1","477255"</t>
  </si>
  <si>
    <t>"IntAlert Live","ALERT UK","17","1","477256"</t>
  </si>
  <si>
    <t>"IntAlert Live","ALERT UK","17","1","477257"</t>
  </si>
  <si>
    <t>"IntAlert Live","ALERT UK","17","1","477368"</t>
  </si>
  <si>
    <t>"IntAlert Live","ALERT UK","17","1","477369"</t>
  </si>
  <si>
    <t>"IntAlert Live","ALERT UK","17","1","477370"</t>
  </si>
  <si>
    <t>"IntAlert Live","ALERT UK","17","1","477371"</t>
  </si>
  <si>
    <t>"IntAlert Live","ALERT UK","17","1","477372"</t>
  </si>
  <si>
    <t>"IntAlert Live","ALERT UK","17","1","477373"</t>
  </si>
  <si>
    <t>"IntAlert Live","ALERT UK","17","1","477750"</t>
  </si>
  <si>
    <t>"IntAlert Live","ALERT UK","17","1","477751"</t>
  </si>
  <si>
    <t>"IntAlert Live","ALERT UK","17","1","477752"</t>
  </si>
  <si>
    <t>"IntAlert Live","ALERT UK","17","1","477753"</t>
  </si>
  <si>
    <t>"IntAlert Live","ALERT UK","17","1","477754"</t>
  </si>
  <si>
    <t>"IntAlert Live","ALERT UK","17","1","477755"</t>
  </si>
  <si>
    <t>"IntAlert Live","ALERT UK","17","1","485392"</t>
  </si>
  <si>
    <t>DRCGOM/GENJNL/2019/010/016</t>
  </si>
  <si>
    <t>Pmt 31cantoniers  route Bambo-Kirim</t>
  </si>
  <si>
    <t>"IntAlert Live","ALERT UK","17","1","488539"</t>
  </si>
  <si>
    <t>DRCGOM/CAISSE/2019/010/001</t>
  </si>
  <si>
    <t>Pmt cantoniers route Bambo-Kirima</t>
  </si>
  <si>
    <t>MAINTENANCE OF VEHICLE</t>
  </si>
  <si>
    <t>"IntAlert Live","ALERT UK","17","1","489002"</t>
  </si>
  <si>
    <t>"IntAlert Live","ALERT UK","17","1","491436"</t>
  </si>
  <si>
    <t>DRCGOM/ BANQUE/2019/011/016</t>
  </si>
  <si>
    <t>Fly ticket Esther Kin-Goma</t>
  </si>
  <si>
    <t>"IntAlert Live","ALERT UK","17","1","505674"</t>
  </si>
  <si>
    <t>JDRCGOM/CAISSE/2019/010/001</t>
  </si>
  <si>
    <t>G00245</t>
  </si>
  <si>
    <t>Complement avc mission Kitshanga</t>
  </si>
  <si>
    <t>0441</t>
  </si>
  <si>
    <t>DRC GOMA PETTY CASH USD</t>
  </si>
  <si>
    <t>"IntAlert Live","ALERT UK","17","1","505681"</t>
  </si>
  <si>
    <t>AIRPORT</t>
  </si>
  <si>
    <t>Go Pass Esther</t>
  </si>
  <si>
    <t>"IntAlert Live","ALERT UK","17","1","507847"</t>
  </si>
  <si>
    <t>AMOS HABAMUNGU</t>
  </si>
  <si>
    <t xml:space="preserve">restauration superviseur projet Mission à Kikuku </t>
  </si>
  <si>
    <t>"IntAlert Live","ALERT UK","17","1","507848"</t>
  </si>
  <si>
    <t>RESTAURANT MONT FLERI</t>
  </si>
  <si>
    <t>pause-café participants/ Atélier avec les leaders à opinion violent</t>
  </si>
  <si>
    <t>"IntAlert Live","ALERT UK","17","1","507849"</t>
  </si>
  <si>
    <t xml:space="preserve"> Atélier avec les leaders à opinion violent</t>
  </si>
  <si>
    <t>"IntAlert Live","ALERT UK","17","1","507850"</t>
  </si>
  <si>
    <t>PAPETERIE FABIUS</t>
  </si>
  <si>
    <t>Atélier avec les leaders à opinion violent</t>
  </si>
  <si>
    <t>"IntAlert Live","ALERT UK","17","1","507851"</t>
  </si>
  <si>
    <t>"IntAlert Live","ALERT UK","17","1","507852"</t>
  </si>
  <si>
    <t>"IntAlert Live","ALERT UK","17","1","507853"</t>
  </si>
  <si>
    <t>"IntAlert Live","ALERT UK","17","1","507854"</t>
  </si>
  <si>
    <t>location véhicule /Atélier avec les leaders à opinion violent</t>
  </si>
  <si>
    <t>"IntAlert Live","ALERT UK","17","1","507855"</t>
  </si>
  <si>
    <t>LIGEMENT KASEREKA</t>
  </si>
  <si>
    <t>location salle / Atélier avec les leaders à opinion violent</t>
  </si>
  <si>
    <t>"IntAlert Live","ALERT UK","17","1","507856"</t>
  </si>
  <si>
    <t>BAHATI BINDU</t>
  </si>
  <si>
    <t xml:space="preserve"> bureau antenne de bishusha mois d(10-11-12 2019)</t>
  </si>
  <si>
    <t>"IntAlert Live","ALERT UK","17","1","507873"</t>
  </si>
  <si>
    <t>BAHATI KALEKUZI</t>
  </si>
  <si>
    <t xml:space="preserve">Pyt facture reparation vehicule </t>
  </si>
  <si>
    <t>"IntAlert Live","ALERT UK","17","1","507874"</t>
  </si>
  <si>
    <t>NYARUSUMBA LODGE</t>
  </si>
  <si>
    <t>logement mission a Kitshanga</t>
  </si>
  <si>
    <t>"IntAlert Live","ALERT UK","17","1","507875"</t>
  </si>
  <si>
    <t>logement mission a Kikuku /Bambo</t>
  </si>
  <si>
    <t>"IntAlert Live","ALERT UK","17","1","507876"</t>
  </si>
  <si>
    <t>LOGEMENT TOUT PRIX</t>
  </si>
  <si>
    <t>Logement mission  à Kikuku / Nyanzale</t>
  </si>
  <si>
    <t>"IntAlert Live","ALERT UK","17","1","425276"</t>
  </si>
  <si>
    <t>75694</t>
  </si>
  <si>
    <t>DM2019APR</t>
  </si>
  <si>
    <t>"IntAlert Live","ALERT UK","17","1","425552"</t>
  </si>
  <si>
    <t>"IntAlert Live","ALERT UK","17","1","425553"</t>
  </si>
  <si>
    <t>"IntAlert Live","ALERT UK","17","1","426198"</t>
  </si>
  <si>
    <t>"IntAlert Live","ALERT UK","17","1","426295"</t>
  </si>
  <si>
    <t>"IntAlert Live","ALERT UK","17","1","426297"</t>
  </si>
  <si>
    <t>"IntAlert Live","ALERT UK","17","1","427898"</t>
  </si>
  <si>
    <t>"IntAlert Live","ALERT UK","17","1","436858"</t>
  </si>
  <si>
    <t>75988</t>
  </si>
  <si>
    <t>DM2019MAY</t>
  </si>
  <si>
    <t>"IntAlert Live","ALERT UK","17","1","485367"</t>
  </si>
  <si>
    <t>DRCGOM/ BANQUE/2019/010/018</t>
  </si>
  <si>
    <t>Trsf 1er tranche 50% construction Maison Mwami</t>
  </si>
  <si>
    <t>"IntAlert Live","ALERT UK","17","1","485601"</t>
  </si>
  <si>
    <t>DRCGOM/GENJNL/2019/010/011</t>
  </si>
  <si>
    <t>Frs voy participants atelier GPPM</t>
  </si>
  <si>
    <t>"IntAlert Live","ALERT UK","17","1","490864"</t>
  </si>
  <si>
    <t>DRCBUK/BANK/2019/11/005</t>
  </si>
  <si>
    <t>G00123</t>
  </si>
  <si>
    <t>Pmt 2ème tranche constuction Mwami-Njia</t>
  </si>
  <si>
    <t>"IntAlert Live","ALERT UK","17","1","503635"</t>
  </si>
  <si>
    <t>DRCGOM/BANQUE/2019/012/019</t>
  </si>
  <si>
    <t>Pmt 3eme tranche Rehabil maison Mwami 10%</t>
  </si>
  <si>
    <t>"IntAlert Live","ALERT UK","17","1","504223"</t>
  </si>
  <si>
    <t xml:space="preserve">Acces Aero equipE NJIA </t>
  </si>
  <si>
    <t>"IntAlert Live","ALERT UK","17","1","504397"</t>
  </si>
  <si>
    <t>DRCGOM/GENJNL/2019/012/014</t>
  </si>
  <si>
    <t>RVA</t>
  </si>
  <si>
    <t xml:space="preserve">Go pass et courses -Kinshasa equipe NJIA </t>
  </si>
  <si>
    <t>"IntAlert Live","ALERT UK","17","1","504398"</t>
  </si>
  <si>
    <t>PAPETERIE LA GRACE</t>
  </si>
  <si>
    <t xml:space="preserve">Fournitures ateliers NJIA Kin </t>
  </si>
  <si>
    <t>"IntAlert Live","ALERT UK","17","1","407628"</t>
  </si>
  <si>
    <t>75040</t>
  </si>
  <si>
    <t>DM2019FEB</t>
  </si>
  <si>
    <t>"IntAlert Live","ALERT UK","17","1","407632"</t>
  </si>
  <si>
    <t>"IntAlert Live","ALERT UK","17","1","407685"</t>
  </si>
  <si>
    <t>"IntAlert Live","ALERT UK","17","1","407718"</t>
  </si>
  <si>
    <t>"IntAlert Live","ALERT UK","17","1","407723"</t>
  </si>
  <si>
    <t>"IntAlert Live","ALERT UK","17","1","436684"</t>
  </si>
  <si>
    <t>"IntAlert Live","ALERT UK","17","1","436685"</t>
  </si>
  <si>
    <t>"IntAlert Live","ALERT UK","17","1","436803"</t>
  </si>
  <si>
    <t>"IntAlert Live","ALERT UK","17","1","436804"</t>
  </si>
  <si>
    <t>"IntAlert Live","ALERT UK","17","1","437425"</t>
  </si>
  <si>
    <t>PUBLICITY AND PROMOTION</t>
  </si>
  <si>
    <t>"IntAlert Live","ALERT UK","17","1","445444"</t>
  </si>
  <si>
    <t>"IntAlert Live","ALERT UK","17","1","466108"</t>
  </si>
  <si>
    <t>"IntAlert Live","ALERT UK","17","1","466400"</t>
  </si>
  <si>
    <t>"IntAlert Live","ALERT UK","17","1","466401"</t>
  </si>
  <si>
    <t>"IntAlert Live","ALERT UK","17","1","466697"</t>
  </si>
  <si>
    <t>"IntAlert Live","ALERT UK","17","1","466702"</t>
  </si>
  <si>
    <t>"IntAlert Live","ALERT UK","17","1","467048"</t>
  </si>
  <si>
    <t>"IntAlert Live","ALERT UK","17","1","467163"</t>
  </si>
  <si>
    <t>"IntAlert Live","ALERT UK","17","1","467368"</t>
  </si>
  <si>
    <t>"IntAlert Live","ALERT UK","17","1","467369"</t>
  </si>
  <si>
    <t>"IntAlert Live","ALERT UK","17","1","468139"</t>
  </si>
  <si>
    <t>"IntAlert Live","ALERT UK","17","1","468144"</t>
  </si>
  <si>
    <t>"IntAlert Live","ALERT UK","17","1","468145"</t>
  </si>
  <si>
    <t>"IntAlert Live","ALERT UK","17","1","468300"</t>
  </si>
  <si>
    <t>"IntAlert Live","ALERT UK","17","1","468609"</t>
  </si>
  <si>
    <t>OFFICE PRINTING</t>
  </si>
  <si>
    <t>"IntAlert Live","ALERT UK","17","1","468610"</t>
  </si>
  <si>
    <t>"IntAlert Live","ALERT UK","17","1","468937"</t>
  </si>
  <si>
    <t>FURNITURE, FIXTURES &amp; FITTINGS</t>
  </si>
  <si>
    <t>"IntAlert Live","ALERT UK","17","1","468959"</t>
  </si>
  <si>
    <t>OFFICE EQUIPMENT</t>
  </si>
  <si>
    <t>"IntAlert Live","ALERT UK","17","1","474880"</t>
  </si>
  <si>
    <t>77220</t>
  </si>
  <si>
    <t>"IntAlert Live","ALERT UK","17","1","474984"</t>
  </si>
  <si>
    <t>"IntAlert Live","ALERT UK","17","1","475026"</t>
  </si>
  <si>
    <t>"IntAlert Live","ALERT UK","17","1","475027"</t>
  </si>
  <si>
    <t>"IntAlert Live","ALERT UK","17","1","475028"</t>
  </si>
  <si>
    <t>"IntAlert Live","ALERT UK","17","1","475029"</t>
  </si>
  <si>
    <t>"IntAlert Live","ALERT UK","17","1","475030"</t>
  </si>
  <si>
    <t>"IntAlert Live","ALERT UK","17","1","475031"</t>
  </si>
  <si>
    <t>"IntAlert Live","ALERT UK","17","1","475055"</t>
  </si>
  <si>
    <t>"IntAlert Live","ALERT UK","17","1","475118"</t>
  </si>
  <si>
    <t>"IntAlert Live","ALERT UK","17","1","475134"</t>
  </si>
  <si>
    <t>"IntAlert Live","ALERT UK","17","1","475300"</t>
  </si>
  <si>
    <t>"IntAlert Live","ALERT UK","17","1","475376"</t>
  </si>
  <si>
    <t>"IntAlert Live","ALERT UK","17","1","475386"</t>
  </si>
  <si>
    <t>"IntAlert Live","ALERT UK","17","1","475387"</t>
  </si>
  <si>
    <t>"IntAlert Live","ALERT UK","17","1","475863"</t>
  </si>
  <si>
    <t>"IntAlert Live","ALERT UK","17","1","475979"</t>
  </si>
  <si>
    <t>"IntAlert Live","ALERT UK","17","1","476046"</t>
  </si>
  <si>
    <t>"IntAlert Live","ALERT UK","17","1","476054"</t>
  </si>
  <si>
    <t>"IntAlert Live","ALERT UK","17","1","476263"</t>
  </si>
  <si>
    <t>"IntAlert Live","ALERT UK","17","1","477814"</t>
  </si>
  <si>
    <t>"IntAlert Live","ALERT UK","17","1","477855"</t>
  </si>
  <si>
    <t>"IntAlert Live","ALERT UK","17","1","478004"</t>
  </si>
  <si>
    <t>"IntAlert Live","ALERT UK","17","1","478294"</t>
  </si>
  <si>
    <t>"IntAlert Live","ALERT UK","17","1","478326"</t>
  </si>
  <si>
    <t>"IntAlert Live","ALERT UK","17","1","478716"</t>
  </si>
  <si>
    <t>"IntAlert Live","ALERT UK","17","1","479370"</t>
  </si>
  <si>
    <t>"IntAlert Live","ALERT UK","17","1","485312"</t>
  </si>
  <si>
    <t>JDRCGOM/ BANQUE/2019/008/006</t>
  </si>
  <si>
    <t>"IntAlert Live","ALERT UK","17","1","485320"</t>
  </si>
  <si>
    <t>"IntAlert Live","ALERT UK","17","1","485498"</t>
  </si>
  <si>
    <t>DRCGOM/ BANQUE/2019/010/017</t>
  </si>
  <si>
    <t>Location vehicule membres GPPM</t>
  </si>
  <si>
    <t>"IntAlert Live","ALERT UK","17","1","488402"</t>
  </si>
  <si>
    <t>DRCGOM/ BANQUE/2019/010/016</t>
  </si>
  <si>
    <t>Fuel Vehicle NJIA sept 2019</t>
  </si>
  <si>
    <t>VEHICLE FUEL</t>
  </si>
  <si>
    <t>"IntAlert Live","ALERT UK","17","1","491817"</t>
  </si>
  <si>
    <t>DRCGOM/GENJNL/2019/011/008</t>
  </si>
  <si>
    <t xml:space="preserve">Frs voy Esther et participants Goma 25-03/12 </t>
  </si>
  <si>
    <t>"IntAlert Live","ALERT UK","17","1","450484"</t>
  </si>
  <si>
    <t>TELEPHONE, FAX, ETC</t>
  </si>
  <si>
    <t>"IntAlert Live","ALERT UK","17","1","450573"</t>
  </si>
  <si>
    <t>"IntAlert Live","ALERT UK","17","1","459441"</t>
  </si>
  <si>
    <t>"IntAlert Live","ALERT UK","17","1","485313"</t>
  </si>
  <si>
    <t>"IntAlert Live","ALERT UK","17","1","485595"</t>
  </si>
  <si>
    <t>DRCGOM/ BANQUE/2019/010/021</t>
  </si>
  <si>
    <t>Frs voy Esther GOMA 16-21 /10</t>
  </si>
  <si>
    <t>"IntAlert Live","ALERT UK","17","1","491408"</t>
  </si>
  <si>
    <t>DRCGOM/ BANQUE/2019/011/007</t>
  </si>
  <si>
    <t>Purchase of materials rehabilitation of King's house in Bwito</t>
  </si>
  <si>
    <t>"IntAlert Live","ALERT UK","17","1","491413"</t>
  </si>
  <si>
    <t>"IntAlert Live","ALERT UK","17","1","504176"</t>
  </si>
  <si>
    <t>INGENIEUR FAUSTIN</t>
  </si>
  <si>
    <t>Montage equipement Maison jeunes</t>
  </si>
  <si>
    <t>"IntAlert Live","ALERT UK","17","1","504215"</t>
  </si>
  <si>
    <t>CMS</t>
  </si>
  <si>
    <t>Transport equipement de Kitshanga a Kikuku</t>
  </si>
  <si>
    <t>"IntAlert Live","ALERT UK","17","1","504399"</t>
  </si>
  <si>
    <t>MAISON LAPINA</t>
  </si>
  <si>
    <t xml:space="preserve">Repas participants et salle atelier Kinshasa </t>
  </si>
  <si>
    <t>"IntAlert Live","ALERT UK","17","1","504400"</t>
  </si>
  <si>
    <t>ETS SANGANA</t>
  </si>
  <si>
    <t>Location vehicules atelier Kinshasa</t>
  </si>
  <si>
    <t>"IntAlert Live","ALERT UK","17","1","504401"</t>
  </si>
  <si>
    <t xml:space="preserve">Transport des participants Kinshasa </t>
  </si>
  <si>
    <t>"IntAlert Live","ALERT UK","17","1","504402"</t>
  </si>
  <si>
    <t>SUNI STAREC</t>
  </si>
  <si>
    <t>Frais voyage Suni Kin 16-23 dec 2019</t>
  </si>
  <si>
    <t>"IntAlert Live","ALERT UK","17","1","504403"</t>
  </si>
  <si>
    <t>HONORE-PASCAL</t>
  </si>
  <si>
    <t>Frais voyage staff Njia  Kin  13-20 dec 2019</t>
  </si>
  <si>
    <t>"IntAlert Live","ALERT UK","17","1","417208"</t>
  </si>
  <si>
    <t>75385</t>
  </si>
  <si>
    <t>"IntAlert Live","ALERT UK","17","1","417209"</t>
  </si>
  <si>
    <t>"IntAlert Live","ALERT UK","17","1","417210"</t>
  </si>
  <si>
    <t>"IntAlert Live","ALERT UK","17","1","417211"</t>
  </si>
  <si>
    <t>"IntAlert Live","ALERT UK","17","1","417212"</t>
  </si>
  <si>
    <t>"IntAlert Live","ALERT UK","17","1","418801"</t>
  </si>
  <si>
    <t>"IntAlert Live","ALERT UK","17","1","418802"</t>
  </si>
  <si>
    <t>"IntAlert Live","ALERT UK","17","1","418803"</t>
  </si>
  <si>
    <t>"IntAlert Live","ALERT UK","17","1","418804"</t>
  </si>
  <si>
    <t>"IntAlert Live","ALERT UK","17","1","418805"</t>
  </si>
  <si>
    <t>"IntAlert Live","ALERT UK","17","1","418806"</t>
  </si>
  <si>
    <t>"IntAlert Live","ALERT UK","17","1","418807"</t>
  </si>
  <si>
    <t>"IntAlert Live","ALERT UK","17","1","418808"</t>
  </si>
  <si>
    <t>"IntAlert Live","ALERT UK","17","1","418809"</t>
  </si>
  <si>
    <t>"IntAlert Live","ALERT UK","17","1","418810"</t>
  </si>
  <si>
    <t>"IntAlert Live","ALERT UK","17","1","418811"</t>
  </si>
  <si>
    <t>"IntAlert Live","ALERT UK","17","1","418812"</t>
  </si>
  <si>
    <t>"IntAlert Live","ALERT UK","17","1","418813"</t>
  </si>
  <si>
    <t>"IntAlert Live","ALERT UK","17","1","418814"</t>
  </si>
  <si>
    <t>"IntAlert Live","ALERT UK","17","1","418815"</t>
  </si>
  <si>
    <t>"IntAlert Live","ALERT UK","17","1","418816"</t>
  </si>
  <si>
    <t>"IntAlert Live","ALERT UK","17","1","418817"</t>
  </si>
  <si>
    <t>"IntAlert Live","ALERT UK","17","1","418818"</t>
  </si>
  <si>
    <t>"IntAlert Live","ALERT UK","17","1","418819"</t>
  </si>
  <si>
    <t>"IntAlert Live","ALERT UK","17","1","418820"</t>
  </si>
  <si>
    <t>"IntAlert Live","ALERT UK","17","1","418821"</t>
  </si>
  <si>
    <t>"IntAlert Live","ALERT UK","17","1","418822"</t>
  </si>
  <si>
    <t>"IntAlert Live","ALERT UK","17","1","418823"</t>
  </si>
  <si>
    <t>"IntAlert Live","ALERT UK","17","1","418824"</t>
  </si>
  <si>
    <t>"IntAlert Live","ALERT UK","17","1","418825"</t>
  </si>
  <si>
    <t>"IntAlert Live","ALERT UK","17","1","418826"</t>
  </si>
  <si>
    <t>"IntAlert Live","ALERT UK","17","1","418827"</t>
  </si>
  <si>
    <t>"IntAlert Live","ALERT UK","17","1","418828"</t>
  </si>
  <si>
    <t>"IntAlert Live","ALERT UK","17","1","445865"</t>
  </si>
  <si>
    <t>"IntAlert Live","ALERT UK","17","1","445866"</t>
  </si>
  <si>
    <t>"IntAlert Live","ALERT UK","17","1","445867"</t>
  </si>
  <si>
    <t>"IntAlert Live","ALERT UK","17","1","445868"</t>
  </si>
  <si>
    <t>"IntAlert Live","ALERT UK","17","1","445869"</t>
  </si>
  <si>
    <t>"IntAlert Live","ALERT UK","17","1","448394"</t>
  </si>
  <si>
    <t>"IntAlert Live","ALERT UK","17","1","448395"</t>
  </si>
  <si>
    <t>"IntAlert Live","ALERT UK","17","1","448396"</t>
  </si>
  <si>
    <t>"IntAlert Live","ALERT UK","17","1","448397"</t>
  </si>
  <si>
    <t>"IntAlert Live","ALERT UK","17","1","448398"</t>
  </si>
  <si>
    <t>"IntAlert Live","ALERT UK","17","1","448399"</t>
  </si>
  <si>
    <t>"IntAlert Live","ALERT UK","17","1","448400"</t>
  </si>
  <si>
    <t>"IntAlert Live","ALERT UK","17","1","448401"</t>
  </si>
  <si>
    <t>"IntAlert Live","ALERT UK","17","1","448402"</t>
  </si>
  <si>
    <t>"IntAlert Live","ALERT UK","17","1","448403"</t>
  </si>
  <si>
    <t>"IntAlert Live","ALERT UK","17","1","448404"</t>
  </si>
  <si>
    <t>"IntAlert Live","ALERT UK","17","1","448405"</t>
  </si>
  <si>
    <t>"IntAlert Live","ALERT UK","17","1","448406"</t>
  </si>
  <si>
    <t>"IntAlert Live","ALERT UK","17","1","448407"</t>
  </si>
  <si>
    <t>"IntAlert Live","ALERT UK","17","1","448408"</t>
  </si>
  <si>
    <t>"IntAlert Live","ALERT UK","17","1","448409"</t>
  </si>
  <si>
    <t>"IntAlert Live","ALERT UK","17","1","448410"</t>
  </si>
  <si>
    <t>"IntAlert Live","ALERT UK","17","1","448440"</t>
  </si>
  <si>
    <t>"IntAlert Live","ALERT UK","17","1","448441"</t>
  </si>
  <si>
    <t>"IntAlert Live","ALERT UK","17","1","448442"</t>
  </si>
  <si>
    <t>"IntAlert Live","ALERT UK","17","1","476466"</t>
  </si>
  <si>
    <t>"IntAlert Live","ALERT UK","17","1","477382"</t>
  </si>
  <si>
    <t>"IntAlert Live","ALERT UK","17","1","477383"</t>
  </si>
  <si>
    <t>"IntAlert Live","ALERT UK","17","1","477384"</t>
  </si>
  <si>
    <t>"IntAlert Live","ALERT UK","17","1","477385"</t>
  </si>
  <si>
    <t>"IntAlert Live","ALERT UK","17","1","477386"</t>
  </si>
  <si>
    <t>"IntAlert Live","ALERT UK","17","1","477387"</t>
  </si>
  <si>
    <t>"IntAlert Live","ALERT UK","17","1","477388"</t>
  </si>
  <si>
    <t>"IntAlert Live","ALERT UK","17","1","477389"</t>
  </si>
  <si>
    <t>"IntAlert Live","ALERT UK","17","1","477390"</t>
  </si>
  <si>
    <t>"IntAlert Live","ALERT UK","17","1","477391"</t>
  </si>
  <si>
    <t>"IntAlert Live","ALERT UK","17","1","448411"</t>
  </si>
  <si>
    <t>"IntAlert Live","ALERT UK","17","1","477381"</t>
  </si>
  <si>
    <t>"IntAlert Live","ALERT UK","17","1","507871"</t>
  </si>
  <si>
    <t xml:space="preserve">Pyt frais d'appui au Comite information </t>
  </si>
  <si>
    <t>"IntAlert Live","ALERT UK","17","1","398580"</t>
  </si>
  <si>
    <t>74791</t>
  </si>
  <si>
    <t>DM2019JAN</t>
  </si>
  <si>
    <t>BASIC EMPLOYMENT COSTS</t>
  </si>
  <si>
    <t>"IntAlert Live","ALERT UK","17","1","399789"</t>
  </si>
  <si>
    <t>EMPLOYER'S PENSION COSTS</t>
  </si>
  <si>
    <t>"IntAlert Live","ALERT UK","17","1","400366"</t>
  </si>
  <si>
    <t>"IntAlert Live","ALERT UK","17","1","400449"</t>
  </si>
  <si>
    <t>"IntAlert Live","ALERT UK","17","1","407546"</t>
  </si>
  <si>
    <t>"IntAlert Live","ALERT UK","17","1","433203"</t>
  </si>
  <si>
    <t>"IntAlert Live","ALERT UK","17","1","434156"</t>
  </si>
  <si>
    <t>"IntAlert Live","ALERT UK","17","1","434730"</t>
  </si>
  <si>
    <t>"IntAlert Live","ALERT UK","17","1","434824"</t>
  </si>
  <si>
    <t>"IntAlert Live","ALERT UK","17","1","442476"</t>
  </si>
  <si>
    <t>"IntAlert Live","ALERT UK","17","1","443291"</t>
  </si>
  <si>
    <t>"IntAlert Live","ALERT UK","17","1","443906"</t>
  </si>
  <si>
    <t>"IntAlert Live","ALERT UK","17","1","443955"</t>
  </si>
  <si>
    <t>"IntAlert Live","ALERT UK","17","1","454866"</t>
  </si>
  <si>
    <t>"IntAlert Live","ALERT UK","17","1","455778"</t>
  </si>
  <si>
    <t>"IntAlert Live","ALERT UK","17","1","456450"</t>
  </si>
  <si>
    <t>"IntAlert Live","ALERT UK","17","1","456500"</t>
  </si>
  <si>
    <t>"IntAlert Live","ALERT UK","17","1","463822"</t>
  </si>
  <si>
    <t>"IntAlert Live","ALERT UK","17","1","464926"</t>
  </si>
  <si>
    <t>"IntAlert Live","ALERT UK","17","1","465581"</t>
  </si>
  <si>
    <t>"IntAlert Live","ALERT UK","17","1","465630"</t>
  </si>
  <si>
    <t>"IntAlert Live","ALERT UK","17","1","472550"</t>
  </si>
  <si>
    <t>"IntAlert Live","ALERT UK","17","1","473785"</t>
  </si>
  <si>
    <t>"IntAlert Live","ALERT UK","17","1","474553"</t>
  </si>
  <si>
    <t>"IntAlert Live","ALERT UK","17","1","474601"</t>
  </si>
  <si>
    <t>"IntAlert Live","ALERT UK","17","1","482507"</t>
  </si>
  <si>
    <t>DRCBUK/BANK/2019/10/030</t>
  </si>
  <si>
    <t>77505</t>
  </si>
  <si>
    <t>Salary  Oct'19-Janvier DUNIA 50%</t>
  </si>
  <si>
    <t>"IntAlert Live","ALERT UK","17","1","482554"</t>
  </si>
  <si>
    <t>DRCGOM/ BANQUE/2019/010/030</t>
  </si>
  <si>
    <t>IPR Oct'19-Janvier DUNIA 50%</t>
  </si>
  <si>
    <t>"IntAlert Live","ALERT UK","17","1","483299"</t>
  </si>
  <si>
    <t>DRCGOM/ BANQUE/2019/010/031</t>
  </si>
  <si>
    <t>"IntAlert Live","ALERT UK","17","1","484104"</t>
  </si>
  <si>
    <t>DRCGOM/ BANQUE/2019/010/032</t>
  </si>
  <si>
    <t>"IntAlert Live","ALERT UK","17","1","491464"</t>
  </si>
  <si>
    <t>DRCGOM/ BANQUE/2019/011/020</t>
  </si>
  <si>
    <t>"IntAlert Live","ALERT UK","17","1","491516"</t>
  </si>
  <si>
    <t>DRCGOM/ BANQUE/2019/011/021</t>
  </si>
  <si>
    <t>CNSS-NOVEMBER 2019</t>
  </si>
  <si>
    <t xml:space="preserve">INSS-Janvier DUNIA BARANGIRANA </t>
  </si>
  <si>
    <t>"IntAlert Live","ALERT UK","17","1","491567"</t>
  </si>
  <si>
    <t>DRCGOM/ BANQUE/2019/011/022</t>
  </si>
  <si>
    <t>INPP-NOVEMBER 2019</t>
  </si>
  <si>
    <t>"IntAlert Live","ALERT UK","17","1","491751"</t>
  </si>
  <si>
    <t>ONEM-NOV 2019</t>
  </si>
  <si>
    <t>"IntAlert Live","ALERT UK","17","1","503695"</t>
  </si>
  <si>
    <t>DRCGOM/BANQUE/2019/012/029</t>
  </si>
  <si>
    <t>GRATIFICATION-DEC'19JANVIER DUNIA</t>
  </si>
  <si>
    <t>Gratification-Dec'19Janvier DUNIA</t>
  </si>
  <si>
    <t>"IntAlert Live","ALERT UK","17","1","503755"</t>
  </si>
  <si>
    <t>DRCGOM/BANQUE/2019/012/030</t>
  </si>
  <si>
    <t>CNSS GRATIFIC 2019</t>
  </si>
  <si>
    <t>CNSS-Gratific.Dec'19Janvier DUNIA</t>
  </si>
  <si>
    <t>"IntAlert Live","ALERT UK","17","1","503814"</t>
  </si>
  <si>
    <t>DRCGOM/BANQUE/2019/012/031</t>
  </si>
  <si>
    <t>INPP GRATIF 2019</t>
  </si>
  <si>
    <t>INPP-Gratific.Dec'19Janvier DUNIA</t>
  </si>
  <si>
    <t>"IntAlert Live","ALERT UK","17","1","503872"</t>
  </si>
  <si>
    <t>DRCGOM/BANQUE/2019/012/032</t>
  </si>
  <si>
    <t>SALAIRE-DEC'19-JANVIER DUNIA</t>
  </si>
  <si>
    <t>"IntAlert Live","ALERT UK","17","1","503926"</t>
  </si>
  <si>
    <t>DRCGOM/BANQUE/2019/012/033</t>
  </si>
  <si>
    <t>CNSS-SALAIRE DEC 2019</t>
  </si>
  <si>
    <t>"IntAlert Live","ALERT UK","17","1","503979"</t>
  </si>
  <si>
    <t>DRCGOM/BANQUE/2019/012/034</t>
  </si>
  <si>
    <t>INPP SALAIRE DEC 2019</t>
  </si>
  <si>
    <t>"IntAlert Live","ALERT UK","17","1","504248"</t>
  </si>
  <si>
    <t>"IntAlert Live","ALERT UK","17","1","504306"</t>
  </si>
  <si>
    <t>ONEM SALAIRE DEC2019</t>
  </si>
  <si>
    <t>"IntAlert Live","ALERT UK","17","1","405340"</t>
  </si>
  <si>
    <t>"IntAlert Live","ALERT UK","17","1","406070"</t>
  </si>
  <si>
    <t>"IntAlert Live","ALERT UK","17","1","406735"</t>
  </si>
  <si>
    <t>"IntAlert Live","ALERT UK","17","1","406782"</t>
  </si>
  <si>
    <t>"IntAlert Live","ALERT UK","17","1","412227"</t>
  </si>
  <si>
    <t>75358</t>
  </si>
  <si>
    <t>"IntAlert Live","ALERT UK","17","1","413246"</t>
  </si>
  <si>
    <t>"IntAlert Live","ALERT UK","17","1","413985"</t>
  </si>
  <si>
    <t>"IntAlert Live","ALERT UK","17","1","414032"</t>
  </si>
  <si>
    <t>"IntAlert Live","ALERT UK","17","1","423732"</t>
  </si>
  <si>
    <t>"IntAlert Live","ALERT UK","17","1","424279"</t>
  </si>
  <si>
    <t>"IntAlert Live","ALERT UK","17","1","424758"</t>
  </si>
  <si>
    <t>"IntAlert Live","ALERT UK","17","1","424803"</t>
  </si>
  <si>
    <t>"IntAlert Live","ALERT UK","17","1","433210"</t>
  </si>
  <si>
    <t>"IntAlert Live","ALERT UK","17","1","434163"</t>
  </si>
  <si>
    <t>"IntAlert Live","ALERT UK","17","1","434737"</t>
  </si>
  <si>
    <t>"IntAlert Live","ALERT UK","17","1","434831"</t>
  </si>
  <si>
    <t>"IntAlert Live","ALERT UK","17","1","442483"</t>
  </si>
  <si>
    <t>"IntAlert Live","ALERT UK","17","1","443298"</t>
  </si>
  <si>
    <t>"IntAlert Live","ALERT UK","17","1","443913"</t>
  </si>
  <si>
    <t>"IntAlert Live","ALERT UK","17","1","443962"</t>
  </si>
  <si>
    <t>"IntAlert Live","ALERT UK","17","1","454873"</t>
  </si>
  <si>
    <t>"IntAlert Live","ALERT UK","17","1","455785"</t>
  </si>
  <si>
    <t>"IntAlert Live","ALERT UK","17","1","456457"</t>
  </si>
  <si>
    <t>"IntAlert Live","ALERT UK","17","1","456507"</t>
  </si>
  <si>
    <t>"IntAlert Live","ALERT UK","17","1","463829"</t>
  </si>
  <si>
    <t>"IntAlert Live","ALERT UK","17","1","464933"</t>
  </si>
  <si>
    <t>"IntAlert Live","ALERT UK","17","1","465588"</t>
  </si>
  <si>
    <t>"IntAlert Live","ALERT UK","17","1","465637"</t>
  </si>
  <si>
    <t>"IntAlert Live","ALERT UK","17","1","482391"</t>
  </si>
  <si>
    <t>DRCGOM/ BANQUE/2019/010/005</t>
  </si>
  <si>
    <t>Solde tout compte Amos 40%</t>
  </si>
  <si>
    <t>"IntAlert Live","ALERT UK","17","1","482393"</t>
  </si>
  <si>
    <t>DRCGOM/ BANQUE/2019/010/006</t>
  </si>
  <si>
    <t>IPR Solde tout compte Amos 40%</t>
  </si>
  <si>
    <t>"IntAlert Live","ALERT UK","17","1","482395"</t>
  </si>
  <si>
    <t>DRCGOM/ BANQUE/2019/010/007</t>
  </si>
  <si>
    <t>CNSS Solde tout compte Amos 40%</t>
  </si>
  <si>
    <t>"IntAlert Live","ALERT UK","17","1","503704"</t>
  </si>
  <si>
    <t>GRATIFICATION-DEC'19HONORÉ BANYENE</t>
  </si>
  <si>
    <t>Gratification-Dec'19Honoré BANYENE</t>
  </si>
  <si>
    <t>"IntAlert Live","ALERT UK","17","1","503764"</t>
  </si>
  <si>
    <t>CNSS-Gratific.Dec'19Honoré BANYENE</t>
  </si>
  <si>
    <t>"IntAlert Live","ALERT UK","17","1","503823"</t>
  </si>
  <si>
    <t>INPP-Gratific.Dec'19Honoré BANYENE</t>
  </si>
  <si>
    <t>"IntAlert Live","ALERT UK","17","1","503880"</t>
  </si>
  <si>
    <t>SALAIRE-DEC'19-HONORÉ BANYENE</t>
  </si>
  <si>
    <t>Salaire-Honoré BANYENE</t>
  </si>
  <si>
    <t>"IntAlert Live","ALERT UK","17","1","503934"</t>
  </si>
  <si>
    <t>INSS-Honoré BANYENE</t>
  </si>
  <si>
    <t>"IntAlert Live","ALERT UK","17","1","503987"</t>
  </si>
  <si>
    <t>INPP-Honoré BANYENE</t>
  </si>
  <si>
    <t>"IntAlert Live","ALERT UK","17","1","504257"</t>
  </si>
  <si>
    <t>ONEM-Honoré BANYENE MUBAWA</t>
  </si>
  <si>
    <t>"IntAlert Live","ALERT UK","17","1","504314"</t>
  </si>
  <si>
    <t>"IntAlert Live","ALERT UK","17","1","433231"</t>
  </si>
  <si>
    <t>"IntAlert Live","ALERT UK","17","1","434184"</t>
  </si>
  <si>
    <t>"IntAlert Live","ALERT UK","17","1","434758"</t>
  </si>
  <si>
    <t>"IntAlert Live","ALERT UK","17","1","434852"</t>
  </si>
  <si>
    <t>"IntAlert Live","ALERT UK","17","1","442505"</t>
  </si>
  <si>
    <t>"IntAlert Live","ALERT UK","17","1","443320"</t>
  </si>
  <si>
    <t>"IntAlert Live","ALERT UK","17","1","443935"</t>
  </si>
  <si>
    <t>"IntAlert Live","ALERT UK","17","1","443984"</t>
  </si>
  <si>
    <t>"IntAlert Live","ALERT UK","17","1","454896"</t>
  </si>
  <si>
    <t>"IntAlert Live","ALERT UK","17","1","455808"</t>
  </si>
  <si>
    <t>"IntAlert Live","ALERT UK","17","1","456480"</t>
  </si>
  <si>
    <t>"IntAlert Live","ALERT UK","17","1","456530"</t>
  </si>
  <si>
    <t>"IntAlert Live","ALERT UK","17","1","463851"</t>
  </si>
  <si>
    <t>"IntAlert Live","ALERT UK","17","1","464955"</t>
  </si>
  <si>
    <t>"IntAlert Live","ALERT UK","17","1","465610"</t>
  </si>
  <si>
    <t>"IntAlert Live","ALERT UK","17","1","465659"</t>
  </si>
  <si>
    <t>"IntAlert Live","ALERT UK","17","1","472578"</t>
  </si>
  <si>
    <t>"IntAlert Live","ALERT UK","17","1","473813"</t>
  </si>
  <si>
    <t>"IntAlert Live","ALERT UK","17","1","474581"</t>
  </si>
  <si>
    <t>"IntAlert Live","ALERT UK","17","1","474629"</t>
  </si>
  <si>
    <t>"IntAlert Live","ALERT UK","17","1","482534"</t>
  </si>
  <si>
    <t>Salary  Oct'19-BUHASHE Pascal 85%</t>
  </si>
  <si>
    <t>"IntAlert Live","ALERT UK","17","1","482581"</t>
  </si>
  <si>
    <t>IPR Oct'19-BUHASHE Pascal 85%</t>
  </si>
  <si>
    <t>"IntAlert Live","ALERT UK","17","1","483326"</t>
  </si>
  <si>
    <t>"IntAlert Live","ALERT UK","17","1","484131"</t>
  </si>
  <si>
    <t>"IntAlert Live","ALERT UK","17","1","491489"</t>
  </si>
  <si>
    <t>BUHASHE PASCAL</t>
  </si>
  <si>
    <t>"IntAlert Live","ALERT UK","17","1","491541"</t>
  </si>
  <si>
    <t>INSS-BUHASHE Pascal</t>
  </si>
  <si>
    <t>"IntAlert Live","ALERT UK","17","1","491592"</t>
  </si>
  <si>
    <t>"IntAlert Live","ALERT UK","17","1","491776"</t>
  </si>
  <si>
    <t>"IntAlert Live","ALERT UK","17","1","503725"</t>
  </si>
  <si>
    <t>GRATIFICATION-DEC'19BUHASHE PASCAL</t>
  </si>
  <si>
    <t>Gratification-Dec'19BUHASHE Pascal</t>
  </si>
  <si>
    <t>"IntAlert Live","ALERT UK","17","1","503785"</t>
  </si>
  <si>
    <t>CNSS-Gratific.Dec'19BUHASHE Pascal</t>
  </si>
  <si>
    <t>"IntAlert Live","ALERT UK","17","1","503844"</t>
  </si>
  <si>
    <t>INPP-Gratific.Dec'19BUHASHE Pascal</t>
  </si>
  <si>
    <t>"IntAlert Live","ALERT UK","17","1","503899"</t>
  </si>
  <si>
    <t>SALAIRE-DEC'19-BUHASHE PASCAL</t>
  </si>
  <si>
    <t>"IntAlert Live","ALERT UK","17","1","503953"</t>
  </si>
  <si>
    <t>"IntAlert Live","ALERT UK","17","1","504006"</t>
  </si>
  <si>
    <t>"IntAlert Live","ALERT UK","17","1","504278"</t>
  </si>
  <si>
    <t>"IntAlert Live","ALERT UK","17","1","504333"</t>
  </si>
  <si>
    <t>"IntAlert Live","ALERT UK","17","1","407060"</t>
  </si>
  <si>
    <t>"IntAlert Live","ALERT UK","17","1","407317"</t>
  </si>
  <si>
    <t>"IntAlert Live","ALERT UK","17","1","414304"</t>
  </si>
  <si>
    <t>"IntAlert Live","ALERT UK","17","1","414481"</t>
  </si>
  <si>
    <t>"IntAlert Live","ALERT UK","17","1","414482"</t>
  </si>
  <si>
    <t>"IntAlert Live","ALERT UK","17","1","414651"</t>
  </si>
  <si>
    <t>"IntAlert Live","ALERT UK","17","1","414686"</t>
  </si>
  <si>
    <t>"IntAlert Live","ALERT UK","17","1","414687"</t>
  </si>
  <si>
    <t>"IntAlert Live","ALERT UK","17","1","425106"</t>
  </si>
  <si>
    <t>"IntAlert Live","ALERT UK","17","1","425342"</t>
  </si>
  <si>
    <t>"IntAlert Live","ALERT UK","17","1","425343"</t>
  </si>
  <si>
    <t>"IntAlert Live","ALERT UK","17","1","425489"</t>
  </si>
  <si>
    <t>"IntAlert Live","ALERT UK","17","1","425503"</t>
  </si>
  <si>
    <t>"IntAlert Live","ALERT UK","17","1","426287"</t>
  </si>
  <si>
    <t>"IntAlert Live","ALERT UK","17","1","427819"</t>
  </si>
  <si>
    <t>"IntAlert Live","ALERT UK","17","1","428415"</t>
  </si>
  <si>
    <t>"IntAlert Live","ALERT UK","17","1","435280"</t>
  </si>
  <si>
    <t>"IntAlert Live","ALERT UK","17","1","435282"</t>
  </si>
  <si>
    <t>"IntAlert Live","ALERT UK","17","1","435412"</t>
  </si>
  <si>
    <t>"IntAlert Live","ALERT UK","17","1","435429"</t>
  </si>
  <si>
    <t>"IntAlert Live","ALERT UK","17","1","435430"</t>
  </si>
  <si>
    <t>"IntAlert Live","ALERT UK","17","1","435611"</t>
  </si>
  <si>
    <t>"IntAlert Live","ALERT UK","17","1","435651"</t>
  </si>
  <si>
    <t>"IntAlert Live","ALERT UK","17","1","435652"</t>
  </si>
  <si>
    <t>"IntAlert Live","ALERT UK","17","1","435657"</t>
  </si>
  <si>
    <t>"IntAlert Live","ALERT UK","17","1","435658"</t>
  </si>
  <si>
    <t>"IntAlert Live","ALERT UK","17","1","435659"</t>
  </si>
  <si>
    <t>"IntAlert Live","ALERT UK","17","1","435660"</t>
  </si>
  <si>
    <t>"IntAlert Live","ALERT UK","17","1","436404"</t>
  </si>
  <si>
    <t>"IntAlert Live","ALERT UK","17","1","436408"</t>
  </si>
  <si>
    <t>"IntAlert Live","ALERT UK","17","1","436427"</t>
  </si>
  <si>
    <t>"IntAlert Live","ALERT UK","17","1","436428"</t>
  </si>
  <si>
    <t>"IntAlert Live","ALERT UK","17","1","436683"</t>
  </si>
  <si>
    <t>"IntAlert Live","ALERT UK","17","1","436852"</t>
  </si>
  <si>
    <t>"IntAlert Live","ALERT UK","17","1","436853"</t>
  </si>
  <si>
    <t>"IntAlert Live","ALERT UK","17","1","438283"</t>
  </si>
  <si>
    <t>"IntAlert Live","ALERT UK","17","1","444089"</t>
  </si>
  <si>
    <t>STAFF TRAVEL INTERNATIONAL</t>
  </si>
  <si>
    <t>"IntAlert Live","ALERT UK","17","1","444169"</t>
  </si>
  <si>
    <t>"IntAlert Live","ALERT UK","17","1","444185"</t>
  </si>
  <si>
    <t>"IntAlert Live","ALERT UK","17","1","444187"</t>
  </si>
  <si>
    <t>"IntAlert Live","ALERT UK","17","1","444188"</t>
  </si>
  <si>
    <t>"IntAlert Live","ALERT UK","17","1","444318"</t>
  </si>
  <si>
    <t>"IntAlert Live","ALERT UK","17","1","444402"</t>
  </si>
  <si>
    <t>"IntAlert Live","ALERT UK","17","1","444408"</t>
  </si>
  <si>
    <t>"IntAlert Live","ALERT UK","17","1","444409"</t>
  </si>
  <si>
    <t>"IntAlert Live","ALERT UK","17","1","444410"</t>
  </si>
  <si>
    <t>"IntAlert Live","ALERT UK","17","1","444411"</t>
  </si>
  <si>
    <t>"IntAlert Live","ALERT UK","17","1","444412"</t>
  </si>
  <si>
    <t>"IntAlert Live","ALERT UK","17","1","444699"</t>
  </si>
  <si>
    <t>"IntAlert Live","ALERT UK","17","1","456941"</t>
  </si>
  <si>
    <t>"IntAlert Live","ALERT UK","17","1","457163"</t>
  </si>
  <si>
    <t>76665</t>
  </si>
  <si>
    <t>"IntAlert Live","ALERT UK","17","1","457345"</t>
  </si>
  <si>
    <t>"IntAlert Live","ALERT UK","17","1","457363"</t>
  </si>
  <si>
    <t>"IntAlert Live","ALERT UK","17","1","457383"</t>
  </si>
  <si>
    <t>"IntAlert Live","ALERT UK","17","1","458034"</t>
  </si>
  <si>
    <t>"IntAlert Live","ALERT UK","17","1","458962"</t>
  </si>
  <si>
    <t>"IntAlert Live","ALERT UK","17","1","467435"</t>
  </si>
  <si>
    <t>"IntAlert Live","ALERT UK","17","1","475978"</t>
  </si>
  <si>
    <t>"IntAlert Live","ALERT UK","17","1","484507"</t>
  </si>
  <si>
    <t>Acces Aero equipe Tujenge</t>
  </si>
  <si>
    <t>"IntAlert Live","ALERT UK","17","1","485554"</t>
  </si>
  <si>
    <t>DRCGOM/ BANQUE/2019/010/025</t>
  </si>
  <si>
    <t>Lgmt participants Kichanga 14/10</t>
  </si>
  <si>
    <t>"IntAlert Live","ALERT UK","17","1","485600"</t>
  </si>
  <si>
    <t>DRCGOM/ BANQUE/2019/010/024</t>
  </si>
  <si>
    <t>Repas participants Kichanga 13/10</t>
  </si>
  <si>
    <t>"IntAlert Live","ALERT UK","17","1","504174"</t>
  </si>
  <si>
    <t>ATABO/PAULIN</t>
  </si>
  <si>
    <t>Location taxi Christine Goma</t>
  </si>
  <si>
    <t>"IntAlert Live","ALERT UK","17","1","504373"</t>
  </si>
  <si>
    <t>DRCGOM/GENJNL/2019/012/010</t>
  </si>
  <si>
    <t>JEROME MONDO</t>
  </si>
  <si>
    <t>Frais voyage Jerome Bukavu 4-6/12/2019</t>
  </si>
  <si>
    <t>"IntAlert Live","ALERT UK","17","1","504674"</t>
  </si>
  <si>
    <t>DRCBUK/BANK/2019/012/025</t>
  </si>
  <si>
    <t>ELIZABETH HOTEL</t>
  </si>
  <si>
    <t>G00275</t>
  </si>
  <si>
    <t>Logement CFM-JB 3-6/12-BUK 25%</t>
  </si>
  <si>
    <t>"IntAlert Live","ALERT UK","17","1","504678"</t>
  </si>
  <si>
    <t>Logement FGCO-Jerome 3-6/12-BUK 25%</t>
  </si>
  <si>
    <t>"IntAlert Live","ALERT UK","17","1","504784"</t>
  </si>
  <si>
    <t>DRCBUK/BANK/2019/012/038</t>
  </si>
  <si>
    <t>IHUSI EXPRESS</t>
  </si>
  <si>
    <t>Ticket Boat  Jean bosco 25%</t>
  </si>
  <si>
    <t>"IntAlert Live","ALERT UK","17","1","504788"</t>
  </si>
  <si>
    <t>Ticket Boat  Jerome 25%</t>
  </si>
  <si>
    <t>"IntAlert Live","ALERT UK","17","1","505672"</t>
  </si>
  <si>
    <t>GEORGES NDIKINTUM</t>
  </si>
  <si>
    <t>Complement avance George mission kigali</t>
  </si>
  <si>
    <t>"IntAlert Live","ALERT UK","17","1","505679"</t>
  </si>
  <si>
    <t>PAPETERI ATLAS COMPUTER</t>
  </si>
  <si>
    <t>Fourniture Atelier Bwito</t>
  </si>
  <si>
    <t>"IntAlert Live","ALERT UK","17","1","457037"</t>
  </si>
  <si>
    <t>"IntAlert Live","ALERT UK","17","1","457178"</t>
  </si>
  <si>
    <t>"IntAlert Live","ALERT UK","17","1","466107"</t>
  </si>
  <si>
    <t>"IntAlert Live","ALERT UK","17","1","466698"</t>
  </si>
  <si>
    <t>"IntAlert Live","ALERT UK","17","1","426119"</t>
  </si>
  <si>
    <t>"IntAlert Live","ALERT UK","17","1","426228"</t>
  </si>
  <si>
    <t>"IntAlert Live","ALERT UK","17","1","426270"</t>
  </si>
  <si>
    <t>"IntAlert Live","ALERT UK","17","1","426274"</t>
  </si>
  <si>
    <t>"IntAlert Live","ALERT UK","17","1","427775"</t>
  </si>
  <si>
    <t>"IntAlert Live","ALERT UK","17","1","427858"</t>
  </si>
  <si>
    <t>"IntAlert Live","ALERT UK","17","1","398581"</t>
  </si>
  <si>
    <t>"IntAlert Live","ALERT UK","17","1","399790"</t>
  </si>
  <si>
    <t>"IntAlert Live","ALERT UK","17","1","400367"</t>
  </si>
  <si>
    <t>"IntAlert Live","ALERT UK","17","1","400450"</t>
  </si>
  <si>
    <t>"IntAlert Live","ALERT UK","17","1","433204"</t>
  </si>
  <si>
    <t>"IntAlert Live","ALERT UK","17","1","434157"</t>
  </si>
  <si>
    <t>"IntAlert Live","ALERT UK","17","1","434731"</t>
  </si>
  <si>
    <t>"IntAlert Live","ALERT UK","17","1","434825"</t>
  </si>
  <si>
    <t>"IntAlert Live","ALERT UK","17","1","442477"</t>
  </si>
  <si>
    <t>"IntAlert Live","ALERT UK","17","1","443292"</t>
  </si>
  <si>
    <t>"IntAlert Live","ALERT UK","17","1","443907"</t>
  </si>
  <si>
    <t>"IntAlert Live","ALERT UK","17","1","443956"</t>
  </si>
  <si>
    <t>"IntAlert Live","ALERT UK","17","1","454867"</t>
  </si>
  <si>
    <t>"IntAlert Live","ALERT UK","17","1","455779"</t>
  </si>
  <si>
    <t>"IntAlert Live","ALERT UK","17","1","456451"</t>
  </si>
  <si>
    <t>"IntAlert Live","ALERT UK","17","1","456501"</t>
  </si>
  <si>
    <t>"IntAlert Live","ALERT UK","17","1","463823"</t>
  </si>
  <si>
    <t>"IntAlert Live","ALERT UK","17","1","464927"</t>
  </si>
  <si>
    <t>"IntAlert Live","ALERT UK","17","1","465582"</t>
  </si>
  <si>
    <t>"IntAlert Live","ALERT UK","17","1","465631"</t>
  </si>
  <si>
    <t>"IntAlert Live","ALERT UK","17","1","472551"</t>
  </si>
  <si>
    <t>"IntAlert Live","ALERT UK","17","1","473786"</t>
  </si>
  <si>
    <t>"IntAlert Live","ALERT UK","17","1","474554"</t>
  </si>
  <si>
    <t>"IntAlert Live","ALERT UK","17","1","474602"</t>
  </si>
  <si>
    <t>"IntAlert Live","ALERT UK","17","1","482508"</t>
  </si>
  <si>
    <t>"IntAlert Live","ALERT UK","17","1","482555"</t>
  </si>
  <si>
    <t>"IntAlert Live","ALERT UK","17","1","483300"</t>
  </si>
  <si>
    <t>"IntAlert Live","ALERT UK","17","1","484059"</t>
  </si>
  <si>
    <t>"IntAlert Live","ALERT UK","17","1","484105"</t>
  </si>
  <si>
    <t>"IntAlert Live","ALERT UK","17","1","491465"</t>
  </si>
  <si>
    <t>"IntAlert Live","ALERT UK","17","1","491517"</t>
  </si>
  <si>
    <t>"IntAlert Live","ALERT UK","17","1","491568"</t>
  </si>
  <si>
    <t>"IntAlert Live","ALERT UK","17","1","491752"</t>
  </si>
  <si>
    <t>"IntAlert Live","ALERT UK","17","1","503696"</t>
  </si>
  <si>
    <t>"IntAlert Live","ALERT UK","17","1","503756"</t>
  </si>
  <si>
    <t>"IntAlert Live","ALERT UK","17","1","503815"</t>
  </si>
  <si>
    <t>"IntAlert Live","ALERT UK","17","1","503873"</t>
  </si>
  <si>
    <t>"IntAlert Live","ALERT UK","17","1","503927"</t>
  </si>
  <si>
    <t>"IntAlert Live","ALERT UK","17","1","503980"</t>
  </si>
  <si>
    <t>"IntAlert Live","ALERT UK","17","1","504249"</t>
  </si>
  <si>
    <t>"IntAlert Live","ALERT UK","17","1","504307"</t>
  </si>
  <si>
    <t>"IntAlert Live","ALERT UK","17","1","405341"</t>
  </si>
  <si>
    <t>"IntAlert Live","ALERT UK","17","1","406071"</t>
  </si>
  <si>
    <t>"IntAlert Live","ALERT UK","17","1","406736"</t>
  </si>
  <si>
    <t>"IntAlert Live","ALERT UK","17","1","406783"</t>
  </si>
  <si>
    <t>"IntAlert Live","ALERT UK","17","1","433211"</t>
  </si>
  <si>
    <t>"IntAlert Live","ALERT UK","17","1","434164"</t>
  </si>
  <si>
    <t>"IntAlert Live","ALERT UK","17","1","434738"</t>
  </si>
  <si>
    <t>"IntAlert Live","ALERT UK","17","1","434832"</t>
  </si>
  <si>
    <t>"IntAlert Live","ALERT UK","17","1","442484"</t>
  </si>
  <si>
    <t>"IntAlert Live","ALERT UK","17","1","443299"</t>
  </si>
  <si>
    <t>"IntAlert Live","ALERT UK","17","1","443914"</t>
  </si>
  <si>
    <t>"IntAlert Live","ALERT UK","17","1","443963"</t>
  </si>
  <si>
    <t>"IntAlert Live","ALERT UK","17","1","454874"</t>
  </si>
  <si>
    <t>"IntAlert Live","ALERT UK","17","1","455786"</t>
  </si>
  <si>
    <t>"IntAlert Live","ALERT UK","17","1","456458"</t>
  </si>
  <si>
    <t>"IntAlert Live","ALERT UK","17","1","456508"</t>
  </si>
  <si>
    <t>"IntAlert Live","ALERT UK","17","1","463830"</t>
  </si>
  <si>
    <t>"IntAlert Live","ALERT UK","17","1","464934"</t>
  </si>
  <si>
    <t>"IntAlert Live","ALERT UK","17","1","465589"</t>
  </si>
  <si>
    <t>"IntAlert Live","ALERT UK","17","1","465638"</t>
  </si>
  <si>
    <t>"IntAlert Live","ALERT UK","17","1","482392"</t>
  </si>
  <si>
    <t>Solde tout compte Amos 60%</t>
  </si>
  <si>
    <t>"IntAlert Live","ALERT UK","17","1","482394"</t>
  </si>
  <si>
    <t>IPR Solde tout compte Amos 60%</t>
  </si>
  <si>
    <t>"IntAlert Live","ALERT UK","17","1","482396"</t>
  </si>
  <si>
    <t>"IntAlert Live","ALERT UK","17","1","503705"</t>
  </si>
  <si>
    <t>"IntAlert Live","ALERT UK","17","1","503765"</t>
  </si>
  <si>
    <t>"IntAlert Live","ALERT UK","17","1","503824"</t>
  </si>
  <si>
    <t>"IntAlert Live","ALERT UK","17","1","503881"</t>
  </si>
  <si>
    <t>"IntAlert Live","ALERT UK","17","1","503935"</t>
  </si>
  <si>
    <t>"IntAlert Live","ALERT UK","17","1","503988"</t>
  </si>
  <si>
    <t>"IntAlert Live","ALERT UK","17","1","504258"</t>
  </si>
  <si>
    <t>"IntAlert Live","ALERT UK","17","1","504315"</t>
  </si>
  <si>
    <t>"IntAlert Live","ALERT UK","17","1","398593"</t>
  </si>
  <si>
    <t>"IntAlert Live","ALERT UK","17","1","399802"</t>
  </si>
  <si>
    <t>"IntAlert Live","ALERT UK","17","1","400379"</t>
  </si>
  <si>
    <t>"IntAlert Live","ALERT UK","17","1","400462"</t>
  </si>
  <si>
    <t>"IntAlert Live","ALERT UK","17","1","405355"</t>
  </si>
  <si>
    <t>"IntAlert Live","ALERT UK","17","1","406084"</t>
  </si>
  <si>
    <t>"IntAlert Live","ALERT UK","17","1","406749"</t>
  </si>
  <si>
    <t>"IntAlert Live","ALERT UK","17","1","406796"</t>
  </si>
  <si>
    <t>"IntAlert Live","ALERT UK","17","1","412240"</t>
  </si>
  <si>
    <t>"IntAlert Live","ALERT UK","17","1","413259"</t>
  </si>
  <si>
    <t>"IntAlert Live","ALERT UK","17","1","413998"</t>
  </si>
  <si>
    <t>"IntAlert Live","ALERT UK","17","1","414045"</t>
  </si>
  <si>
    <t>"IntAlert Live","ALERT UK","17","1","423744"</t>
  </si>
  <si>
    <t>"IntAlert Live","ALERT UK","17","1","424291"</t>
  </si>
  <si>
    <t>"IntAlert Live","ALERT UK","17","1","424770"</t>
  </si>
  <si>
    <t>"IntAlert Live","ALERT UK","17","1","424815"</t>
  </si>
  <si>
    <t>"IntAlert Live","ALERT UK","17","1","433221"</t>
  </si>
  <si>
    <t>"IntAlert Live","ALERT UK","17","1","434174"</t>
  </si>
  <si>
    <t>"IntAlert Live","ALERT UK","17","1","434748"</t>
  </si>
  <si>
    <t>"IntAlert Live","ALERT UK","17","1","434842"</t>
  </si>
  <si>
    <t>"IntAlert Live","ALERT UK","17","1","442495"</t>
  </si>
  <si>
    <t>"IntAlert Live","ALERT UK","17","1","443310"</t>
  </si>
  <si>
    <t>"IntAlert Live","ALERT UK","17","1","443925"</t>
  </si>
  <si>
    <t>"IntAlert Live","ALERT UK","17","1","443974"</t>
  </si>
  <si>
    <t>"IntAlert Live","ALERT UK","17","1","454886"</t>
  </si>
  <si>
    <t>"IntAlert Live","ALERT UK","17","1","455798"</t>
  </si>
  <si>
    <t>"IntAlert Live","ALERT UK","17","1","456470"</t>
  </si>
  <si>
    <t>"IntAlert Live","ALERT UK","17","1","456520"</t>
  </si>
  <si>
    <t>"IntAlert Live","ALERT UK","17","1","463842"</t>
  </si>
  <si>
    <t>"IntAlert Live","ALERT UK","17","1","464946"</t>
  </si>
  <si>
    <t>"IntAlert Live","ALERT UK","17","1","465601"</t>
  </si>
  <si>
    <t>"IntAlert Live","ALERT UK","17","1","465650"</t>
  </si>
  <si>
    <t>"IntAlert Live","ALERT UK","17","1","472568"</t>
  </si>
  <si>
    <t>"IntAlert Live","ALERT UK","17","1","473803"</t>
  </si>
  <si>
    <t>"IntAlert Live","ALERT UK","17","1","474571"</t>
  </si>
  <si>
    <t>"IntAlert Live","ALERT UK","17","1","474619"</t>
  </si>
  <si>
    <t>"IntAlert Live","ALERT UK","17","1","482525"</t>
  </si>
  <si>
    <t>Salary  Oct'19-Jerry WITANDAYI IYANYA 10%</t>
  </si>
  <si>
    <t>"IntAlert Live","ALERT UK","17","1","482572"</t>
  </si>
  <si>
    <t>IPR Oct'19-Jerry WITANDAYI IYANYA 10%</t>
  </si>
  <si>
    <t>"IntAlert Live","ALERT UK","17","1","483317"</t>
  </si>
  <si>
    <t>CNSS-Jerry WITANDAYI IYANYA 10%</t>
  </si>
  <si>
    <t>"IntAlert Live","ALERT UK","17","1","484077"</t>
  </si>
  <si>
    <t>"IntAlert Live","ALERT UK","17","1","484122"</t>
  </si>
  <si>
    <t>INPP-Jerry WITANDAYI IYANYA 10%</t>
  </si>
  <si>
    <t>"IntAlert Live","ALERT UK","17","1","504754"</t>
  </si>
  <si>
    <t>DRCBUK/BANK/2019/012/034</t>
  </si>
  <si>
    <t>JERRY WITANDAYI IYANYA</t>
  </si>
  <si>
    <t>Solde de Tout Compte Jerry 10%</t>
  </si>
  <si>
    <t>"IntAlert Live","ALERT UK","17","1","433123"</t>
  </si>
  <si>
    <t>75987</t>
  </si>
  <si>
    <t>"IntAlert Live","ALERT UK","17","1","433169"</t>
  </si>
  <si>
    <t>"IntAlert Live","ALERT UK","17","1","434133"</t>
  </si>
  <si>
    <t>"IntAlert Live","ALERT UK","17","1","434190"</t>
  </si>
  <si>
    <t>"IntAlert Live","ALERT UK","17","1","434707"</t>
  </si>
  <si>
    <t>"IntAlert Live","ALERT UK","17","1","434801"</t>
  </si>
  <si>
    <t>"IntAlert Live","ALERT UK","17","1","442998"</t>
  </si>
  <si>
    <t>76315</t>
  </si>
  <si>
    <t>"IntAlert Live","ALERT UK","17","1","443045"</t>
  </si>
  <si>
    <t>"IntAlert Live","ALERT UK","17","1","443537"</t>
  </si>
  <si>
    <t>"IntAlert Live","ALERT UK","17","1","444027"</t>
  </si>
  <si>
    <t>"IntAlert Live","ALERT UK","17","1","454789"</t>
  </si>
  <si>
    <t>"IntAlert Live","ALERT UK","17","1","454836"</t>
  </si>
  <si>
    <t>"IntAlert Live","ALERT UK","17","1","455754"</t>
  </si>
  <si>
    <t>"IntAlert Live","ALERT UK","17","1","456426"</t>
  </si>
  <si>
    <t>"IntAlert Live","ALERT UK","17","1","456573"</t>
  </si>
  <si>
    <t>"IntAlert Live","ALERT UK","17","1","463746"</t>
  </si>
  <si>
    <t>76932</t>
  </si>
  <si>
    <t>"IntAlert Live","ALERT UK","17","1","463792"</t>
  </si>
  <si>
    <t>"IntAlert Live","ALERT UK","17","1","464903"</t>
  </si>
  <si>
    <t>"IntAlert Live","ALERT UK","17","1","465558"</t>
  </si>
  <si>
    <t>"IntAlert Live","ALERT UK","17","1","465699"</t>
  </si>
  <si>
    <t>"IntAlert Live","ALERT UK","17","1","472676"</t>
  </si>
  <si>
    <t>77221</t>
  </si>
  <si>
    <t>"IntAlert Live","ALERT UK","17","1","472720"</t>
  </si>
  <si>
    <t>"IntAlert Live","ALERT UK","17","1","473854"</t>
  </si>
  <si>
    <t>"IntAlert Live","ALERT UK","17","1","474670"</t>
  </si>
  <si>
    <t>"IntAlert Live","ALERT UK","17","1","482441"</t>
  </si>
  <si>
    <t>DRCBUK/BANK/2019/10/026</t>
  </si>
  <si>
    <t>Salary October'19-Christian CISHIBANJI 2%</t>
  </si>
  <si>
    <t>"IntAlert Live","ALERT UK","17","1","482485"</t>
  </si>
  <si>
    <t>DRCBUK/BANK/2019/10/027</t>
  </si>
  <si>
    <t>IPR October'19-Christian CISHIBANJI 2%</t>
  </si>
  <si>
    <t>"IntAlert Live","ALERT UK","17","1","483277"</t>
  </si>
  <si>
    <t>DRCBUK/BANK/2019/10/028</t>
  </si>
  <si>
    <t>CNSS October'19-Christian CISHIBANJI 2%</t>
  </si>
  <si>
    <t>"IntAlert Live","ALERT UK","17","1","484037"</t>
  </si>
  <si>
    <t>DRCBUK/BANK/2019/10/029</t>
  </si>
  <si>
    <t>INPP October'19-Christian CISHIBANJI 2%</t>
  </si>
  <si>
    <t>"IntAlert Live","ALERT UK","17","1","484171"</t>
  </si>
  <si>
    <t>DRCBUK/CAISSE/2019/10/002</t>
  </si>
  <si>
    <t>ONEM October'19-Christian CISHIBANJI 2%</t>
  </si>
  <si>
    <t>"IntAlert Live","ALERT UK","17","1","490925"</t>
  </si>
  <si>
    <t>DRCBUK/BANK/2019/11/011</t>
  </si>
  <si>
    <t>CISHIBANJI CHRISTIAN</t>
  </si>
  <si>
    <t>Salary Nov'19-Christian CISHIBANJI 5%</t>
  </si>
  <si>
    <t>"IntAlert Live","ALERT UK","17","1","490962"</t>
  </si>
  <si>
    <t>DRCBUK/BANK/2019/11/012</t>
  </si>
  <si>
    <t>DGI</t>
  </si>
  <si>
    <t>IPR Nov'19-Christian CISHIBANJI 5%</t>
  </si>
  <si>
    <t>"IntAlert Live","ALERT UK","17","1","491001"</t>
  </si>
  <si>
    <t>DRCBUK/BANK/2019/11/013</t>
  </si>
  <si>
    <t>CNSS</t>
  </si>
  <si>
    <t>CNSS Nov'19-Christian CISHIBANJI 5%</t>
  </si>
  <si>
    <t>"IntAlert Live","ALERT UK","17","1","491038"</t>
  </si>
  <si>
    <t>DRCBUK/BANK/2019/11/014</t>
  </si>
  <si>
    <t>INPP</t>
  </si>
  <si>
    <t>INPP Nov'19-Christian CISHIBANJI 5%</t>
  </si>
  <si>
    <t>"IntAlert Live","ALERT UK","17","1","504841"</t>
  </si>
  <si>
    <t>DRCBUK/BANK/2019/012/046</t>
  </si>
  <si>
    <t>Salaire Christian CISHIBANJI Décembre 2019-20%</t>
  </si>
  <si>
    <t>"IntAlert Live","ALERT UK","17","1","504890"</t>
  </si>
  <si>
    <t>DRCBUK/BANK/2019/012/047</t>
  </si>
  <si>
    <t>IPR Christian CISHIBANJI Décembre 2019-20%</t>
  </si>
  <si>
    <t>"IntAlert Live","ALERT UK","17","1","504940"</t>
  </si>
  <si>
    <t>DRCBUK/BANK/2019/012/048</t>
  </si>
  <si>
    <t>CNSS Christian CISHIBANJI Décembre 2019-20%</t>
  </si>
  <si>
    <t>"IntAlert Live","ALERT UK","17","1","504989"</t>
  </si>
  <si>
    <t>DRCBUK/BANK/2019/012/049</t>
  </si>
  <si>
    <t>INPP  Christian CISHIBANJI Décembre 2019-20%</t>
  </si>
  <si>
    <t>"IntAlert Live","ALERT UK","17","1","505035"</t>
  </si>
  <si>
    <t>DRCBUK/BANK/2019/12/050</t>
  </si>
  <si>
    <t>CHRISTIAN CISHIBANJI CIZUNGU</t>
  </si>
  <si>
    <t>Gratif 2019-Christian CISHIBANJI 5%</t>
  </si>
  <si>
    <t>"IntAlert Live","ALERT UK","17","1","505081"</t>
  </si>
  <si>
    <t>DRCBUK/BANK/2019/12/051</t>
  </si>
  <si>
    <t>DGI/DPI-SK</t>
  </si>
  <si>
    <t>IPR Gratif 2019-Christian CISHIBANJI 5%</t>
  </si>
  <si>
    <t>"IntAlert Live","ALERT UK","17","1","505128"</t>
  </si>
  <si>
    <t>DRCBUK/BANK/2019/12/052</t>
  </si>
  <si>
    <t>CNSS/SUD-KIVU</t>
  </si>
  <si>
    <t>CNSS Gratif 2019-Christian CISHIBANJI 5%</t>
  </si>
  <si>
    <t>"IntAlert Live","ALERT UK","17","1","505174"</t>
  </si>
  <si>
    <t>DRCBUK/BANK/2019/12/053</t>
  </si>
  <si>
    <t>INPP/SUD-KIVU</t>
  </si>
  <si>
    <t>INPP Gratif 2019-Christian CISHIBANJI 5%</t>
  </si>
  <si>
    <t>5160</t>
  </si>
  <si>
    <t>EMPLOYMENT BENEFITS COSTS</t>
  </si>
  <si>
    <t>"IntAlert Live","ALERT UK","17","1","505424"</t>
  </si>
  <si>
    <t>DRCBUK/CAISSE/2019/12/002</t>
  </si>
  <si>
    <t>ONEM</t>
  </si>
  <si>
    <t>ONEM-Christian CISHIBANJI Décembre 2019-20%</t>
  </si>
  <si>
    <t>"IntAlert Live","ALERT UK","17","1","505474"</t>
  </si>
  <si>
    <t>ONEMChristian CISHIBANJI Gratuficatio2019-20%</t>
  </si>
  <si>
    <t>"IntAlert Live","ALERT UK","17","1","505646"</t>
  </si>
  <si>
    <t>DRCBUK/GENJNL/2019/12/017</t>
  </si>
  <si>
    <t xml:space="preserve">ONEM Novembre'19 Christian CISHIBANJI </t>
  </si>
  <si>
    <t>FUR</t>
  </si>
  <si>
    <t>"IntAlert Live","ALERT UK","17","1","398606"</t>
  </si>
  <si>
    <t>"IntAlert Live","ALERT UK","17","1","399815"</t>
  </si>
  <si>
    <t>"IntAlert Live","ALERT UK","17","1","400392"</t>
  </si>
  <si>
    <t>"IntAlert Live","ALERT UK","17","1","400475"</t>
  </si>
  <si>
    <t>"IntAlert Live","ALERT UK","17","1","405367"</t>
  </si>
  <si>
    <t>"IntAlert Live","ALERT UK","17","1","406097"</t>
  </si>
  <si>
    <t>"IntAlert Live","ALERT UK","17","1","406762"</t>
  </si>
  <si>
    <t>"IntAlert Live","ALERT UK","17","1","406809"</t>
  </si>
  <si>
    <t>"IntAlert Live","ALERT UK","17","1","412254"</t>
  </si>
  <si>
    <t>"IntAlert Live","ALERT UK","17","1","413273"</t>
  </si>
  <si>
    <t>"IntAlert Live","ALERT UK","17","1","414012"</t>
  </si>
  <si>
    <t>"IntAlert Live","ALERT UK","17","1","414059"</t>
  </si>
  <si>
    <t>"IntAlert Live","ALERT UK","17","1","423757"</t>
  </si>
  <si>
    <t>"IntAlert Live","ALERT UK","17","1","424304"</t>
  </si>
  <si>
    <t>"IntAlert Live","ALERT UK","17","1","424783"</t>
  </si>
  <si>
    <t>"IntAlert Live","ALERT UK","17","1","424828"</t>
  </si>
  <si>
    <t>"IntAlert Live","ALERT UK","17","1","433237"</t>
  </si>
  <si>
    <t>"IntAlert Live","ALERT UK","17","1","434764"</t>
  </si>
  <si>
    <t>"IntAlert Live","ALERT UK","17","1","434858"</t>
  </si>
  <si>
    <t>"IntAlert Live","ALERT UK","17","1","442511"</t>
  </si>
  <si>
    <t>"IntAlert Live","ALERT UK","17","1","443326"</t>
  </si>
  <si>
    <t>"IntAlert Live","ALERT UK","17","1","443941"</t>
  </si>
  <si>
    <t>"IntAlert Live","ALERT UK","17","1","443990"</t>
  </si>
  <si>
    <t>"IntAlert Live","ALERT UK","17","1","454902"</t>
  </si>
  <si>
    <t>"IntAlert Live","ALERT UK","17","1","455814"</t>
  </si>
  <si>
    <t>"IntAlert Live","ALERT UK","17","1","456486"</t>
  </si>
  <si>
    <t>"IntAlert Live","ALERT UK","17","1","456536"</t>
  </si>
  <si>
    <t>"IntAlert Live","ALERT UK","17","1","463857"</t>
  </si>
  <si>
    <t>"IntAlert Live","ALERT UK","17","1","464961"</t>
  </si>
  <si>
    <t>"IntAlert Live","ALERT UK","17","1","465616"</t>
  </si>
  <si>
    <t>"IntAlert Live","ALERT UK","17","1","465665"</t>
  </si>
  <si>
    <t>"IntAlert Live","ALERT UK","17","1","472584"</t>
  </si>
  <si>
    <t>"IntAlert Live","ALERT UK","17","1","473819"</t>
  </si>
  <si>
    <t>"IntAlert Live","ALERT UK","17","1","474587"</t>
  </si>
  <si>
    <t>"IntAlert Live","ALERT UK","17","1","474635"</t>
  </si>
  <si>
    <t>"IntAlert Live","ALERT UK","17","1","482539"</t>
  </si>
  <si>
    <t>Salary  Oct'19-Jerome Mondo Kambere 1%</t>
  </si>
  <si>
    <t>"IntAlert Live","ALERT UK","17","1","482586"</t>
  </si>
  <si>
    <t>IPR Oct'19-Jerome Mondo Kambere 1%</t>
  </si>
  <si>
    <t>"IntAlert Live","ALERT UK","17","1","483331"</t>
  </si>
  <si>
    <t>CNSS-Jerome Mondo Kambere 1%</t>
  </si>
  <si>
    <t>"IntAlert Live","ALERT UK","17","1","484091"</t>
  </si>
  <si>
    <t>"IntAlert Live","ALERT UK","17","1","484136"</t>
  </si>
  <si>
    <t>INPP-Jerome Mondo Kambere 1%</t>
  </si>
  <si>
    <t>"IntAlert Live","ALERT UK","17","1","491784"</t>
  </si>
  <si>
    <t>"IntAlert Live","ALERT UK","17","1","503733"</t>
  </si>
  <si>
    <t>GRATIFICATION-DEC'19JEROME MONDO</t>
  </si>
  <si>
    <t>Gratification-Dec'19Jerome Mondo Kambere</t>
  </si>
  <si>
    <t>"IntAlert Live","ALERT UK","17","1","503793"</t>
  </si>
  <si>
    <t>CNSS-Gratific.Dec'19Jerome Mondo Kambere</t>
  </si>
  <si>
    <t>"IntAlert Live","ALERT UK","17","1","503852"</t>
  </si>
  <si>
    <t>INPP-Gratific.Dec'19Jerome Mondo Kambere</t>
  </si>
  <si>
    <t>"IntAlert Live","ALERT UK","17","1","503905"</t>
  </si>
  <si>
    <t>SALAIRE-DEC'19-JEROME MONDO KAMBERE</t>
  </si>
  <si>
    <t>"IntAlert Live","ALERT UK","17","1","503959"</t>
  </si>
  <si>
    <t>"IntAlert Live","ALERT UK","17","1","504012"</t>
  </si>
  <si>
    <t>"IntAlert Live","ALERT UK","17","1","504286"</t>
  </si>
  <si>
    <t>"IntAlert Live","ALERT UK","17","1","504339"</t>
  </si>
  <si>
    <t>"IntAlert Live","ALERT UK","17","1","398571"</t>
  </si>
  <si>
    <t>"IntAlert Live","ALERT UK","17","1","399780"</t>
  </si>
  <si>
    <t>"IntAlert Live","ALERT UK","17","1","400357"</t>
  </si>
  <si>
    <t>"IntAlert Live","ALERT UK","17","1","400440"</t>
  </si>
  <si>
    <t>"IntAlert Live","ALERT UK","17","1","405331"</t>
  </si>
  <si>
    <t>"IntAlert Live","ALERT UK","17","1","406061"</t>
  </si>
  <si>
    <t>"IntAlert Live","ALERT UK","17","1","406726"</t>
  </si>
  <si>
    <t>"IntAlert Live","ALERT UK","17","1","406773"</t>
  </si>
  <si>
    <t>"IntAlert Live","ALERT UK","17","1","412218"</t>
  </si>
  <si>
    <t>"IntAlert Live","ALERT UK","17","1","413237"</t>
  </si>
  <si>
    <t>"IntAlert Live","ALERT UK","17","1","413976"</t>
  </si>
  <si>
    <t>"IntAlert Live","ALERT UK","17","1","414023"</t>
  </si>
  <si>
    <t>"IntAlert Live","ALERT UK","17","1","423723"</t>
  </si>
  <si>
    <t>"IntAlert Live","ALERT UK","17","1","424270"</t>
  </si>
  <si>
    <t>"IntAlert Live","ALERT UK","17","1","424749"</t>
  </si>
  <si>
    <t>"IntAlert Live","ALERT UK","17","1","424794"</t>
  </si>
  <si>
    <t>"IntAlert Live","ALERT UK","17","1","433200"</t>
  </si>
  <si>
    <t>"IntAlert Live","ALERT UK","17","1","434153"</t>
  </si>
  <si>
    <t>"IntAlert Live","ALERT UK","17","1","434727"</t>
  </si>
  <si>
    <t>"IntAlert Live","ALERT UK","17","1","434821"</t>
  </si>
  <si>
    <t>"IntAlert Live","ALERT UK","17","1","442473"</t>
  </si>
  <si>
    <t>"IntAlert Live","ALERT UK","17","1","443288"</t>
  </si>
  <si>
    <t>"IntAlert Live","ALERT UK","17","1","443903"</t>
  </si>
  <si>
    <t>"IntAlert Live","ALERT UK","17","1","443952"</t>
  </si>
  <si>
    <t>"IntAlert Live","ALERT UK","17","1","454863"</t>
  </si>
  <si>
    <t>"IntAlert Live","ALERT UK","17","1","455775"</t>
  </si>
  <si>
    <t>"IntAlert Live","ALERT UK","17","1","456447"</t>
  </si>
  <si>
    <t>"IntAlert Live","ALERT UK","17","1","456497"</t>
  </si>
  <si>
    <t>"IntAlert Live","ALERT UK","17","1","463819"</t>
  </si>
  <si>
    <t>"IntAlert Live","ALERT UK","17","1","464923"</t>
  </si>
  <si>
    <t>"IntAlert Live","ALERT UK","17","1","465578"</t>
  </si>
  <si>
    <t>"IntAlert Live","ALERT UK","17","1","465627"</t>
  </si>
  <si>
    <t>"IntAlert Live","ALERT UK","17","1","472547"</t>
  </si>
  <si>
    <t>"IntAlert Live","ALERT UK","17","1","473782"</t>
  </si>
  <si>
    <t>"IntAlert Live","ALERT UK","17","1","474550"</t>
  </si>
  <si>
    <t>"IntAlert Live","ALERT UK","17","1","474598"</t>
  </si>
  <si>
    <t>"IntAlert Live","ALERT UK","17","1","484058"</t>
  </si>
  <si>
    <t>"IntAlert Live","ALERT UK","17","1","503690"</t>
  </si>
  <si>
    <t>GRATIFICATION-DEC'19ESPERANCE</t>
  </si>
  <si>
    <t>Gratification-Dec'19Esperance CHIDOROMI SIFA</t>
  </si>
  <si>
    <t>"IntAlert Live","ALERT UK","17","1","503750"</t>
  </si>
  <si>
    <t>CNSS-Gratific.Dec'19Esperance CHIDOROMI SIFA</t>
  </si>
  <si>
    <t>"IntAlert Live","ALERT UK","17","1","504243"</t>
  </si>
  <si>
    <t>"IntAlert Live","ALERT UK","17","1","398599"</t>
  </si>
  <si>
    <t>"IntAlert Live","ALERT UK","17","1","399807"</t>
  </si>
  <si>
    <t>"IntAlert Live","ALERT UK","17","1","400385"</t>
  </si>
  <si>
    <t>"IntAlert Live","ALERT UK","17","1","400467"</t>
  </si>
  <si>
    <t>"IntAlert Live","ALERT UK","17","1","405359"</t>
  </si>
  <si>
    <t>"IntAlert Live","ALERT UK","17","1","406089"</t>
  </si>
  <si>
    <t>"IntAlert Live","ALERT UK","17","1","406754"</t>
  </si>
  <si>
    <t>"IntAlert Live","ALERT UK","17","1","406801"</t>
  </si>
  <si>
    <t>"IntAlert Live","ALERT UK","17","1","412245"</t>
  </si>
  <si>
    <t>"IntAlert Live","ALERT UK","17","1","413264"</t>
  </si>
  <si>
    <t>"IntAlert Live","ALERT UK","17","1","414003"</t>
  </si>
  <si>
    <t>"IntAlert Live","ALERT UK","17","1","414050"</t>
  </si>
  <si>
    <t>"IntAlert Live","ALERT UK","17","1","414524"</t>
  </si>
  <si>
    <t>75390</t>
  </si>
  <si>
    <t>"IntAlert Live","ALERT UK","17","1","414528"</t>
  </si>
  <si>
    <t>"IntAlert Live","ALERT UK","17","1","423750"</t>
  </si>
  <si>
    <t>"IntAlert Live","ALERT UK","17","1","424297"</t>
  </si>
  <si>
    <t>"IntAlert Live","ALERT UK","17","1","424776"</t>
  </si>
  <si>
    <t>"IntAlert Live","ALERT UK","17","1","424821"</t>
  </si>
  <si>
    <t>"IntAlert Live","ALERT UK","17","1","433227"</t>
  </si>
  <si>
    <t>"IntAlert Live","ALERT UK","17","1","434180"</t>
  </si>
  <si>
    <t>"IntAlert Live","ALERT UK","17","1","434754"</t>
  </si>
  <si>
    <t>"IntAlert Live","ALERT UK","17","1","434848"</t>
  </si>
  <si>
    <t>"IntAlert Live","ALERT UK","17","1","442501"</t>
  </si>
  <si>
    <t>"IntAlert Live","ALERT UK","17","1","443316"</t>
  </si>
  <si>
    <t>"IntAlert Live","ALERT UK","17","1","443931"</t>
  </si>
  <si>
    <t>"IntAlert Live","ALERT UK","17","1","443980"</t>
  </si>
  <si>
    <t>"IntAlert Live","ALERT UK","17","1","454892"</t>
  </si>
  <si>
    <t>"IntAlert Live","ALERT UK","17","1","455804"</t>
  </si>
  <si>
    <t>"IntAlert Live","ALERT UK","17","1","456476"</t>
  </si>
  <si>
    <t>"IntAlert Live","ALERT UK","17","1","456526"</t>
  </si>
  <si>
    <t>"IntAlert Live","ALERT UK","17","1","472574"</t>
  </si>
  <si>
    <t>"IntAlert Live","ALERT UK","17","1","473809"</t>
  </si>
  <si>
    <t>"IntAlert Live","ALERT UK","17","1","474577"</t>
  </si>
  <si>
    <t>"IntAlert Live","ALERT UK","17","1","474625"</t>
  </si>
  <si>
    <t>"IntAlert Live","ALERT UK","17","1","503721"</t>
  </si>
  <si>
    <t>GRATIFICATION-DEC'19BIENVENU</t>
  </si>
  <si>
    <t>Gratification-Dec'19Bienvenu MAKURU AMANI</t>
  </si>
  <si>
    <t>"IntAlert Live","ALERT UK","17","1","503781"</t>
  </si>
  <si>
    <t>CNSS-Gratific.Dec'19Bienvenu MAKURU AMANI</t>
  </si>
  <si>
    <t>"IntAlert Live","ALERT UK","17","1","503840"</t>
  </si>
  <si>
    <t>INPP-Gratific.Dec'19Bienvenu MAKURU AMANI</t>
  </si>
  <si>
    <t>"IntAlert Live","ALERT UK","17","1","504274"</t>
  </si>
  <si>
    <t>"IntAlert Live","ALERT UK","17","1","398568"</t>
  </si>
  <si>
    <t>"IntAlert Live","ALERT UK","17","1","398589"</t>
  </si>
  <si>
    <t>"IntAlert Live","ALERT UK","17","1","399777"</t>
  </si>
  <si>
    <t>"IntAlert Live","ALERT UK","17","1","399798"</t>
  </si>
  <si>
    <t>"IntAlert Live","ALERT UK","17","1","400354"</t>
  </si>
  <si>
    <t>"IntAlert Live","ALERT UK","17","1","400375"</t>
  </si>
  <si>
    <t>"IntAlert Live","ALERT UK","17","1","400437"</t>
  </si>
  <si>
    <t>"IntAlert Live","ALERT UK","17","1","400458"</t>
  </si>
  <si>
    <t>"IntAlert Live","ALERT UK","17","1","405328"</t>
  </si>
  <si>
    <t>"IntAlert Live","ALERT UK","17","1","405351"</t>
  </si>
  <si>
    <t>"IntAlert Live","ALERT UK","17","1","406058"</t>
  </si>
  <si>
    <t>"IntAlert Live","ALERT UK","17","1","406080"</t>
  </si>
  <si>
    <t>"IntAlert Live","ALERT UK","17","1","406723"</t>
  </si>
  <si>
    <t>"IntAlert Live","ALERT UK","17","1","406745"</t>
  </si>
  <si>
    <t>"IntAlert Live","ALERT UK","17","1","406770"</t>
  </si>
  <si>
    <t>"IntAlert Live","ALERT UK","17","1","406792"</t>
  </si>
  <si>
    <t>"IntAlert Live","ALERT UK","17","1","412215"</t>
  </si>
  <si>
    <t>"IntAlert Live","ALERT UK","17","1","412236"</t>
  </si>
  <si>
    <t>"IntAlert Live","ALERT UK","17","1","413234"</t>
  </si>
  <si>
    <t>"IntAlert Live","ALERT UK","17","1","413255"</t>
  </si>
  <si>
    <t>"IntAlert Live","ALERT UK","17","1","413973"</t>
  </si>
  <si>
    <t>"IntAlert Live","ALERT UK","17","1","413994"</t>
  </si>
  <si>
    <t>"IntAlert Live","ALERT UK","17","1","414020"</t>
  </si>
  <si>
    <t>"IntAlert Live","ALERT UK","17","1","414041"</t>
  </si>
  <si>
    <t>"IntAlert Live","ALERT UK","17","1","423720"</t>
  </si>
  <si>
    <t>"IntAlert Live","ALERT UK","17","1","423740"</t>
  </si>
  <si>
    <t>"IntAlert Live","ALERT UK","17","1","424267"</t>
  </si>
  <si>
    <t>"IntAlert Live","ALERT UK","17","1","424287"</t>
  </si>
  <si>
    <t>"IntAlert Live","ALERT UK","17","1","424746"</t>
  </si>
  <si>
    <t>"IntAlert Live","ALERT UK","17","1","424766"</t>
  </si>
  <si>
    <t>"IntAlert Live","ALERT UK","17","1","424791"</t>
  </si>
  <si>
    <t>"IntAlert Live","ALERT UK","17","1","424811"</t>
  </si>
  <si>
    <t>"IntAlert Live","ALERT UK","17","1","425850"</t>
  </si>
  <si>
    <t>"IntAlert Live","ALERT UK","17","1","433197"</t>
  </si>
  <si>
    <t>"IntAlert Live","ALERT UK","17","1","433219"</t>
  </si>
  <si>
    <t>"IntAlert Live","ALERT UK","17","1","434150"</t>
  </si>
  <si>
    <t>"IntAlert Live","ALERT UK","17","1","434172"</t>
  </si>
  <si>
    <t>"IntAlert Live","ALERT UK","17","1","434724"</t>
  </si>
  <si>
    <t>"IntAlert Live","ALERT UK","17","1","434746"</t>
  </si>
  <si>
    <t>"IntAlert Live","ALERT UK","17","1","434818"</t>
  </si>
  <si>
    <t>"IntAlert Live","ALERT UK","17","1","434840"</t>
  </si>
  <si>
    <t>"IntAlert Live","ALERT UK","17","1","442470"</t>
  </si>
  <si>
    <t>"IntAlert Live","ALERT UK","17","1","442492"</t>
  </si>
  <si>
    <t>"IntAlert Live","ALERT UK","17","1","443285"</t>
  </si>
  <si>
    <t>"IntAlert Live","ALERT UK","17","1","443307"</t>
  </si>
  <si>
    <t>"IntAlert Live","ALERT UK","17","1","443900"</t>
  </si>
  <si>
    <t>"IntAlert Live","ALERT UK","17","1","443922"</t>
  </si>
  <si>
    <t>"IntAlert Live","ALERT UK","17","1","443949"</t>
  </si>
  <si>
    <t>"IntAlert Live","ALERT UK","17","1","443971"</t>
  </si>
  <si>
    <t>"IntAlert Live","ALERT UK","17","1","454860"</t>
  </si>
  <si>
    <t>"IntAlert Live","ALERT UK","17","1","454883"</t>
  </si>
  <si>
    <t>"IntAlert Live","ALERT UK","17","1","455772"</t>
  </si>
  <si>
    <t>"IntAlert Live","ALERT UK","17","1","455795"</t>
  </si>
  <si>
    <t>"IntAlert Live","ALERT UK","17","1","456444"</t>
  </si>
  <si>
    <t>"IntAlert Live","ALERT UK","17","1","456467"</t>
  </si>
  <si>
    <t>"IntAlert Live","ALERT UK","17","1","456494"</t>
  </si>
  <si>
    <t>"IntAlert Live","ALERT UK","17","1","456517"</t>
  </si>
  <si>
    <t>"IntAlert Live","ALERT UK","17","1","457804"</t>
  </si>
  <si>
    <t>"IntAlert Live","ALERT UK","17","1","463816"</t>
  </si>
  <si>
    <t>"IntAlert Live","ALERT UK","17","1","463839"</t>
  </si>
  <si>
    <t>"IntAlert Live","ALERT UK","17","1","464920"</t>
  </si>
  <si>
    <t>"IntAlert Live","ALERT UK","17","1","464943"</t>
  </si>
  <si>
    <t>"IntAlert Live","ALERT UK","17","1","465575"</t>
  </si>
  <si>
    <t>"IntAlert Live","ALERT UK","17","1","465598"</t>
  </si>
  <si>
    <t>"IntAlert Live","ALERT UK","17","1","465624"</t>
  </si>
  <si>
    <t>"IntAlert Live","ALERT UK","17","1","465647"</t>
  </si>
  <si>
    <t>"IntAlert Live","ALERT UK","17","1","467111"</t>
  </si>
  <si>
    <t>"IntAlert Live","ALERT UK","17","1","472544"</t>
  </si>
  <si>
    <t>"IntAlert Live","ALERT UK","17","1","472565"</t>
  </si>
  <si>
    <t>"IntAlert Live","ALERT UK","17","1","473779"</t>
  </si>
  <si>
    <t>"IntAlert Live","ALERT UK","17","1","473800"</t>
  </si>
  <si>
    <t>"IntAlert Live","ALERT UK","17","1","474547"</t>
  </si>
  <si>
    <t>"IntAlert Live","ALERT UK","17","1","474568"</t>
  </si>
  <si>
    <t>"IntAlert Live","ALERT UK","17","1","474595"</t>
  </si>
  <si>
    <t>"IntAlert Live","ALERT UK","17","1","474616"</t>
  </si>
  <si>
    <t>"IntAlert Live","ALERT UK","17","1","475722"</t>
  </si>
  <si>
    <t>"IntAlert Live","ALERT UK","17","1","482502"</t>
  </si>
  <si>
    <t>Salary  Oct'19-Paul MUNGAMBA 35%</t>
  </si>
  <si>
    <t>"IntAlert Live","ALERT UK","17","1","482522"</t>
  </si>
  <si>
    <t>Salary  Oct'19-SELEMANI MUBWANA  35%</t>
  </si>
  <si>
    <t>"IntAlert Live","ALERT UK","17","1","482549"</t>
  </si>
  <si>
    <t>IPR Oct'19-Paul MUNGAMBA LUANDA 35%</t>
  </si>
  <si>
    <t>"IntAlert Live","ALERT UK","17","1","482569"</t>
  </si>
  <si>
    <t>IPR Oct'19-SELEMANI MUBWANA  35%</t>
  </si>
  <si>
    <t>"IntAlert Live","ALERT UK","17","1","483294"</t>
  </si>
  <si>
    <t>CNSS-Paul MUNGAMBA LUANDA 35%</t>
  </si>
  <si>
    <t>"IntAlert Live","ALERT UK","17","1","483314"</t>
  </si>
  <si>
    <t>CNSS-SELEMANI MUBWANA  35%</t>
  </si>
  <si>
    <t>"IntAlert Live","ALERT UK","17","1","484053"</t>
  </si>
  <si>
    <t>"IntAlert Live","ALERT UK","17","1","484074"</t>
  </si>
  <si>
    <t>"IntAlert Live","ALERT UK","17","1","484099"</t>
  </si>
  <si>
    <t>INPP-Paul MUNGAMBA LUANDA 35%</t>
  </si>
  <si>
    <t>"IntAlert Live","ALERT UK","17","1","484119"</t>
  </si>
  <si>
    <t>INPP-SELEMANI MUBWANA  35%</t>
  </si>
  <si>
    <t>"IntAlert Live","ALERT UK","17","1","491456"</t>
  </si>
  <si>
    <t>PAUL MUNGAMBA LUANDA</t>
  </si>
  <si>
    <t>"IntAlert Live","ALERT UK","17","1","491480"</t>
  </si>
  <si>
    <t>SELEMANI MUBWANA BIN RAMAZANI</t>
  </si>
  <si>
    <t>"IntAlert Live","ALERT UK","17","1","491508"</t>
  </si>
  <si>
    <t>"IntAlert Live","ALERT UK","17","1","491532"</t>
  </si>
  <si>
    <t>"IntAlert Live","ALERT UK","17","1","491559"</t>
  </si>
  <si>
    <t>"IntAlert Live","ALERT UK","17","1","491583"</t>
  </si>
  <si>
    <t>"IntAlert Live","ALERT UK","17","1","491743"</t>
  </si>
  <si>
    <t>"IntAlert Live","ALERT UK","17","1","491767"</t>
  </si>
  <si>
    <t>"IntAlert Live","ALERT UK","17","1","503688"</t>
  </si>
  <si>
    <t>GRATIFICATION-DEC'19PAUL MUNGAMBA</t>
  </si>
  <si>
    <t>Gratification-Dec'19Paul MUNGAMBA LUANDA</t>
  </si>
  <si>
    <t>"IntAlert Live","ALERT UK","17","1","503715"</t>
  </si>
  <si>
    <t>GRATIFICATION-DEC'19SELEMANI MUBWANA</t>
  </si>
  <si>
    <t>Gratification-Dec'19SELEMANI MUBWANA Bin Ramazani</t>
  </si>
  <si>
    <t>"IntAlert Live","ALERT UK","17","1","503748"</t>
  </si>
  <si>
    <t>CNSS-Gratific.Dec'19Paul MUNGAMBA LUANDA</t>
  </si>
  <si>
    <t>"IntAlert Live","ALERT UK","17","1","503775"</t>
  </si>
  <si>
    <t>CNSS-Gratific.Dec'19SELEMANI MUBWANA Bin Ramazani</t>
  </si>
  <si>
    <t>"IntAlert Live","ALERT UK","17","1","503807"</t>
  </si>
  <si>
    <t>INPP-Gratific.Dec'19Paul MUNGAMBA LUANDA</t>
  </si>
  <si>
    <t>"IntAlert Live","ALERT UK","17","1","503834"</t>
  </si>
  <si>
    <t>INPP-Gratific.Dec'19SELEMANI MUBWANA Bin Ramazani</t>
  </si>
  <si>
    <t>"IntAlert Live","ALERT UK","17","1","503864"</t>
  </si>
  <si>
    <t>SALAIRE-DEC'19-PAUL MUNGAMBA</t>
  </si>
  <si>
    <t>"IntAlert Live","ALERT UK","17","1","503890"</t>
  </si>
  <si>
    <t>SALAIRE-DEC'19-SELEMANI MUBWANA BIN RAMAZANI</t>
  </si>
  <si>
    <t>"IntAlert Live","ALERT UK","17","1","503918"</t>
  </si>
  <si>
    <t>"IntAlert Live","ALERT UK","17","1","503944"</t>
  </si>
  <si>
    <t>"IntAlert Live","ALERT UK","17","1","503971"</t>
  </si>
  <si>
    <t>"IntAlert Live","ALERT UK","17","1","503997"</t>
  </si>
  <si>
    <t>"IntAlert Live","ALERT UK","17","1","504241"</t>
  </si>
  <si>
    <t>"IntAlert Live","ALERT UK","17","1","504298"</t>
  </si>
  <si>
    <t>"IntAlert Live","ALERT UK","17","1","504324"</t>
  </si>
  <si>
    <t>"IntAlert Live","ALERT UK","17","1","507032"</t>
  </si>
  <si>
    <t>DRCBUK/GENJNL/2019/12/019</t>
  </si>
  <si>
    <t>ALERT BUKAVU</t>
  </si>
  <si>
    <t xml:space="preserve">Cessation accrual DEC'19-Paul MUNGAMBA </t>
  </si>
  <si>
    <t>"IntAlert Live","ALERT UK","17","1","507040"</t>
  </si>
  <si>
    <t xml:space="preserve">Cessation accrual DEC'19-SELEMANI MUBWANA </t>
  </si>
  <si>
    <t>"IntAlert Live","ALERT UK","17","1","398565"</t>
  </si>
  <si>
    <t>"IntAlert Live","ALERT UK","17","1","399774"</t>
  </si>
  <si>
    <t>"IntAlert Live","ALERT UK","17","1","400351"</t>
  </si>
  <si>
    <t>"IntAlert Live","ALERT UK","17","1","400434"</t>
  </si>
  <si>
    <t>"IntAlert Live","ALERT UK","17","1","405325"</t>
  </si>
  <si>
    <t>"IntAlert Live","ALERT UK","17","1","406055"</t>
  </si>
  <si>
    <t>"IntAlert Live","ALERT UK","17","1","406720"</t>
  </si>
  <si>
    <t>"IntAlert Live","ALERT UK","17","1","406767"</t>
  </si>
  <si>
    <t>"IntAlert Live","ALERT UK","17","1","412212"</t>
  </si>
  <si>
    <t>"IntAlert Live","ALERT UK","17","1","413231"</t>
  </si>
  <si>
    <t>"IntAlert Live","ALERT UK","17","1","413970"</t>
  </si>
  <si>
    <t>"IntAlert Live","ALERT UK","17","1","414017"</t>
  </si>
  <si>
    <t>"IntAlert Live","ALERT UK","17","1","423717"</t>
  </si>
  <si>
    <t>"IntAlert Live","ALERT UK","17","1","424264"</t>
  </si>
  <si>
    <t>"IntAlert Live","ALERT UK","17","1","424743"</t>
  </si>
  <si>
    <t>"IntAlert Live","ALERT UK","17","1","424788"</t>
  </si>
  <si>
    <t>"IntAlert Live","ALERT UK","17","1","425971"</t>
  </si>
  <si>
    <t>"IntAlert Live","ALERT UK","17","1","433194"</t>
  </si>
  <si>
    <t>"IntAlert Live","ALERT UK","17","1","434147"</t>
  </si>
  <si>
    <t>"IntAlert Live","ALERT UK","17","1","434721"</t>
  </si>
  <si>
    <t>"IntAlert Live","ALERT UK","17","1","434815"</t>
  </si>
  <si>
    <t>"IntAlert Live","ALERT UK","17","1","436344"</t>
  </si>
  <si>
    <t>"IntAlert Live","ALERT UK","17","1","436406"</t>
  </si>
  <si>
    <t>"IntAlert Live","ALERT UK","17","1","436410"</t>
  </si>
  <si>
    <t>"IntAlert Live","ALERT UK","17","1","442467"</t>
  </si>
  <si>
    <t>"IntAlert Live","ALERT UK","17","1","443282"</t>
  </si>
  <si>
    <t>"IntAlert Live","ALERT UK","17","1","443897"</t>
  </si>
  <si>
    <t>"IntAlert Live","ALERT UK","17","1","443946"</t>
  </si>
  <si>
    <t>"IntAlert Live","ALERT UK","17","1","454857"</t>
  </si>
  <si>
    <t>"IntAlert Live","ALERT UK","17","1","455769"</t>
  </si>
  <si>
    <t>"IntAlert Live","ALERT UK","17","1","456441"</t>
  </si>
  <si>
    <t>"IntAlert Live","ALERT UK","17","1","456491"</t>
  </si>
  <si>
    <t>"IntAlert Live","ALERT UK","17","1","457754"</t>
  </si>
  <si>
    <t>"IntAlert Live","ALERT UK","17","1","463813"</t>
  </si>
  <si>
    <t>"IntAlert Live","ALERT UK","17","1","464917"</t>
  </si>
  <si>
    <t>"IntAlert Live","ALERT UK","17","1","465572"</t>
  </si>
  <si>
    <t>"IntAlert Live","ALERT UK","17","1","465621"</t>
  </si>
  <si>
    <t>"IntAlert Live","ALERT UK","17","1","466984"</t>
  </si>
  <si>
    <t>"IntAlert Live","ALERT UK","17","1","472541"</t>
  </si>
  <si>
    <t>"IntAlert Live","ALERT UK","17","1","473776"</t>
  </si>
  <si>
    <t>"IntAlert Live","ALERT UK","17","1","474544"</t>
  </si>
  <si>
    <t>"IntAlert Live","ALERT UK","17","1","474592"</t>
  </si>
  <si>
    <t>"IntAlert Live","ALERT UK","17","1","475621"</t>
  </si>
  <si>
    <t>"IntAlert Live","ALERT UK","17","1","482499"</t>
  </si>
  <si>
    <t>Salary  Oct'19-Adolphine KAVIRA 15%</t>
  </si>
  <si>
    <t>"IntAlert Live","ALERT UK","17","1","482546"</t>
  </si>
  <si>
    <t>IPR Oct'19-Adolphine KAVIRA 15%</t>
  </si>
  <si>
    <t>"IntAlert Live","ALERT UK","17","1","483291"</t>
  </si>
  <si>
    <t>CNSS-Adolphine KAVIRA 15%</t>
  </si>
  <si>
    <t>"IntAlert Live","ALERT UK","17","1","484050"</t>
  </si>
  <si>
    <t>"IntAlert Live","ALERT UK","17","1","484096"</t>
  </si>
  <si>
    <t>INPP-Adolphine KAVIRA 15%</t>
  </si>
  <si>
    <t>"IntAlert Live","ALERT UK","17","1","491451"</t>
  </si>
  <si>
    <t>ADOLPHINE KAVIRA KAMBASU</t>
  </si>
  <si>
    <t>"IntAlert Live","ALERT UK","17","1","491503"</t>
  </si>
  <si>
    <t>"IntAlert Live","ALERT UK","17","1","491554"</t>
  </si>
  <si>
    <t>"IntAlert Live","ALERT UK","17","1","491738"</t>
  </si>
  <si>
    <t>"IntAlert Live","ALERT UK","17","1","503684"</t>
  </si>
  <si>
    <t>GRATIFICATION-DEC'19ADOLPHINE KAVIRA</t>
  </si>
  <si>
    <t>Gratification-Dec'19Adolphine KAVIRA KAMBASU</t>
  </si>
  <si>
    <t>"IntAlert Live","ALERT UK","17","1","503744"</t>
  </si>
  <si>
    <t>CNSS-Gratific.Dec'19Adolphine KAVIRA KAMBASU</t>
  </si>
  <si>
    <t>"IntAlert Live","ALERT UK","17","1","503803"</t>
  </si>
  <si>
    <t>INPP-Gratific.Dec'19Adolphine KAVIRA KAMBASU</t>
  </si>
  <si>
    <t>"IntAlert Live","ALERT UK","17","1","503812"</t>
  </si>
  <si>
    <t>INPP-Gratific.Dec'19Esperance CHIDOROMI SIFA</t>
  </si>
  <si>
    <t>"IntAlert Live","ALERT UK","17","1","503859"</t>
  </si>
  <si>
    <t>SALAIRE-DEC'19-ADOLPHINE</t>
  </si>
  <si>
    <t>"IntAlert Live","ALERT UK","17","1","503913"</t>
  </si>
  <si>
    <t>"IntAlert Live","ALERT UK","17","1","503966"</t>
  </si>
  <si>
    <t>"IntAlert Live","ALERT UK","17","1","504190"</t>
  </si>
  <si>
    <t>EUGENIE PEROU</t>
  </si>
  <si>
    <t>casual cleaner Goma office</t>
  </si>
  <si>
    <t>"IntAlert Live","ALERT UK","17","1","504237"</t>
  </si>
  <si>
    <t>"IntAlert Live","ALERT UK","17","1","504293"</t>
  </si>
  <si>
    <t>"IntAlert Live","ALERT UK","17","1","507028"</t>
  </si>
  <si>
    <t xml:space="preserve">Cessation accrual DEC'19-Adolphine KAVIRA </t>
  </si>
  <si>
    <t>"IntAlert Live","ALERT UK","17","1","398602"</t>
  </si>
  <si>
    <t>"IntAlert Live","ALERT UK","17","1","399811"</t>
  </si>
  <si>
    <t>"IntAlert Live","ALERT UK","17","1","400388"</t>
  </si>
  <si>
    <t>"IntAlert Live","ALERT UK","17","1","400471"</t>
  </si>
  <si>
    <t>"IntAlert Live","ALERT UK","17","1","405364"</t>
  </si>
  <si>
    <t>"IntAlert Live","ALERT UK","17","1","406093"</t>
  </si>
  <si>
    <t>"IntAlert Live","ALERT UK","17","1","406758"</t>
  </si>
  <si>
    <t>"IntAlert Live","ALERT UK","17","1","406805"</t>
  </si>
  <si>
    <t>"IntAlert Live","ALERT UK","17","1","412250"</t>
  </si>
  <si>
    <t>"IntAlert Live","ALERT UK","17","1","413269"</t>
  </si>
  <si>
    <t>"IntAlert Live","ALERT UK","17","1","414008"</t>
  </si>
  <si>
    <t>"IntAlert Live","ALERT UK","17","1","414055"</t>
  </si>
  <si>
    <t>"IntAlert Live","ALERT UK","17","1","423754"</t>
  </si>
  <si>
    <t>"IntAlert Live","ALERT UK","17","1","424301"</t>
  </si>
  <si>
    <t>"IntAlert Live","ALERT UK","17","1","424780"</t>
  </si>
  <si>
    <t>"IntAlert Live","ALERT UK","17","1","424825"</t>
  </si>
  <si>
    <t>"IntAlert Live","ALERT UK","17","1","433233"</t>
  </si>
  <si>
    <t>"IntAlert Live","ALERT UK","17","1","434186"</t>
  </si>
  <si>
    <t>"IntAlert Live","ALERT UK","17","1","434760"</t>
  </si>
  <si>
    <t>"IntAlert Live","ALERT UK","17","1","434854"</t>
  </si>
  <si>
    <t>"IntAlert Live","ALERT UK","17","1","442507"</t>
  </si>
  <si>
    <t>"IntAlert Live","ALERT UK","17","1","443322"</t>
  </si>
  <si>
    <t>"IntAlert Live","ALERT UK","17","1","443937"</t>
  </si>
  <si>
    <t>"IntAlert Live","ALERT UK","17","1","443986"</t>
  </si>
  <si>
    <t>"IntAlert Live","ALERT UK","17","1","454898"</t>
  </si>
  <si>
    <t>"IntAlert Live","ALERT UK","17","1","455810"</t>
  </si>
  <si>
    <t>"IntAlert Live","ALERT UK","17","1","456482"</t>
  </si>
  <si>
    <t>"IntAlert Live","ALERT UK","17","1","456532"</t>
  </si>
  <si>
    <t>"IntAlert Live","ALERT UK","17","1","463853"</t>
  </si>
  <si>
    <t>"IntAlert Live","ALERT UK","17","1","464957"</t>
  </si>
  <si>
    <t>"IntAlert Live","ALERT UK","17","1","465612"</t>
  </si>
  <si>
    <t>"IntAlert Live","ALERT UK","17","1","465661"</t>
  </si>
  <si>
    <t>"IntAlert Live","ALERT UK","17","1","472580"</t>
  </si>
  <si>
    <t>"IntAlert Live","ALERT UK","17","1","473815"</t>
  </si>
  <si>
    <t>"IntAlert Live","ALERT UK","17","1","474583"</t>
  </si>
  <si>
    <t>"IntAlert Live","ALERT UK","17","1","474631"</t>
  </si>
  <si>
    <t>"IntAlert Live","ALERT UK","17","1","491778"</t>
  </si>
  <si>
    <t>"IntAlert Live","ALERT UK","17","1","503727"</t>
  </si>
  <si>
    <t>GRATIFICATION-DEC'19JACQUES ZIGABE</t>
  </si>
  <si>
    <t>Gratification-Dec'19Jacques Zigabe Buhendwa</t>
  </si>
  <si>
    <t>"IntAlert Live","ALERT UK","17","1","503787"</t>
  </si>
  <si>
    <t>CNSS-Gratific.Dec'19Jacques Zigabe Buhendwa</t>
  </si>
  <si>
    <t>"IntAlert Live","ALERT UK","17","1","503846"</t>
  </si>
  <si>
    <t>INPP-Gratific.Dec'19Jacques Zigabe Buhendwa</t>
  </si>
  <si>
    <t>"IntAlert Live","ALERT UK","17","1","504280"</t>
  </si>
  <si>
    <t>"IntAlert Live","ALERT UK","17","1","398563"</t>
  </si>
  <si>
    <t>"IntAlert Live","ALERT UK","17","1","398906"</t>
  </si>
  <si>
    <t>75031</t>
  </si>
  <si>
    <t>"IntAlert Live","ALERT UK","17","1","399058"</t>
  </si>
  <si>
    <t>75032</t>
  </si>
  <si>
    <t>"IntAlert Live","ALERT UK","17","1","399198"</t>
  </si>
  <si>
    <t>75033</t>
  </si>
  <si>
    <t>"IntAlert Live","ALERT UK","17","1","399955"</t>
  </si>
  <si>
    <t>"IntAlert Live","ALERT UK","17","1","402307"</t>
  </si>
  <si>
    <t>STATIONERY</t>
  </si>
  <si>
    <t>"IntAlert Live","ALERT UK","17","1","405235"</t>
  </si>
  <si>
    <t>"IntAlert Live","ALERT UK","17","1","405554"</t>
  </si>
  <si>
    <t>75059</t>
  </si>
  <si>
    <t>"IntAlert Live","ALERT UK","17","1","405696"</t>
  </si>
  <si>
    <t>75060</t>
  </si>
  <si>
    <t>"IntAlert Live","ALERT UK","17","1","405827"</t>
  </si>
  <si>
    <t>75061</t>
  </si>
  <si>
    <t>"IntAlert Live","ALERT UK","17","1","405979"</t>
  </si>
  <si>
    <t>"IntAlert Live","ALERT UK","17","1","406211"</t>
  </si>
  <si>
    <t>"IntAlert Live","ALERT UK","17","1","408812"</t>
  </si>
  <si>
    <t>"IntAlert Live","ALERT UK","17","1","412675"</t>
  </si>
  <si>
    <t>75372</t>
  </si>
  <si>
    <t>"IntAlert Live","ALERT UK","17","1","412825"</t>
  </si>
  <si>
    <t>75373</t>
  </si>
  <si>
    <t>"IntAlert Live","ALERT UK","17","1","412960"</t>
  </si>
  <si>
    <t>75374</t>
  </si>
  <si>
    <t>"IntAlert Live","ALERT UK","17","1","413416"</t>
  </si>
  <si>
    <t>"IntAlert Live","ALERT UK","17","1","423399"</t>
  </si>
  <si>
    <t>75682</t>
  </si>
  <si>
    <t>"IntAlert Live","ALERT UK","17","1","423532"</t>
  </si>
  <si>
    <t>75683</t>
  </si>
  <si>
    <t>"IntAlert Live","ALERT UK","17","1","423651"</t>
  </si>
  <si>
    <t>75684</t>
  </si>
  <si>
    <t>"IntAlert Live","ALERT UK","17","1","424188"</t>
  </si>
  <si>
    <t>"IntAlert Live","ALERT UK","17","1","432939"</t>
  </si>
  <si>
    <t>75982</t>
  </si>
  <si>
    <t>"IntAlert Live","ALERT UK","17","1","433634"</t>
  </si>
  <si>
    <t>75983</t>
  </si>
  <si>
    <t>"IntAlert Live","ALERT UK","17","1","433746"</t>
  </si>
  <si>
    <t>75984</t>
  </si>
  <si>
    <t>"IntAlert Live","ALERT UK","17","1","434058"</t>
  </si>
  <si>
    <t>"IntAlert Live","ALERT UK","17","1","442619"</t>
  </si>
  <si>
    <t>76200</t>
  </si>
  <si>
    <t>"IntAlert Live","ALERT UK","17","1","442747"</t>
  </si>
  <si>
    <t>76201</t>
  </si>
  <si>
    <t>"IntAlert Live","ALERT UK","17","1","442860"</t>
  </si>
  <si>
    <t>76202</t>
  </si>
  <si>
    <t>"IntAlert Live","ALERT UK","17","1","443408"</t>
  </si>
  <si>
    <t>"IntAlert Live","ALERT UK","17","1","495922"</t>
  </si>
  <si>
    <t>PR NOV JNL</t>
  </si>
  <si>
    <t>19GB10004</t>
  </si>
  <si>
    <t>Buesser C 20%</t>
  </si>
  <si>
    <t>"IntAlert Live","ALERT UK","17","1","495927"</t>
  </si>
  <si>
    <t>"IntAlert Live","ALERT UK","17","1","496389"</t>
  </si>
  <si>
    <t>19GB10005</t>
  </si>
  <si>
    <t>HR CHG NOV 19</t>
  </si>
  <si>
    <t>"IntAlert Live","ALERT UK","17","1","496519"</t>
  </si>
  <si>
    <t>19GB10006</t>
  </si>
  <si>
    <t>HR SCF CHG NOV 19</t>
  </si>
  <si>
    <t>"IntAlert Live","ALERT UK","17","1","398937"</t>
  </si>
  <si>
    <t>"IntAlert Live","ALERT UK","17","1","399081"</t>
  </si>
  <si>
    <t>"IntAlert Live","ALERT UK","17","1","399221"</t>
  </si>
  <si>
    <t>"IntAlert Live","ALERT UK","17","1","399986"</t>
  </si>
  <si>
    <t>"IntAlert Live","ALERT UK","17","1","405581"</t>
  </si>
  <si>
    <t>"IntAlert Live","ALERT UK","17","1","405716"</t>
  </si>
  <si>
    <t>"IntAlert Live","ALERT UK","17","1","405847"</t>
  </si>
  <si>
    <t>"IntAlert Live","ALERT UK","17","1","406238"</t>
  </si>
  <si>
    <t>"IntAlert Live","ALERT UK","17","1","412713"</t>
  </si>
  <si>
    <t>"IntAlert Live","ALERT UK","17","1","412855"</t>
  </si>
  <si>
    <t>"IntAlert Live","ALERT UK","17","1","412990"</t>
  </si>
  <si>
    <t>"IntAlert Live","ALERT UK","17","1","413454"</t>
  </si>
  <si>
    <t>"IntAlert Live","ALERT UK","17","1","423433"</t>
  </si>
  <si>
    <t>"IntAlert Live","ALERT UK","17","1","423559"</t>
  </si>
  <si>
    <t>"IntAlert Live","ALERT UK","17","1","423678"</t>
  </si>
  <si>
    <t>"IntAlert Live","ALERT UK","17","1","424222"</t>
  </si>
  <si>
    <t>"IntAlert Live","ALERT UK","17","1","432972"</t>
  </si>
  <si>
    <t>"IntAlert Live","ALERT UK","17","1","433662"</t>
  </si>
  <si>
    <t>"IntAlert Live","ALERT UK","17","1","433774"</t>
  </si>
  <si>
    <t>"IntAlert Live","ALERT UK","17","1","434091"</t>
  </si>
  <si>
    <t>"IntAlert Live","ALERT UK","17","1","442655"</t>
  </si>
  <si>
    <t>"IntAlert Live","ALERT UK","17","1","442777"</t>
  </si>
  <si>
    <t>"IntAlert Live","ALERT UK","17","1","442890"</t>
  </si>
  <si>
    <t>"IntAlert Live","ALERT UK","17","1","443444"</t>
  </si>
  <si>
    <t>"IntAlert Live","ALERT UK","17","1","455326"</t>
  </si>
  <si>
    <t>76667</t>
  </si>
  <si>
    <t>"IntAlert Live","ALERT UK","17","1","455445"</t>
  </si>
  <si>
    <t>76668</t>
  </si>
  <si>
    <t>"IntAlert Live","ALERT UK","17","1","455558"</t>
  </si>
  <si>
    <t>76669</t>
  </si>
  <si>
    <t>"IntAlert Live","ALERT UK","17","1","455951"</t>
  </si>
  <si>
    <t>"IntAlert Live","ALERT UK","17","1","456598"</t>
  </si>
  <si>
    <t>STAFF WELFARE</t>
  </si>
  <si>
    <t>"IntAlert Live","ALERT UK","17","1","464186"</t>
  </si>
  <si>
    <t>76935</t>
  </si>
  <si>
    <t>"IntAlert Live","ALERT UK","17","1","464312"</t>
  </si>
  <si>
    <t>76936</t>
  </si>
  <si>
    <t>"IntAlert Live","ALERT UK","17","1","464432"</t>
  </si>
  <si>
    <t>76937</t>
  </si>
  <si>
    <t>"IntAlert Live","ALERT UK","17","1","465084"</t>
  </si>
  <si>
    <t>"IntAlert Live","ALERT UK","17","1","472976"</t>
  </si>
  <si>
    <t>77225</t>
  </si>
  <si>
    <t>"IntAlert Live","ALERT UK","17","1","473099"</t>
  </si>
  <si>
    <t>77226</t>
  </si>
  <si>
    <t>"IntAlert Live","ALERT UK","17","1","473213"</t>
  </si>
  <si>
    <t>77227</t>
  </si>
  <si>
    <t>"IntAlert Live","ALERT UK","17","1","473978"</t>
  </si>
  <si>
    <t>"IntAlert Live","ALERT UK","17","1","482895"</t>
  </si>
  <si>
    <t>PR OCT JNL</t>
  </si>
  <si>
    <t>77553</t>
  </si>
  <si>
    <t>"IntAlert Live","ALERT UK","17","1","483030"</t>
  </si>
  <si>
    <t>77554</t>
  </si>
  <si>
    <t>HR CHG OCT 19</t>
  </si>
  <si>
    <t>"IntAlert Live","ALERT UK","17","1","483154"</t>
  </si>
  <si>
    <t>77555</t>
  </si>
  <si>
    <t>HR SCF CHG OCT 19</t>
  </si>
  <si>
    <t>"IntAlert Live","ALERT UK","17","1","483536"</t>
  </si>
  <si>
    <t>"IntAlert Live","ALERT UK","17","1","495923"</t>
  </si>
  <si>
    <t>"IntAlert Live","ALERT UK","17","1","495926"</t>
  </si>
  <si>
    <t>"IntAlert Live","ALERT UK","17","1","496416"</t>
  </si>
  <si>
    <t>"IntAlert Live","ALERT UK","17","1","496546"</t>
  </si>
  <si>
    <t>"IntAlert Live","ALERT UK","17","1","507178"</t>
  </si>
  <si>
    <t>PR DEC JNL</t>
  </si>
  <si>
    <t>19GB10037</t>
  </si>
  <si>
    <t>"IntAlert Live","ALERT UK","17","1","507181"</t>
  </si>
  <si>
    <t>"IntAlert Live","ALERT UK","17","1","507644"</t>
  </si>
  <si>
    <t>HR CHG DEC 19</t>
  </si>
  <si>
    <t>19GB10038</t>
  </si>
  <si>
    <t>"IntAlert Live","ALERT UK","17","1","507768"</t>
  </si>
  <si>
    <t>HR SCF CHG DEC 19</t>
  </si>
  <si>
    <t>19GB10039</t>
  </si>
  <si>
    <t>"IntAlert Live","ALERT UK","17","1","398953"</t>
  </si>
  <si>
    <t>"IntAlert Live","ALERT UK","17","1","399095"</t>
  </si>
  <si>
    <t>"IntAlert Live","ALERT UK","17","1","399235"</t>
  </si>
  <si>
    <t>"IntAlert Live","ALERT UK","17","1","400002"</t>
  </si>
  <si>
    <t>"IntAlert Live","ALERT UK","17","1","400234"</t>
  </si>
  <si>
    <t>EMPLOYMENT HOUSING  COSTS</t>
  </si>
  <si>
    <t>"IntAlert Live","ALERT UK","17","1","405598"</t>
  </si>
  <si>
    <t>"IntAlert Live","ALERT UK","17","1","405731"</t>
  </si>
  <si>
    <t>"IntAlert Live","ALERT UK","17","1","405862"</t>
  </si>
  <si>
    <t>"IntAlert Live","ALERT UK","17","1","406255"</t>
  </si>
  <si>
    <t>"IntAlert Live","ALERT UK","17","1","408414"</t>
  </si>
  <si>
    <t>"IntAlert Live","ALERT UK","17","1","412731"</t>
  </si>
  <si>
    <t>"IntAlert Live","ALERT UK","17","1","412871"</t>
  </si>
  <si>
    <t>"IntAlert Live","ALERT UK","17","1","413006"</t>
  </si>
  <si>
    <t>"IntAlert Live","ALERT UK","17","1","413472"</t>
  </si>
  <si>
    <t>"IntAlert Live","ALERT UK","17","1","423454"</t>
  </si>
  <si>
    <t>"IntAlert Live","ALERT UK","17","1","423578"</t>
  </si>
  <si>
    <t>"IntAlert Live","ALERT UK","17","1","423697"</t>
  </si>
  <si>
    <t>"IntAlert Live","ALERT UK","17","1","424243"</t>
  </si>
  <si>
    <t>"IntAlert Live","ALERT UK","17","1","433562"</t>
  </si>
  <si>
    <t>"IntAlert Live","ALERT UK","17","1","433679"</t>
  </si>
  <si>
    <t>"IntAlert Live","ALERT UK","17","1","433791"</t>
  </si>
  <si>
    <t>"IntAlert Live","ALERT UK","17","1","434241"</t>
  </si>
  <si>
    <t>"IntAlert Live","ALERT UK","17","1","442674"</t>
  </si>
  <si>
    <t>"IntAlert Live","ALERT UK","17","1","442793"</t>
  </si>
  <si>
    <t>"IntAlert Live","ALERT UK","17","1","442906"</t>
  </si>
  <si>
    <t>"IntAlert Live","ALERT UK","17","1","443463"</t>
  </si>
  <si>
    <t>"IntAlert Live","ALERT UK","17","1","443841"</t>
  </si>
  <si>
    <t>EMPLOYMENT MEDICAL COSTS</t>
  </si>
  <si>
    <t>"IntAlert Live","ALERT UK","17","1","455343"</t>
  </si>
  <si>
    <t>"IntAlert Live","ALERT UK","17","1","455461"</t>
  </si>
  <si>
    <t>"IntAlert Live","ALERT UK","17","1","455574"</t>
  </si>
  <si>
    <t>"IntAlert Live","ALERT UK","17","1","455968"</t>
  </si>
  <si>
    <t>"IntAlert Live","ALERT UK","17","1","464203"</t>
  </si>
  <si>
    <t>"IntAlert Live","ALERT UK","17","1","464328"</t>
  </si>
  <si>
    <t>"IntAlert Live","ALERT UK","17","1","464448"</t>
  </si>
  <si>
    <t>"IntAlert Live","ALERT UK","17","1","465101"</t>
  </si>
  <si>
    <t>"IntAlert Live","ALERT UK","17","1","472992"</t>
  </si>
  <si>
    <t>"IntAlert Live","ALERT UK","17","1","473114"</t>
  </si>
  <si>
    <t>"IntAlert Live","ALERT UK","17","1","473228"</t>
  </si>
  <si>
    <t>"IntAlert Live","ALERT UK","17","1","473994"</t>
  </si>
  <si>
    <t>"IntAlert Live","ALERT UK","17","1","482910"</t>
  </si>
  <si>
    <t>"IntAlert Live","ALERT UK","17","1","483044"</t>
  </si>
  <si>
    <t>"IntAlert Live","ALERT UK","17","1","483168"</t>
  </si>
  <si>
    <t>"IntAlert Live","ALERT UK","17","1","483551"</t>
  </si>
  <si>
    <t>"IntAlert Live","ALERT UK","17","1","495924"</t>
  </si>
  <si>
    <t>S Jeanbosco  20%</t>
  </si>
  <si>
    <t>"IntAlert Live","ALERT UK","17","1","495925"</t>
  </si>
  <si>
    <t>"IntAlert Live","ALERT UK","17","1","496427"</t>
  </si>
  <si>
    <t>"IntAlert Live","ALERT UK","17","1","496557"</t>
  </si>
  <si>
    <t>"IntAlert Live","ALERT UK","17","1","507173"</t>
  </si>
  <si>
    <t>"IntAlert Live","ALERT UK","17","1","507175"</t>
  </si>
  <si>
    <t>"IntAlert Live","ALERT UK","17","1","507658"</t>
  </si>
  <si>
    <t>"IntAlert Live","ALERT UK","17","1","507782"</t>
  </si>
  <si>
    <t>"IntAlert Live","ALERT UK","17","1","398576"</t>
  </si>
  <si>
    <t>"IntAlert Live","ALERT UK","17","1","399785"</t>
  </si>
  <si>
    <t>"IntAlert Live","ALERT UK","17","1","400362"</t>
  </si>
  <si>
    <t>"IntAlert Live","ALERT UK","17","1","400445"</t>
  </si>
  <si>
    <t>"IntAlert Live","ALERT UK","17","1","405336"</t>
  </si>
  <si>
    <t>"IntAlert Live","ALERT UK","17","1","406066"</t>
  </si>
  <si>
    <t>"IntAlert Live","ALERT UK","17","1","406731"</t>
  </si>
  <si>
    <t>"IntAlert Live","ALERT UK","17","1","406778"</t>
  </si>
  <si>
    <t>"IntAlert Live","ALERT UK","17","1","412223"</t>
  </si>
  <si>
    <t>"IntAlert Live","ALERT UK","17","1","413242"</t>
  </si>
  <si>
    <t>"IntAlert Live","ALERT UK","17","1","413981"</t>
  </si>
  <si>
    <t>"IntAlert Live","ALERT UK","17","1","414028"</t>
  </si>
  <si>
    <t>"IntAlert Live","ALERT UK","17","1","423728"</t>
  </si>
  <si>
    <t>"IntAlert Live","ALERT UK","17","1","424275"</t>
  </si>
  <si>
    <t>"IntAlert Live","ALERT UK","17","1","424754"</t>
  </si>
  <si>
    <t>"IntAlert Live","ALERT UK","17","1","424799"</t>
  </si>
  <si>
    <t>"IntAlert Live","ALERT UK","17","1","433206"</t>
  </si>
  <si>
    <t>"IntAlert Live","ALERT UK","17","1","434159"</t>
  </si>
  <si>
    <t>"IntAlert Live","ALERT UK","17","1","434733"</t>
  </si>
  <si>
    <t>"IntAlert Live","ALERT UK","17","1","434827"</t>
  </si>
  <si>
    <t>"IntAlert Live","ALERT UK","17","1","442479"</t>
  </si>
  <si>
    <t>"IntAlert Live","ALERT UK","17","1","443294"</t>
  </si>
  <si>
    <t>"IntAlert Live","ALERT UK","17","1","443909"</t>
  </si>
  <si>
    <t>"IntAlert Live","ALERT UK","17","1","443958"</t>
  </si>
  <si>
    <t>"IntAlert Live","ALERT UK","17","1","454869"</t>
  </si>
  <si>
    <t>"IntAlert Live","ALERT UK","17","1","455781"</t>
  </si>
  <si>
    <t>"IntAlert Live","ALERT UK","17","1","456453"</t>
  </si>
  <si>
    <t>"IntAlert Live","ALERT UK","17","1","456503"</t>
  </si>
  <si>
    <t>"IntAlert Live","ALERT UK","17","1","463825"</t>
  </si>
  <si>
    <t>"IntAlert Live","ALERT UK","17","1","464929"</t>
  </si>
  <si>
    <t>"IntAlert Live","ALERT UK","17","1","465584"</t>
  </si>
  <si>
    <t>"IntAlert Live","ALERT UK","17","1","465633"</t>
  </si>
  <si>
    <t>"IntAlert Live","ALERT UK","17","1","472553"</t>
  </si>
  <si>
    <t>"IntAlert Live","ALERT UK","17","1","473788"</t>
  </si>
  <si>
    <t>"IntAlert Live","ALERT UK","17","1","474556"</t>
  </si>
  <si>
    <t>"IntAlert Live","ALERT UK","17","1","474604"</t>
  </si>
  <si>
    <t>"IntAlert Live","ALERT UK","17","1","482510"</t>
  </si>
  <si>
    <t>Salary  Oct'19-Barnabe Wangu 5%</t>
  </si>
  <si>
    <t>"IntAlert Live","ALERT UK","17","1","482557"</t>
  </si>
  <si>
    <t>IPR Oct'19-Barnabe Wangu 5%</t>
  </si>
  <si>
    <t>"IntAlert Live","ALERT UK","17","1","483302"</t>
  </si>
  <si>
    <t>CNSS-Barnabe Wangu 5%</t>
  </si>
  <si>
    <t>"IntAlert Live","ALERT UK","17","1","484061"</t>
  </si>
  <si>
    <t>ONEM-Barnabe Wangu</t>
  </si>
  <si>
    <t>"IntAlert Live","ALERT UK","17","1","484107"</t>
  </si>
  <si>
    <t>INPP-Barnabe Wangu 5%</t>
  </si>
  <si>
    <t>"IntAlert Live","ALERT UK","17","1","491467"</t>
  </si>
  <si>
    <t>BARNABE WANGU</t>
  </si>
  <si>
    <t xml:space="preserve">Salaire-Barnabe Wangu </t>
  </si>
  <si>
    <t>"IntAlert Live","ALERT UK","17","1","491519"</t>
  </si>
  <si>
    <t xml:space="preserve">INSS-Barnabe Wangu </t>
  </si>
  <si>
    <t>"IntAlert Live","ALERT UK","17","1","491570"</t>
  </si>
  <si>
    <t xml:space="preserve">INPP-Barnabe Wangu </t>
  </si>
  <si>
    <t>"IntAlert Live","ALERT UK","17","1","491754"</t>
  </si>
  <si>
    <t xml:space="preserve">ONEM-Barnabe Wangu </t>
  </si>
  <si>
    <t>"IntAlert Live","ALERT UK","17","1","503699"</t>
  </si>
  <si>
    <t>GRATIFICATION-DEC'19BARNABE WANGU</t>
  </si>
  <si>
    <t xml:space="preserve">Gratification-Dec'19Barnabe Wangu </t>
  </si>
  <si>
    <t>"IntAlert Live","ALERT UK","17","1","503759"</t>
  </si>
  <si>
    <t xml:space="preserve">CNSS-Gratific.Dec'19Barnabe Wangu </t>
  </si>
  <si>
    <t>"IntAlert Live","ALERT UK","17","1","503818"</t>
  </si>
  <si>
    <t xml:space="preserve">INPP-Gratific.Dec'19Barnabe Wangu </t>
  </si>
  <si>
    <t>"IntAlert Live","ALERT UK","17","1","503876"</t>
  </si>
  <si>
    <t>SALAIRE-DEC'19-BARNABE WANGU</t>
  </si>
  <si>
    <t>"IntAlert Live","ALERT UK","17","1","503930"</t>
  </si>
  <si>
    <t>"IntAlert Live","ALERT UK","17","1","503983"</t>
  </si>
  <si>
    <t>"IntAlert Live","ALERT UK","17","1","504252"</t>
  </si>
  <si>
    <t>"IntAlert Live","ALERT UK","17","1","504310"</t>
  </si>
  <si>
    <t>"IntAlert Live","ALERT UK","17","1","400288"</t>
  </si>
  <si>
    <t>"IntAlert Live","ALERT UK","17","1","406545"</t>
  </si>
  <si>
    <t>75030</t>
  </si>
  <si>
    <t>"IntAlert Live","ALERT UK","17","1","406570"</t>
  </si>
  <si>
    <t>"IntAlert Live","ALERT UK","17","1","406576"</t>
  </si>
  <si>
    <t>"IntAlert Live","ALERT UK","17","1","406590"</t>
  </si>
  <si>
    <t>"IntAlert Live","ALERT UK","17","1","406596"</t>
  </si>
  <si>
    <t>"IntAlert Live","ALERT UK","17","1","406600"</t>
  </si>
  <si>
    <t>"IntAlert Live","ALERT UK","17","1","406604"</t>
  </si>
  <si>
    <t>"IntAlert Live","ALERT UK","17","1","406608"</t>
  </si>
  <si>
    <t>"IntAlert Live","ALERT UK","17","1","406610"</t>
  </si>
  <si>
    <t>"IntAlert Live","ALERT UK","17","1","406613"</t>
  </si>
  <si>
    <t>"IntAlert Live","ALERT UK","17","1","413838"</t>
  </si>
  <si>
    <t>"IntAlert Live","ALERT UK","17","1","413841"</t>
  </si>
  <si>
    <t>"IntAlert Live","ALERT UK","17","1","413845"</t>
  </si>
  <si>
    <t>"IntAlert Live","ALERT UK","17","1","413848"</t>
  </si>
  <si>
    <t>"IntAlert Live","ALERT UK","17","1","413849"</t>
  </si>
  <si>
    <t>"IntAlert Live","ALERT UK","17","1","413852"</t>
  </si>
  <si>
    <t>"IntAlert Live","ALERT UK","17","1","424618"</t>
  </si>
  <si>
    <t>"IntAlert Live","ALERT UK","17","1","424626"</t>
  </si>
  <si>
    <t>"IntAlert Live","ALERT UK","17","1","424673"</t>
  </si>
  <si>
    <t>75701</t>
  </si>
  <si>
    <t>"IntAlert Live","ALERT UK","17","1","424681"</t>
  </si>
  <si>
    <t>"IntAlert Live","ALERT UK","17","1","434571"</t>
  </si>
  <si>
    <t>"IntAlert Live","ALERT UK","17","1","434591"</t>
  </si>
  <si>
    <t>"IntAlert Live","ALERT UK","17","1","434596"</t>
  </si>
  <si>
    <t>"IntAlert Live","ALERT UK","17","1","434600"</t>
  </si>
  <si>
    <t>"IntAlert Live","ALERT UK","17","1","434604"</t>
  </si>
  <si>
    <t>"IntAlert Live","ALERT UK","17","1","434607"</t>
  </si>
  <si>
    <t>"IntAlert Live","ALERT UK","17","1","434609"</t>
  </si>
  <si>
    <t>"IntAlert Live","ALERT UK","17","1","434615"</t>
  </si>
  <si>
    <t>"IntAlert Live","ALERT UK","17","1","434620"</t>
  </si>
  <si>
    <t>"IntAlert Live","ALERT UK","17","1","434623"</t>
  </si>
  <si>
    <t>"IntAlert Live","ALERT UK","17","1","434625"</t>
  </si>
  <si>
    <t>"IntAlert Live","ALERT UK","17","1","434627"</t>
  </si>
  <si>
    <t>"IntAlert Live","ALERT UK","17","1","443803"</t>
  </si>
  <si>
    <t>"IntAlert Live","ALERT UK","17","1","443807"</t>
  </si>
  <si>
    <t>"IntAlert Live","ALERT UK","17","1","443812"</t>
  </si>
  <si>
    <t>"IntAlert Live","ALERT UK","17","1","443816"</t>
  </si>
  <si>
    <t>"IntAlert Live","ALERT UK","17","1","443820"</t>
  </si>
  <si>
    <t>"IntAlert Live","ALERT UK","17","1","443824"</t>
  </si>
  <si>
    <t>"IntAlert Live","ALERT UK","17","1","443827"</t>
  </si>
  <si>
    <t>"IntAlert Live","ALERT UK","17","1","443830"</t>
  </si>
  <si>
    <t>"IntAlert Live","ALERT UK","17","1","443832"</t>
  </si>
  <si>
    <t>"IntAlert Live","ALERT UK","17","1","443839"</t>
  </si>
  <si>
    <t>"IntAlert Live","ALERT UK","17","1","443856"</t>
  </si>
  <si>
    <t>"IntAlert Live","ALERT UK","17","1","443861"</t>
  </si>
  <si>
    <t>"IntAlert Live","ALERT UK","17","1","443865"</t>
  </si>
  <si>
    <t>"IntAlert Live","ALERT UK","17","1","456289"</t>
  </si>
  <si>
    <t>"IntAlert Live","ALERT UK","17","1","456320"</t>
  </si>
  <si>
    <t>"IntAlert Live","ALERT UK","17","1","456325"</t>
  </si>
  <si>
    <t>"IntAlert Live","ALERT UK","17","1","456329"</t>
  </si>
  <si>
    <t>"IntAlert Live","ALERT UK","17","1","456333"</t>
  </si>
  <si>
    <t>"IntAlert Live","ALERT UK","17","1","456337"</t>
  </si>
  <si>
    <t>"IntAlert Live","ALERT UK","17","1","456339"</t>
  </si>
  <si>
    <t>"IntAlert Live","ALERT UK","17","1","456344"</t>
  </si>
  <si>
    <t>"IntAlert Live","ALERT UK","17","1","456349"</t>
  </si>
  <si>
    <t>"IntAlert Live","ALERT UK","17","1","465426"</t>
  </si>
  <si>
    <t>"IntAlert Live","ALERT UK","17","1","465431"</t>
  </si>
  <si>
    <t>"IntAlert Live","ALERT UK","17","1","465434"</t>
  </si>
  <si>
    <t>"IntAlert Live","ALERT UK","17","1","465457"</t>
  </si>
  <si>
    <t>"IntAlert Live","ALERT UK","17","1","465482"</t>
  </si>
  <si>
    <t>"IntAlert Live","ALERT UK","17","1","465487"</t>
  </si>
  <si>
    <t>"IntAlert Live","ALERT UK","17","1","465491"</t>
  </si>
  <si>
    <t>"IntAlert Live","ALERT UK","17","1","474473"</t>
  </si>
  <si>
    <t>"IntAlert Live","ALERT UK","17","1","474474"</t>
  </si>
  <si>
    <t>"IntAlert Live","ALERT UK","17","1","474496"</t>
  </si>
  <si>
    <t>"IntAlert Live","ALERT UK","17","1","474501"</t>
  </si>
  <si>
    <t>"IntAlert Live","ALERT UK","17","1","474504"</t>
  </si>
  <si>
    <t>"IntAlert Live","ALERT UK","17","1","474506"</t>
  </si>
  <si>
    <t>"IntAlert Live","ALERT UK","17","1","474509"</t>
  </si>
  <si>
    <t>"IntAlert Live","ALERT UK","17","1","474513"</t>
  </si>
  <si>
    <t>"IntAlert Live","ALERT UK","17","1","474524"</t>
  </si>
  <si>
    <t>"IntAlert Live","ALERT UK","17","1","474526"</t>
  </si>
  <si>
    <t>"IntAlert Live","ALERT UK","17","1","474530"</t>
  </si>
  <si>
    <t>"IntAlert Live","ALERT UK","17","1","483884"</t>
  </si>
  <si>
    <t>DRCGOM/ BANQUE/2019/010/012</t>
  </si>
  <si>
    <t>Medical fees sept'19 Jerome 5%</t>
  </si>
  <si>
    <t>"IntAlert Live","ALERT UK","17","1","483888"</t>
  </si>
  <si>
    <t>Medical fees  Sept'19 Adolphine 35%</t>
  </si>
  <si>
    <t>"IntAlert Live","ALERT UK","17","1","483891"</t>
  </si>
  <si>
    <t>Medical fees Sept'19 Mungamba 35%</t>
  </si>
  <si>
    <t>"IntAlert Live","ALERT UK","17","1","483894"</t>
  </si>
  <si>
    <t>Medical fees Sept'19 Esperance 5%</t>
  </si>
  <si>
    <t>"IntAlert Live","ALERT UK","17","1","483898"</t>
  </si>
  <si>
    <t>Medical fees  Sept'19 Bienvenu 5%</t>
  </si>
  <si>
    <t>"IntAlert Live","ALERT UK","17","1","483917"</t>
  </si>
  <si>
    <t>DRCBUK/BANK/2019/10/018</t>
  </si>
  <si>
    <t>Soins Med BARNABE -Sept'19</t>
  </si>
  <si>
    <t>"IntAlert Live","ALERT UK","17","1","483931"</t>
  </si>
  <si>
    <t>Soins Méd-CISHIBANJI-Sept '19</t>
  </si>
  <si>
    <t>"IntAlert Live","ALERT UK","17","1","491405"</t>
  </si>
  <si>
    <t>DRCGOM/ BANQUE/2019/011/006</t>
  </si>
  <si>
    <t>CH BELLE VUE</t>
  </si>
  <si>
    <t>Medical cost for staff- October 19- 8%</t>
  </si>
  <si>
    <t>"IntAlert Live","ALERT UK","17","1","503567"</t>
  </si>
  <si>
    <t>DRCGOM/BANQUE/2019/012/003</t>
  </si>
  <si>
    <t>CHARITE MATERNELLE</t>
  </si>
  <si>
    <t>Medaical fees Jerry Oct'19 10%</t>
  </si>
  <si>
    <t>"IntAlert Live","ALERT UK","17","1","503573"</t>
  </si>
  <si>
    <t>Medaical fees Adolphine Oct'19 15%</t>
  </si>
  <si>
    <t>"IntAlert Live","ALERT UK","17","1","503575"</t>
  </si>
  <si>
    <t>Medaical fees Dunia Oct'19  100%</t>
  </si>
  <si>
    <t>"IntAlert Live","ALERT UK","17","1","504532"</t>
  </si>
  <si>
    <t>DRCBUK/BANK/2019/012/014</t>
  </si>
  <si>
    <t>SKYBORNE HOSPITAL</t>
  </si>
  <si>
    <t>Soins Med BARNABE -Oct'19</t>
  </si>
  <si>
    <t>"IntAlert Live","ALERT UK","17","1","504571"</t>
  </si>
  <si>
    <t>Soins Med BARNABE -Nov'19</t>
  </si>
  <si>
    <t>"IntAlert Live","ALERT UK","17","1","408083"</t>
  </si>
  <si>
    <t>"IntAlert Live","ALERT UK","17","1","408111"</t>
  </si>
  <si>
    <t>"IntAlert Live","ALERT UK","17","1","408141"</t>
  </si>
  <si>
    <t>CATERING</t>
  </si>
  <si>
    <t>"IntAlert Live","ALERT UK","17","1","450702"</t>
  </si>
  <si>
    <t>OFFICE SUPPLIES</t>
  </si>
  <si>
    <t>"IntAlert Live","ALERT UK","17","1","465829"</t>
  </si>
  <si>
    <t>"IntAlert Live","ALERT UK","17","1","465834"</t>
  </si>
  <si>
    <t>"IntAlert Live","ALERT UK","17","1","466486"</t>
  </si>
  <si>
    <t>STAFF VISA APPLICATIONS</t>
  </si>
  <si>
    <t>"IntAlert Live","ALERT UK","17","1","466491"</t>
  </si>
  <si>
    <t>"IntAlert Live","ALERT UK","17","1","466709"</t>
  </si>
  <si>
    <t>"IntAlert Live","ALERT UK","17","1","466714"</t>
  </si>
  <si>
    <t>"IntAlert Live","ALERT UK","17","1","474743"</t>
  </si>
  <si>
    <t>"IntAlert Live","ALERT UK","17","1","474750"</t>
  </si>
  <si>
    <t>"IntAlert Live","ALERT UK","17","1","475076"</t>
  </si>
  <si>
    <t>77234</t>
  </si>
  <si>
    <t>"IntAlert Live","ALERT UK","17","1","475083"</t>
  </si>
  <si>
    <t>77241</t>
  </si>
  <si>
    <t>"IntAlert Live","ALERT UK","17","1","475090"</t>
  </si>
  <si>
    <t>77264</t>
  </si>
  <si>
    <t>"IntAlert Live","ALERT UK","17","1","475400"</t>
  </si>
  <si>
    <t>"IntAlert Live","ALERT UK","17","1","475405"</t>
  </si>
  <si>
    <t>"IntAlert Live","ALERT UK","17","1","476119"</t>
  </si>
  <si>
    <t>"IntAlert Live","ALERT UK","17","1","476125"</t>
  </si>
  <si>
    <t>"IntAlert Live","ALERT UK","17","1","476131"</t>
  </si>
  <si>
    <t>"IntAlert Live","ALERT UK","17","1","478449"</t>
  </si>
  <si>
    <t>HEALTH AND SAFETY</t>
  </si>
  <si>
    <t>"IntAlert Live","ALERT UK","17","1","484299"</t>
  </si>
  <si>
    <t>DRCGOM/ BANQUE/2019/010/014</t>
  </si>
  <si>
    <t>Fly TKT Cishibanji Kigali-Roterdam-Kigali 3%</t>
  </si>
  <si>
    <t>"IntAlert Live","ALERT UK","17","1","484304"</t>
  </si>
  <si>
    <t>Fly TKT Barnabe  Kigali-Roterdam-Kigali 3%</t>
  </si>
  <si>
    <t>"IntAlert Live","ALERT UK","17","1","484309"</t>
  </si>
  <si>
    <t>Fly TKT JB Kigali-Roterdam-Kigali 3%</t>
  </si>
  <si>
    <t>"IntAlert Live","ALERT UK","17","1","484313"</t>
  </si>
  <si>
    <t>Fly TKT George Kigali-Doula-Kigali 3%</t>
  </si>
  <si>
    <t>"IntAlert Live","ALERT UK","17","1","484330"</t>
  </si>
  <si>
    <t>DRCBUK/GENJNL/2019/10/008</t>
  </si>
  <si>
    <t>Frs transport Rotterdam - Voobourg 3%</t>
  </si>
  <si>
    <t>"IntAlert Live","ALERT UK","17","1","484335"</t>
  </si>
  <si>
    <t>DRCGOM/GENJNL/2019/010/013</t>
  </si>
  <si>
    <t>Taxi JeanBosco 17/10/2019</t>
  </si>
  <si>
    <t>"IntAlert Live","ALERT UK","17","1","484547"</t>
  </si>
  <si>
    <t>Taxis Cishibanji BKV-KIG 19/10  3%</t>
  </si>
  <si>
    <t>"IntAlert Live","ALERT UK","17","1","484578"</t>
  </si>
  <si>
    <t>Taxis Cishibanji KGL-BKV 30/10  3%</t>
  </si>
  <si>
    <t>"IntAlert Live","ALERT UK","17","1","484851"</t>
  </si>
  <si>
    <t>DRCGOM/GENJNL/2019/010/009</t>
  </si>
  <si>
    <t>Frs voy George 21-28/9 Kigali</t>
  </si>
  <si>
    <t>"IntAlert Live","ALERT UK","17","1","484872"</t>
  </si>
  <si>
    <t>Frs voyage 5j-Kigali-Bruxelles-Voobourg Cishi3%</t>
  </si>
  <si>
    <t>"IntAlert Live","ALERT UK","17","1","484879"</t>
  </si>
  <si>
    <t>Frs voy JeanBiosco18-25/9 UK</t>
  </si>
  <si>
    <t>"IntAlert Live","ALERT UK","17","1","490631"</t>
  </si>
  <si>
    <t>KEN/NOVEMBER/2019/23</t>
  </si>
  <si>
    <t>RED COURT HOTEL (BOMA INN)</t>
  </si>
  <si>
    <t>G00067</t>
  </si>
  <si>
    <t xml:space="preserve">Staff Accommodation Cost 6 Nights - Jerome </t>
  </si>
  <si>
    <t>KES</t>
  </si>
  <si>
    <t>KENNAI</t>
  </si>
  <si>
    <t>"IntAlert Live","ALERT UK","17","1","490676"</t>
  </si>
  <si>
    <t xml:space="preserve">Staff Accommodation Cost 6 Nights - Christian </t>
  </si>
  <si>
    <t>"IntAlert Live","ALERT UK","17","1","491233"</t>
  </si>
  <si>
    <t>DRCBUK/GENJNL/2019/11/007</t>
  </si>
  <si>
    <t>CHRISTIAN MBONEKUBE</t>
  </si>
  <si>
    <t>Frs de Séjrs MBO 09-16/11-Nairobie 5%</t>
  </si>
  <si>
    <t>"IntAlert Live","ALERT UK","17","1","491237"</t>
  </si>
  <si>
    <t>KENYA IMMIGRATION</t>
  </si>
  <si>
    <t>Frs de visa-entré Nairobie 5%</t>
  </si>
  <si>
    <t>"IntAlert Live","ALERT UK","17","1","491241"</t>
  </si>
  <si>
    <t>IYAKAREME FISTON</t>
  </si>
  <si>
    <t>Course taxis KME-GHNDW 40%</t>
  </si>
  <si>
    <t>"IntAlert Live","ALERT UK","17","1","491806"</t>
  </si>
  <si>
    <t>DRCGOM/GENJNL/2019/011/006</t>
  </si>
  <si>
    <t>Frs voy Jerome Nairobi 9-16 Nov'19 5%</t>
  </si>
  <si>
    <t>"IntAlert Live","ALERT UK","17","1","495010"</t>
  </si>
  <si>
    <t>875075</t>
  </si>
  <si>
    <t>PU0000087</t>
  </si>
  <si>
    <t>GW - DRC TO  AMSTERDAM - RTN DEC 2019</t>
  </si>
  <si>
    <t>"IntAlert Live","ALERT UK","17","1","495011"</t>
  </si>
  <si>
    <t>"IntAlert Live","ALERT UK","17","1","504487"</t>
  </si>
  <si>
    <t>DRCBUK/BANK/2019/12/005</t>
  </si>
  <si>
    <t>GAD TRANSPORT</t>
  </si>
  <si>
    <t>Taxis George BUK-KLG-BUK GLEAM 3%</t>
  </si>
  <si>
    <t>"IntAlert Live","ALERT UK","17","1","505500"</t>
  </si>
  <si>
    <t>DRCBUK/GENJNL/2019/12/004</t>
  </si>
  <si>
    <t>NDIKINTUM GEORGE</t>
  </si>
  <si>
    <t>Frs de séjrs George 30/11-08/12-La haye 3%</t>
  </si>
  <si>
    <t>"IntAlert Live","ALERT UK","17","1","505505"</t>
  </si>
  <si>
    <t>RWANDA REVENUE A.</t>
  </si>
  <si>
    <t>Visa transit, Ticket train 3%</t>
  </si>
  <si>
    <t>"IntAlert Live","ALERT UK","17","1","428563"</t>
  </si>
  <si>
    <t>"IntAlert Live","ALERT UK","17","1","459565"</t>
  </si>
  <si>
    <t>"IntAlert Live","ALERT UK","17","1","491726"</t>
  </si>
  <si>
    <t>AIRTEL</t>
  </si>
  <si>
    <t>Achat credit communication</t>
  </si>
  <si>
    <t>"IntAlert Live","ALERT UK","17","1","504544"</t>
  </si>
  <si>
    <t>Soins Méd-CISHIBANJI-Oct '19</t>
  </si>
  <si>
    <t>"IntAlert Live","ALERT UK","17","1","406516"</t>
  </si>
  <si>
    <t>"IntAlert Live","ALERT UK","17","1","413788"</t>
  </si>
  <si>
    <t>"IntAlert Live","ALERT UK","17","1","424583"</t>
  </si>
  <si>
    <t>"IntAlert Live","ALERT UK","17","1","424587"</t>
  </si>
  <si>
    <t>"IntAlert Live","ALERT UK","17","1","424599"</t>
  </si>
  <si>
    <t>"IntAlert Live","ALERT UK","17","1","424605"</t>
  </si>
  <si>
    <t>"IntAlert Live","ALERT UK","17","1","434522"</t>
  </si>
  <si>
    <t>"IntAlert Live","ALERT UK","17","1","434535"</t>
  </si>
  <si>
    <t>"IntAlert Live","ALERT UK","17","1","434536"</t>
  </si>
  <si>
    <t>"IntAlert Live","ALERT UK","17","1","438255"</t>
  </si>
  <si>
    <t>"IntAlert Live","ALERT UK","17","1","443777"</t>
  </si>
  <si>
    <t>"IntAlert Live","ALERT UK","17","1","443782"</t>
  </si>
  <si>
    <t>"IntAlert Live","ALERT UK","17","1","443797"</t>
  </si>
  <si>
    <t>"IntAlert Live","ALERT UK","17","1","456218"</t>
  </si>
  <si>
    <t>"IntAlert Live","ALERT UK","17","1","460184"</t>
  </si>
  <si>
    <t>MAINTENANCE OF PREMISES</t>
  </si>
  <si>
    <t>"IntAlert Live","ALERT UK","17","1","465397"</t>
  </si>
  <si>
    <t>"IntAlert Live","ALERT UK","17","1","465402"</t>
  </si>
  <si>
    <t>"IntAlert Live","ALERT UK","17","1","468727"</t>
  </si>
  <si>
    <t>"IntAlert Live","ALERT UK","17","1","478770"</t>
  </si>
  <si>
    <t>"IntAlert Live","ALERT UK","17","1","483809"</t>
  </si>
  <si>
    <t>DRCBUK/BANK/2019/10/015</t>
  </si>
  <si>
    <t>Loyer Résidence George 03Sept-02Déc'19</t>
  </si>
  <si>
    <t>"IntAlert Live","ALERT UK","17","1","483820"</t>
  </si>
  <si>
    <t>DRCBUK/BANK/2019/10/036</t>
  </si>
  <si>
    <t>IRL Résidence George 03Sept-02Déc'19 8%</t>
  </si>
  <si>
    <t>"IntAlert Live","ALERT UK","17","1","488515"</t>
  </si>
  <si>
    <t>Entretien residence Christine</t>
  </si>
  <si>
    <t>"IntAlert Live","ALERT UK","17","1","488518"</t>
  </si>
  <si>
    <t>"IntAlert Live","ALERT UK","17","1","491701"</t>
  </si>
  <si>
    <t>DRCGOM/ CAISSE/2019/011/001</t>
  </si>
  <si>
    <t>ELECTRICIEN LWANZO</t>
  </si>
  <si>
    <t xml:space="preserve">Reparation Elctricite bureau </t>
  </si>
  <si>
    <t>110</t>
  </si>
  <si>
    <t>"IntAlert Live","ALERT UK","17","1","503604"</t>
  </si>
  <si>
    <t>DRCGOM/BANQUE/2019/012/007</t>
  </si>
  <si>
    <t>ETS KAKAL</t>
  </si>
  <si>
    <t>Loyer JeanBosco 21 Nov'19-21 Feb 2019 17%</t>
  </si>
  <si>
    <t>"IntAlert Live","ALERT UK","17","1","503609"</t>
  </si>
  <si>
    <t>DRCGOM/BANQUE/2019/012/008</t>
  </si>
  <si>
    <t>DGRNK</t>
  </si>
  <si>
    <t>IRL Loyer JeanBosco 21 Nov'19-21 Feb 2019 17%</t>
  </si>
  <si>
    <t>"IntAlert Live","ALERT UK","17","1","503677"</t>
  </si>
  <si>
    <t>DRCGOM/BANQUE/2019/012/027</t>
  </si>
  <si>
    <t>STATION IBB</t>
  </si>
  <si>
    <t>Fuel Jeanbosco Residence November 2019</t>
  </si>
  <si>
    <t>"IntAlert Live","ALERT UK","17","1","504491"</t>
  </si>
  <si>
    <t>DRCBUK/BANK/2019/012/006</t>
  </si>
  <si>
    <t>YVON ALBATHI BIN</t>
  </si>
  <si>
    <t>Pmt Loyer George Déc19-Janvier 2020 5%</t>
  </si>
  <si>
    <t>"IntAlert Live","ALERT UK","17","1","434975"</t>
  </si>
  <si>
    <t>"IntAlert Live","ALERT UK","17","1","434981"</t>
  </si>
  <si>
    <t>"IntAlert Live","ALERT UK","17","1","434985"</t>
  </si>
  <si>
    <t>"IntAlert Live","ALERT UK","17","1","434990"</t>
  </si>
  <si>
    <t>"IntAlert Live","ALERT UK","17","1","435382"</t>
  </si>
  <si>
    <t>"IntAlert Live","ALERT UK","17","1","435410"</t>
  </si>
  <si>
    <t>"IntAlert Live","ALERT UK","17","1","435426"</t>
  </si>
  <si>
    <t>"IntAlert Live","ALERT UK","17","1","435471"</t>
  </si>
  <si>
    <t>"IntAlert Live","ALERT UK","17","1","435476"</t>
  </si>
  <si>
    <t>"IntAlert Live","ALERT UK","17","1","435595"</t>
  </si>
  <si>
    <t>"IntAlert Live","ALERT UK","17","1","435607"</t>
  </si>
  <si>
    <t>"IntAlert Live","ALERT UK","17","1","435631"</t>
  </si>
  <si>
    <t>"IntAlert Live","ALERT UK","17","1","437924"</t>
  </si>
  <si>
    <t>"IntAlert Live","ALERT UK","17","1","444517"</t>
  </si>
  <si>
    <t>"IntAlert Live","ALERT UK","17","1","457236"</t>
  </si>
  <si>
    <t>"IntAlert Live","ALERT UK","17","1","459718"</t>
  </si>
  <si>
    <t>"IntAlert Live","ALERT UK","17","1","465815"</t>
  </si>
  <si>
    <t>"IntAlert Live","ALERT UK","17","1","466101"</t>
  </si>
  <si>
    <t>"IntAlert Live","ALERT UK","17","1","466102"</t>
  </si>
  <si>
    <t>"IntAlert Live","ALERT UK","17","1","466381"</t>
  </si>
  <si>
    <t>"IntAlert Live","ALERT UK","17","1","466664"</t>
  </si>
  <si>
    <t>"IntAlert Live","ALERT UK","17","1","466680"</t>
  </si>
  <si>
    <t>"IntAlert Live","ALERT UK","17","1","468590"</t>
  </si>
  <si>
    <t>"IntAlert Live","ALERT UK","17","1","484718"</t>
  </si>
  <si>
    <t>Regularisation VSR Christine</t>
  </si>
  <si>
    <t>"IntAlert Live","ALERT UK","17","1","484722"</t>
  </si>
  <si>
    <t>"IntAlert Live","ALERT UK","17","1","487948"</t>
  </si>
  <si>
    <t>Communication Consultant Phil Vernon</t>
  </si>
  <si>
    <t>"IntAlert Live","ALERT UK","17","1","491717"</t>
  </si>
  <si>
    <t>DGM GOMA</t>
  </si>
  <si>
    <t>CEPGL Christine</t>
  </si>
  <si>
    <t>"IntAlert Live","ALERT UK","17","1","402721"</t>
  </si>
  <si>
    <t>COMPUTER HARDWARE</t>
  </si>
  <si>
    <t>"IntAlert Live","ALERT UK","17","1","402723"</t>
  </si>
  <si>
    <t>"IntAlert Live","ALERT UK","17","1","401292"</t>
  </si>
  <si>
    <t>"IntAlert Live","ALERT UK","17","1","407037"</t>
  </si>
  <si>
    <t>"IntAlert Live","ALERT UK","17","1","407177"</t>
  </si>
  <si>
    <t>"IntAlert Live","ALERT UK","17","1","407321"</t>
  </si>
  <si>
    <t>"IntAlert Live","ALERT UK","17","1","407645"</t>
  </si>
  <si>
    <t>"IntAlert Live","ALERT UK","17","1","414268"</t>
  </si>
  <si>
    <t>"IntAlert Live","ALERT UK","17","1","414324"</t>
  </si>
  <si>
    <t>"IntAlert Live","ALERT UK","17","1","414326"</t>
  </si>
  <si>
    <t>"IntAlert Live","ALERT UK","17","1","414410"</t>
  </si>
  <si>
    <t>"IntAlert Live","ALERT UK","17","1","414450"</t>
  </si>
  <si>
    <t>75348</t>
  </si>
  <si>
    <t>"IntAlert Live","ALERT UK","17","1","414533"</t>
  </si>
  <si>
    <t>"IntAlert Live","ALERT UK","17","1","414649"</t>
  </si>
  <si>
    <t>"IntAlert Live","ALERT UK","17","1","414739"</t>
  </si>
  <si>
    <t>"IntAlert Live","ALERT UK","17","1","416272"</t>
  </si>
  <si>
    <t>"IntAlert Live","ALERT UK","17","1","416273"</t>
  </si>
  <si>
    <t>"IntAlert Live","ALERT UK","17","1","416274"</t>
  </si>
  <si>
    <t>"IntAlert Live","ALERT UK","17","1","416275"</t>
  </si>
  <si>
    <t>"IntAlert Live","ALERT UK","17","1","416276"</t>
  </si>
  <si>
    <t>"IntAlert Live","ALERT UK","17","1","416277"</t>
  </si>
  <si>
    <t>"IntAlert Live","ALERT UK","17","1","416278"</t>
  </si>
  <si>
    <t>"IntAlert Live","ALERT UK","17","1","416279"</t>
  </si>
  <si>
    <t>"IntAlert Live","ALERT UK","17","1","416280"</t>
  </si>
  <si>
    <t>"IntAlert Live","ALERT UK","17","1","416435"</t>
  </si>
  <si>
    <t>"IntAlert Live","ALERT UK","17","1","416436"</t>
  </si>
  <si>
    <t>"IntAlert Live","ALERT UK","17","1","416437"</t>
  </si>
  <si>
    <t>"IntAlert Live","ALERT UK","17","1","416438"</t>
  </si>
  <si>
    <t>"IntAlert Live","ALERT UK","17","1","416439"</t>
  </si>
  <si>
    <t>"IntAlert Live","ALERT UK","17","1","416440"</t>
  </si>
  <si>
    <t>"IntAlert Live","ALERT UK","17","1","425544"</t>
  </si>
  <si>
    <t>"IntAlert Live","ALERT UK","17","1","426409"</t>
  </si>
  <si>
    <t>75700</t>
  </si>
  <si>
    <t>"IntAlert Live","ALERT UK","17","1","426410"</t>
  </si>
  <si>
    <t>"IntAlert Live","ALERT UK","17","1","426411"</t>
  </si>
  <si>
    <t>"IntAlert Live","ALERT UK","17","1","426415"</t>
  </si>
  <si>
    <t>"IntAlert Live","ALERT UK","17","1","426416"</t>
  </si>
  <si>
    <t>"IntAlert Live","ALERT UK","17","1","426417"</t>
  </si>
  <si>
    <t>"IntAlert Live","ALERT UK","17","1","426418"</t>
  </si>
  <si>
    <t>"IntAlert Live","ALERT UK","17","1","426419"</t>
  </si>
  <si>
    <t>"IntAlert Live","ALERT UK","17","1","426425"</t>
  </si>
  <si>
    <t>"IntAlert Live","ALERT UK","17","1","426427"</t>
  </si>
  <si>
    <t>"IntAlert Live","ALERT UK","17","1","426429"</t>
  </si>
  <si>
    <t>"IntAlert Live","ALERT UK","17","1","426430"</t>
  </si>
  <si>
    <t>"IntAlert Live","ALERT UK","17","1","426431"</t>
  </si>
  <si>
    <t>"IntAlert Live","ALERT UK","17","1","426432"</t>
  </si>
  <si>
    <t>"IntAlert Live","ALERT UK","17","1","426437"</t>
  </si>
  <si>
    <t>"IntAlert Live","ALERT UK","17","1","435198"</t>
  </si>
  <si>
    <t>"IntAlert Live","ALERT UK","17","1","435235"</t>
  </si>
  <si>
    <t>"IntAlert Live","ALERT UK","17","1","435270"</t>
  </si>
  <si>
    <t>"IntAlert Live","ALERT UK","17","1","435431"</t>
  </si>
  <si>
    <t>"IntAlert Live","ALERT UK","17","1","435610"</t>
  </si>
  <si>
    <t>"IntAlert Live","ALERT UK","17","1","435634"</t>
  </si>
  <si>
    <t>"IntAlert Live","ALERT UK","17","1","435654"</t>
  </si>
  <si>
    <t>"IntAlert Live","ALERT UK","17","1","435661"</t>
  </si>
  <si>
    <t>"IntAlert Live","ALERT UK","17","1","444353"</t>
  </si>
  <si>
    <t>"IntAlert Live","ALERT UK","17","1","444354"</t>
  </si>
  <si>
    <t>"IntAlert Live","ALERT UK","17","1","444355"</t>
  </si>
  <si>
    <t>"IntAlert Live","ALERT UK","17","1","444413"</t>
  </si>
  <si>
    <t>"IntAlert Live","ALERT UK","17","1","444464"</t>
  </si>
  <si>
    <t>"IntAlert Live","ALERT UK","17","1","444526"</t>
  </si>
  <si>
    <t>"IntAlert Live","ALERT UK","17","1","444687"</t>
  </si>
  <si>
    <t>"IntAlert Live","ALERT UK","17","1","444690"</t>
  </si>
  <si>
    <t>"IntAlert Live","ALERT UK","17","1","444718"</t>
  </si>
  <si>
    <t>"IntAlert Live","ALERT UK","17","1","450170"</t>
  </si>
  <si>
    <t>"IntAlert Live","ALERT UK","17","1","466000"</t>
  </si>
  <si>
    <t>"IntAlert Live","ALERT UK","17","1","466001"</t>
  </si>
  <si>
    <t>"IntAlert Live","ALERT UK","17","1","467689"</t>
  </si>
  <si>
    <t>"IntAlert Live","ALERT UK","17","1","467690"</t>
  </si>
  <si>
    <t>"IntAlert Live","ALERT UK","17","1","467691"</t>
  </si>
  <si>
    <t>"IntAlert Live","ALERT UK","17","1","467692"</t>
  </si>
  <si>
    <t>"IntAlert Live","ALERT UK","17","1","467693"</t>
  </si>
  <si>
    <t>"IntAlert Live","ALERT UK","17","1","467694"</t>
  </si>
  <si>
    <t>"IntAlert Live","ALERT UK","17","1","467695"</t>
  </si>
  <si>
    <t>"IntAlert Live","ALERT UK","17","1","467696"</t>
  </si>
  <si>
    <t>"IntAlert Live","ALERT UK","17","1","467697"</t>
  </si>
  <si>
    <t>"IntAlert Live","ALERT UK","17","1","467698"</t>
  </si>
  <si>
    <t>"IntAlert Live","ALERT UK","17","1","467699"</t>
  </si>
  <si>
    <t>76992</t>
  </si>
  <si>
    <t>"IntAlert Live","ALERT UK","17","1","467700"</t>
  </si>
  <si>
    <t>"IntAlert Live","ALERT UK","17","1","467701"</t>
  </si>
  <si>
    <t>"IntAlert Live","ALERT UK","17","1","467702"</t>
  </si>
  <si>
    <t>"IntAlert Live","ALERT UK","17","1","467703"</t>
  </si>
  <si>
    <t>"IntAlert Live","ALERT UK","17","1","467704"</t>
  </si>
  <si>
    <t>"IntAlert Live","ALERT UK","17","1","467705"</t>
  </si>
  <si>
    <t>"IntAlert Live","ALERT UK","17","1","467706"</t>
  </si>
  <si>
    <t>"IntAlert Live","ALERT UK","17","1","467707"</t>
  </si>
  <si>
    <t>"IntAlert Live","ALERT UK","17","1","467708"</t>
  </si>
  <si>
    <t>"IntAlert Live","ALERT UK","17","1","468000"</t>
  </si>
  <si>
    <t>"IntAlert Live","ALERT UK","17","1","468001"</t>
  </si>
  <si>
    <t>"IntAlert Live","ALERT UK","17","1","468002"</t>
  </si>
  <si>
    <t>"IntAlert Live","ALERT UK","17","1","468003"</t>
  </si>
  <si>
    <t>"IntAlert Live","ALERT UK","17","1","468051"</t>
  </si>
  <si>
    <t>"IntAlert Live","ALERT UK","17","1","468060"</t>
  </si>
  <si>
    <t>"IntAlert Live","ALERT UK","17","1","468061"</t>
  </si>
  <si>
    <t>"IntAlert Live","ALERT UK","17","1","468062"</t>
  </si>
  <si>
    <t>"IntAlert Live","ALERT UK","17","1","468063"</t>
  </si>
  <si>
    <t>"IntAlert Live","ALERT UK","17","1","468064"</t>
  </si>
  <si>
    <t>"IntAlert Live","ALERT UK","17","1","491069"</t>
  </si>
  <si>
    <t>DRCBUK/BANK/2019/11/020</t>
  </si>
  <si>
    <t>IHUSSI EXPRESS</t>
  </si>
  <si>
    <t>Boat ticket George -BUK-GOM</t>
  </si>
  <si>
    <t>"IntAlert Live","ALERT UK","17","1","491270"</t>
  </si>
  <si>
    <t>DRCBUK/GENJNL/2019/11/011</t>
  </si>
  <si>
    <t>Frs de voyage George 08-12/11-GOM</t>
  </si>
  <si>
    <t>"IntAlert Live","ALERT UK","17","1","504776"</t>
  </si>
  <si>
    <t>Ticket BoatCishibanji-GOMA</t>
  </si>
  <si>
    <t>"IntAlert Live","ALERT UK","17","1","504780"</t>
  </si>
  <si>
    <t>Ticket Boat Barnabé Wangu</t>
  </si>
  <si>
    <t>"IntAlert Live","ALERT UK","17","1","504782"</t>
  </si>
  <si>
    <t>Ticket Boat Christine B</t>
  </si>
  <si>
    <t>"IntAlert Live","ALERT UK","17","1","417179"</t>
  </si>
  <si>
    <t>"IntAlert Live","ALERT UK","17","1","417186"</t>
  </si>
  <si>
    <t>"IntAlert Live","ALERT UK","17","1","417187"</t>
  </si>
  <si>
    <t>"IntAlert Live","ALERT UK","17","1","417188"</t>
  </si>
  <si>
    <t>"IntAlert Live","ALERT UK","17","1","417189"</t>
  </si>
  <si>
    <t>"IntAlert Live","ALERT UK","17","1","417190"</t>
  </si>
  <si>
    <t>"IntAlert Live","ALERT UK","17","1","417191"</t>
  </si>
  <si>
    <t>"IntAlert Live","ALERT UK","17","1","418749"</t>
  </si>
  <si>
    <t>"IntAlert Live","ALERT UK","17","1","418750"</t>
  </si>
  <si>
    <t>"IntAlert Live","ALERT UK","17","1","418751"</t>
  </si>
  <si>
    <t>"IntAlert Live","ALERT UK","17","1","418752"</t>
  </si>
  <si>
    <t>"IntAlert Live","ALERT UK","17","1","418753"</t>
  </si>
  <si>
    <t>"IntAlert Live","ALERT UK","17","1","418829"</t>
  </si>
  <si>
    <t>"IntAlert Live","ALERT UK","17","1","426412"</t>
  </si>
  <si>
    <t>"IntAlert Live","ALERT UK","17","1","426413"</t>
  </si>
  <si>
    <t>"IntAlert Live","ALERT UK","17","1","426414"</t>
  </si>
  <si>
    <t>"IntAlert Live","ALERT UK","17","1","426420"</t>
  </si>
  <si>
    <t>"IntAlert Live","ALERT UK","17","1","426421"</t>
  </si>
  <si>
    <t>"IntAlert Live","ALERT UK","17","1","426422"</t>
  </si>
  <si>
    <t>"IntAlert Live","ALERT UK","17","1","426423"</t>
  </si>
  <si>
    <t>"IntAlert Live","ALERT UK","17","1","426424"</t>
  </si>
  <si>
    <t>"IntAlert Live","ALERT UK","17","1","426426"</t>
  </si>
  <si>
    <t>"IntAlert Live","ALERT UK","17","1","426428"</t>
  </si>
  <si>
    <t>"IntAlert Live","ALERT UK","17","1","426433"</t>
  </si>
  <si>
    <t>"IntAlert Live","ALERT UK","17","1","426434"</t>
  </si>
  <si>
    <t>"IntAlert Live","ALERT UK","17","1","426435"</t>
  </si>
  <si>
    <t>"IntAlert Live","ALERT UK","17","1","426436"</t>
  </si>
  <si>
    <t>"IntAlert Live","ALERT UK","17","1","426438"</t>
  </si>
  <si>
    <t>"IntAlert Live","ALERT UK","17","1","445848"</t>
  </si>
  <si>
    <t>"IntAlert Live","ALERT UK","17","1","445849"</t>
  </si>
  <si>
    <t>"IntAlert Live","ALERT UK","17","1","445850"</t>
  </si>
  <si>
    <t>"IntAlert Live","ALERT UK","17","1","445851"</t>
  </si>
  <si>
    <t>"IntAlert Live","ALERT UK","17","1","445852"</t>
  </si>
  <si>
    <t>"IntAlert Live","ALERT UK","17","1","445853"</t>
  </si>
  <si>
    <t>"IntAlert Live","ALERT UK","17","1","445854"</t>
  </si>
  <si>
    <t>"IntAlert Live","ALERT UK","17","1","445855"</t>
  </si>
  <si>
    <t>"IntAlert Live","ALERT UK","17","1","445856"</t>
  </si>
  <si>
    <t>"IntAlert Live","ALERT UK","17","1","445857"</t>
  </si>
  <si>
    <t>"IntAlert Live","ALERT UK","17","1","445858"</t>
  </si>
  <si>
    <t>"IntAlert Live","ALERT UK","17","1","445859"</t>
  </si>
  <si>
    <t>"IntAlert Live","ALERT UK","17","1","445860"</t>
  </si>
  <si>
    <t>"IntAlert Live","ALERT UK","17","1","445861"</t>
  </si>
  <si>
    <t>"IntAlert Live","ALERT UK","17","1","445862"</t>
  </si>
  <si>
    <t>"IntAlert Live","ALERT UK","17","1","445863"</t>
  </si>
  <si>
    <t>"IntAlert Live","ALERT UK","17","1","445864"</t>
  </si>
  <si>
    <t>"IntAlert Live","ALERT UK","17","1","445870"</t>
  </si>
  <si>
    <t>"IntAlert Live","ALERT UK","17","1","445871"</t>
  </si>
  <si>
    <t>"IntAlert Live","ALERT UK","17","1","445872"</t>
  </si>
  <si>
    <t>"IntAlert Live","ALERT UK","17","1","445873"</t>
  </si>
  <si>
    <t>"IntAlert Live","ALERT UK","17","1","445874"</t>
  </si>
  <si>
    <t>"IntAlert Live","ALERT UK","17","1","445875"</t>
  </si>
  <si>
    <t>"IntAlert Live","ALERT UK","17","1","445876"</t>
  </si>
  <si>
    <t>"IntAlert Live","ALERT UK","17","1","445878"</t>
  </si>
  <si>
    <t>"IntAlert Live","ALERT UK","17","1","445879"</t>
  </si>
  <si>
    <t>"IntAlert Live","ALERT UK","17","1","445880"</t>
  </si>
  <si>
    <t>"IntAlert Live","ALERT UK","17","1","445881"</t>
  </si>
  <si>
    <t>"IntAlert Live","ALERT UK","17","1","445882"</t>
  </si>
  <si>
    <t>"IntAlert Live","ALERT UK","17","1","445883"</t>
  </si>
  <si>
    <t>"IntAlert Live","ALERT UK","17","1","445884"</t>
  </si>
  <si>
    <t>"IntAlert Live","ALERT UK","17","1","445885"</t>
  </si>
  <si>
    <t>"IntAlert Live","ALERT UK","17","1","445886"</t>
  </si>
  <si>
    <t>"IntAlert Live","ALERT UK","17","1","445887"</t>
  </si>
  <si>
    <t>"IntAlert Live","ALERT UK","17","1","445888"</t>
  </si>
  <si>
    <t>"IntAlert Live","ALERT UK","17","1","445889"</t>
  </si>
  <si>
    <t>"IntAlert Live","ALERT UK","17","1","445890"</t>
  </si>
  <si>
    <t>"IntAlert Live","ALERT UK","17","1","446090"</t>
  </si>
  <si>
    <t>"IntAlert Live","ALERT UK","17","1","448417"</t>
  </si>
  <si>
    <t>"IntAlert Live","ALERT UK","17","1","448593"</t>
  </si>
  <si>
    <t>"IntAlert Live","ALERT UK","17","1","448594"</t>
  </si>
  <si>
    <t>"IntAlert Live","ALERT UK","17","1","448595"</t>
  </si>
  <si>
    <t>"IntAlert Live","ALERT UK","17","1","448596"</t>
  </si>
  <si>
    <t>"IntAlert Live","ALERT UK","17","1","448597"</t>
  </si>
  <si>
    <t>"IntAlert Live","ALERT UK","17","1","448615"</t>
  </si>
  <si>
    <t>"IntAlert Live","ALERT UK","17","1","448616"</t>
  </si>
  <si>
    <t>"IntAlert Live","ALERT UK","17","1","448617"</t>
  </si>
  <si>
    <t>"IntAlert Live","ALERT UK","17","1","448618"</t>
  </si>
  <si>
    <t>"IntAlert Live","ALERT UK","17","1","448620"</t>
  </si>
  <si>
    <t>"IntAlert Live","ALERT UK","17","1","448621"</t>
  </si>
  <si>
    <t>"IntAlert Live","ALERT UK","17","1","448622"</t>
  </si>
  <si>
    <t>"IntAlert Live","ALERT UK","17","1","448623"</t>
  </si>
  <si>
    <t>"IntAlert Live","ALERT UK","17","1","448624"</t>
  </si>
  <si>
    <t>"IntAlert Live","ALERT UK","17","1","448625"</t>
  </si>
  <si>
    <t>"IntAlert Live","ALERT UK","17","1","448626"</t>
  </si>
  <si>
    <t>"IntAlert Live","ALERT UK","17","1","448627"</t>
  </si>
  <si>
    <t>"IntAlert Live","ALERT UK","17","1","448628"</t>
  </si>
  <si>
    <t>"IntAlert Live","ALERT UK","17","1","448629"</t>
  </si>
  <si>
    <t>"IntAlert Live","ALERT UK","17","1","448630"</t>
  </si>
  <si>
    <t>"IntAlert Live","ALERT UK","17","1","448631"</t>
  </si>
  <si>
    <t>"IntAlert Live","ALERT UK","17","1","448632"</t>
  </si>
  <si>
    <t>"IntAlert Live","ALERT UK","17","1","448633"</t>
  </si>
  <si>
    <t>"IntAlert Live","ALERT UK","17","1","448634"</t>
  </si>
  <si>
    <t>"IntAlert Live","ALERT UK","17","1","448635"</t>
  </si>
  <si>
    <t>"IntAlert Live","ALERT UK","17","1","448639"</t>
  </si>
  <si>
    <t>"IntAlert Live","ALERT UK","17","1","448640"</t>
  </si>
  <si>
    <t>"IntAlert Live","ALERT UK","17","1","448641"</t>
  </si>
  <si>
    <t>"IntAlert Live","ALERT UK","17","1","448642"</t>
  </si>
  <si>
    <t>"IntAlert Live","ALERT UK","17","1","448655"</t>
  </si>
  <si>
    <t>"IntAlert Live","ALERT UK","17","1","448656"</t>
  </si>
  <si>
    <t>"IntAlert Live","ALERT UK","17","1","448657"</t>
  </si>
  <si>
    <t>"IntAlert Live","ALERT UK","17","1","448658"</t>
  </si>
  <si>
    <t>"IntAlert Live","ALERT UK","17","1","448659"</t>
  </si>
  <si>
    <t>"IntAlert Live","ALERT UK","17","1","448660"</t>
  </si>
  <si>
    <t>"IntAlert Live","ALERT UK","17","1","448661"</t>
  </si>
  <si>
    <t>"IntAlert Live","ALERT UK","17","1","448662"</t>
  </si>
  <si>
    <t>"IntAlert Live","ALERT UK","17","1","448676"</t>
  </si>
  <si>
    <t>"IntAlert Live","ALERT UK","17","1","448677"</t>
  </si>
  <si>
    <t>"IntAlert Live","ALERT UK","17","1","448678"</t>
  </si>
  <si>
    <t>"IntAlert Live","ALERT UK","17","1","448683"</t>
  </si>
  <si>
    <t>"IntAlert Live","ALERT UK","17","1","448684"</t>
  </si>
  <si>
    <t>"IntAlert Live","ALERT UK","17","1","448685"</t>
  </si>
  <si>
    <t>"IntAlert Live","ALERT UK","17","1","448686"</t>
  </si>
  <si>
    <t>"IntAlert Live","ALERT UK","17","1","448687"</t>
  </si>
  <si>
    <t>"IntAlert Live","ALERT UK","17","1","448688"</t>
  </si>
  <si>
    <t>"IntAlert Live","ALERT UK","17","1","448689"</t>
  </si>
  <si>
    <t>"IntAlert Live","ALERT UK","17","1","448691"</t>
  </si>
  <si>
    <t>"IntAlert Live","ALERT UK","17","1","448692"</t>
  </si>
  <si>
    <t>"IntAlert Live","ALERT UK","17","1","448693"</t>
  </si>
  <si>
    <t>"IntAlert Live","ALERT UK","17","1","467709"</t>
  </si>
  <si>
    <t>"IntAlert Live","ALERT UK","17","1","467710"</t>
  </si>
  <si>
    <t>"IntAlert Live","ALERT UK","17","1","467711"</t>
  </si>
  <si>
    <t>"IntAlert Live","ALERT UK","17","1","467712"</t>
  </si>
  <si>
    <t>"IntAlert Live","ALERT UK","17","1","467713"</t>
  </si>
  <si>
    <t>"IntAlert Live","ALERT UK","17","1","467714"</t>
  </si>
  <si>
    <t>"IntAlert Live","ALERT UK","17","1","467715"</t>
  </si>
  <si>
    <t>"IntAlert Live","ALERT UK","17","1","467716"</t>
  </si>
  <si>
    <t>"IntAlert Live","ALERT UK","17","1","467717"</t>
  </si>
  <si>
    <t>"IntAlert Live","ALERT UK","17","1","467718"</t>
  </si>
  <si>
    <t>"IntAlert Live","ALERT UK","17","1","468065"</t>
  </si>
  <si>
    <t>"IntAlert Live","ALERT UK","17","1","468066"</t>
  </si>
  <si>
    <t>"IntAlert Live","ALERT UK","17","1","468067"</t>
  </si>
  <si>
    <t>"IntAlert Live","ALERT UK","17","1","468068"</t>
  </si>
  <si>
    <t>"IntAlert Live","ALERT UK","17","1","468069"</t>
  </si>
  <si>
    <t>"IntAlert Live","ALERT UK","17","1","476444"</t>
  </si>
  <si>
    <t>"IntAlert Live","ALERT UK","17","1","476445"</t>
  </si>
  <si>
    <t>"IntAlert Live","ALERT UK","17","1","476446"</t>
  </si>
  <si>
    <t>"IntAlert Live","ALERT UK","17","1","476447"</t>
  </si>
  <si>
    <t>"IntAlert Live","ALERT UK","17","1","476448"</t>
  </si>
  <si>
    <t>"IntAlert Live","ALERT UK","17","1","476449"</t>
  </si>
  <si>
    <t>"IntAlert Live","ALERT UK","17","1","476450"</t>
  </si>
  <si>
    <t>"IntAlert Live","ALERT UK","17","1","476451"</t>
  </si>
  <si>
    <t>"IntAlert Live","ALERT UK","17","1","476452"</t>
  </si>
  <si>
    <t>"IntAlert Live","ALERT UK","17","1","476453"</t>
  </si>
  <si>
    <t>"IntAlert Live","ALERT UK","17","1","476454"</t>
  </si>
  <si>
    <t>"IntAlert Live","ALERT UK","17","1","476455"</t>
  </si>
  <si>
    <t>"IntAlert Live","ALERT UK","17","1","476456"</t>
  </si>
  <si>
    <t>"IntAlert Live","ALERT UK","17","1","476457"</t>
  </si>
  <si>
    <t>"IntAlert Live","ALERT UK","17","1","476458"</t>
  </si>
  <si>
    <t>"IntAlert Live","ALERT UK","17","1","476467"</t>
  </si>
  <si>
    <t>"IntAlert Live","ALERT UK","17","1","476468"</t>
  </si>
  <si>
    <t>"IntAlert Live","ALERT UK","17","1","476469"</t>
  </si>
  <si>
    <t>"IntAlert Live","ALERT UK","17","1","476470"</t>
  </si>
  <si>
    <t>"IntAlert Live","ALERT UK","17","1","476471"</t>
  </si>
  <si>
    <t>"IntAlert Live","ALERT UK","17","1","476472"</t>
  </si>
  <si>
    <t>"IntAlert Live","ALERT UK","17","1","476639"</t>
  </si>
  <si>
    <t>"IntAlert Live","ALERT UK","17","1","476640"</t>
  </si>
  <si>
    <t>"IntAlert Live","ALERT UK","17","1","476641"</t>
  </si>
  <si>
    <t>"IntAlert Live","ALERT UK","17","1","476642"</t>
  </si>
  <si>
    <t>"IntAlert Live","ALERT UK","17","1","476643"</t>
  </si>
  <si>
    <t>"IntAlert Live","ALERT UK","17","1","476644"</t>
  </si>
  <si>
    <t>"IntAlert Live","ALERT UK","17","1","476646"</t>
  </si>
  <si>
    <t>"IntAlert Live","ALERT UK","17","1","476647"</t>
  </si>
  <si>
    <t>"IntAlert Live","ALERT UK","17","1","476648"</t>
  </si>
  <si>
    <t>"IntAlert Live","ALERT UK","17","1","476649"</t>
  </si>
  <si>
    <t>"IntAlert Live","ALERT UK","17","1","476650"</t>
  </si>
  <si>
    <t>"IntAlert Live","ALERT UK","17","1","477236"</t>
  </si>
  <si>
    <t>"IntAlert Live","ALERT UK","17","1","477237"</t>
  </si>
  <si>
    <t>"IntAlert Live","ALERT UK","17","1","477238"</t>
  </si>
  <si>
    <t>"IntAlert Live","ALERT UK","17","1","477239"</t>
  </si>
  <si>
    <t>"IntAlert Live","ALERT UK","17","1","477240"</t>
  </si>
  <si>
    <t>"IntAlert Live","ALERT UK","17","1","477241"</t>
  </si>
  <si>
    <t>"IntAlert Live","ALERT UK","17","1","477242"</t>
  </si>
  <si>
    <t>"IntAlert Live","ALERT UK","17","1","477392"</t>
  </si>
  <si>
    <t>"IntAlert Live","ALERT UK","17","1","477393"</t>
  </si>
  <si>
    <t>"IntAlert Live","ALERT UK","17","1","477394"</t>
  </si>
  <si>
    <t>"IntAlert Live","ALERT UK","17","1","477762"</t>
  </si>
  <si>
    <t>"IntAlert Live","ALERT UK","17","1","477763"</t>
  </si>
  <si>
    <t>"IntAlert Live","ALERT UK","17","1","477764"</t>
  </si>
  <si>
    <t>"IntAlert Live","ALERT UK","17","1","477765"</t>
  </si>
  <si>
    <t>"IntAlert Live","ALERT UK","17","1","477766"</t>
  </si>
  <si>
    <t>"IntAlert Live","ALERT UK","17","1","507807"</t>
  </si>
  <si>
    <t>FAUSTIN</t>
  </si>
  <si>
    <t>salaire/coordo/ octobre 2019/FAUSTIN</t>
  </si>
  <si>
    <t>"IntAlert Live","ALERT UK","17","1","507808"</t>
  </si>
  <si>
    <t>ALOYS</t>
  </si>
  <si>
    <t>salaire/DAF/octobre 2019/ALOYS</t>
  </si>
  <si>
    <t>"IntAlert Live","ALERT UK","17","1","507809"</t>
  </si>
  <si>
    <t>JUSTINE KAVIRA</t>
  </si>
  <si>
    <t>salaire/Séc caissière/ octobre  2019/JUSTINE</t>
  </si>
  <si>
    <t>"IntAlert Live","ALERT UK","17","1","507810"</t>
  </si>
  <si>
    <t>salaire/Superviseur/ octobre  2019/AMOS</t>
  </si>
  <si>
    <t>"IntAlert Live","ALERT UK","17","1","507811"</t>
  </si>
  <si>
    <t>salaire/Point focal Est/ octobre  2019/SEM</t>
  </si>
  <si>
    <t>"IntAlert Live","ALERT UK","17","1","507812"</t>
  </si>
  <si>
    <t>salaire- octobre  2019/EMMANUEL</t>
  </si>
  <si>
    <t>"IntAlert Live","ALERT UK","17","1","507813"</t>
  </si>
  <si>
    <t>DGI, INPP, INSS ET ONEM</t>
  </si>
  <si>
    <t>Charges sociales et impots octobre 2019</t>
  </si>
  <si>
    <t>"IntAlert Live","ALERT UK","17","1","507835"</t>
  </si>
  <si>
    <t>ACCESS BANK</t>
  </si>
  <si>
    <t>Frais bancaire mois d'octobre 2019</t>
  </si>
  <si>
    <t>"IntAlert Live","ALERT UK","17","1","507836"</t>
  </si>
  <si>
    <t>HEMBA KOMAYOMBI</t>
  </si>
  <si>
    <t xml:space="preserve"> loyer bureau Goma/ octobre  2019</t>
  </si>
  <si>
    <t>"IntAlert Live","ALERT UK","17","1","507837"</t>
  </si>
  <si>
    <t>CABINE MK</t>
  </si>
  <si>
    <t xml:space="preserve"> communication pour agents au projet/octobre  2019</t>
  </si>
  <si>
    <t>"IntAlert Live","ALERT UK","17","1","507838"</t>
  </si>
  <si>
    <t>AGENTS DE TERRAIN</t>
  </si>
  <si>
    <t>Transport  pour agents au projet/octobre  2019</t>
  </si>
  <si>
    <t>6430</t>
  </si>
  <si>
    <t>PARTNER - OFFICE COST</t>
  </si>
  <si>
    <t>"IntAlert Live","ALERT UK","17","1","507839"</t>
  </si>
  <si>
    <t>Pyt facture fournitures bureaux/octobre  2019</t>
  </si>
  <si>
    <t>"IntAlert Live","ALERT UK","17","1","507840"</t>
  </si>
  <si>
    <t xml:space="preserve"> salaire/coordo/ novembre 2019/FAUSTIN</t>
  </si>
  <si>
    <t>"IntAlert Live","ALERT UK","17","1","507841"</t>
  </si>
  <si>
    <t xml:space="preserve"> salaire/DAF/novembre 2019/ALOYS</t>
  </si>
  <si>
    <t>"IntAlert Live","ALERT UK","17","1","507842"</t>
  </si>
  <si>
    <t>salaire/Séc caissière/novembre  2019/JUSTINE</t>
  </si>
  <si>
    <t>"IntAlert Live","ALERT UK","17","1","507843"</t>
  </si>
  <si>
    <t>salaire/Superviseur/ novembre  2019/AMOS</t>
  </si>
  <si>
    <t>"IntAlert Live","ALERT UK","17","1","507844"</t>
  </si>
  <si>
    <t>Point focal Est/ novembre  2019/SEM</t>
  </si>
  <si>
    <t>"IntAlert Live","ALERT UK","17","1","507845"</t>
  </si>
  <si>
    <t>salaire/point focal novembre  2019/EMMANUEL</t>
  </si>
  <si>
    <t>"IntAlert Live","ALERT UK","17","1","507846"</t>
  </si>
  <si>
    <t>caharges sociales et impots novembre 2019</t>
  </si>
  <si>
    <t>"IntAlert Live","ALERT UK","17","1","507872"</t>
  </si>
  <si>
    <t>Frais bancaire mois de novembre 2019</t>
  </si>
  <si>
    <t>"IntAlert Live","ALERT UK","17","1","507877"</t>
  </si>
  <si>
    <t>"IntAlert Live","ALERT UK","17","1","507878"</t>
  </si>
  <si>
    <t>"IntAlert Live","ALERT UK","17","1","507879"</t>
  </si>
  <si>
    <t xml:space="preserve"> salaire/Séc caissière/novembre  2019/JUSTINE</t>
  </si>
  <si>
    <t>"IntAlert Live","ALERT UK","17","1","507880"</t>
  </si>
  <si>
    <t>"IntAlert Live","ALERT UK","17","1","507881"</t>
  </si>
  <si>
    <t xml:space="preserve"> salaire/Point focal Est/ novembre  2019/SEM</t>
  </si>
  <si>
    <t>"IntAlert Live","ALERT UK","17","1","507882"</t>
  </si>
  <si>
    <t>salaire/point foca novembre  2019/EMMANUEL</t>
  </si>
  <si>
    <t>"IntAlert Live","ALERT UK","17","1","507883"</t>
  </si>
  <si>
    <t>DGI, INPP; INSS ET ONEM</t>
  </si>
  <si>
    <t xml:space="preserve"> caharges sociales et impots novembre 2019</t>
  </si>
  <si>
    <t>"IntAlert Live","ALERT UK","17","1","507885"</t>
  </si>
  <si>
    <t>TMB</t>
  </si>
  <si>
    <t xml:space="preserve">Commission sur transfert </t>
  </si>
  <si>
    <t>"IntAlert Live","ALERT UK","17","1","507886"</t>
  </si>
  <si>
    <t>TVA sur la commission sur tranfert</t>
  </si>
  <si>
    <t>"IntAlert Live","ALERT UK","17","1","507887"</t>
  </si>
  <si>
    <t>JUSTIN KINDI</t>
  </si>
  <si>
    <t>Contribution location Bureau</t>
  </si>
  <si>
    <t>"IntAlert Live","ALERT UK","17","1","507888"</t>
  </si>
  <si>
    <t>Contribution facture forfait internet</t>
  </si>
  <si>
    <t>"IntAlert Live","ALERT UK","17","1","507889"</t>
  </si>
  <si>
    <t>Salaire Justin Kindi, Secrétaire Executif/octobre 2019</t>
  </si>
  <si>
    <t>"IntAlert Live","ALERT UK","17","1","507890"</t>
  </si>
  <si>
    <t>Salaire  Directeur Administratif et Financier/octobre 2019</t>
  </si>
  <si>
    <t>"IntAlert Live","ALERT UK","17","1","507891"</t>
  </si>
  <si>
    <t>Salaire Assistant Administratif et Financier/octobre 2019</t>
  </si>
  <si>
    <t>"IntAlert Live","ALERT UK","17","1","507892"</t>
  </si>
  <si>
    <t>Salaire  Chef du Projet/octobre 2019</t>
  </si>
  <si>
    <t>"IntAlert Live","ALERT UK","17","1","507893"</t>
  </si>
  <si>
    <t xml:space="preserve">Frais de tennue de compte </t>
  </si>
  <si>
    <t>"IntAlert Live","ALERT UK","17","1","507894"</t>
  </si>
  <si>
    <t>Salaire Secrétaire Executif/novembre 2019</t>
  </si>
  <si>
    <t>"IntAlert Live","ALERT UK","17","1","507895"</t>
  </si>
  <si>
    <t>Salaire Sylvie Mwarabu, DAFnovembre 2019</t>
  </si>
  <si>
    <t>"IntAlert Live","ALERT UK","17","1","507896"</t>
  </si>
  <si>
    <t>Salaire Banyanga Guilain, AAF/novembre 2019</t>
  </si>
  <si>
    <t>"IntAlert Live","ALERT UK","17","1","507897"</t>
  </si>
  <si>
    <t>Salaire Mugisha rukara, CP/novembre 2019</t>
  </si>
  <si>
    <t>"IntAlert Live","ALERT UK","17","1","507898"</t>
  </si>
  <si>
    <t>Salaire Justin Kindi, SE.novembre 2019</t>
  </si>
  <si>
    <t>"IntAlert Live","ALERT UK","17","1","507899"</t>
  </si>
  <si>
    <t>Salaire Sylvie Mwarabu, DAF novembre 2019</t>
  </si>
  <si>
    <t>"IntAlert Live","ALERT UK","17","1","507900"</t>
  </si>
  <si>
    <t>Salaire Banyanga Guilain,AAF novembre 2019</t>
  </si>
  <si>
    <t>"IntAlert Live","ALERT UK","17","1","507901"</t>
  </si>
  <si>
    <t>Salaire Mugisha rukara, CP novembre 2019</t>
  </si>
  <si>
    <t>"IntAlert Live","ALERT UK","17","1","507910"</t>
  </si>
  <si>
    <t>CHRISTELLE</t>
  </si>
  <si>
    <t>location véhicule pour la supervision</t>
  </si>
  <si>
    <t>"IntAlert Live","ALERT UK","17","1","507911"</t>
  </si>
  <si>
    <t>peridieme staff ASP</t>
  </si>
  <si>
    <t>"IntAlert Live","ALERT UK","17","1","507912"</t>
  </si>
  <si>
    <t>"IntAlert Live","ALERT UK","17","1","507913"</t>
  </si>
  <si>
    <t>GUILAIN MULAMO</t>
  </si>
  <si>
    <t>salaire animatrice octobre-novembre</t>
  </si>
  <si>
    <t>"IntAlert Live","ALERT UK","17","1","507918"</t>
  </si>
  <si>
    <t>location Moto pour la supervision à Pinga</t>
  </si>
  <si>
    <t>"IntAlert Live","ALERT UK","17","1","507919"</t>
  </si>
  <si>
    <t>"IntAlert Live","ALERT UK","17","1","507920"</t>
  </si>
  <si>
    <t>"IntAlert Live","ALERT UK","17","1","507921"</t>
  </si>
  <si>
    <t>"IntAlert Live","ALERT UK","17","1","508295"</t>
  </si>
  <si>
    <t>FRANCINE BUSEKO</t>
  </si>
  <si>
    <t>Paiement service d'évacuation immondices, mois de septembre 2019</t>
  </si>
  <si>
    <t>"IntAlert Live","ALERT UK","17","1","508296"</t>
  </si>
  <si>
    <t>Paiemnt  facture SNEL mois de septembre 2019</t>
  </si>
  <si>
    <t>"IntAlert Live","ALERT UK","17","1","508298"</t>
  </si>
  <si>
    <t>Approvisionnement en fournitures de bureau</t>
  </si>
  <si>
    <t>"IntAlert Live","ALERT UK","17","1","508299"</t>
  </si>
  <si>
    <t>Achat papiers hygiènique , omo, et autres pour le bureau Pole</t>
  </si>
  <si>
    <t>"IntAlert Live","ALERT UK","17","1","508300"</t>
  </si>
  <si>
    <t>Achat matériel pour rétablir l'eau potable au bureau Pole Institute</t>
  </si>
  <si>
    <t>"IntAlert Live","ALERT UK","17","1","508301"</t>
  </si>
  <si>
    <t>LWAMUSHI</t>
  </si>
  <si>
    <t>Peiemnt services d'évacuation immondices mois d'octobre 2019</t>
  </si>
  <si>
    <t>"IntAlert Live","ALERT UK","17","1","508302"</t>
  </si>
  <si>
    <t>MBURANO TUSSI</t>
  </si>
  <si>
    <t>Achat matériel pour raccordement eau de la REGIDESO</t>
  </si>
  <si>
    <t>"IntAlert Live","ALERT UK","17","1","508303"</t>
  </si>
  <si>
    <t>FRNCINE BUSEKU</t>
  </si>
  <si>
    <t>Paiement service gardiennage, novembre 2019</t>
  </si>
  <si>
    <t>"IntAlert Live","ALERT UK","17","1","508304"</t>
  </si>
  <si>
    <t>QUINCAILLERIE AL AHAKF</t>
  </si>
  <si>
    <t>Achat matériel pour installation des retroprojecteurs dans la grande salle</t>
  </si>
  <si>
    <t>"IntAlert Live","ALERT UK","17","1","508305"</t>
  </si>
  <si>
    <t>WARRIOW</t>
  </si>
  <si>
    <t>Achat matériels pour entretien bureau</t>
  </si>
  <si>
    <t>"IntAlert Live","ALERT UK","17","1","508306"</t>
  </si>
  <si>
    <t>Achat matériels pour réparations toilettes du bureau</t>
  </si>
  <si>
    <t>"IntAlert Live","ALERT UK","17","1","508307"</t>
  </si>
  <si>
    <t>Paiement service ramasage immondices du bureau</t>
  </si>
  <si>
    <t>"IntAlert Live","ALERT UK","17","1","508308"</t>
  </si>
  <si>
    <t>Achat eau et autres pour le plan de contingence</t>
  </si>
  <si>
    <t>"IntAlert Live","ALERT UK","17","1","508309"</t>
  </si>
  <si>
    <t>Paiement facture gardiennage, mois de décembre 2019</t>
  </si>
  <si>
    <t>"IntAlert Live","ALERT UK","17","1","508310"</t>
  </si>
  <si>
    <t>ANGELIQUE</t>
  </si>
  <si>
    <t>Paiement regideso mois de Novembre 2019</t>
  </si>
  <si>
    <t>"IntAlert Live","ALERT UK","17","1","508311"</t>
  </si>
  <si>
    <t>INSIGHT</t>
  </si>
  <si>
    <t>Achat tuyaux pour installation des projecteurs</t>
  </si>
  <si>
    <t>"IntAlert Live","ALERT UK","17","1","508312"</t>
  </si>
  <si>
    <t>Achat filtre à huile et autres pour entretien générateur</t>
  </si>
  <si>
    <t>"IntAlert Live","ALERT UK","17","1","508313"</t>
  </si>
  <si>
    <t>KIVU NENO</t>
  </si>
  <si>
    <t>Frais pour travaux d'installation des support pour projecteurs des panneaux</t>
  </si>
  <si>
    <t>"IntAlert Live","ALERT UK","17","1","508314"</t>
  </si>
  <si>
    <t>AUTOCHANNEL</t>
  </si>
  <si>
    <t>Achat tuyaux pour installation projecteurs</t>
  </si>
  <si>
    <t>"IntAlert Live","ALERT UK","17","1","508315"</t>
  </si>
  <si>
    <t xml:space="preserve">Entretien generateur </t>
  </si>
  <si>
    <t>"IntAlert Live","ALERT UK","17","1","508316"</t>
  </si>
  <si>
    <t>Paiement facture SNEL , mois de novembre 2019</t>
  </si>
  <si>
    <t>"IntAlert Live","ALERT UK","17","1","508317"</t>
  </si>
  <si>
    <t>Paiement facture internet pour le mois de septembre 2019</t>
  </si>
  <si>
    <t>"IntAlert Live","ALERT UK","17","1","508318"</t>
  </si>
  <si>
    <t>SNEL</t>
  </si>
  <si>
    <t>Paiement matériel d'entretien générateur bureau</t>
  </si>
  <si>
    <t>"IntAlert Live","ALERT UK","17","1","508319"</t>
  </si>
  <si>
    <t>MAGANA PETROLEUM</t>
  </si>
  <si>
    <t>Paiement consommation carburant pour le mois de septembre 2019</t>
  </si>
  <si>
    <t>"IntAlert Live","ALERT UK","17","1","508320"</t>
  </si>
  <si>
    <t>BOA</t>
  </si>
  <si>
    <t>Paiement tva et frais sur virement Tranche 1-Alert</t>
  </si>
  <si>
    <t>"IntAlert Live","ALERT UK","17","1","508321"</t>
  </si>
  <si>
    <t>Paiement commission et frais sur virement Tranche 1-Alert</t>
  </si>
  <si>
    <t>"IntAlert Live","ALERT UK","17","1","508322"</t>
  </si>
  <si>
    <t>Paiement redevance de change à payer sur vrt</t>
  </si>
  <si>
    <t>"IntAlert Live","ALERT UK","17","1","508323"</t>
  </si>
  <si>
    <t>AUTO CHANELGOMA</t>
  </si>
  <si>
    <t>Achat matériels filtre et autres   pour entretien generateur  du bureau</t>
  </si>
  <si>
    <t>"IntAlert Live","ALERT UK","17","1","508324"</t>
  </si>
  <si>
    <t>DATCKO</t>
  </si>
  <si>
    <t>Paiement facture internet pour le mois d'octobre 2019</t>
  </si>
  <si>
    <t>"IntAlert Live","ALERT UK","17","1","508325"</t>
  </si>
  <si>
    <t>JEANNETTE</t>
  </si>
  <si>
    <t>Pause cafe  staff  mois  d'octobre 2019</t>
  </si>
  <si>
    <t>"IntAlert Live","ALERT UK","17","1","508326"</t>
  </si>
  <si>
    <t>WARIOW</t>
  </si>
  <si>
    <t>Paiement facture de sécurité pour l'alarm du bureau pour 4 mois juillet, Août, Septembre et Octo...</t>
  </si>
  <si>
    <t>"IntAlert Live","ALERT UK","17","1","508327"</t>
  </si>
  <si>
    <t>ANSELME</t>
  </si>
  <si>
    <t>Paiement facture pour carnets de requisitions et bon de paiements</t>
  </si>
  <si>
    <t>"IntAlert Live","ALERT UK","17","1","508328"</t>
  </si>
  <si>
    <t>MUKONGO</t>
  </si>
  <si>
    <t>Salaire Chargé Finance mois d'octobre 2019</t>
  </si>
  <si>
    <t>"IntAlert Live","ALERT UK","17","1","508330"</t>
  </si>
  <si>
    <t>Paiement commission sur chq 00000786</t>
  </si>
  <si>
    <t>"IntAlert Live","ALERT UK","17","1","508331"</t>
  </si>
  <si>
    <t>Paiement tva sur chq 00000786</t>
  </si>
  <si>
    <t>"IntAlert Live","ALERT UK","17","1","508332"</t>
  </si>
  <si>
    <t>Paiement tva sur chq 00000785</t>
  </si>
  <si>
    <t>"IntAlert Live","ALERT UK","17","1","508333"</t>
  </si>
  <si>
    <t>Paiement commission sur chq 00000785</t>
  </si>
  <si>
    <t>"IntAlert Live","ALERT UK","17","1","508334"</t>
  </si>
  <si>
    <t>EUGÈNE LUBULA</t>
  </si>
  <si>
    <t>Salaire Chargé de projet d'octobre 2019</t>
  </si>
  <si>
    <t>"IntAlert Live","ALERT UK","17","1","508335"</t>
  </si>
  <si>
    <t>Salaire Chargé de projet de septembre 2019</t>
  </si>
  <si>
    <t>"IntAlert Live","ALERT UK","17","1","508336"</t>
  </si>
  <si>
    <t>"IntAlert Live","ALERT UK","17","1","508337"</t>
  </si>
  <si>
    <t>JOSEPHAT</t>
  </si>
  <si>
    <t>Salaire Chargé Admin et log d'octobre 2019</t>
  </si>
  <si>
    <t>"IntAlert Live","ALERT UK","17","1","508338"</t>
  </si>
  <si>
    <t>Salaire Chargé Admin et log de septembre 2019</t>
  </si>
  <si>
    <t>"IntAlert Live","ALERT UK","17","1","508339"</t>
  </si>
  <si>
    <t>MORISHO</t>
  </si>
  <si>
    <t>Salaire  mois  de septembre 2019</t>
  </si>
  <si>
    <t>"IntAlert Live","ALERT UK","17","1","508340"</t>
  </si>
  <si>
    <t>Paiement commission sur chq 00000789</t>
  </si>
  <si>
    <t>"IntAlert Live","ALERT UK","17","1","508341"</t>
  </si>
  <si>
    <t>Paiement tva sur chq 00000789</t>
  </si>
  <si>
    <t>"IntAlert Live","ALERT UK","17","1","508342"</t>
  </si>
  <si>
    <t>Salaire  mois  d'octobre 2019</t>
  </si>
  <si>
    <t>"IntAlert Live","ALERT UK","17","1","508343"</t>
  </si>
  <si>
    <t>CHRISTIAN LOSHIMA</t>
  </si>
  <si>
    <t>Achat anti-virus</t>
  </si>
  <si>
    <t>"IntAlert Live","ALERT UK","17","1","508344"</t>
  </si>
  <si>
    <t>Paiement consommation carburant pour le mois d'octobre 2019</t>
  </si>
  <si>
    <t>"IntAlert Live","ALERT UK","17","1","508345"</t>
  </si>
  <si>
    <t>Pause cafe  staff  mois  novembre 2019</t>
  </si>
  <si>
    <t>"IntAlert Live","ALERT UK","17","1","508346"</t>
  </si>
  <si>
    <t>BK</t>
  </si>
  <si>
    <t>Paiement commission sur chq 24044138</t>
  </si>
  <si>
    <t>"IntAlert Live","ALERT UK","17","1","508347"</t>
  </si>
  <si>
    <t>Entretien générateur et reparation bureau</t>
  </si>
  <si>
    <t>"IntAlert Live","ALERT UK","17","1","508348"</t>
  </si>
  <si>
    <t>Salaire Chargé de projet de novembre 2019</t>
  </si>
  <si>
    <t>"IntAlert Live","ALERT UK","17","1","508349"</t>
  </si>
  <si>
    <t>Salaire Chargé Finance mois de novembre 2019</t>
  </si>
  <si>
    <t>"IntAlert Live","ALERT UK","17","1","508350"</t>
  </si>
  <si>
    <t>Salaire Chargé Admin et log de novembre 2019</t>
  </si>
  <si>
    <t>"IntAlert Live","ALERT UK","17","1","508351"</t>
  </si>
  <si>
    <t>Salaire  mois  de novembre 2019</t>
  </si>
  <si>
    <t>"IntAlert Live","ALERT UK","17","1","508353"</t>
  </si>
  <si>
    <t>Paiement commission sur  chq 24044147</t>
  </si>
  <si>
    <t>"IntAlert Live","ALERT UK","17","1","508354"</t>
  </si>
  <si>
    <t>Abonnement internet mois de novembre 2019</t>
  </si>
  <si>
    <t>"IntAlert Live","ALERT UK","17","1","508355"</t>
  </si>
  <si>
    <t>Paiement consommation carburant pour le mois de novembre 2019</t>
  </si>
  <si>
    <t>"IntAlert Live","ALERT UK","17","1","508356"</t>
  </si>
  <si>
    <t>Paiement commission sur chq 24044152</t>
  </si>
  <si>
    <t>"IntAlert Live","ALERT UK","17","1","508357"</t>
  </si>
  <si>
    <t>LWF</t>
  </si>
  <si>
    <t>Paiement pause café staff pole mois de décembre 2019</t>
  </si>
  <si>
    <t>"IntAlert Live","ALERT UK","17","1","508358"</t>
  </si>
  <si>
    <t>INOVTECH</t>
  </si>
  <si>
    <t>Achat 4 projecteurs pour le bureau lampes projectrices</t>
  </si>
  <si>
    <t>"IntAlert Live","ALERT UK","17","1","508359"</t>
  </si>
  <si>
    <t>DATCO</t>
  </si>
  <si>
    <t>Paiement facture internet pour le mois de décembre 2019</t>
  </si>
  <si>
    <t>"IntAlert Live","ALERT UK","17","1","508362"</t>
  </si>
  <si>
    <t>Paiement commission sur chq 00001290</t>
  </si>
  <si>
    <t>"IntAlert Live","ALERT UK","17","1","508363"</t>
  </si>
  <si>
    <t>Paiement tva sur chq 00001290</t>
  </si>
  <si>
    <t>"IntAlert Live","ALERT UK","17","1","508364"</t>
  </si>
  <si>
    <t>Paiement commission sur chq 00001292</t>
  </si>
  <si>
    <t>"IntAlert Live","ALERT UK","17","1","508365"</t>
  </si>
  <si>
    <t>Paiement tva sur chq 00001292</t>
  </si>
  <si>
    <t>"IntAlert Live","ALERT UK","17","1","508366"</t>
  </si>
  <si>
    <t>Paiement Salaire Chargé de projet  pour le mois de décembre 2019</t>
  </si>
  <si>
    <t>"IntAlert Live","ALERT UK","17","1","508367"</t>
  </si>
  <si>
    <t>Paiement Salaire Chargé de Finance mois de decembre  2019</t>
  </si>
  <si>
    <t>"IntAlert Live","ALERT UK","17","1","508368"</t>
  </si>
  <si>
    <t>Paiement Salaire Chargé Admin et log de Décembre  2019</t>
  </si>
  <si>
    <t>"IntAlert Live","ALERT UK","17","1","508369"</t>
  </si>
  <si>
    <t>Paiement  Salaire  mois  de Décembre 2019</t>
  </si>
  <si>
    <t>"IntAlert Live","ALERT UK","17","1","508371"</t>
  </si>
  <si>
    <t>Paiement consommation carburant pour le mois de décembre 2019</t>
  </si>
  <si>
    <t>"IntAlert Live","ALERT UK","17","1","402988"</t>
  </si>
  <si>
    <t>74770</t>
  </si>
  <si>
    <t>"IntAlert Live","ALERT UK","17","1","403009"</t>
  </si>
  <si>
    <t>"IntAlert Live","ALERT UK","17","1","403104"</t>
  </si>
  <si>
    <t>"IntAlert Live","ALERT UK","17","1","403105"</t>
  </si>
  <si>
    <t>"IntAlert Live","ALERT UK","17","1","403106"</t>
  </si>
  <si>
    <t>"IntAlert Live","ALERT UK","17","1","403108"</t>
  </si>
  <si>
    <t>"IntAlert Live","ALERT UK","17","1","403110"</t>
  </si>
  <si>
    <t>"IntAlert Live","ALERT UK","17","1","403113"</t>
  </si>
  <si>
    <t>"IntAlert Live","ALERT UK","17","1","403115"</t>
  </si>
  <si>
    <t>"IntAlert Live","ALERT UK","17","1","403116"</t>
  </si>
  <si>
    <t>"IntAlert Live","ALERT UK","17","1","403118"</t>
  </si>
  <si>
    <t>"IntAlert Live","ALERT UK","17","1","403119"</t>
  </si>
  <si>
    <t>"IntAlert Live","ALERT UK","17","1","403121"</t>
  </si>
  <si>
    <t>"IntAlert Live","ALERT UK","17","1","403122"</t>
  </si>
  <si>
    <t>"IntAlert Live","ALERT UK","17","1","403123"</t>
  </si>
  <si>
    <t>"IntAlert Live","ALERT UK","17","1","403125"</t>
  </si>
  <si>
    <t>"IntAlert Live","ALERT UK","17","1","403127"</t>
  </si>
  <si>
    <t>"IntAlert Live","ALERT UK","17","1","403129"</t>
  </si>
  <si>
    <t>"IntAlert Live","ALERT UK","17","1","403134"</t>
  </si>
  <si>
    <t>"IntAlert Live","ALERT UK","17","1","403137"</t>
  </si>
  <si>
    <t>"IntAlert Live","ALERT UK","17","1","403140"</t>
  </si>
  <si>
    <t>"IntAlert Live","ALERT UK","17","1","403143"</t>
  </si>
  <si>
    <t>"IntAlert Live","ALERT UK","17","1","403146"</t>
  </si>
  <si>
    <t>"IntAlert Live","ALERT UK","17","1","403149"</t>
  </si>
  <si>
    <t>"IntAlert Live","ALERT UK","17","1","403150"</t>
  </si>
  <si>
    <t>"IntAlert Live","ALERT UK","17","1","403152"</t>
  </si>
  <si>
    <t>"IntAlert Live","ALERT UK","17","1","403154"</t>
  </si>
  <si>
    <t>"IntAlert Live","ALERT UK","17","1","403157"</t>
  </si>
  <si>
    <t>"IntAlert Live","ALERT UK","17","1","403158"</t>
  </si>
  <si>
    <t>"IntAlert Live","ALERT UK","17","1","403159"</t>
  </si>
  <si>
    <t>"IntAlert Live","ALERT UK","17","1","403160"</t>
  </si>
  <si>
    <t>"IntAlert Live","ALERT UK","17","1","403166"</t>
  </si>
  <si>
    <t>"IntAlert Live","ALERT UK","17","1","403169"</t>
  </si>
  <si>
    <t>"IntAlert Live","ALERT UK","17","1","403171"</t>
  </si>
  <si>
    <t>"IntAlert Live","ALERT UK","17","1","403173"</t>
  </si>
  <si>
    <t>"IntAlert Live","ALERT UK","17","1","403175"</t>
  </si>
  <si>
    <t>"IntAlert Live","ALERT UK","17","1","403177"</t>
  </si>
  <si>
    <t>"IntAlert Live","ALERT UK","17","1","409099"</t>
  </si>
  <si>
    <t>"IntAlert Live","ALERT UK","17","1","409211"</t>
  </si>
  <si>
    <t>"IntAlert Live","ALERT UK","17","1","409212"</t>
  </si>
  <si>
    <t>"IntAlert Live","ALERT UK","17","1","409214"</t>
  </si>
  <si>
    <t>"IntAlert Live","ALERT UK","17","1","409216"</t>
  </si>
  <si>
    <t>"IntAlert Live","ALERT UK","17","1","409219"</t>
  </si>
  <si>
    <t>"IntAlert Live","ALERT UK","17","1","409220"</t>
  </si>
  <si>
    <t>"IntAlert Live","ALERT UK","17","1","409221"</t>
  </si>
  <si>
    <t>"IntAlert Live","ALERT UK","17","1","409223"</t>
  </si>
  <si>
    <t>"IntAlert Live","ALERT UK","17","1","409226"</t>
  </si>
  <si>
    <t>"IntAlert Live","ALERT UK","17","1","409227"</t>
  </si>
  <si>
    <t>"IntAlert Live","ALERT UK","17","1","409230"</t>
  </si>
  <si>
    <t>"IntAlert Live","ALERT UK","17","1","409233"</t>
  </si>
  <si>
    <t>"IntAlert Live","ALERT UK","17","1","409234"</t>
  </si>
  <si>
    <t>"IntAlert Live","ALERT UK","17","1","409235"</t>
  </si>
  <si>
    <t>"IntAlert Live","ALERT UK","17","1","409236"</t>
  </si>
  <si>
    <t>"IntAlert Live","ALERT UK","17","1","409237"</t>
  </si>
  <si>
    <t>"IntAlert Live","ALERT UK","17","1","409239"</t>
  </si>
  <si>
    <t>"IntAlert Live","ALERT UK","17","1","409240"</t>
  </si>
  <si>
    <t>"IntAlert Live","ALERT UK","17","1","409243"</t>
  </si>
  <si>
    <t>"IntAlert Live","ALERT UK","17","1","409244"</t>
  </si>
  <si>
    <t>"IntAlert Live","ALERT UK","17","1","409246"</t>
  </si>
  <si>
    <t>"IntAlert Live","ALERT UK","17","1","409249"</t>
  </si>
  <si>
    <t>"IntAlert Live","ALERT UK","17","1","409252"</t>
  </si>
  <si>
    <t>"IntAlert Live","ALERT UK","17","1","409255"</t>
  </si>
  <si>
    <t>"IntAlert Live","ALERT UK","17","1","409258"</t>
  </si>
  <si>
    <t>"IntAlert Live","ALERT UK","17","1","409261"</t>
  </si>
  <si>
    <t>"IntAlert Live","ALERT UK","17","1","409268"</t>
  </si>
  <si>
    <t>"IntAlert Live","ALERT UK","17","1","409269"</t>
  </si>
  <si>
    <t>"IntAlert Live","ALERT UK","17","1","409312"</t>
  </si>
  <si>
    <t>"IntAlert Live","ALERT UK","17","1","409314"</t>
  </si>
  <si>
    <t>"IntAlert Live","ALERT UK","17","1","409319"</t>
  </si>
  <si>
    <t>"IntAlert Live","ALERT UK","17","1","409325"</t>
  </si>
  <si>
    <t>"IntAlert Live","ALERT UK","17","1","409327"</t>
  </si>
  <si>
    <t>"IntAlert Live","ALERT UK","17","1","409332"</t>
  </si>
  <si>
    <t>"IntAlert Live","ALERT UK","17","1","409335"</t>
  </si>
  <si>
    <t>"IntAlert Live","ALERT UK","17","1","409337"</t>
  </si>
  <si>
    <t>"IntAlert Live","ALERT UK","17","1","409338"</t>
  </si>
  <si>
    <t>"IntAlert Live","ALERT UK","17","1","409342"</t>
  </si>
  <si>
    <t>"IntAlert Live","ALERT UK","17","1","409343"</t>
  </si>
  <si>
    <t>"IntAlert Live","ALERT UK","17","1","409344"</t>
  </si>
  <si>
    <t>"IntAlert Live","ALERT UK","17","1","420284"</t>
  </si>
  <si>
    <t>"IntAlert Live","ALERT UK","17","1","420287"</t>
  </si>
  <si>
    <t>"IntAlert Live","ALERT UK","17","1","420291"</t>
  </si>
  <si>
    <t>"IntAlert Live","ALERT UK","17","1","420292"</t>
  </si>
  <si>
    <t>"IntAlert Live","ALERT UK","17","1","420293"</t>
  </si>
  <si>
    <t>"IntAlert Live","ALERT UK","17","1","420295"</t>
  </si>
  <si>
    <t>"IntAlert Live","ALERT UK","17","1","420297"</t>
  </si>
  <si>
    <t>"IntAlert Live","ALERT UK","17","1","420300"</t>
  </si>
  <si>
    <t>"IntAlert Live","ALERT UK","17","1","420301"</t>
  </si>
  <si>
    <t>"IntAlert Live","ALERT UK","17","1","420302"</t>
  </si>
  <si>
    <t>"IntAlert Live","ALERT UK","17","1","420304"</t>
  </si>
  <si>
    <t>"IntAlert Live","ALERT UK","17","1","420307"</t>
  </si>
  <si>
    <t>"IntAlert Live","ALERT UK","17","1","420311"</t>
  </si>
  <si>
    <t>"IntAlert Live","ALERT UK","17","1","420312"</t>
  </si>
  <si>
    <t>"IntAlert Live","ALERT UK","17","1","420313"</t>
  </si>
  <si>
    <t>"IntAlert Live","ALERT UK","17","1","420316"</t>
  </si>
  <si>
    <t>"IntAlert Live","ALERT UK","17","1","420319"</t>
  </si>
  <si>
    <t>"IntAlert Live","ALERT UK","17","1","420320"</t>
  </si>
  <si>
    <t>"IntAlert Live","ALERT UK","17","1","420322"</t>
  </si>
  <si>
    <t>"IntAlert Live","ALERT UK","17","1","420324"</t>
  </si>
  <si>
    <t>"IntAlert Live","ALERT UK","17","1","420325"</t>
  </si>
  <si>
    <t>"IntAlert Live","ALERT UK","17","1","420328"</t>
  </si>
  <si>
    <t>"IntAlert Live","ALERT UK","17","1","420336"</t>
  </si>
  <si>
    <t>"IntAlert Live","ALERT UK","17","1","420338"</t>
  </si>
  <si>
    <t>"IntAlert Live","ALERT UK","17","1","420343"</t>
  </si>
  <si>
    <t>"IntAlert Live","ALERT UK","17","1","420349"</t>
  </si>
  <si>
    <t>"IntAlert Live","ALERT UK","17","1","420351"</t>
  </si>
  <si>
    <t>"IntAlert Live","ALERT UK","17","1","420356"</t>
  </si>
  <si>
    <t>"IntAlert Live","ALERT UK","17","1","420362"</t>
  </si>
  <si>
    <t>"IntAlert Live","ALERT UK","17","1","420365"</t>
  </si>
  <si>
    <t>"IntAlert Live","ALERT UK","17","1","420370"</t>
  </si>
  <si>
    <t>"IntAlert Live","ALERT UK","17","1","420373"</t>
  </si>
  <si>
    <t>"IntAlert Live","ALERT UK","17","1","420376"</t>
  </si>
  <si>
    <t>"IntAlert Live","ALERT UK","17","1","420377"</t>
  </si>
  <si>
    <t>"IntAlert Live","ALERT UK","17","1","420385"</t>
  </si>
  <si>
    <t>"IntAlert Live","ALERT UK","17","1","429497"</t>
  </si>
  <si>
    <t>"IntAlert Live","ALERT UK","17","1","429500"</t>
  </si>
  <si>
    <t>"IntAlert Live","ALERT UK","17","1","429502"</t>
  </si>
  <si>
    <t>"IntAlert Live","ALERT UK","17","1","429505"</t>
  </si>
  <si>
    <t>"IntAlert Live","ALERT UK","17","1","429508"</t>
  </si>
  <si>
    <t>"IntAlert Live","ALERT UK","17","1","429511"</t>
  </si>
  <si>
    <t>"IntAlert Live","ALERT UK","17","1","429512"</t>
  </si>
  <si>
    <t>"IntAlert Live","ALERT UK","17","1","429513"</t>
  </si>
  <si>
    <t>"IntAlert Live","ALERT UK","17","1","429514"</t>
  </si>
  <si>
    <t>"IntAlert Live","ALERT UK","17","1","429516"</t>
  </si>
  <si>
    <t>"IntAlert Live","ALERT UK","17","1","429518"</t>
  </si>
  <si>
    <t>"IntAlert Live","ALERT UK","17","1","429522"</t>
  </si>
  <si>
    <t>"IntAlert Live","ALERT UK","17","1","429528"</t>
  </si>
  <si>
    <t>"IntAlert Live","ALERT UK","17","1","429531"</t>
  </si>
  <si>
    <t>"IntAlert Live","ALERT UK","17","1","429535"</t>
  </si>
  <si>
    <t>"IntAlert Live","ALERT UK","17","1","429540"</t>
  </si>
  <si>
    <t>"IntAlert Live","ALERT UK","17","1","429545"</t>
  </si>
  <si>
    <t>"IntAlert Live","ALERT UK","17","1","429548"</t>
  </si>
  <si>
    <t>"IntAlert Live","ALERT UK","17","1","429551"</t>
  </si>
  <si>
    <t>"IntAlert Live","ALERT UK","17","1","429556"</t>
  </si>
  <si>
    <t>"IntAlert Live","ALERT UK","17","1","429557"</t>
  </si>
  <si>
    <t>"IntAlert Live","ALERT UK","17","1","429559"</t>
  </si>
  <si>
    <t>"IntAlert Live","ALERT UK","17","1","429561"</t>
  </si>
  <si>
    <t>"IntAlert Live","ALERT UK","17","1","429564"</t>
  </si>
  <si>
    <t>"IntAlert Live","ALERT UK","17","1","429569"</t>
  </si>
  <si>
    <t>"IntAlert Live","ALERT UK","17","1","429573"</t>
  </si>
  <si>
    <t>"IntAlert Live","ALERT UK","17","1","429577"</t>
  </si>
  <si>
    <t>"IntAlert Live","ALERT UK","17","1","429581"</t>
  </si>
  <si>
    <t>"IntAlert Live","ALERT UK","17","1","429583"</t>
  </si>
  <si>
    <t>"IntAlert Live","ALERT UK","17","1","429584"</t>
  </si>
  <si>
    <t>"IntAlert Live","ALERT UK","17","1","429587"</t>
  </si>
  <si>
    <t>"IntAlert Live","ALERT UK","17","1","429591"</t>
  </si>
  <si>
    <t>"IntAlert Live","ALERT UK","17","1","429594"</t>
  </si>
  <si>
    <t>"IntAlert Live","ALERT UK","17","1","429596"</t>
  </si>
  <si>
    <t>"IntAlert Live","ALERT UK","17","1","429669"</t>
  </si>
  <si>
    <t>"IntAlert Live","ALERT UK","17","1","438478"</t>
  </si>
  <si>
    <t>75778</t>
  </si>
  <si>
    <t>"IntAlert Live","ALERT UK","17","1","438543"</t>
  </si>
  <si>
    <t>75986</t>
  </si>
  <si>
    <t>"IntAlert Live","ALERT UK","17","1","438700"</t>
  </si>
  <si>
    <t>"IntAlert Live","ALERT UK","17","1","438701"</t>
  </si>
  <si>
    <t>"IntAlert Live","ALERT UK","17","1","438703"</t>
  </si>
  <si>
    <t>"IntAlert Live","ALERT UK","17","1","438705"</t>
  </si>
  <si>
    <t>"IntAlert Live","ALERT UK","17","1","438709"</t>
  </si>
  <si>
    <t>"IntAlert Live","ALERT UK","17","1","438714"</t>
  </si>
  <si>
    <t>"IntAlert Live","ALERT UK","17","1","438715"</t>
  </si>
  <si>
    <t>"IntAlert Live","ALERT UK","17","1","438716"</t>
  </si>
  <si>
    <t>"IntAlert Live","ALERT UK","17","1","438719"</t>
  </si>
  <si>
    <t>"IntAlert Live","ALERT UK","17","1","438720"</t>
  </si>
  <si>
    <t>"IntAlert Live","ALERT UK","17","1","438721"</t>
  </si>
  <si>
    <t>"IntAlert Live","ALERT UK","17","1","438722"</t>
  </si>
  <si>
    <t>"IntAlert Live","ALERT UK","17","1","438725"</t>
  </si>
  <si>
    <t>"IntAlert Live","ALERT UK","17","1","438728"</t>
  </si>
  <si>
    <t>"IntAlert Live","ALERT UK","17","1","438731"</t>
  </si>
  <si>
    <t>"IntAlert Live","ALERT UK","17","1","438734"</t>
  </si>
  <si>
    <t>"IntAlert Live","ALERT UK","17","1","438737"</t>
  </si>
  <si>
    <t>"IntAlert Live","ALERT UK","17","1","438738"</t>
  </si>
  <si>
    <t>"IntAlert Live","ALERT UK","17","1","438741"</t>
  </si>
  <si>
    <t>"IntAlert Live","ALERT UK","17","1","438745"</t>
  </si>
  <si>
    <t>"IntAlert Live","ALERT UK","17","1","438746"</t>
  </si>
  <si>
    <t>"IntAlert Live","ALERT UK","17","1","438747"</t>
  </si>
  <si>
    <t>"IntAlert Live","ALERT UK","17","1","438750"</t>
  </si>
  <si>
    <t>"IntAlert Live","ALERT UK","17","1","438753"</t>
  </si>
  <si>
    <t>"IntAlert Live","ALERT UK","17","1","438756"</t>
  </si>
  <si>
    <t>"IntAlert Live","ALERT UK","17","1","438759"</t>
  </si>
  <si>
    <t>"IntAlert Live","ALERT UK","17","1","438762"</t>
  </si>
  <si>
    <t>"IntAlert Live","ALERT UK","17","1","438767"</t>
  </si>
  <si>
    <t>"IntAlert Live","ALERT UK","17","1","438770"</t>
  </si>
  <si>
    <t>"IntAlert Live","ALERT UK","17","1","438773"</t>
  </si>
  <si>
    <t>"IntAlert Live","ALERT UK","17","1","438776"</t>
  </si>
  <si>
    <t>"IntAlert Live","ALERT UK","17","1","438782"</t>
  </si>
  <si>
    <t>"IntAlert Live","ALERT UK","17","1","438794"</t>
  </si>
  <si>
    <t>"IntAlert Live","ALERT UK","17","1","438798"</t>
  </si>
  <si>
    <t>"IntAlert Live","ALERT UK","17","1","438824"</t>
  </si>
  <si>
    <t>"IntAlert Live","ALERT UK","17","1","438839"</t>
  </si>
  <si>
    <t>"IntAlert Live","ALERT UK","17","1","438844"</t>
  </si>
  <si>
    <t>"IntAlert Live","ALERT UK","17","1","451296"</t>
  </si>
  <si>
    <t>"IntAlert Live","ALERT UK","17","1","451297"</t>
  </si>
  <si>
    <t>"IntAlert Live","ALERT UK","17","1","451299"</t>
  </si>
  <si>
    <t>"IntAlert Live","ALERT UK","17","1","451301"</t>
  </si>
  <si>
    <t>"IntAlert Live","ALERT UK","17","1","451305"</t>
  </si>
  <si>
    <t>"IntAlert Live","ALERT UK","17","1","451309"</t>
  </si>
  <si>
    <t>"IntAlert Live","ALERT UK","17","1","451310"</t>
  </si>
  <si>
    <t>"IntAlert Live","ALERT UK","17","1","451312"</t>
  </si>
  <si>
    <t>"IntAlert Live","ALERT UK","17","1","451315"</t>
  </si>
  <si>
    <t>"IntAlert Live","ALERT UK","17","1","451318"</t>
  </si>
  <si>
    <t>"IntAlert Live","ALERT UK","17","1","451323"</t>
  </si>
  <si>
    <t>"IntAlert Live","ALERT UK","17","1","451327"</t>
  </si>
  <si>
    <t>"IntAlert Live","ALERT UK","17","1","451330"</t>
  </si>
  <si>
    <t>"IntAlert Live","ALERT UK","17","1","451333"</t>
  </si>
  <si>
    <t>"IntAlert Live","ALERT UK","17","1","451334"</t>
  </si>
  <si>
    <t>"IntAlert Live","ALERT UK","17","1","451335"</t>
  </si>
  <si>
    <t>"IntAlert Live","ALERT UK","17","1","451336"</t>
  </si>
  <si>
    <t>"IntAlert Live","ALERT UK","17","1","451339"</t>
  </si>
  <si>
    <t>"IntAlert Live","ALERT UK","17","1","451342"</t>
  </si>
  <si>
    <t>"IntAlert Live","ALERT UK","17","1","451345"</t>
  </si>
  <si>
    <t>"IntAlert Live","ALERT UK","17","1","451350"</t>
  </si>
  <si>
    <t>"IntAlert Live","ALERT UK","17","1","451351"</t>
  </si>
  <si>
    <t>"IntAlert Live","ALERT UK","17","1","451352"</t>
  </si>
  <si>
    <t>"IntAlert Live","ALERT UK","17","1","451355"</t>
  </si>
  <si>
    <t>"IntAlert Live","ALERT UK","17","1","451360"</t>
  </si>
  <si>
    <t>"IntAlert Live","ALERT UK","17","1","451365"</t>
  </si>
  <si>
    <t>"IntAlert Live","ALERT UK","17","1","451370"</t>
  </si>
  <si>
    <t>"IntAlert Live","ALERT UK","17","1","451373"</t>
  </si>
  <si>
    <t>"IntAlert Live","ALERT UK","17","1","451377"</t>
  </si>
  <si>
    <t>"IntAlert Live","ALERT UK","17","1","460673"</t>
  </si>
  <si>
    <t>"IntAlert Live","ALERT UK","17","1","460674"</t>
  </si>
  <si>
    <t>"IntAlert Live","ALERT UK","17","1","460675"</t>
  </si>
  <si>
    <t>"IntAlert Live","ALERT UK","17","1","460677"</t>
  </si>
  <si>
    <t>"IntAlert Live","ALERT UK","17","1","460679"</t>
  </si>
  <si>
    <t>"IntAlert Live","ALERT UK","17","1","460683"</t>
  </si>
  <si>
    <t>"IntAlert Live","ALERT UK","17","1","460688"</t>
  </si>
  <si>
    <t>"IntAlert Live","ALERT UK","17","1","460689"</t>
  </si>
  <si>
    <t>"IntAlert Live","ALERT UK","17","1","460692"</t>
  </si>
  <si>
    <t>"IntAlert Live","ALERT UK","17","1","460696"</t>
  </si>
  <si>
    <t>"IntAlert Live","ALERT UK","17","1","460697"</t>
  </si>
  <si>
    <t>"IntAlert Live","ALERT UK","17","1","460701"</t>
  </si>
  <si>
    <t>"IntAlert Live","ALERT UK","17","1","460704"</t>
  </si>
  <si>
    <t>"IntAlert Live","ALERT UK","17","1","460705"</t>
  </si>
  <si>
    <t>"IntAlert Live","ALERT UK","17","1","460706"</t>
  </si>
  <si>
    <t>"IntAlert Live","ALERT UK","17","1","460707"</t>
  </si>
  <si>
    <t>"IntAlert Live","ALERT UK","17","1","460708"</t>
  </si>
  <si>
    <t>"IntAlert Live","ALERT UK","17","1","460712"</t>
  </si>
  <si>
    <t>"IntAlert Live","ALERT UK","17","1","460716"</t>
  </si>
  <si>
    <t>"IntAlert Live","ALERT UK","17","1","460717"</t>
  </si>
  <si>
    <t>"IntAlert Live","ALERT UK","17","1","460718"</t>
  </si>
  <si>
    <t>"IntAlert Live","ALERT UK","17","1","460720"</t>
  </si>
  <si>
    <t>"IntAlert Live","ALERT UK","17","1","460724"</t>
  </si>
  <si>
    <t>"IntAlert Live","ALERT UK","17","1","460729"</t>
  </si>
  <si>
    <t>"IntAlert Live","ALERT UK","17","1","460735"</t>
  </si>
  <si>
    <t>"IntAlert Live","ALERT UK","17","1","460736"</t>
  </si>
  <si>
    <t>"IntAlert Live","ALERT UK","17","1","460739"</t>
  </si>
  <si>
    <t>"IntAlert Live","ALERT UK","17","1","460740"</t>
  </si>
  <si>
    <t>"IntAlert Live","ALERT UK","17","1","460743"</t>
  </si>
  <si>
    <t>"IntAlert Live","ALERT UK","17","1","460745"</t>
  </si>
  <si>
    <t>"IntAlert Live","ALERT UK","17","1","460749"</t>
  </si>
  <si>
    <t>"IntAlert Live","ALERT UK","17","1","460753"</t>
  </si>
  <si>
    <t>"IntAlert Live","ALERT UK","17","1","460758"</t>
  </si>
  <si>
    <t>"IntAlert Live","ALERT UK","17","1","460761"</t>
  </si>
  <si>
    <t>"IntAlert Live","ALERT UK","17","1","460764"</t>
  </si>
  <si>
    <t>"IntAlert Live","ALERT UK","17","1","460768"</t>
  </si>
  <si>
    <t>"IntAlert Live","ALERT UK","17","1","460774"</t>
  </si>
  <si>
    <t>"IntAlert Live","ALERT UK","17","1","460779"</t>
  </si>
  <si>
    <t>"IntAlert Live","ALERT UK","17","1","460786"</t>
  </si>
  <si>
    <t>"IntAlert Live","ALERT UK","17","1","460789"</t>
  </si>
  <si>
    <t>"IntAlert Live","ALERT UK","17","1","460791"</t>
  </si>
  <si>
    <t>"IntAlert Live","ALERT UK","17","1","469476"</t>
  </si>
  <si>
    <t>"IntAlert Live","ALERT UK","17","1","469477"</t>
  </si>
  <si>
    <t>"IntAlert Live","ALERT UK","17","1","469478"</t>
  </si>
  <si>
    <t>"IntAlert Live","ALERT UK","17","1","469480"</t>
  </si>
  <si>
    <t>"IntAlert Live","ALERT UK","17","1","469482"</t>
  </si>
  <si>
    <t>"IntAlert Live","ALERT UK","17","1","469486"</t>
  </si>
  <si>
    <t>"IntAlert Live","ALERT UK","17","1","469491"</t>
  </si>
  <si>
    <t>"IntAlert Live","ALERT UK","17","1","469493"</t>
  </si>
  <si>
    <t>"IntAlert Live","ALERT UK","17","1","469494"</t>
  </si>
  <si>
    <t>"IntAlert Live","ALERT UK","17","1","469498"</t>
  </si>
  <si>
    <t>"IntAlert Live","ALERT UK","17","1","469501"</t>
  </si>
  <si>
    <t>"IntAlert Live","ALERT UK","17","1","469504"</t>
  </si>
  <si>
    <t>"IntAlert Live","ALERT UK","17","1","469509"</t>
  </si>
  <si>
    <t>"IntAlert Live","ALERT UK","17","1","469512"</t>
  </si>
  <si>
    <t>"IntAlert Live","ALERT UK","17","1","469514"</t>
  </si>
  <si>
    <t>"IntAlert Live","ALERT UK","17","1","469515"</t>
  </si>
  <si>
    <t>"IntAlert Live","ALERT UK","17","1","469516"</t>
  </si>
  <si>
    <t>"IntAlert Live","ALERT UK","17","1","469519"</t>
  </si>
  <si>
    <t>"IntAlert Live","ALERT UK","17","1","469520"</t>
  </si>
  <si>
    <t>"IntAlert Live","ALERT UK","17","1","469523"</t>
  </si>
  <si>
    <t>"IntAlert Live","ALERT UK","17","1","469526"</t>
  </si>
  <si>
    <t>"IntAlert Live","ALERT UK","17","1","469529"</t>
  </si>
  <si>
    <t>"IntAlert Live","ALERT UK","17","1","469532"</t>
  </si>
  <si>
    <t>"IntAlert Live","ALERT UK","17","1","469535"</t>
  </si>
  <si>
    <t>"IntAlert Live","ALERT UK","17","1","469540"</t>
  </si>
  <si>
    <t>"IntAlert Live","ALERT UK","17","1","469546"</t>
  </si>
  <si>
    <t>"IntAlert Live","ALERT UK","17","1","469550"</t>
  </si>
  <si>
    <t>"IntAlert Live","ALERT UK","17","1","469553"</t>
  </si>
  <si>
    <t>"IntAlert Live","ALERT UK","17","1","469557"</t>
  </si>
  <si>
    <t>"IntAlert Live","ALERT UK","17","1","469561"</t>
  </si>
  <si>
    <t>"IntAlert Live","ALERT UK","17","1","469565"</t>
  </si>
  <si>
    <t>"IntAlert Live","ALERT UK","17","1","479236"</t>
  </si>
  <si>
    <t>77249</t>
  </si>
  <si>
    <t>"IntAlert Live","ALERT UK","17","1","479241"</t>
  </si>
  <si>
    <t>"IntAlert Live","ALERT UK","17","1","479247"</t>
  </si>
  <si>
    <t>"IntAlert Live","ALERT UK","17","1","479289"</t>
  </si>
  <si>
    <t>"IntAlert Live","ALERT UK","17","1","479290"</t>
  </si>
  <si>
    <t>"IntAlert Live","ALERT UK","17","1","479291"</t>
  </si>
  <si>
    <t>"IntAlert Live","ALERT UK","17","1","479292"</t>
  </si>
  <si>
    <t>"IntAlert Live","ALERT UK","17","1","479294"</t>
  </si>
  <si>
    <t>"IntAlert Live","ALERT UK","17","1","479296"</t>
  </si>
  <si>
    <t>"IntAlert Live","ALERT UK","17","1","479300"</t>
  </si>
  <si>
    <t>"IntAlert Live","ALERT UK","17","1","479305"</t>
  </si>
  <si>
    <t>"IntAlert Live","ALERT UK","17","1","479306"</t>
  </si>
  <si>
    <t>"IntAlert Live","ALERT UK","17","1","479309"</t>
  </si>
  <si>
    <t>"IntAlert Live","ALERT UK","17","1","479312"</t>
  </si>
  <si>
    <t>"IntAlert Live","ALERT UK","17","1","479315"</t>
  </si>
  <si>
    <t>"IntAlert Live","ALERT UK","17","1","479316"</t>
  </si>
  <si>
    <t>"IntAlert Live","ALERT UK","17","1","479317"</t>
  </si>
  <si>
    <t>"IntAlert Live","ALERT UK","17","1","479318"</t>
  </si>
  <si>
    <t>"IntAlert Live","ALERT UK","17","1","479319"</t>
  </si>
  <si>
    <t>"IntAlert Live","ALERT UK","17","1","479320"</t>
  </si>
  <si>
    <t>"IntAlert Live","ALERT UK","17","1","479323"</t>
  </si>
  <si>
    <t>"IntAlert Live","ALERT UK","17","1","479324"</t>
  </si>
  <si>
    <t>"IntAlert Live","ALERT UK","17","1","479328"</t>
  </si>
  <si>
    <t>"IntAlert Live","ALERT UK","17","1","479332"</t>
  </si>
  <si>
    <t>"IntAlert Live","ALERT UK","17","1","479334"</t>
  </si>
  <si>
    <t>"IntAlert Live","ALERT UK","17","1","479337"</t>
  </si>
  <si>
    <t>"IntAlert Live","ALERT UK","17","1","479338"</t>
  </si>
  <si>
    <t>"IntAlert Live","ALERT UK","17","1","479341"</t>
  </si>
  <si>
    <t>"IntAlert Live","ALERT UK","17","1","479344"</t>
  </si>
  <si>
    <t>"IntAlert Live","ALERT UK","17","1","479347"</t>
  </si>
  <si>
    <t>"IntAlert Live","ALERT UK","17","1","479352"</t>
  </si>
  <si>
    <t>"IntAlert Live","ALERT UK","17","1","479359"</t>
  </si>
  <si>
    <t>"IntAlert Live","ALERT UK","17","1","479364"</t>
  </si>
  <si>
    <t>"IntAlert Live","ALERT UK","17","1","488828"</t>
  </si>
  <si>
    <t>BANK CHARGE OCT 19</t>
  </si>
  <si>
    <t>77495</t>
  </si>
  <si>
    <t>"IntAlert Live","ALERT UK","17","1","488835"</t>
  </si>
  <si>
    <t>"IntAlert Live","ALERT UK","17","1","488841"</t>
  </si>
  <si>
    <t>"IntAlert Live","ALERT UK","17","1","488872"</t>
  </si>
  <si>
    <t>DRCGOM/ BANQUE/2019/010/035</t>
  </si>
  <si>
    <t>"IntAlert Live","ALERT UK","17","1","488873"</t>
  </si>
  <si>
    <t>"IntAlert Live","ALERT UK","17","1","488874"</t>
  </si>
  <si>
    <t>"IntAlert Live","ALERT UK","17","1","488876"</t>
  </si>
  <si>
    <t>"IntAlert Live","ALERT UK","17","1","488878"</t>
  </si>
  <si>
    <t>"IntAlert Live","ALERT UK","17","1","488882"</t>
  </si>
  <si>
    <t>"IntAlert Live","ALERT UK","17","1","488887"</t>
  </si>
  <si>
    <t>"IntAlert Live","ALERT UK","17","1","488889"</t>
  </si>
  <si>
    <t>"IntAlert Live","ALERT UK","17","1","488890"</t>
  </si>
  <si>
    <t>"IntAlert Live","ALERT UK","17","1","488892"</t>
  </si>
  <si>
    <t>"IntAlert Live","ALERT UK","17","1","488893"</t>
  </si>
  <si>
    <t>"IntAlert Live","ALERT UK","17","1","488895"</t>
  </si>
  <si>
    <t>"IntAlert Live","ALERT UK","17","1","488897"</t>
  </si>
  <si>
    <t>"IntAlert Live","ALERT UK","17","1","488898"</t>
  </si>
  <si>
    <t>"IntAlert Live","ALERT UK","17","1","488900"</t>
  </si>
  <si>
    <t>"IntAlert Live","ALERT UK","17","1","488904"</t>
  </si>
  <si>
    <t>"IntAlert Live","ALERT UK","17","1","488907"</t>
  </si>
  <si>
    <t>"IntAlert Live","ALERT UK","17","1","488912"</t>
  </si>
  <si>
    <t>"IntAlert Live","ALERT UK","17","1","488916"</t>
  </si>
  <si>
    <t>"IntAlert Live","ALERT UK","17","1","488920"</t>
  </si>
  <si>
    <t>"IntAlert Live","ALERT UK","17","1","488921"</t>
  </si>
  <si>
    <t>"IntAlert Live","ALERT UK","17","1","488922"</t>
  </si>
  <si>
    <t>Frs demande chequiers</t>
  </si>
  <si>
    <t>"IntAlert Live","ALERT UK","17","1","488926"</t>
  </si>
  <si>
    <t>"IntAlert Live","ALERT UK","17","1","488930"</t>
  </si>
  <si>
    <t>"IntAlert Live","ALERT UK","17","1","488934"</t>
  </si>
  <si>
    <t>"IntAlert Live","ALERT UK","17","1","488938"</t>
  </si>
  <si>
    <t>"IntAlert Live","ALERT UK","17","1","488942"</t>
  </si>
  <si>
    <t>"IntAlert Live","ALERT UK","17","1","488946"</t>
  </si>
  <si>
    <t>"IntAlert Live","ALERT UK","17","1","488950"</t>
  </si>
  <si>
    <t>"IntAlert Live","ALERT UK","17","1","488954"</t>
  </si>
  <si>
    <t>"IntAlert Live","ALERT UK","17","1","488955"</t>
  </si>
  <si>
    <t>"IntAlert Live","ALERT UK","17","1","488956"</t>
  </si>
  <si>
    <t>"IntAlert Live","ALERT UK","17","1","488957"</t>
  </si>
  <si>
    <t>"IntAlert Live","ALERT UK","17","1","488958"</t>
  </si>
  <si>
    <t>"IntAlert Live","ALERT UK","17","1","488961"</t>
  </si>
  <si>
    <t>"IntAlert Live","ALERT UK","17","1","488964"</t>
  </si>
  <si>
    <t>Commission LC DEC0746207+TVA</t>
  </si>
  <si>
    <t>"IntAlert Live","ALERT UK","17","1","488966"</t>
  </si>
  <si>
    <t>"IntAlert Live","ALERT UK","17","1","488969"</t>
  </si>
  <si>
    <t>"IntAlert Live","ALERT UK","17","1","488971"</t>
  </si>
  <si>
    <t>"IntAlert Live","ALERT UK","17","1","488975"</t>
  </si>
  <si>
    <t>"IntAlert Live","ALERT UK","17","1","488979"</t>
  </si>
  <si>
    <t>"IntAlert Live","ALERT UK","17","1","488981"</t>
  </si>
  <si>
    <t>"IntAlert Live","ALERT UK","17","1","488984"</t>
  </si>
  <si>
    <t>"IntAlert Live","ALERT UK","17","1","488987"</t>
  </si>
  <si>
    <t>"IntAlert Live","ALERT UK","17","1","488993"</t>
  </si>
  <si>
    <t>"IntAlert Live","ALERT UK","17","1","488995"</t>
  </si>
  <si>
    <t>"IntAlert Live","ALERT UK","17","1","488996"</t>
  </si>
  <si>
    <t>"IntAlert Live","ALERT UK","17","1","489042"</t>
  </si>
  <si>
    <t>DRCBUK/BANK/2019/10/042</t>
  </si>
  <si>
    <t>Ccion sur Transfert  100%</t>
  </si>
  <si>
    <t>"IntAlert Live","ALERT UK","17","1","489083"</t>
  </si>
  <si>
    <t>Ccion sur Sal Goma</t>
  </si>
  <si>
    <t>"IntAlert Live","ALERT UK","17","1","489103"</t>
  </si>
  <si>
    <t>"IntAlert Live","ALERT UK","17","1","491158"</t>
  </si>
  <si>
    <t>DRCBUK/BANK/2019/11/036</t>
  </si>
  <si>
    <t>BCDC</t>
  </si>
  <si>
    <t>CION DE TRANSFERT 100%</t>
  </si>
  <si>
    <t>"IntAlert Live","ALERT UK","17","1","491606"</t>
  </si>
  <si>
    <t>DRCGOM/ BANQUE/2019/011/024</t>
  </si>
  <si>
    <t>BCDC GOMA</t>
  </si>
  <si>
    <t xml:space="preserve">Frais retrait cheque </t>
  </si>
  <si>
    <t>"IntAlert Live","ALERT UK","17","1","491609"</t>
  </si>
  <si>
    <t>"IntAlert Live","ALERT UK","17","1","491610"</t>
  </si>
  <si>
    <t>"IntAlert Live","ALERT UK","17","1","491611"</t>
  </si>
  <si>
    <t>"IntAlert Live","ALERT UK","17","1","491613"</t>
  </si>
  <si>
    <t>"IntAlert Live","ALERT UK","17","1","491615"</t>
  </si>
  <si>
    <t>"IntAlert Live","ALERT UK","17","1","491619"</t>
  </si>
  <si>
    <t>"IntAlert Live","ALERT UK","17","1","491624"</t>
  </si>
  <si>
    <t>"IntAlert Live","ALERT UK","17","1","491627"</t>
  </si>
  <si>
    <t>"IntAlert Live","ALERT UK","17","1","491629"</t>
  </si>
  <si>
    <t>Frs transfert CMS</t>
  </si>
  <si>
    <t>"IntAlert Live","ALERT UK","17","1","491632"</t>
  </si>
  <si>
    <t>"IntAlert Live","ALERT UK","17","1","491634"</t>
  </si>
  <si>
    <t>"IntAlert Live","ALERT UK","17","1","491639"</t>
  </si>
  <si>
    <t>"IntAlert Live","ALERT UK","17","1","491652"</t>
  </si>
  <si>
    <t>"IntAlert Live","ALERT UK","17","1","491655"</t>
  </si>
  <si>
    <t>"IntAlert Live","ALERT UK","17","1","491657"</t>
  </si>
  <si>
    <t>"IntAlert Live","ALERT UK","17","1","491658"</t>
  </si>
  <si>
    <t>"IntAlert Live","ALERT UK","17","1","491662"</t>
  </si>
  <si>
    <t>"IntAlert Live","ALERT UK","17","1","491666"</t>
  </si>
  <si>
    <t>"IntAlert Live","ALERT UK","17","1","491670"</t>
  </si>
  <si>
    <t>"IntAlert Live","ALERT UK","17","1","491690"</t>
  </si>
  <si>
    <t>"IntAlert Live","ALERT UK","17","1","497748"</t>
  </si>
  <si>
    <t>GBP BANK CHARGE NOV 19</t>
  </si>
  <si>
    <t>19GN10027</t>
  </si>
  <si>
    <t xml:space="preserve">GEORGE NDIKINTUM DRC </t>
  </si>
  <si>
    <t>"IntAlert Live","ALERT UK","17","1","497758"</t>
  </si>
  <si>
    <t>"IntAlert Live","ALERT UK","17","1","497774"</t>
  </si>
  <si>
    <t>"IntAlert Live","ALERT UK","17","1","498084"</t>
  </si>
  <si>
    <t>ALERT</t>
  </si>
  <si>
    <t>19GN10047</t>
  </si>
  <si>
    <t xml:space="preserve">ALERT GOMA </t>
  </si>
  <si>
    <t>"IntAlert Live","ALERT UK","17","1","504018"</t>
  </si>
  <si>
    <t>DRCGOM/BANQUE/2019/012/035</t>
  </si>
  <si>
    <t>"IntAlert Live","ALERT UK","17","1","504019"</t>
  </si>
  <si>
    <t>"IntAlert Live","ALERT UK","17","1","504020"</t>
  </si>
  <si>
    <t>"IntAlert Live","ALERT UK","17","1","504022"</t>
  </si>
  <si>
    <t>Frais gestion cpte Honore</t>
  </si>
  <si>
    <t>"IntAlert Live","ALERT UK","17","1","504024"</t>
  </si>
  <si>
    <t>"IntAlert Live","ALERT UK","17","1","504028"</t>
  </si>
  <si>
    <t>"IntAlert Live","ALERT UK","17","1","504033"</t>
  </si>
  <si>
    <t>"IntAlert Live","ALERT UK","17","1","504036"</t>
  </si>
  <si>
    <t xml:space="preserve">Frais transfert ov </t>
  </si>
  <si>
    <t>"IntAlert Live","ALERT UK","17","1","504041"</t>
  </si>
  <si>
    <t>"IntAlert Live","ALERT UK","17","1","504045"</t>
  </si>
  <si>
    <t>"IntAlert Live","ALERT UK","17","1","504047"</t>
  </si>
  <si>
    <t>"IntAlert Live","ALERT UK","17","1","504053"</t>
  </si>
  <si>
    <t>"IntAlert Live","ALERT UK","17","1","504057"</t>
  </si>
  <si>
    <t>"IntAlert Live","ALERT UK","17","1","504058"</t>
  </si>
  <si>
    <t>"IntAlert Live","ALERT UK","17","1","504060"</t>
  </si>
  <si>
    <t>"IntAlert Live","ALERT UK","17","1","504065"</t>
  </si>
  <si>
    <t>"IntAlert Live","ALERT UK","17","1","504070"</t>
  </si>
  <si>
    <t>"IntAlert Live","ALERT UK","17","1","504076"</t>
  </si>
  <si>
    <t>"IntAlert Live","ALERT UK","17","1","504081"</t>
  </si>
  <si>
    <t>"IntAlert Live","ALERT UK","17","1","504086"</t>
  </si>
  <si>
    <t>"IntAlert Live","ALERT UK","17","1","504090"</t>
  </si>
  <si>
    <t>"IntAlert Live","ALERT UK","17","1","504092"</t>
  </si>
  <si>
    <t>"IntAlert Live","ALERT UK","17","1","504097"</t>
  </si>
  <si>
    <t>"IntAlert Live","ALERT UK","17","1","504102"</t>
  </si>
  <si>
    <t>"IntAlert Live","ALERT UK","17","1","504107"</t>
  </si>
  <si>
    <t>"IntAlert Live","ALERT UK","17","1","504112"</t>
  </si>
  <si>
    <t>"IntAlert Live","ALERT UK","17","1","504116"</t>
  </si>
  <si>
    <t>"IntAlert Live","ALERT UK","17","1","504119"</t>
  </si>
  <si>
    <t>Frais transfert gratification Dec  2019</t>
  </si>
  <si>
    <t>"IntAlert Live","ALERT UK","17","1","504124"</t>
  </si>
  <si>
    <t>TVA transfert gratification Dec 2019</t>
  </si>
  <si>
    <t>"IntAlert Live","ALERT UK","17","1","504129"</t>
  </si>
  <si>
    <t>"IntAlert Live","ALERT UK","17","1","504134"</t>
  </si>
  <si>
    <t>"IntAlert Live","ALERT UK","17","1","504138"</t>
  </si>
  <si>
    <t>"IntAlert Live","ALERT UK","17","1","504140"</t>
  </si>
  <si>
    <t>"IntAlert Live","ALERT UK","17","1","504145"</t>
  </si>
  <si>
    <t>Frais transfert salaire Dec  2019</t>
  </si>
  <si>
    <t>"IntAlert Live","ALERT UK","17","1","504150"</t>
  </si>
  <si>
    <t>TVA transfert salaire Dec 2019</t>
  </si>
  <si>
    <t>"IntAlert Live","ALERT UK","17","1","504155"</t>
  </si>
  <si>
    <t>"IntAlert Live","ALERT UK","17","1","504159"</t>
  </si>
  <si>
    <t>Frais transfert ov CMS</t>
  </si>
  <si>
    <t>"IntAlert Live","ALERT UK","17","1","504160"</t>
  </si>
  <si>
    <t>"IntAlert Live","ALERT UK","17","1","504163"</t>
  </si>
  <si>
    <t>"IntAlert Live","ALERT UK","17","1","504164"</t>
  </si>
  <si>
    <t>"IntAlert Live","ALERT UK","17","1","504166"</t>
  </si>
  <si>
    <t>"IntAlert Live","ALERT UK","17","1","408705"</t>
  </si>
  <si>
    <t>"IntAlert Live","ALERT UK","17","1","408709"</t>
  </si>
  <si>
    <t>"IntAlert Live","ALERT UK","17","1","413775"</t>
  </si>
  <si>
    <t>"IntAlert Live","ALERT UK","17","1","419624"</t>
  </si>
  <si>
    <t>"IntAlert Live","ALERT UK","17","1","428944"</t>
  </si>
  <si>
    <t>"IntAlert Live","ALERT UK","17","1","438075"</t>
  </si>
  <si>
    <t>"IntAlert Live","ALERT UK","17","1","450875"</t>
  </si>
  <si>
    <t>"IntAlert Live","ALERT UK","17","1","459994"</t>
  </si>
  <si>
    <t>"IntAlert Live","ALERT UK","17","1","465385"</t>
  </si>
  <si>
    <t>"IntAlert Live","ALERT UK","17","1","468884"</t>
  </si>
  <si>
    <t>"IntAlert Live","ALERT UK","17","1","468887"</t>
  </si>
  <si>
    <t>"IntAlert Live","ALERT UK","17","1","469060"</t>
  </si>
  <si>
    <t>"IntAlert Live","ALERT UK","17","1","483802"</t>
  </si>
  <si>
    <t>DRCBUK/BANK/2019/10/008</t>
  </si>
  <si>
    <t>Carburant Generateur Rés George Sept'19</t>
  </si>
  <si>
    <t>"IntAlert Live","ALERT UK","17","1","503660"</t>
  </si>
  <si>
    <t>DRCGOM/BANQUE/2019/012/024</t>
  </si>
  <si>
    <t>Fuel vehicle October 2019 43%</t>
  </si>
  <si>
    <t>"IntAlert Live","ALERT UK","17","1","503672"</t>
  </si>
  <si>
    <t>Fuel vehicle &amp; Generator November 2019</t>
  </si>
  <si>
    <t>"IntAlert Live","ALERT UK","17","1","402770"</t>
  </si>
  <si>
    <t>"IntAlert Live","ALERT UK","17","1","402771"</t>
  </si>
  <si>
    <t>"IntAlert Live","ALERT UK","17","1","402773"</t>
  </si>
  <si>
    <t>"IntAlert Live","ALERT UK","17","1","419652"</t>
  </si>
  <si>
    <t>CLEANING</t>
  </si>
  <si>
    <t>"IntAlert Live","ALERT UK","17","1","419778"</t>
  </si>
  <si>
    <t>"IntAlert Live","ALERT UK","17","1","429150"</t>
  </si>
  <si>
    <t>"IntAlert Live","ALERT UK","17","1","438275"</t>
  </si>
  <si>
    <t>"IntAlert Live","ALERT UK","17","1","438281"</t>
  </si>
  <si>
    <t>"IntAlert Live","ALERT UK","17","1","438282"</t>
  </si>
  <si>
    <t>"IntAlert Live","ALERT UK","17","1","460240"</t>
  </si>
  <si>
    <t>"IntAlert Live","ALERT UK","17","1","468968"</t>
  </si>
  <si>
    <t>"IntAlert Live","ALERT UK","17","1","469056"</t>
  </si>
  <si>
    <t>"IntAlert Live","ALERT UK","17","1","469066"</t>
  </si>
  <si>
    <t>"IntAlert Live","ALERT UK","17","1","478809"</t>
  </si>
  <si>
    <t>"IntAlert Live","ALERT UK","17","1","478830"</t>
  </si>
  <si>
    <t>"IntAlert Live","ALERT UK","17","1","488530"</t>
  </si>
  <si>
    <t>Reparation Imprimante bureau</t>
  </si>
  <si>
    <t>MAINTENANCE OF OFFICE EQUIPMNT</t>
  </si>
  <si>
    <t>"IntAlert Live","ALERT UK","17","1","491409"</t>
  </si>
  <si>
    <t>DRCGOM/ BANQUE/2019/011/008</t>
  </si>
  <si>
    <t xml:space="preserve">Fuel For vehicles - October 19-NJIA II </t>
  </si>
  <si>
    <t>"IntAlert Live","ALERT UK","17","1","491415"</t>
  </si>
  <si>
    <t>DRCGOM/ BANQUE/2019/011/011</t>
  </si>
  <si>
    <t>GARAGE EREST</t>
  </si>
  <si>
    <t xml:space="preserve">Repairing project vehicle </t>
  </si>
  <si>
    <t>"IntAlert Live","ALERT UK","17","1","491793"</t>
  </si>
  <si>
    <t>GARAGE ABHINDU</t>
  </si>
  <si>
    <t>Reparation vehicule au terrain Bwitro</t>
  </si>
  <si>
    <t>"IntAlert Live","ALERT UK","17","1","502292"</t>
  </si>
  <si>
    <t>JDRCBUK/BANK/2019/11/019</t>
  </si>
  <si>
    <t>SINGRAL AUTO</t>
  </si>
  <si>
    <t>G00213</t>
  </si>
  <si>
    <t>Frs entretien Véhicul Mob 01&amp;Mob 04 10%</t>
  </si>
  <si>
    <t>"IntAlert Live","ALERT UK","17","1","502293"</t>
  </si>
  <si>
    <t>JDRCGOM/ CAISSE/2019/011/002</t>
  </si>
  <si>
    <t>GARAGE MPENZI</t>
  </si>
  <si>
    <t>Reparation portiere vehicule</t>
  </si>
  <si>
    <t>"IntAlert Live","ALERT UK","17","1","502303"</t>
  </si>
  <si>
    <t>JDRCGOM/ BANQUE/2019/010/003</t>
  </si>
  <si>
    <t>Vehicles Assurances 9 Oct'19-8 oct 2020 15%</t>
  </si>
  <si>
    <t>INSURANCE VEHICLE</t>
  </si>
  <si>
    <t>"IntAlert Live","ALERT UK","17","1","502304"</t>
  </si>
  <si>
    <t>JDRCGOM/GENJNL/2019/010/005</t>
  </si>
  <si>
    <t>Assurance Vehicule Kinshasa</t>
  </si>
  <si>
    <t>"IntAlert Live","ALERT UK","17","1","503679"</t>
  </si>
  <si>
    <t>DRCGOM/BANQUE/2019/012/028</t>
  </si>
  <si>
    <t>KIVU MOTOR</t>
  </si>
  <si>
    <t xml:space="preserve">Entretien vehicule NJIA </t>
  </si>
  <si>
    <t>"IntAlert Live","ALERT UK","17","1","504194"</t>
  </si>
  <si>
    <t>ETS LE MERCURE</t>
  </si>
  <si>
    <t>"IntAlert Live","ALERT UK","17","1","402799"</t>
  </si>
  <si>
    <t>"IntAlert Live","ALERT UK","17","1","408846"</t>
  </si>
  <si>
    <t>"IntAlert Live","ALERT UK","17","1","428541"</t>
  </si>
  <si>
    <t>"IntAlert Live","ALERT UK","17","1","428543"</t>
  </si>
  <si>
    <t>"IntAlert Live","ALERT UK","17","1","428546"</t>
  </si>
  <si>
    <t>"IntAlert Live","ALERT UK","17","1","428548"</t>
  </si>
  <si>
    <t>"IntAlert Live","ALERT UK","17","1","438262"</t>
  </si>
  <si>
    <t>"IntAlert Live","ALERT UK","17","1","438263"</t>
  </si>
  <si>
    <t>"IntAlert Live","ALERT UK","17","1","438266"</t>
  </si>
  <si>
    <t>"IntAlert Live","ALERT UK","17","1","438269"</t>
  </si>
  <si>
    <t>"IntAlert Live","ALERT UK","17","1","451033"</t>
  </si>
  <si>
    <t>"IntAlert Live","ALERT UK","17","1","460248"</t>
  </si>
  <si>
    <t>"IntAlert Live","ALERT UK","17","1","468591"</t>
  </si>
  <si>
    <t>"IntAlert Live","ALERT UK","17","1","468966"</t>
  </si>
  <si>
    <t>"IntAlert Live","ALERT UK","17","1","491695"</t>
  </si>
  <si>
    <t>Multiplication clé du bureau</t>
  </si>
  <si>
    <t>"IntAlert Live","ALERT UK","17","1","402360"</t>
  </si>
  <si>
    <t>"IntAlert Live","ALERT UK","17","1","429001"</t>
  </si>
  <si>
    <t>"IntAlert Live","ALERT UK","17","1","429061"</t>
  </si>
  <si>
    <t>COMPUTER SUPPLIES</t>
  </si>
  <si>
    <t>"IntAlert Live","ALERT UK","17","1","438288"</t>
  </si>
  <si>
    <t>MAINTENANCE OF COMPUTERS</t>
  </si>
  <si>
    <t>"IntAlert Live","ALERT UK","17","1","478425"</t>
  </si>
  <si>
    <t>"IntAlert Live","ALERT UK","17","1","504184"</t>
  </si>
  <si>
    <t>RITZ GLOBAL</t>
  </si>
  <si>
    <t>Achat adaptteur Laptop Honoré</t>
  </si>
  <si>
    <t>"IntAlert Live","ALERT UK","17","1","402308"</t>
  </si>
  <si>
    <t>"IntAlert Live","ALERT UK","17","1","402353"</t>
  </si>
  <si>
    <t>"IntAlert Live","ALERT UK","17","1","402355"</t>
  </si>
  <si>
    <t>"IntAlert Live","ALERT UK","17","1","408492"</t>
  </si>
  <si>
    <t>"IntAlert Live","ALERT UK","17","1","408513"</t>
  </si>
  <si>
    <t>"IntAlert Live","ALERT UK","17","1","408514"</t>
  </si>
  <si>
    <t>"IntAlert Live","ALERT UK","17","1","408519"</t>
  </si>
  <si>
    <t>"IntAlert Live","ALERT UK","17","1","408544"</t>
  </si>
  <si>
    <t>"IntAlert Live","ALERT UK","17","1","408550"</t>
  </si>
  <si>
    <t>"IntAlert Live","ALERT UK","17","1","408645"</t>
  </si>
  <si>
    <t>ELECTRICITY</t>
  </si>
  <si>
    <t>"IntAlert Live","ALERT UK","17","1","408691"</t>
  </si>
  <si>
    <t>WATER</t>
  </si>
  <si>
    <t>"IntAlert Live","ALERT UK","17","1","419414"</t>
  </si>
  <si>
    <t>"IntAlert Live","ALERT UK","17","1","419454"</t>
  </si>
  <si>
    <t>"IntAlert Live","ALERT UK","17","1","419790"</t>
  </si>
  <si>
    <t>INSURANCE BUILDINGS</t>
  </si>
  <si>
    <t>"IntAlert Live","ALERT UK","17","1","428449"</t>
  </si>
  <si>
    <t>INTERNET SERVICES</t>
  </si>
  <si>
    <t>"IntAlert Live","ALERT UK","17","1","428600"</t>
  </si>
  <si>
    <t>"IntAlert Live","ALERT UK","17","1","428606"</t>
  </si>
  <si>
    <t>"IntAlert Live","ALERT UK","17","1","428621"</t>
  </si>
  <si>
    <t>"IntAlert Live","ALERT UK","17","1","428662"</t>
  </si>
  <si>
    <t>"IntAlert Live","ALERT UK","17","1","428859"</t>
  </si>
  <si>
    <t>"IntAlert Live","ALERT UK","17","1","428904"</t>
  </si>
  <si>
    <t>"IntAlert Live","ALERT UK","17","1","437777"</t>
  </si>
  <si>
    <t>"IntAlert Live","ALERT UK","17","1","437826"</t>
  </si>
  <si>
    <t>"IntAlert Live","ALERT UK","17","1","437829"</t>
  </si>
  <si>
    <t>"IntAlert Live","ALERT UK","17","1","437837"</t>
  </si>
  <si>
    <t>"IntAlert Live","ALERT UK","17","1","437882"</t>
  </si>
  <si>
    <t>"IntAlert Live","ALERT UK","17","1","438043"</t>
  </si>
  <si>
    <t>"IntAlert Live","ALERT UK","17","1","438238"</t>
  </si>
  <si>
    <t>"IntAlert Live","ALERT UK","17","1","450636"</t>
  </si>
  <si>
    <t>"IntAlert Live","ALERT UK","17","1","450799"</t>
  </si>
  <si>
    <t>"IntAlert Live","ALERT UK","17","1","450846"</t>
  </si>
  <si>
    <t>"IntAlert Live","ALERT UK","17","1","450912"</t>
  </si>
  <si>
    <t>WASTE DISPOSAL</t>
  </si>
  <si>
    <t>"IntAlert Live","ALERT UK","17","1","460267"</t>
  </si>
  <si>
    <t>76666</t>
  </si>
  <si>
    <t>"IntAlert Live","ALERT UK","17","1","503621"</t>
  </si>
  <si>
    <t>DRCGOM/BANQUE/2019/012/013</t>
  </si>
  <si>
    <t>ATLAS COMPUTER</t>
  </si>
  <si>
    <t>Fourniture bureau Goma office 25%</t>
  </si>
  <si>
    <t>"IntAlert Live","ALERT UK","17","1","503656"</t>
  </si>
  <si>
    <t>DRCGOM/BANQUE/2019/012/023</t>
  </si>
  <si>
    <t>MAISON JOJO</t>
  </si>
  <si>
    <t>Consommables bureau Goma office 25%</t>
  </si>
  <si>
    <t>"IntAlert Live","ALERT UK","17","1","504181"</t>
  </si>
  <si>
    <t>T3S</t>
  </si>
  <si>
    <t>Evacuation des immondices Nov 2019</t>
  </si>
  <si>
    <t>"IntAlert Live","ALERT UK","17","1","504207"</t>
  </si>
  <si>
    <t>NTC IMAGE</t>
  </si>
  <si>
    <t>Impression Log book et carnets</t>
  </si>
  <si>
    <t>"IntAlert Live","ALERT UK","17","1","402518"</t>
  </si>
  <si>
    <t>74870</t>
  </si>
  <si>
    <t>RENT</t>
  </si>
  <si>
    <t>"IntAlert Live","ALERT UK","17","1","437964"</t>
  </si>
  <si>
    <t>"IntAlert Live","ALERT UK","17","1","437967"</t>
  </si>
  <si>
    <t>"IntAlert Live","ALERT UK","17","1","437979"</t>
  </si>
  <si>
    <t>"IntAlert Live","ALERT UK","17","1","450785"</t>
  </si>
  <si>
    <t>"IntAlert Live","ALERT UK","17","1","459802"</t>
  </si>
  <si>
    <t>"IntAlert Live","ALERT UK","17","1","468753"</t>
  </si>
  <si>
    <t>76981</t>
  </si>
  <si>
    <t>"IntAlert Live","ALERT UK","17","1","488295"</t>
  </si>
  <si>
    <t>DRCGOM/ BANQUE/2019/010/033</t>
  </si>
  <si>
    <t>Office rent Kinshasa Oct-Nov-Dec'19 2%</t>
  </si>
  <si>
    <t>"IntAlert Live","ALERT UK","17","1","491417"</t>
  </si>
  <si>
    <t>DRCGOM/ BANQUE/2019/011/012</t>
  </si>
  <si>
    <t>KAYEMBE MUKENDI BENOIT</t>
  </si>
  <si>
    <t>Loyer Goma office 1 Dec'19- May 2020 28%</t>
  </si>
  <si>
    <t>"IntAlert Live","ALERT UK","17","1","503612"</t>
  </si>
  <si>
    <t>DRCGOM/BANQUE/2019/012/009</t>
  </si>
  <si>
    <t>IRL Loyer Goma office 1 Dec'19- May 2020 28%</t>
  </si>
  <si>
    <t>"IntAlert Live","ALERT UK","17","1","407550"</t>
  </si>
  <si>
    <t>"IntAlert Live","ALERT UK","17","1","407553"</t>
  </si>
  <si>
    <t>"IntAlert Live","ALERT UK","17","1","408506"</t>
  </si>
  <si>
    <t>"IntAlert Live","ALERT UK","17","1","408510"</t>
  </si>
  <si>
    <t>"IntAlert Live","ALERT UK","17","1","408552"</t>
  </si>
  <si>
    <t>"IntAlert Live","ALERT UK","17","1","408722"</t>
  </si>
  <si>
    <t>"IntAlert Live","ALERT UK","17","1","408749"</t>
  </si>
  <si>
    <t>"IntAlert Live","ALERT UK","17","1","408788"</t>
  </si>
  <si>
    <t>"IntAlert Live","ALERT UK","17","1","408801"</t>
  </si>
  <si>
    <t>"IntAlert Live","ALERT UK","17","1","419457"</t>
  </si>
  <si>
    <t>"IntAlert Live","ALERT UK","17","1","419567"</t>
  </si>
  <si>
    <t>"IntAlert Live","ALERT UK","17","1","419615"</t>
  </si>
  <si>
    <t>"IntAlert Live","ALERT UK","17","1","419733"</t>
  </si>
  <si>
    <t>"IntAlert Live","ALERT UK","17","1","419783"</t>
  </si>
  <si>
    <t>"IntAlert Live","ALERT UK","17","1","428649"</t>
  </si>
  <si>
    <t>"IntAlert Live","ALERT UK","17","1","428712"</t>
  </si>
  <si>
    <t>"IntAlert Live","ALERT UK","17","1","428955"</t>
  </si>
  <si>
    <t>"IntAlert Live","ALERT UK","17","1","429009"</t>
  </si>
  <si>
    <t>"IntAlert Live","ALERT UK","17","1","429114"</t>
  </si>
  <si>
    <t>"IntAlert Live","ALERT UK","17","1","429156"</t>
  </si>
  <si>
    <t>"IntAlert Live","ALERT UK","17","1","437784"</t>
  </si>
  <si>
    <t>"IntAlert Live","ALERT UK","17","1","437878"</t>
  </si>
  <si>
    <t>"IntAlert Live","ALERT UK","17","1","438088"</t>
  </si>
  <si>
    <t>"IntAlert Live","ALERT UK","17","1","438243"</t>
  </si>
  <si>
    <t>"IntAlert Live","ALERT UK","17","1","450588"</t>
  </si>
  <si>
    <t>"IntAlert Live","ALERT UK","17","1","450610"</t>
  </si>
  <si>
    <t>"IntAlert Live","ALERT UK","17","1","450665"</t>
  </si>
  <si>
    <t>"IntAlert Live","ALERT UK","17","1","450939"</t>
  </si>
  <si>
    <t>"IntAlert Live","ALERT UK","17","1","450959"</t>
  </si>
  <si>
    <t>"IntAlert Live","ALERT UK","17","1","450961"</t>
  </si>
  <si>
    <t>"IntAlert Live","ALERT UK","17","1","491730"</t>
  </si>
  <si>
    <t>REGIDESO GOMA</t>
  </si>
  <si>
    <t>Pyt facture Regideso Octobre 2019</t>
  </si>
  <si>
    <t>"IntAlert Live","ALERT UK","17","1","504211"</t>
  </si>
  <si>
    <t>Pyt facture Nov 2019</t>
  </si>
  <si>
    <t>"IntAlert Live","ALERT UK","17","1","401178"</t>
  </si>
  <si>
    <t>"IntAlert Live","ALERT UK","17","1","402240"</t>
  </si>
  <si>
    <t>"IntAlert Live","ALERT UK","17","1","402250"</t>
  </si>
  <si>
    <t>"IntAlert Live","ALERT UK","17","1","407571"</t>
  </si>
  <si>
    <t>"IntAlert Live","ALERT UK","17","1","408277"</t>
  </si>
  <si>
    <t>"IntAlert Live","ALERT UK","17","1","408366"</t>
  </si>
  <si>
    <t>"IntAlert Live","ALERT UK","17","1","415118"</t>
  </si>
  <si>
    <t>"IntAlert Live","ALERT UK","17","1","419321"</t>
  </si>
  <si>
    <t>"IntAlert Live","ALERT UK","17","1","428282"</t>
  </si>
  <si>
    <t>"IntAlert Live","ALERT UK","17","1","428287"</t>
  </si>
  <si>
    <t>"IntAlert Live","ALERT UK","17","1","428288"</t>
  </si>
  <si>
    <t>"IntAlert Live","ALERT UK","17","1","428289"</t>
  </si>
  <si>
    <t>"IntAlert Live","ALERT UK","17","1","428309"</t>
  </si>
  <si>
    <t>"IntAlert Live","ALERT UK","17","1","428320"</t>
  </si>
  <si>
    <t>"IntAlert Live","ALERT UK","17","1","428326"</t>
  </si>
  <si>
    <t>"IntAlert Live","ALERT UK","17","1","428332"</t>
  </si>
  <si>
    <t>"IntAlert Live","ALERT UK","17","1","428445"</t>
  </si>
  <si>
    <t>"IntAlert Live","ALERT UK","17","1","428466"</t>
  </si>
  <si>
    <t>"IntAlert Live","ALERT UK","17","1","436296"</t>
  </si>
  <si>
    <t>"IntAlert Live","ALERT UK","17","1","436371"</t>
  </si>
  <si>
    <t>"IntAlert Live","ALERT UK","17","1","437558"</t>
  </si>
  <si>
    <t>"IntAlert Live","ALERT UK","17","1","437559"</t>
  </si>
  <si>
    <t>"IntAlert Live","ALERT UK","17","1","437563"</t>
  </si>
  <si>
    <t>"IntAlert Live","ALERT UK","17","1","437564"</t>
  </si>
  <si>
    <t>"IntAlert Live","ALERT UK","17","1","437573"</t>
  </si>
  <si>
    <t>"IntAlert Live","ALERT UK","17","1","437583"</t>
  </si>
  <si>
    <t>"IntAlert Live","ALERT UK","17","1","437589"</t>
  </si>
  <si>
    <t>"IntAlert Live","ALERT UK","17","1","437597"</t>
  </si>
  <si>
    <t>"IntAlert Live","ALERT UK","17","1","437602"</t>
  </si>
  <si>
    <t>"IntAlert Live","ALERT UK","17","1","437608"</t>
  </si>
  <si>
    <t>"IntAlert Live","ALERT UK","17","1","437708"</t>
  </si>
  <si>
    <t>"IntAlert Live","ALERT UK","17","1","437717"</t>
  </si>
  <si>
    <t>"IntAlert Live","ALERT UK","17","1","437724"</t>
  </si>
  <si>
    <t>"IntAlert Live","ALERT UK","17","1","450949"</t>
  </si>
  <si>
    <t>"IntAlert Live","ALERT UK","17","1","459325"</t>
  </si>
  <si>
    <t>"IntAlert Live","ALERT UK","17","1","459326"</t>
  </si>
  <si>
    <t>"IntAlert Live","ALERT UK","17","1","459330"</t>
  </si>
  <si>
    <t>"IntAlert Live","ALERT UK","17","1","459331"</t>
  </si>
  <si>
    <t>"IntAlert Live","ALERT UK","17","1","459340"</t>
  </si>
  <si>
    <t>"IntAlert Live","ALERT UK","17","1","459350"</t>
  </si>
  <si>
    <t>"IntAlert Live","ALERT UK","17","1","459356"</t>
  </si>
  <si>
    <t>"IntAlert Live","ALERT UK","17","1","459366"</t>
  </si>
  <si>
    <t>"IntAlert Live","ALERT UK","17","1","459371"</t>
  </si>
  <si>
    <t>"IntAlert Live","ALERT UK","17","1","459377"</t>
  </si>
  <si>
    <t>"IntAlert Live","ALERT UK","17","1","459396"</t>
  </si>
  <si>
    <t>"IntAlert Live","ALERT UK","17","1","478143"</t>
  </si>
  <si>
    <t>"IntAlert Live","ALERT UK","17","1","487956"</t>
  </si>
  <si>
    <t>DRCGOM/ BANQUE/2019/010/022</t>
  </si>
  <si>
    <t>Commun.  Amos Sept'19</t>
  </si>
  <si>
    <t>"IntAlert Live","ALERT UK","17","1","487960"</t>
  </si>
  <si>
    <t>Commun. Bienvenu  Sept'19</t>
  </si>
  <si>
    <t>"IntAlert Live","ALERT UK","17","1","487961"</t>
  </si>
  <si>
    <t>Commun. Dunia Sept'19</t>
  </si>
  <si>
    <t>"IntAlert Live","ALERT UK","17","1","487965"</t>
  </si>
  <si>
    <t>Commun. Jérome  Sept'19</t>
  </si>
  <si>
    <t>"IntAlert Live","ALERT UK","17","1","487974"</t>
  </si>
  <si>
    <t>Commun. Selemani Sept'19</t>
  </si>
  <si>
    <t>"IntAlert Live","ALERT UK","17","1","487983"</t>
  </si>
  <si>
    <t>Commun. Bureau Goma Sept'19</t>
  </si>
  <si>
    <t>"IntAlert Live","ALERT UK","17","1","487994"</t>
  </si>
  <si>
    <t>Commun. Barnabe Sept'19 10%</t>
  </si>
  <si>
    <t>"IntAlert Live","ALERT UK","17","1","487999"</t>
  </si>
  <si>
    <t>Commun.  George Sept'19 10%</t>
  </si>
  <si>
    <t>"IntAlert Live","ALERT UK","17","1","488005"</t>
  </si>
  <si>
    <t>Frs mensuel SIM Christine  Sept'19  10%</t>
  </si>
  <si>
    <t>"IntAlert Live","ALERT UK","17","1","491441"</t>
  </si>
  <si>
    <t>DRCGOM/ BANQUE/2019/011/019</t>
  </si>
  <si>
    <t>EOC INTERNET</t>
  </si>
  <si>
    <t>Internet Goma office December 2019 8%</t>
  </si>
  <si>
    <t>"IntAlert Live","ALERT UK","17","1","491446"</t>
  </si>
  <si>
    <t>IT Consultant for Goma office  November 2019 8%</t>
  </si>
  <si>
    <t>"IntAlert Live","ALERT UK","17","1","503637"</t>
  </si>
  <si>
    <t>DRCGOM/BANQUE/2019/012/020</t>
  </si>
  <si>
    <t>Internet Goma office Janvier  2020  8%</t>
  </si>
  <si>
    <t>"IntAlert Live","ALERT UK","17","1","503642"</t>
  </si>
  <si>
    <t>IT Consultant for Goma office  December 2019 8%</t>
  </si>
  <si>
    <t>"IntAlert Live","ALERT UK","17","1","504185"</t>
  </si>
  <si>
    <t>Communication Honore</t>
  </si>
  <si>
    <t>"IntAlert Live","ALERT UK","17","1","400239"</t>
  </si>
  <si>
    <t>"IntAlert Live","ALERT UK","17","1","402463"</t>
  </si>
  <si>
    <t>"IntAlert Live","ALERT UK","17","1","402466"</t>
  </si>
  <si>
    <t>"IntAlert Live","ALERT UK","17","1","406521"</t>
  </si>
  <si>
    <t>"IntAlert Live","ALERT UK","17","1","408581"</t>
  </si>
  <si>
    <t>"IntAlert Live","ALERT UK","17","1","413783"</t>
  </si>
  <si>
    <t>"IntAlert Live","ALERT UK","17","1","419762"</t>
  </si>
  <si>
    <t>"IntAlert Live","ALERT UK","17","1","424612"</t>
  </si>
  <si>
    <t>"IntAlert Live","ALERT UK","17","1","428732"</t>
  </si>
  <si>
    <t>"IntAlert Live","ALERT UK","17","1","428739"</t>
  </si>
  <si>
    <t>"IntAlert Live","ALERT UK","17","1","434529"</t>
  </si>
  <si>
    <t>"IntAlert Live","ALERT UK","17","1","437915"</t>
  </si>
  <si>
    <t>"IntAlert Live","ALERT UK","17","1","437927"</t>
  </si>
  <si>
    <t>"IntAlert Live","ALERT UK","17","1","443793"</t>
  </si>
  <si>
    <t>"IntAlert Live","ALERT UK","17","1","456214"</t>
  </si>
  <si>
    <t>"IntAlert Live","ALERT UK","17","1","459733"</t>
  </si>
  <si>
    <t>"IntAlert Live","ALERT UK","17","1","465391"</t>
  </si>
  <si>
    <t>"IntAlert Live","ALERT UK","17","1","468724"</t>
  </si>
  <si>
    <t>"IntAlert Live","ALERT UK","17","1","474411"</t>
  </si>
  <si>
    <t>"IntAlert Live","ALERT UK","17","1","478463"</t>
  </si>
  <si>
    <t>"IntAlert Live","ALERT UK","17","1","483816"</t>
  </si>
  <si>
    <t>DRCBUK/BANK/2019/10/017</t>
  </si>
  <si>
    <t>Sécurity Guest House George-Oct'19</t>
  </si>
  <si>
    <t>"IntAlert Live","ALERT UK","17","1","488249"</t>
  </si>
  <si>
    <t>DRCGOM/ BANQUE/2019/010/023</t>
  </si>
  <si>
    <t>Staff security Nov-Dec'19 &amp; January'20 43%</t>
  </si>
  <si>
    <t>"IntAlert Live","ALERT UK","17","1","402310"</t>
  </si>
  <si>
    <t>"IntAlert Live","ALERT UK","17","1","402800"</t>
  </si>
  <si>
    <t>"IntAlert Live","ALERT UK","17","1","407397"</t>
  </si>
  <si>
    <t>CONSULTANT TRAVEL LOCAL</t>
  </si>
  <si>
    <t>"IntAlert Live","ALERT UK","17","1","407542"</t>
  </si>
  <si>
    <t>"IntAlert Live","ALERT UK","17","1","414839"</t>
  </si>
  <si>
    <t>CONSULTANT PER DIEMS</t>
  </si>
  <si>
    <t>"IntAlert Live","ALERT UK","17","1","415046"</t>
  </si>
  <si>
    <t>"IntAlert Live","ALERT UK","17","1","425631"</t>
  </si>
  <si>
    <t>"IntAlert Live","ALERT UK","17","1","425860"</t>
  </si>
  <si>
    <t>"IntAlert Live","ALERT UK","17","1","436336"</t>
  </si>
  <si>
    <t>"IntAlert Live","ALERT UK","17","1","444926"</t>
  </si>
  <si>
    <t>"IntAlert Live","ALERT UK","17","1","458419"</t>
  </si>
  <si>
    <t>"IntAlert Live","ALERT UK","17","1","458440"</t>
  </si>
  <si>
    <t>"IntAlert Live","ALERT UK","17","1","460114"</t>
  </si>
  <si>
    <t>"IntAlert Live","ALERT UK","17","1","460116"</t>
  </si>
  <si>
    <t>"IntAlert Live","ALERT UK","17","1","460117"</t>
  </si>
  <si>
    <t>"IntAlert Live","ALERT UK","17","1","466948"</t>
  </si>
  <si>
    <t>"IntAlert Live","ALERT UK","17","1","467057"</t>
  </si>
  <si>
    <t>"IntAlert Live","ALERT UK","17","1","468978"</t>
  </si>
  <si>
    <t>76986</t>
  </si>
  <si>
    <t>"IntAlert Live","ALERT UK","17","1","469069"</t>
  </si>
  <si>
    <t>"IntAlert Live","ALERT UK","17","1","475741"</t>
  </si>
  <si>
    <t>"IntAlert Live","ALERT UK","17","1","475858"</t>
  </si>
  <si>
    <t>"IntAlert Live","ALERT UK","17","1","478322"</t>
  </si>
  <si>
    <t>"IntAlert Live","ALERT UK","17","1","478574"</t>
  </si>
  <si>
    <t>RATES &amp; LOCAL TAXES</t>
  </si>
  <si>
    <t>"IntAlert Live","ALERT UK","17","1","478579"</t>
  </si>
  <si>
    <t>"IntAlert Live","ALERT UK","17","1","485362"</t>
  </si>
  <si>
    <t>DRCGOM/ BANQUE/2019/010/009</t>
  </si>
  <si>
    <t>Honoraire Midagu 12 Sept-12 Oct'19 15%</t>
  </si>
  <si>
    <t>"IntAlert Live","ALERT UK","17","1","407073"</t>
  </si>
  <si>
    <t>"IntAlert Live","ALERT UK","17","1","409363"</t>
  </si>
  <si>
    <t>FEB OH '19</t>
  </si>
  <si>
    <t>75097</t>
  </si>
  <si>
    <t>GENERAL OVERHEAD ALLOCATION</t>
  </si>
  <si>
    <t>"IntAlert Live","ALERT UK","17","1","420585"</t>
  </si>
  <si>
    <t>MAR OH '19</t>
  </si>
  <si>
    <t>75419</t>
  </si>
  <si>
    <t>"IntAlert Live","ALERT UK","17","1","429887"</t>
  </si>
  <si>
    <t>APR OH '19</t>
  </si>
  <si>
    <t>75713</t>
  </si>
  <si>
    <t>"IntAlert Live","ALERT UK","17","1","438981"</t>
  </si>
  <si>
    <t>MAY OH '19</t>
  </si>
  <si>
    <t>76023</t>
  </si>
  <si>
    <t>"IntAlert Live","ALERT UK","17","1","451545"</t>
  </si>
  <si>
    <t>JUN OH '19</t>
  </si>
  <si>
    <t>76406</t>
  </si>
  <si>
    <t>"IntAlert Live","ALERT UK","17","1","460931"</t>
  </si>
  <si>
    <t>JUL OH '19</t>
  </si>
  <si>
    <t>76765</t>
  </si>
  <si>
    <t>"IntAlert Live","ALERT UK","17","1","469599"</t>
  </si>
  <si>
    <t>AUG OH '19</t>
  </si>
  <si>
    <t>77006</t>
  </si>
  <si>
    <t>"IntAlert Live","ALERT UK","17","1","479501"</t>
  </si>
  <si>
    <t>SEPT OH '19</t>
  </si>
  <si>
    <t>77354</t>
  </si>
  <si>
    <t>"IntAlert Live","ALERT UK","17","1","489134"</t>
  </si>
  <si>
    <t>OCT OH '19</t>
  </si>
  <si>
    <t>77576</t>
  </si>
  <si>
    <t>OVERHEAD CHG OCT'19</t>
  </si>
  <si>
    <t>"IntAlert Live","ALERT UK","17","1","497446"</t>
  </si>
  <si>
    <t>NOV OH '19</t>
  </si>
  <si>
    <t>19GB10014</t>
  </si>
  <si>
    <t>OVERHEAD CHG NOV'19</t>
  </si>
  <si>
    <t>"IntAlert Live","ALERT UK","17","1","511561"</t>
  </si>
  <si>
    <t>DEC OH '19</t>
  </si>
  <si>
    <t>19GB10041</t>
  </si>
  <si>
    <t>OVERHEAD CHG DEC'19</t>
  </si>
  <si>
    <t>"IntAlert Live","ALERT UK","17","1","407181"</t>
  </si>
  <si>
    <t>"IntAlert Live","ALERT UK","17","1","407338"</t>
  </si>
  <si>
    <t>"IntAlert Live","ALERT UK","17","1","414449"</t>
  </si>
  <si>
    <t>"IntAlert Live","ALERT UK","17","1","414648"</t>
  </si>
  <si>
    <t>"IntAlert Live","ALERT UK","17","1","444481"</t>
  </si>
  <si>
    <t>"IntAlert Live","ALERT UK","17","1","444484"</t>
  </si>
  <si>
    <t>"IntAlert Live","ALERT UK","17","1","444487"</t>
  </si>
  <si>
    <t>"IntAlert Live","ALERT UK","17","1","444489"</t>
  </si>
  <si>
    <t>"IntAlert Live","ALERT UK","17","1","503662"</t>
  </si>
  <si>
    <t>090</t>
  </si>
  <si>
    <t>DRCGOM/BANQUE/2019/012/025</t>
  </si>
  <si>
    <t xml:space="preserve">Pmt cantoniers route  Kikuku  </t>
  </si>
  <si>
    <t>"IntAlert Live","ALERT UK","17","1","468729"</t>
  </si>
  <si>
    <t>"IntAlert Live","ALERT UK","17","1","407762"</t>
  </si>
  <si>
    <t>GRANT TO PARTNER-Control Accnt</t>
  </si>
  <si>
    <t>"IntAlert Live","ALERT UK","17","1","407763"</t>
  </si>
  <si>
    <t>"IntAlert Live","ALERT UK","17","1","415401"</t>
  </si>
  <si>
    <t>"IntAlert Live","ALERT UK","17","1","415412"</t>
  </si>
  <si>
    <t>"IntAlert Live","ALERT UK","17","1","426307"</t>
  </si>
  <si>
    <t>"IntAlert Live","ALERT UK","17","1","426320"</t>
  </si>
  <si>
    <t>"IntAlert Live","ALERT UK","17","1","445743"</t>
  </si>
  <si>
    <t>"IntAlert Live","ALERT UK","17","1","445752"</t>
  </si>
  <si>
    <t>"IntAlert Live","ALERT UK","17","1","458486"</t>
  </si>
  <si>
    <t>"IntAlert Live","ALERT UK","17","1","467594"</t>
  </si>
  <si>
    <t>"IntAlert Live","ALERT UK","17","1","476392"</t>
  </si>
  <si>
    <t>"IntAlert Live","ALERT UK","17","1","476412"</t>
  </si>
  <si>
    <t>"IntAlert Live","ALERT UK","17","1","476413"</t>
  </si>
  <si>
    <t>"IntAlert Live","ALERT UK","17","1","476431"</t>
  </si>
  <si>
    <t>"IntAlert Live","ALERT UK","17","1","476439"</t>
  </si>
  <si>
    <t>"IntAlert Live","ALERT UK","17","1","485644"</t>
  </si>
  <si>
    <t>DRCBUK/BANK/2019/10/005</t>
  </si>
  <si>
    <t>Transfert Tranche I POLE-projet Njia</t>
  </si>
  <si>
    <t>"IntAlert Live","ALERT UK","17","1","485646"</t>
  </si>
  <si>
    <t>DRCGOM/ BANQUE/2019/010/020</t>
  </si>
  <si>
    <t>Tsfr 4eme tranche ASP Projet PNUD</t>
  </si>
  <si>
    <t>"IntAlert Live","ALERT UK","17","1","485649"</t>
  </si>
  <si>
    <t>DRCBUK/BANK/2019/10/035</t>
  </si>
  <si>
    <t>Transfert dernière Tranche AAP-Projet Njia</t>
  </si>
  <si>
    <t>"IntAlert Live","ALERT UK","17","1","507884"</t>
  </si>
  <si>
    <t>AAP</t>
  </si>
  <si>
    <t>"IntAlert Live","ALERT UK","17","1","507926"</t>
  </si>
  <si>
    <t>Depenses partenaire ASP</t>
  </si>
  <si>
    <t>"IntAlert Live","ALERT UK","17","1","508372"</t>
  </si>
  <si>
    <t>ADVANCE JUSTIFICATION -DECEMBER 2019</t>
  </si>
  <si>
    <t>Grand Total</t>
  </si>
  <si>
    <t>Auto+Hide+Values+Formulas=Sheet19,Sheet5,Sheet6</t>
  </si>
  <si>
    <t>31/10/2019..31/12/2019</t>
  </si>
  <si>
    <t>Ces processus exigent le temps et le moyen ; surtout la mobilisation des concessionnaires et les paysans sans terre, plusieurs ateliers ont été organisés. Raison pour laquelle il y a eu dépassement.   Les femmes ont été ciblées, au total, 56 acteurs dont 17 femmes ont participé aux activités. Les intérêts spécifiques de femmes en matière d'accès à la terre ont été mis sur la table.</t>
  </si>
  <si>
    <t xml:space="preserve">après l'installation des autirités tant nationales que provinciales des activités de plaidoyer ont été ménées à la province et à Kinshasa où les femmes ont été suffisamment représentées. Ces activités de palidoyer on été ménées en novembre au Nord-Kivu en Décembre à Kinshasa </t>
  </si>
  <si>
    <t>Les structures communautaires ont été appuyées par le partenaire de mise en œuvre en fournitures de bureau, moyen de communaication et frais de transport  pour mener leurs activités de routine au dernier trimestre</t>
  </si>
  <si>
    <t>Cette activité a été reportée à la deuxième année du projet Njia phase II par Pole Institute et le 50% du budget de cette activité sera dédié au genre</t>
  </si>
  <si>
    <t>Cette activité avait été suspendu de commun accord avec le secrétariat technique et le partenaire de mise en œuvre en attendant l'engagement politique sur la question des groupes armés</t>
  </si>
  <si>
    <t>Cette activité a été reportée à la deuxième année du projet Njia phase II par Pole Institute et le 25% du budget de cette activité sera dédié au genre</t>
  </si>
  <si>
    <t>Le centre est déjà  costruit et équipé. Dans la deuxième année du projet, les activités de rapporchement et de cohesion sociale entre les jeunes seront intensifiées avec une implication des filles à 50%</t>
  </si>
  <si>
    <t>Cette activité a été reportée à la deuxième année du projet Njia phase II par AAP et le 30% du budget de cette activité sera dédié au genre car plus de 30% des membres du conseil consultatif provincial sont des femmes et la moitié des sujets à traiter dans leurs réunions sera consacrée aux intérêts spécifiques de femmes.</t>
  </si>
  <si>
    <t>La sensibilisation des groupes armés  a  été suspendu au cours du dernier trimestre en attendant l'engagement politique sur la question des groupes armés.</t>
  </si>
  <si>
    <t>Un montant forfaitaire de 10 000$ est consacré à chaque atelier organisé. Deux ateliers ont été oranisés et l'atelier qui devait étre organisée au quatriment trmestre a été suspendu en attendant l'engagement politique sur la question des groupes armés Lors de l'exécution de l'activité, 25% de moyens seront consacrés à la promotion du genre (prendre de mesures de sécuriser les femmes et lutter contre les violences sexuelles)</t>
  </si>
  <si>
    <t>L’activité va se pousuivre à la deuxième année du projet. Entre 25% et 50% de moyens déjà utilise et à utiliser par les structures de paix sont consacrés aux activités de promotion du genre et de la parité. Des analyses de la situation de la femme dans le processus de stabilisation sont faites et vont continuer. Des sensibilisations et des séances d'éducation et d'information pour qu'il y ait changement de comportement en faveur de la promotion de l'égalité de sexe seront faites par les structures de paix.</t>
  </si>
  <si>
    <t>Sera organiséé à la fin du projet</t>
  </si>
  <si>
    <t>ces visites vont se poursuivre à la deuxième année du projet</t>
  </si>
  <si>
    <t>Seront organisées dans la deuxièmes année du projet</t>
  </si>
  <si>
    <t>Seront organisées dans le deuxième anné du projet</t>
  </si>
  <si>
    <t>Une grande partie a été charge sur la ligne 016, pour les deux semestres qui restent un équilibre entre les deux lignes sera respect et le reste des fonds seront utilisés dans la deuxième année du projet</t>
  </si>
  <si>
    <t>Une grande partie du son temps sera utilisé dans la deuxième année du projet</t>
  </si>
  <si>
    <t xml:space="preserve">Il a démissionné et le nouveau staff est en cours de recrutement </t>
  </si>
  <si>
    <t xml:space="preserve">La planification budgétaire de cette activité était sous estimée parce que dans la réalisation de cette activité AAP a dépensé 1890 USD au lieu de 1500 USD prévus. L'activité a été réalisé sur deux sites à savoir à Bambo et Kanyabayonga et a connu la participation de 172 personnes  pour les deux sites où 30 % était de femmes .  </t>
  </si>
  <si>
    <t>Une partie des fonds flexibles a été  utilisée pour réhabiliter la maison du Mwami de Bwito et appuyer la mission  de plaidoyer à Kinshasa au mois de décembre 2019.</t>
  </si>
  <si>
    <t>Tous les fonds destinés aux travaux HIMO de rehabiliation du tronçons routier Kirima-Kishishe-Bambo ont servi au paiement des matériels de cantonnage et au paiement des salaires des cantoniers et leurs impôts. Les femmes étaient représentées à 40%</t>
  </si>
  <si>
    <t>Les fonds destinés à la construction du centre des jeunes de Bwito ont été versé sur le compte de l'entreprise CMC. Les fonds qui restent sur cette ligne seront payés à cette entreprise après 6 mois comme période de garantie selons les termes du contrat.</t>
  </si>
  <si>
    <t>Cette n'a pas fonctionné correctement pendant le deuxième semestre de l'année 1 du projet suite à l'absence prolongée  Mwami dans sa chefferie. On compte réédynamyser le cadre d'échange dans la deuxième année du projet.</t>
  </si>
  <si>
    <t xml:space="preserve">% of Budget execution for year one Budget </t>
  </si>
  <si>
    <t>Variance in $ On year 1 Budget</t>
  </si>
  <si>
    <t>Variance in % on Year 1 Budget</t>
  </si>
  <si>
    <t>Response to comments</t>
  </si>
  <si>
    <t>En date du 08 Octobre 2019, Pole Institute a organisé une réunion avec les membre du CCP, les restes des activitees ont  été reportées à la deuxième année du projet Njia phase II par Pole Institute et le 50% du budget de cette activité sera dédié au genre</t>
  </si>
  <si>
    <t xml:space="preserve">L'activité a été réalisé au mois d'octobre  et novembre 2019 au total $5,720.86 a ete alloue aux atelierd des tables ronde, et $10,066.25 a l'appui des structure locales.   Ett l'issues des ces activités on avait enregistré au mois 25% de femmes </t>
  </si>
  <si>
    <t>Le partenaire Pole a commence les activites  en Septembre 2019, en plus de ca le budget ete sous estime pour les 3 partenaires de mis en oeuvre</t>
  </si>
  <si>
    <t xml:space="preserve">Les payement des cantoniers a ete effectue en utlisant le payement electronic, et ce le projet qui prends en charge les cout relative a l'envoie et a la reception de fonds et charges n'etaient pas initialement budgetize. </t>
  </si>
  <si>
    <t>La maintenance des véhicules a eu lieu dans la deuxième semestre- normellement il ya une confusion lors de la presentation du budget. Le fonds qui etait pour 12 mois a ete mis pour la deuxieme annee tandisque le ce qui etait pour 6 mois ate mis dans la premiere annee</t>
  </si>
  <si>
    <t>la meme chose qu'a haut</t>
  </si>
  <si>
    <t>Grace a la comptabilite de cash le bureau a ete paye jusqu'a 30 mai 2020</t>
  </si>
  <si>
    <t>Le budget a été sous-estime, vue la proportion du Budget du projet au budget total d'Alert</t>
  </si>
  <si>
    <t>Les dépenses sont pour deux semestres- nous avons organisé 4 atelier de négociation des terres trois ont eu lieu dans le premier semestre et 1 dans le second semestre : 18 au 19 Avril 45 Acteurs dont 11 femmes ; 28 Avril 25 Acteurs dont 10 Femmes ; 17- au 19 Juin; 31 acteurs dont 3 femmes et le 18- au 20 juillet 25 Acteurs dont 8 femmes</t>
  </si>
  <si>
    <t>Ce n'est pas mentionné dans le rapport narratif que Alert dispose des fonds suffisants, mais nous avons dit que l'activité demande des fonds ; alors nous allons prendre en compte - Appui aux initiatives économiques sur les terres négociées avec les concessionnaires pendant la révision budgétaire du projet</t>
  </si>
  <si>
    <t>C'est vrai nous avons besoin des fonds supplémentaires pour le résultat 1- cet déficit sera comble par les fonds additionnels</t>
  </si>
  <si>
    <t>En date du 08 Octobre 2019, Pole Institute a organisé une réunion avec les membres du CCP qui a couté $35</t>
  </si>
  <si>
    <t>Pole  a déjà partage son plan d'exécution qui a été soumis à SSU et a ce plan a déjà reçu la validation du SSU</t>
  </si>
  <si>
    <t>Le budget a été alloue aux nouvelles activités que Pole va exécuter au cours du deuxième année</t>
  </si>
  <si>
    <t>Les fonds pour l'appui matériels pour centre des jeunes a Bashali a été utilise pour la construction du centre de Jeunes de Kikuku</t>
  </si>
  <si>
    <t>L'Etat a exigé qu'Alert paye les taxes sur les primes des cantonniers</t>
  </si>
  <si>
    <t xml:space="preserve">Le budget a été sous-estime, raison pour laquelle il y a un dépassement de 6% pour l’année un du projet, car certain bureau le loyer étaient cher comparablement du la prévision </t>
  </si>
  <si>
    <t>Le CEI de Bwito ont la facilitation des transport et communication en Septembre et en Décembre 2019</t>
  </si>
  <si>
    <t>Il y a deux activités qui ont eu lieu dans le premier semestre du projet, les restes ont été planifie au premier semestre de 2020</t>
  </si>
  <si>
    <t xml:space="preserve">Pole a produit 3 émissions radios pour le mois Octobre- Décembre 2019, maintenant sont inclus dans le rapport narrative </t>
  </si>
  <si>
    <t>Bien que quelques activités les GA ont été suspendu au quatrième trimestre (oct/novembre 2019); les trimestres précédents ont connu les dépenses - voir le rapport du premier semestre</t>
  </si>
  <si>
    <t>Les fonds pour renforcer le centre d’encadrement des jeunes a Bwito a été utilise pour la construction du centre de Jeunes de Kikuku</t>
  </si>
  <si>
    <t>Bien que quelques activités avec les GA aient été suspendues (oct/novembre) ; les structures communautaires comme GPPM et les leadeurs communautaires à leur niveau ont continue avec les sensibilisation- il y aussi les ateliers qui ont été organisé dans le premier semestre du projet</t>
  </si>
  <si>
    <t>Les émissions ont été produites au dernier trimestre sur la cohabitation pacifique et le rôle que doivent jouer les femmes dans la stabilisation.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</si>
</sst>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quot;£&quot;#,##0.00;\-&quot;£&quot;#,##0.00"/>
    <numFmt numFmtId="165" formatCode="_(* #,##0.00_);_(* \(#,##0.00\);_(* &quot;-&quot;??_);_(@_)"/>
    <numFmt numFmtId="166" formatCode="_-* #,##0.00\ _€_-;\-* #,##0.00\ _€_-;_-* &quot;-&quot;??\ _€_-;_-@_-"/>
    <numFmt numFmtId="167" formatCode="_-[$$-409]* #,##0_ ;_-[$$-409]* \-#,##0\ ;_-[$$-409]* &quot;-&quot;??_ ;_-@_ "/>
    <numFmt numFmtId="168" formatCode="_-[$$-409]* #,##0.00_ ;_-[$$-409]* \-#,##0.00\ ;_-[$$-409]* &quot;-&quot;??_ ;_-@_ "/>
    <numFmt numFmtId="169" formatCode="_-* #,##0_-;\-* #,##0_-;_-* &quot;-&quot;??_-;_-@_-"/>
    <numFmt numFmtId="170" formatCode="[$$-C09]#,##0"/>
    <numFmt numFmtId="171" formatCode="&quot;£&quot;#,##0.00"/>
    <numFmt numFmtId="172" formatCode="[$$-409]#,##0.00"/>
    <numFmt numFmtId="173" formatCode="yyyy/mm/dd"/>
    <numFmt numFmtId="174" formatCode="&quot;£&quot;##,##0.00;\(&quot;£&quot;##,##0.00\)"/>
    <numFmt numFmtId="175" formatCode="##,##0.00"/>
    <numFmt numFmtId="176" formatCode="#,##0.0000000000"/>
    <numFmt numFmtId="177" formatCode="_-* #,##0.00\ _F_C_-;\-* #,##0.00\ _F_C_-;_-* &quot;-&quot;??\ _F_C_-;_-@_-"/>
  </numFmts>
  <fonts count="67">
    <font>
      <sz val="11"/>
      <color theme="1"/>
      <name val="Calibri"/>
      <family val="2"/>
      <scheme val="minor"/>
    </font>
    <font>
      <sz val="10"/>
      <name val="Arial"/>
      <family val="2"/>
    </font>
    <font>
      <b/>
      <sz val="10"/>
      <name val="Arial Narrow"/>
      <family val="2"/>
    </font>
    <font>
      <b/>
      <sz val="10"/>
      <name val="Arial"/>
      <family val="2"/>
    </font>
    <font>
      <b/>
      <sz val="10"/>
      <color indexed="9"/>
      <name val="Arial"/>
      <family val="2"/>
    </font>
    <font>
      <b/>
      <sz val="10"/>
      <color indexed="8"/>
      <name val="Arial"/>
      <family val="2"/>
    </font>
    <font>
      <sz val="12"/>
      <name val="Times New Roman"/>
      <family val="1"/>
    </font>
    <font>
      <b/>
      <sz val="12"/>
      <name val="Times New Roman"/>
      <family val="1"/>
    </font>
    <font>
      <b/>
      <sz val="10"/>
      <color indexed="9"/>
      <name val="Tahoma"/>
      <family val="2"/>
    </font>
    <font>
      <b/>
      <sz val="8"/>
      <name val="Tahoma"/>
      <family val="2"/>
    </font>
    <font>
      <sz val="12"/>
      <name val="Osaka"/>
      <family val="3"/>
      <charset val="128"/>
    </font>
    <font>
      <b/>
      <sz val="12"/>
      <color indexed="30"/>
      <name val="Arial Narrow"/>
      <family val="2"/>
    </font>
    <font>
      <b/>
      <sz val="12"/>
      <name val="Arial Narrow"/>
      <family val="2"/>
    </font>
    <font>
      <sz val="12"/>
      <name val="Arial Narrow"/>
      <family val="2"/>
    </font>
    <font>
      <sz val="10"/>
      <name val="Arial Narrow"/>
      <family val="2"/>
    </font>
    <font>
      <sz val="11"/>
      <name val="Arial Narrow"/>
      <family val="2"/>
    </font>
    <font>
      <u/>
      <sz val="12"/>
      <name val="Arial Narrow"/>
      <family val="2"/>
    </font>
    <font>
      <sz val="12"/>
      <name val="Webdings"/>
      <family val="1"/>
      <charset val="2"/>
    </font>
    <font>
      <b/>
      <sz val="11"/>
      <name val="Times New Roman"/>
      <family val="1"/>
    </font>
    <font>
      <b/>
      <sz val="14"/>
      <name val="Arial Narrow"/>
      <family val="2"/>
    </font>
    <font>
      <sz val="7"/>
      <name val="Arial Narrow"/>
      <family val="2"/>
    </font>
    <font>
      <u/>
      <sz val="8"/>
      <name val="Arial Narrow"/>
      <family val="2"/>
    </font>
    <font>
      <sz val="9"/>
      <name val="Arial Narrow"/>
      <family val="2"/>
    </font>
    <font>
      <u/>
      <sz val="9"/>
      <name val="Arial Narrow"/>
      <family val="2"/>
    </font>
    <font>
      <b/>
      <sz val="9"/>
      <name val="Arial Narrow"/>
      <family val="2"/>
    </font>
    <font>
      <sz val="12"/>
      <name val="ＭＳ Ｐゴシック"/>
      <family val="3"/>
      <charset val="128"/>
    </font>
    <font>
      <b/>
      <sz val="11"/>
      <name val="Arial Narrow"/>
      <family val="2"/>
    </font>
    <font>
      <b/>
      <u/>
      <sz val="10"/>
      <name val="Arial Narrow"/>
      <family val="2"/>
    </font>
    <font>
      <sz val="20"/>
      <name val="Arial Narrow"/>
      <family val="2"/>
    </font>
    <font>
      <b/>
      <sz val="8"/>
      <name val="Arial Narrow"/>
      <family val="2"/>
    </font>
    <font>
      <sz val="8"/>
      <name val="Arial Narrow"/>
      <family val="2"/>
    </font>
    <font>
      <b/>
      <sz val="10"/>
      <color indexed="9"/>
      <name val="Tahoma"/>
      <family val="2"/>
    </font>
    <font>
      <b/>
      <sz val="8"/>
      <name val="Tahoma"/>
      <family val="2"/>
    </font>
    <font>
      <b/>
      <sz val="10"/>
      <color indexed="9"/>
      <name val="Tahoma"/>
      <family val="2"/>
    </font>
    <font>
      <b/>
      <sz val="8"/>
      <name val="Tahoma"/>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9"/>
      <name val="Calibri"/>
      <family val="2"/>
      <scheme val="minor"/>
    </font>
    <font>
      <b/>
      <sz val="10"/>
      <name val="Calibri"/>
      <family val="2"/>
      <scheme val="minor"/>
    </font>
    <font>
      <b/>
      <sz val="8"/>
      <name val="Calibri"/>
      <family val="2"/>
      <scheme val="minor"/>
    </font>
    <font>
      <b/>
      <i/>
      <sz val="10"/>
      <name val="Calibri"/>
      <family val="2"/>
      <scheme val="minor"/>
    </font>
    <font>
      <b/>
      <sz val="9"/>
      <name val="Calibri"/>
      <family val="2"/>
      <scheme val="minor"/>
    </font>
    <font>
      <sz val="8"/>
      <name val="Calibri"/>
      <family val="2"/>
      <scheme val="minor"/>
    </font>
    <font>
      <sz val="9"/>
      <color rgb="FFFF0000"/>
      <name val="Calibri"/>
      <family val="2"/>
      <scheme val="minor"/>
    </font>
    <font>
      <b/>
      <sz val="11"/>
      <color rgb="FFFF0000"/>
      <name val="Calibri"/>
      <family val="2"/>
      <scheme val="minor"/>
    </font>
    <font>
      <sz val="10"/>
      <color theme="1"/>
      <name val="Calibri"/>
      <family val="2"/>
      <scheme val="minor"/>
    </font>
    <font>
      <b/>
      <sz val="9"/>
      <color theme="1"/>
      <name val="Calibri"/>
      <family val="2"/>
      <scheme val="minor"/>
    </font>
    <font>
      <b/>
      <sz val="8"/>
      <color theme="1"/>
      <name val="Calibri"/>
      <family val="2"/>
      <scheme val="minor"/>
    </font>
    <font>
      <b/>
      <sz val="10"/>
      <color theme="1"/>
      <name val="Calibri"/>
      <family val="2"/>
      <scheme val="minor"/>
    </font>
    <font>
      <sz val="9"/>
      <color theme="1"/>
      <name val="Calibri"/>
      <family val="2"/>
      <scheme val="minor"/>
    </font>
    <font>
      <b/>
      <i/>
      <sz val="9"/>
      <color theme="1"/>
      <name val="Calibri"/>
      <family val="2"/>
      <scheme val="minor"/>
    </font>
    <font>
      <b/>
      <i/>
      <sz val="10"/>
      <color theme="1"/>
      <name val="Calibri"/>
      <family val="2"/>
      <scheme val="minor"/>
    </font>
    <font>
      <b/>
      <i/>
      <sz val="8"/>
      <color theme="1"/>
      <name val="Calibri"/>
      <family val="2"/>
      <scheme val="minor"/>
    </font>
    <font>
      <b/>
      <i/>
      <sz val="11"/>
      <color theme="1"/>
      <name val="Calibri"/>
      <family val="2"/>
      <scheme val="minor"/>
    </font>
    <font>
      <sz val="12"/>
      <color theme="1"/>
      <name val="Calibri"/>
      <family val="2"/>
      <scheme val="minor"/>
    </font>
    <font>
      <b/>
      <sz val="12"/>
      <color theme="0"/>
      <name val="Calibri"/>
      <family val="2"/>
      <scheme val="minor"/>
    </font>
    <font>
      <b/>
      <sz val="12"/>
      <name val="Calibri"/>
      <family val="2"/>
      <scheme val="minor"/>
    </font>
    <font>
      <sz val="10"/>
      <name val="Calibri"/>
      <family val="2"/>
      <scheme val="minor"/>
    </font>
    <font>
      <b/>
      <sz val="9"/>
      <color theme="0"/>
      <name val="Calibri"/>
      <family val="2"/>
      <scheme val="minor"/>
    </font>
    <font>
      <b/>
      <sz val="12"/>
      <color theme="1"/>
      <name val="Calibri"/>
      <family val="2"/>
      <scheme val="minor"/>
    </font>
    <font>
      <sz val="9"/>
      <color rgb="FF000000"/>
      <name val="Calibri"/>
      <family val="2"/>
      <scheme val="minor"/>
    </font>
    <font>
      <b/>
      <sz val="11"/>
      <name val="Calibri"/>
      <family val="2"/>
      <scheme val="minor"/>
    </font>
    <font>
      <sz val="11"/>
      <color rgb="FFC0C0C0"/>
      <name val="Calibri"/>
      <family val="2"/>
      <scheme val="minor"/>
    </font>
    <font>
      <b/>
      <sz val="11"/>
      <color rgb="FFC0C0C0"/>
      <name val="Calibri"/>
      <family val="2"/>
      <scheme val="minor"/>
    </font>
  </fonts>
  <fills count="23">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6"/>
        <bgColor indexed="64"/>
      </patternFill>
    </fill>
    <fill>
      <patternFill patternType="solid">
        <fgColor indexed="56"/>
      </patternFill>
    </fill>
    <fill>
      <patternFill patternType="solid">
        <fgColor indexed="41"/>
      </patternFill>
    </fill>
    <fill>
      <patternFill patternType="solid">
        <fgColor theme="0"/>
        <bgColor indexed="64"/>
      </patternFill>
    </fill>
    <fill>
      <patternFill patternType="solid">
        <fgColor theme="9"/>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1"/>
        <bgColor indexed="64"/>
      </patternFill>
    </fill>
    <fill>
      <patternFill patternType="solid">
        <fgColor theme="0" tint="-0.14999847407452621"/>
        <bgColor indexed="64"/>
      </patternFill>
    </fill>
    <fill>
      <patternFill patternType="solid">
        <fgColor rgb="FFD8D8D8"/>
        <bgColor indexed="64"/>
      </patternFill>
    </fill>
    <fill>
      <patternFill patternType="solid">
        <fgColor rgb="FFFF0000"/>
        <bgColor indexed="64"/>
      </patternFill>
    </fill>
    <fill>
      <patternFill patternType="solid">
        <fgColor rgb="FF92D050"/>
        <bgColor indexed="64"/>
      </patternFill>
    </fill>
  </fills>
  <borders count="8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double">
        <color indexed="64"/>
      </left>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thick">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double">
        <color indexed="64"/>
      </bottom>
      <diagonal/>
    </border>
  </borders>
  <cellStyleXfs count="9">
    <xf numFmtId="0" fontId="0" fillId="0" borderId="0"/>
    <xf numFmtId="166" fontId="35" fillId="0" borderId="0" applyFont="0" applyFill="0" applyBorder="0" applyAlignment="0" applyProtection="0"/>
    <xf numFmtId="165" fontId="1" fillId="0" borderId="0" applyFont="0" applyFill="0" applyBorder="0" applyAlignment="0" applyProtection="0"/>
    <xf numFmtId="40" fontId="25" fillId="0" borderId="0" applyFont="0" applyFill="0" applyBorder="0" applyAlignment="0" applyProtection="0"/>
    <xf numFmtId="0" fontId="1" fillId="0" borderId="0"/>
    <xf numFmtId="0" fontId="35" fillId="0" borderId="0"/>
    <xf numFmtId="0" fontId="10" fillId="0" borderId="0"/>
    <xf numFmtId="9" fontId="35" fillId="0" borderId="0" applyFont="0" applyFill="0" applyBorder="0" applyAlignment="0" applyProtection="0"/>
    <xf numFmtId="9" fontId="1" fillId="0" borderId="0" applyFont="0" applyFill="0" applyBorder="0" applyAlignment="0" applyProtection="0"/>
  </cellStyleXfs>
  <cellXfs count="570">
    <xf numFmtId="0" fontId="0" fillId="0" borderId="0" xfId="0"/>
    <xf numFmtId="0" fontId="39" fillId="0" borderId="0" xfId="0" applyFont="1"/>
    <xf numFmtId="0" fontId="40" fillId="0" borderId="0" xfId="0" applyFont="1"/>
    <xf numFmtId="0" fontId="39" fillId="10" borderId="0" xfId="0" applyFont="1" applyFill="1"/>
    <xf numFmtId="0" fontId="41" fillId="10" borderId="1" xfId="0" applyFont="1" applyFill="1" applyBorder="1"/>
    <xf numFmtId="0" fontId="42" fillId="11" borderId="2" xfId="0" applyFont="1" applyFill="1" applyBorder="1" applyAlignment="1">
      <alignment horizontal="right" vertical="center"/>
    </xf>
    <xf numFmtId="167" fontId="43" fillId="11" borderId="2" xfId="1" applyNumberFormat="1" applyFont="1" applyFill="1" applyBorder="1"/>
    <xf numFmtId="0" fontId="41" fillId="12" borderId="2" xfId="0" applyFont="1" applyFill="1" applyBorder="1" applyAlignment="1">
      <alignment horizontal="center" vertical="center" wrapText="1"/>
    </xf>
    <xf numFmtId="9" fontId="44" fillId="12" borderId="2" xfId="7" applyFont="1" applyFill="1" applyBorder="1" applyAlignment="1">
      <alignment horizontal="left" vertical="center" wrapText="1"/>
    </xf>
    <xf numFmtId="0" fontId="42" fillId="12" borderId="2" xfId="0" applyFont="1" applyFill="1" applyBorder="1" applyAlignment="1">
      <alignment horizontal="center" vertical="center" wrapText="1"/>
    </xf>
    <xf numFmtId="167" fontId="41" fillId="12" borderId="2" xfId="0" applyNumberFormat="1" applyFont="1" applyFill="1" applyBorder="1" applyAlignment="1">
      <alignment horizontal="center" vertical="center" wrapText="1"/>
    </xf>
    <xf numFmtId="167" fontId="41" fillId="12" borderId="2" xfId="4" applyNumberFormat="1" applyFont="1" applyFill="1" applyBorder="1" applyAlignment="1">
      <alignment horizontal="center" vertical="center" wrapText="1"/>
    </xf>
    <xf numFmtId="167" fontId="41" fillId="12" borderId="2" xfId="1" applyNumberFormat="1" applyFont="1" applyFill="1" applyBorder="1" applyAlignment="1">
      <alignment horizontal="center" vertical="center" wrapText="1"/>
    </xf>
    <xf numFmtId="0" fontId="41" fillId="11" borderId="2" xfId="0" applyFont="1" applyFill="1" applyBorder="1" applyAlignment="1">
      <alignment vertical="center"/>
    </xf>
    <xf numFmtId="0" fontId="44" fillId="11" borderId="2" xfId="0" applyFont="1" applyFill="1" applyBorder="1" applyAlignment="1">
      <alignment vertical="center"/>
    </xf>
    <xf numFmtId="0" fontId="41" fillId="13" borderId="2" xfId="0" applyFont="1" applyFill="1" applyBorder="1" applyAlignment="1">
      <alignment vertical="center"/>
    </xf>
    <xf numFmtId="0" fontId="44" fillId="13" borderId="2" xfId="0" applyFont="1" applyFill="1" applyBorder="1" applyAlignment="1">
      <alignment vertical="center"/>
    </xf>
    <xf numFmtId="0" fontId="42" fillId="13" borderId="2" xfId="0" applyFont="1" applyFill="1" applyBorder="1" applyAlignment="1">
      <alignment vertical="center"/>
    </xf>
    <xf numFmtId="167" fontId="41" fillId="13" borderId="2" xfId="0" applyNumberFormat="1" applyFont="1" applyFill="1" applyBorder="1" applyAlignment="1">
      <alignment vertical="center" wrapText="1"/>
    </xf>
    <xf numFmtId="0" fontId="45" fillId="0" borderId="0" xfId="0" applyFont="1"/>
    <xf numFmtId="0" fontId="38" fillId="0" borderId="0" xfId="0" applyFont="1"/>
    <xf numFmtId="0" fontId="46" fillId="0" borderId="0" xfId="0" applyFont="1"/>
    <xf numFmtId="0" fontId="47" fillId="0" borderId="0" xfId="0" applyFont="1"/>
    <xf numFmtId="0" fontId="48" fillId="10" borderId="0" xfId="0" applyFont="1" applyFill="1" applyBorder="1"/>
    <xf numFmtId="0" fontId="48" fillId="10" borderId="0" xfId="0" applyFont="1" applyFill="1"/>
    <xf numFmtId="0" fontId="49" fillId="14" borderId="3" xfId="0" applyFont="1" applyFill="1" applyBorder="1" applyAlignment="1">
      <alignment vertical="center" wrapText="1"/>
    </xf>
    <xf numFmtId="0" fontId="50" fillId="14" borderId="4" xfId="0" applyFont="1" applyFill="1" applyBorder="1" applyAlignment="1">
      <alignment vertical="center"/>
    </xf>
    <xf numFmtId="167" fontId="51" fillId="12" borderId="4" xfId="4" applyNumberFormat="1" applyFont="1" applyFill="1" applyBorder="1" applyAlignment="1">
      <alignment horizontal="center" vertical="center" wrapText="1"/>
    </xf>
    <xf numFmtId="0" fontId="51" fillId="12" borderId="5" xfId="0" applyFont="1" applyFill="1" applyBorder="1" applyAlignment="1">
      <alignment horizontal="center"/>
    </xf>
    <xf numFmtId="0" fontId="51" fillId="12" borderId="6" xfId="0" applyFont="1" applyFill="1" applyBorder="1" applyAlignment="1">
      <alignment horizontal="center" vertical="center"/>
    </xf>
    <xf numFmtId="9" fontId="49" fillId="12" borderId="7" xfId="7" applyFont="1" applyFill="1" applyBorder="1" applyAlignment="1">
      <alignment horizontal="left" vertical="center" wrapText="1"/>
    </xf>
    <xf numFmtId="0" fontId="50" fillId="12" borderId="6" xfId="0" applyFont="1" applyFill="1" applyBorder="1" applyAlignment="1">
      <alignment horizontal="center" vertical="center" wrapText="1"/>
    </xf>
    <xf numFmtId="167" fontId="51" fillId="12" borderId="6" xfId="4" applyNumberFormat="1" applyFont="1" applyFill="1" applyBorder="1" applyAlignment="1">
      <alignment horizontal="center" vertical="center" wrapText="1"/>
    </xf>
    <xf numFmtId="0" fontId="51" fillId="12" borderId="5" xfId="0" applyFont="1" applyFill="1" applyBorder="1" applyAlignment="1">
      <alignment horizontal="center" vertical="center"/>
    </xf>
    <xf numFmtId="9" fontId="49" fillId="12" borderId="8" xfId="7" applyFont="1" applyFill="1" applyBorder="1" applyAlignment="1">
      <alignment horizontal="left" vertical="center" wrapText="1"/>
    </xf>
    <xf numFmtId="0" fontId="50" fillId="12" borderId="4" xfId="0" applyFont="1" applyFill="1" applyBorder="1" applyAlignment="1">
      <alignment horizontal="center" vertical="center" wrapText="1"/>
    </xf>
    <xf numFmtId="167" fontId="51" fillId="11" borderId="4" xfId="0" applyNumberFormat="1" applyFont="1" applyFill="1" applyBorder="1" applyAlignment="1">
      <alignment wrapText="1"/>
    </xf>
    <xf numFmtId="0" fontId="48" fillId="0" borderId="5" xfId="0" applyFont="1" applyBorder="1"/>
    <xf numFmtId="0" fontId="37" fillId="10" borderId="6" xfId="0" applyFont="1" applyFill="1" applyBorder="1" applyAlignment="1">
      <alignment horizontal="center" vertical="center"/>
    </xf>
    <xf numFmtId="0" fontId="51" fillId="15" borderId="2" xfId="0" applyFont="1" applyFill="1" applyBorder="1" applyAlignment="1">
      <alignment vertical="center"/>
    </xf>
    <xf numFmtId="0" fontId="49" fillId="10" borderId="9" xfId="0" quotePrefix="1" applyFont="1" applyFill="1" applyBorder="1" applyAlignment="1">
      <alignment vertical="top"/>
    </xf>
    <xf numFmtId="0" fontId="52" fillId="0" borderId="2" xfId="0" applyFont="1" applyBorder="1" applyAlignment="1">
      <alignment vertical="top" wrapText="1"/>
    </xf>
    <xf numFmtId="0" fontId="52" fillId="0" borderId="2" xfId="0" applyFont="1" applyFill="1" applyBorder="1" applyAlignment="1">
      <alignment horizontal="left" vertical="center" wrapText="1"/>
    </xf>
    <xf numFmtId="167" fontId="52" fillId="0" borderId="2" xfId="1" applyNumberFormat="1" applyFont="1" applyFill="1" applyBorder="1" applyAlignment="1">
      <alignment vertical="center"/>
    </xf>
    <xf numFmtId="167" fontId="52" fillId="0" borderId="2" xfId="1" applyNumberFormat="1" applyFont="1" applyFill="1" applyBorder="1" applyAlignment="1">
      <alignment vertical="top"/>
    </xf>
    <xf numFmtId="0" fontId="49" fillId="10" borderId="1" xfId="0" quotePrefix="1" applyFont="1" applyFill="1" applyBorder="1"/>
    <xf numFmtId="0" fontId="52" fillId="0" borderId="2" xfId="0" applyFont="1" applyBorder="1" applyAlignment="1">
      <alignment vertical="center" wrapText="1"/>
    </xf>
    <xf numFmtId="0" fontId="52" fillId="16" borderId="10" xfId="0" applyFont="1" applyFill="1" applyBorder="1" applyAlignment="1">
      <alignment vertical="top"/>
    </xf>
    <xf numFmtId="0" fontId="52" fillId="16" borderId="2" xfId="0" applyFont="1" applyFill="1" applyBorder="1" applyAlignment="1">
      <alignment vertical="top" wrapText="1"/>
    </xf>
    <xf numFmtId="0" fontId="52" fillId="16" borderId="11" xfId="0" applyFont="1" applyFill="1" applyBorder="1" applyAlignment="1">
      <alignment horizontal="left" vertical="center" wrapText="1"/>
    </xf>
    <xf numFmtId="167" fontId="52" fillId="16" borderId="2" xfId="1" applyNumberFormat="1" applyFont="1" applyFill="1" applyBorder="1"/>
    <xf numFmtId="167" fontId="53" fillId="16" borderId="2" xfId="1" applyNumberFormat="1" applyFont="1" applyFill="1" applyBorder="1" applyAlignment="1">
      <alignment horizontal="right" vertical="center" wrapText="1"/>
    </xf>
    <xf numFmtId="0" fontId="53" fillId="10" borderId="1" xfId="0" quotePrefix="1" applyFont="1" applyFill="1" applyBorder="1"/>
    <xf numFmtId="0" fontId="53" fillId="16" borderId="2" xfId="0" quotePrefix="1" applyFont="1" applyFill="1" applyBorder="1"/>
    <xf numFmtId="9" fontId="53" fillId="16" borderId="2" xfId="7" applyFont="1" applyFill="1" applyBorder="1" applyAlignment="1">
      <alignment horizontal="left" vertical="center" wrapText="1"/>
    </xf>
    <xf numFmtId="0" fontId="53" fillId="16" borderId="2" xfId="0" applyFont="1" applyFill="1" applyBorder="1" applyAlignment="1">
      <alignment horizontal="left" vertical="center" wrapText="1"/>
    </xf>
    <xf numFmtId="0" fontId="51" fillId="10" borderId="1" xfId="0" quotePrefix="1" applyFont="1" applyFill="1" applyBorder="1"/>
    <xf numFmtId="0" fontId="54" fillId="17" borderId="2" xfId="0" quotePrefix="1" applyFont="1" applyFill="1" applyBorder="1"/>
    <xf numFmtId="9" fontId="53" fillId="17" borderId="2" xfId="7" applyFont="1" applyFill="1" applyBorder="1" applyAlignment="1">
      <alignment horizontal="left" vertical="center" wrapText="1"/>
    </xf>
    <xf numFmtId="0" fontId="55" fillId="17" borderId="2" xfId="0" applyFont="1" applyFill="1" applyBorder="1" applyAlignment="1">
      <alignment horizontal="left" vertical="center" wrapText="1"/>
    </xf>
    <xf numFmtId="167" fontId="54" fillId="17" borderId="2" xfId="1" applyNumberFormat="1" applyFont="1" applyFill="1" applyBorder="1" applyAlignment="1">
      <alignment vertical="center"/>
    </xf>
    <xf numFmtId="0" fontId="48" fillId="10" borderId="1" xfId="0" applyFont="1" applyFill="1" applyBorder="1"/>
    <xf numFmtId="0" fontId="54" fillId="10" borderId="1" xfId="0" quotePrefix="1" applyFont="1" applyFill="1" applyBorder="1"/>
    <xf numFmtId="0" fontId="54" fillId="16" borderId="2" xfId="0" quotePrefix="1" applyFont="1" applyFill="1" applyBorder="1"/>
    <xf numFmtId="0" fontId="55" fillId="16" borderId="2" xfId="0" applyFont="1" applyFill="1" applyBorder="1" applyAlignment="1">
      <alignment horizontal="left" vertical="center" wrapText="1"/>
    </xf>
    <xf numFmtId="167" fontId="54" fillId="16" borderId="2" xfId="1" applyNumberFormat="1" applyFont="1" applyFill="1" applyBorder="1" applyAlignment="1">
      <alignment vertical="center"/>
    </xf>
    <xf numFmtId="167" fontId="54" fillId="17" borderId="2" xfId="0" applyNumberFormat="1" applyFont="1" applyFill="1" applyBorder="1"/>
    <xf numFmtId="0" fontId="54" fillId="10" borderId="1" xfId="0" applyFont="1" applyFill="1" applyBorder="1"/>
    <xf numFmtId="0" fontId="54" fillId="17" borderId="2" xfId="0" applyFont="1" applyFill="1" applyBorder="1"/>
    <xf numFmtId="0" fontId="55" fillId="17" borderId="2" xfId="0" applyFont="1" applyFill="1" applyBorder="1" applyAlignment="1">
      <alignment vertical="center"/>
    </xf>
    <xf numFmtId="0" fontId="48" fillId="15" borderId="2" xfId="0" applyFont="1" applyFill="1" applyBorder="1"/>
    <xf numFmtId="0" fontId="56" fillId="10" borderId="1" xfId="0" applyFont="1" applyFill="1" applyBorder="1"/>
    <xf numFmtId="0" fontId="56" fillId="16" borderId="2" xfId="0" applyFont="1" applyFill="1" applyBorder="1"/>
    <xf numFmtId="0" fontId="37" fillId="16" borderId="2" xfId="0" applyFont="1" applyFill="1" applyBorder="1" applyAlignment="1">
      <alignment vertical="top" wrapText="1"/>
    </xf>
    <xf numFmtId="0" fontId="56" fillId="16" borderId="2" xfId="0" applyFont="1" applyFill="1" applyBorder="1" applyAlignment="1">
      <alignment horizontal="left" vertical="center" wrapText="1"/>
    </xf>
    <xf numFmtId="167" fontId="56" fillId="16" borderId="2" xfId="0" applyNumberFormat="1" applyFont="1" applyFill="1" applyBorder="1"/>
    <xf numFmtId="0" fontId="54" fillId="16" borderId="2" xfId="0" applyFont="1" applyFill="1" applyBorder="1"/>
    <xf numFmtId="167" fontId="54" fillId="16" borderId="2" xfId="0" applyNumberFormat="1" applyFont="1" applyFill="1" applyBorder="1"/>
    <xf numFmtId="0" fontId="54" fillId="10" borderId="12" xfId="0" applyFont="1" applyFill="1" applyBorder="1"/>
    <xf numFmtId="0" fontId="54" fillId="17" borderId="13" xfId="0" applyFont="1" applyFill="1" applyBorder="1"/>
    <xf numFmtId="9" fontId="49" fillId="17" borderId="2" xfId="7" applyFont="1" applyFill="1" applyBorder="1" applyAlignment="1">
      <alignment horizontal="left" vertical="center" wrapText="1"/>
    </xf>
    <xf numFmtId="0" fontId="55" fillId="17" borderId="13" xfId="0" applyFont="1" applyFill="1" applyBorder="1" applyAlignment="1">
      <alignment vertical="center"/>
    </xf>
    <xf numFmtId="167" fontId="54" fillId="17" borderId="13" xfId="0" applyNumberFormat="1" applyFont="1" applyFill="1" applyBorder="1"/>
    <xf numFmtId="0" fontId="51" fillId="10" borderId="1" xfId="0" applyFont="1" applyFill="1" applyBorder="1"/>
    <xf numFmtId="0" fontId="51" fillId="11" borderId="2" xfId="0" applyFont="1" applyFill="1" applyBorder="1" applyAlignment="1">
      <alignment horizontal="right" vertical="center"/>
    </xf>
    <xf numFmtId="9" fontId="49" fillId="11" borderId="2" xfId="7" applyFont="1" applyFill="1" applyBorder="1" applyAlignment="1">
      <alignment horizontal="left" vertical="center"/>
    </xf>
    <xf numFmtId="0" fontId="50" fillId="11" borderId="2" xfId="0" applyFont="1" applyFill="1" applyBorder="1" applyAlignment="1">
      <alignment horizontal="right" vertical="center"/>
    </xf>
    <xf numFmtId="168" fontId="54" fillId="11" borderId="2" xfId="1" applyNumberFormat="1" applyFont="1" applyFill="1" applyBorder="1"/>
    <xf numFmtId="0" fontId="57" fillId="15" borderId="14" xfId="0" applyFont="1" applyFill="1" applyBorder="1" applyAlignment="1">
      <alignment vertical="center" wrapText="1"/>
    </xf>
    <xf numFmtId="0" fontId="49" fillId="0" borderId="10" xfId="0" applyFont="1" applyBorder="1" applyAlignment="1">
      <alignment vertical="top" wrapText="1"/>
    </xf>
    <xf numFmtId="167" fontId="51" fillId="12" borderId="7" xfId="4" applyNumberFormat="1" applyFont="1" applyFill="1" applyBorder="1" applyAlignment="1">
      <alignment vertical="center" wrapText="1"/>
    </xf>
    <xf numFmtId="0" fontId="3" fillId="3" borderId="0" xfId="0" applyFont="1" applyFill="1" applyProtection="1">
      <protection locked="0"/>
    </xf>
    <xf numFmtId="170" fontId="3" fillId="3" borderId="0" xfId="0" applyNumberFormat="1" applyFont="1" applyFill="1" applyProtection="1">
      <protection locked="0"/>
    </xf>
    <xf numFmtId="0" fontId="1" fillId="3" borderId="0" xfId="0" applyFont="1" applyFill="1" applyProtection="1">
      <protection locked="0"/>
    </xf>
    <xf numFmtId="170" fontId="1" fillId="3" borderId="0" xfId="0" applyNumberFormat="1" applyFont="1" applyFill="1" applyBorder="1" applyProtection="1">
      <protection locked="0"/>
    </xf>
    <xf numFmtId="4" fontId="1" fillId="3" borderId="0" xfId="0" quotePrefix="1" applyNumberFormat="1" applyFont="1" applyFill="1" applyAlignment="1">
      <alignment horizontal="left"/>
    </xf>
    <xf numFmtId="170" fontId="1" fillId="3" borderId="0" xfId="0" applyNumberFormat="1" applyFont="1" applyFill="1" applyBorder="1" applyAlignment="1" applyProtection="1">
      <protection locked="0"/>
    </xf>
    <xf numFmtId="170" fontId="1" fillId="3" borderId="0" xfId="0" applyNumberFormat="1" applyFont="1" applyFill="1" applyBorder="1" applyAlignment="1" applyProtection="1">
      <alignment horizontal="left"/>
      <protection locked="0"/>
    </xf>
    <xf numFmtId="171" fontId="1" fillId="3" borderId="0" xfId="0" quotePrefix="1" applyNumberFormat="1" applyFont="1" applyFill="1" applyProtection="1">
      <protection locked="0"/>
    </xf>
    <xf numFmtId="170" fontId="1" fillId="3" borderId="0" xfId="0" applyNumberFormat="1" applyFont="1" applyFill="1" applyAlignment="1" applyProtection="1">
      <alignment horizontal="left"/>
      <protection locked="0"/>
    </xf>
    <xf numFmtId="0" fontId="3" fillId="6" borderId="15"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5" fillId="6" borderId="16" xfId="0" applyFont="1" applyFill="1" applyBorder="1" applyAlignment="1" applyProtection="1">
      <alignment horizontal="center" vertical="center" wrapText="1"/>
      <protection locked="0"/>
    </xf>
    <xf numFmtId="0" fontId="4" fillId="7" borderId="17" xfId="0" applyFont="1" applyFill="1" applyBorder="1" applyAlignment="1" applyProtection="1">
      <alignment horizontal="center" wrapText="1"/>
      <protection locked="0"/>
    </xf>
    <xf numFmtId="0" fontId="3" fillId="0" borderId="18" xfId="0" applyFont="1" applyBorder="1" applyAlignment="1" applyProtection="1">
      <alignment wrapText="1"/>
      <protection locked="0"/>
    </xf>
    <xf numFmtId="172" fontId="7" fillId="4" borderId="19" xfId="0" applyNumberFormat="1" applyFont="1" applyFill="1" applyBorder="1" applyAlignment="1" applyProtection="1">
      <alignment horizontal="right" wrapText="1"/>
      <protection locked="0"/>
    </xf>
    <xf numFmtId="0" fontId="58" fillId="18" borderId="12" xfId="0" applyFont="1" applyFill="1" applyBorder="1"/>
    <xf numFmtId="0" fontId="58" fillId="18" borderId="13" xfId="0" applyFont="1" applyFill="1" applyBorder="1" applyAlignment="1">
      <alignment vertical="center"/>
    </xf>
    <xf numFmtId="167" fontId="58" fillId="18" borderId="13" xfId="0" applyNumberFormat="1" applyFont="1" applyFill="1" applyBorder="1"/>
    <xf numFmtId="0" fontId="3" fillId="6" borderId="20" xfId="0" applyFont="1" applyFill="1" applyBorder="1" applyAlignment="1" applyProtection="1">
      <alignment vertical="center"/>
      <protection locked="0"/>
    </xf>
    <xf numFmtId="0" fontId="4" fillId="7" borderId="21" xfId="0" applyFont="1" applyFill="1" applyBorder="1" applyAlignment="1" applyProtection="1">
      <alignment horizontal="center" wrapText="1"/>
      <protection locked="0"/>
    </xf>
    <xf numFmtId="0" fontId="3" fillId="19" borderId="18" xfId="0" applyFont="1" applyFill="1" applyBorder="1" applyAlignment="1" applyProtection="1">
      <alignment wrapText="1"/>
      <protection locked="0"/>
    </xf>
    <xf numFmtId="0" fontId="51" fillId="19" borderId="2" xfId="0" applyFont="1" applyFill="1" applyBorder="1" applyAlignment="1">
      <alignment vertical="center"/>
    </xf>
    <xf numFmtId="167" fontId="52" fillId="19" borderId="2" xfId="1" applyNumberFormat="1" applyFont="1" applyFill="1" applyBorder="1"/>
    <xf numFmtId="167" fontId="54" fillId="19" borderId="2" xfId="0" applyNumberFormat="1" applyFont="1" applyFill="1" applyBorder="1"/>
    <xf numFmtId="0" fontId="48" fillId="19" borderId="2" xfId="0" applyFont="1" applyFill="1" applyBorder="1"/>
    <xf numFmtId="167" fontId="54" fillId="19" borderId="13" xfId="0" applyNumberFormat="1" applyFont="1" applyFill="1" applyBorder="1"/>
    <xf numFmtId="168" fontId="54" fillId="19" borderId="2" xfId="1" applyNumberFormat="1" applyFont="1" applyFill="1" applyBorder="1"/>
    <xf numFmtId="167" fontId="41" fillId="19" borderId="2" xfId="0" applyNumberFormat="1" applyFont="1" applyFill="1" applyBorder="1" applyAlignment="1">
      <alignment horizontal="center" vertical="center" wrapText="1"/>
    </xf>
    <xf numFmtId="167" fontId="41" fillId="19" borderId="2" xfId="1" applyNumberFormat="1" applyFont="1" applyFill="1" applyBorder="1" applyAlignment="1">
      <alignment horizontal="center" vertical="center" wrapText="1"/>
    </xf>
    <xf numFmtId="167" fontId="43" fillId="19" borderId="2" xfId="1" applyNumberFormat="1" applyFont="1" applyFill="1" applyBorder="1"/>
    <xf numFmtId="167" fontId="41" fillId="19" borderId="2" xfId="0" applyNumberFormat="1" applyFont="1" applyFill="1" applyBorder="1" applyAlignment="1">
      <alignment vertical="center" wrapText="1"/>
    </xf>
    <xf numFmtId="0" fontId="51" fillId="15" borderId="22" xfId="0" applyFont="1" applyFill="1" applyBorder="1" applyAlignment="1">
      <alignment vertical="center"/>
    </xf>
    <xf numFmtId="167" fontId="59" fillId="19" borderId="13" xfId="0" applyNumberFormat="1" applyFont="1" applyFill="1" applyBorder="1"/>
    <xf numFmtId="0" fontId="51" fillId="15" borderId="23" xfId="0" applyFont="1" applyFill="1" applyBorder="1" applyAlignment="1">
      <alignment vertical="center"/>
    </xf>
    <xf numFmtId="167" fontId="52" fillId="16" borderId="23" xfId="1" applyNumberFormat="1" applyFont="1" applyFill="1" applyBorder="1"/>
    <xf numFmtId="167" fontId="53" fillId="16" borderId="23" xfId="1" applyNumberFormat="1" applyFont="1" applyFill="1" applyBorder="1" applyAlignment="1">
      <alignment horizontal="right" vertical="center" wrapText="1"/>
    </xf>
    <xf numFmtId="167" fontId="54" fillId="17" borderId="23" xfId="1" applyNumberFormat="1" applyFont="1" applyFill="1" applyBorder="1" applyAlignment="1">
      <alignment vertical="center"/>
    </xf>
    <xf numFmtId="167" fontId="54" fillId="16" borderId="23" xfId="1" applyNumberFormat="1" applyFont="1" applyFill="1" applyBorder="1" applyAlignment="1">
      <alignment vertical="center"/>
    </xf>
    <xf numFmtId="167" fontId="54" fillId="17" borderId="23" xfId="0" applyNumberFormat="1" applyFont="1" applyFill="1" applyBorder="1"/>
    <xf numFmtId="0" fontId="48" fillId="15" borderId="23" xfId="0" applyFont="1" applyFill="1" applyBorder="1"/>
    <xf numFmtId="167" fontId="56" fillId="16" borderId="23" xfId="0" applyNumberFormat="1" applyFont="1" applyFill="1" applyBorder="1"/>
    <xf numFmtId="167" fontId="54" fillId="16" borderId="23" xfId="0" applyNumberFormat="1" applyFont="1" applyFill="1" applyBorder="1"/>
    <xf numFmtId="167" fontId="54" fillId="17" borderId="24" xfId="0" applyNumberFormat="1" applyFont="1" applyFill="1" applyBorder="1"/>
    <xf numFmtId="168" fontId="54" fillId="11" borderId="23" xfId="1" applyNumberFormat="1" applyFont="1" applyFill="1" applyBorder="1"/>
    <xf numFmtId="167" fontId="41" fillId="12" borderId="23" xfId="0" applyNumberFormat="1" applyFont="1" applyFill="1" applyBorder="1" applyAlignment="1">
      <alignment horizontal="center" vertical="center" wrapText="1"/>
    </xf>
    <xf numFmtId="167" fontId="41" fillId="12" borderId="23" xfId="1" applyNumberFormat="1" applyFont="1" applyFill="1" applyBorder="1" applyAlignment="1">
      <alignment horizontal="center" vertical="center" wrapText="1"/>
    </xf>
    <xf numFmtId="167" fontId="43" fillId="11" borderId="23" xfId="1" applyNumberFormat="1" applyFont="1" applyFill="1" applyBorder="1"/>
    <xf numFmtId="167" fontId="41" fillId="13" borderId="23" xfId="0" applyNumberFormat="1" applyFont="1" applyFill="1" applyBorder="1" applyAlignment="1">
      <alignment vertical="center" wrapText="1"/>
    </xf>
    <xf numFmtId="167" fontId="58" fillId="18" borderId="24" xfId="0" applyNumberFormat="1" applyFont="1" applyFill="1" applyBorder="1"/>
    <xf numFmtId="0" fontId="1" fillId="3" borderId="25" xfId="0" applyFont="1" applyFill="1" applyBorder="1" applyProtection="1">
      <protection locked="0"/>
    </xf>
    <xf numFmtId="0" fontId="5" fillId="6" borderId="26" xfId="0" applyFont="1" applyFill="1" applyBorder="1" applyAlignment="1" applyProtection="1">
      <alignment horizontal="center" vertical="center" wrapText="1"/>
      <protection locked="0"/>
    </xf>
    <xf numFmtId="0" fontId="4" fillId="7" borderId="25" xfId="0" applyFont="1" applyFill="1" applyBorder="1" applyAlignment="1" applyProtection="1">
      <alignment horizontal="center" wrapText="1"/>
      <protection locked="0"/>
    </xf>
    <xf numFmtId="0" fontId="3" fillId="0" borderId="7" xfId="0" applyFont="1" applyBorder="1" applyAlignment="1" applyProtection="1">
      <alignment wrapText="1"/>
      <protection locked="0"/>
    </xf>
    <xf numFmtId="172" fontId="6" fillId="4" borderId="23" xfId="0" applyNumberFormat="1" applyFont="1" applyFill="1" applyBorder="1" applyAlignment="1" applyProtection="1">
      <alignment horizontal="right" wrapText="1"/>
      <protection locked="0"/>
    </xf>
    <xf numFmtId="0" fontId="3" fillId="19" borderId="27" xfId="0" applyFont="1" applyFill="1" applyBorder="1" applyAlignment="1" applyProtection="1">
      <alignment horizontal="center" vertical="center"/>
      <protection locked="0"/>
    </xf>
    <xf numFmtId="0" fontId="3" fillId="19" borderId="0" xfId="0" applyFont="1" applyFill="1" applyBorder="1" applyAlignment="1" applyProtection="1">
      <alignment horizontal="center" vertical="center"/>
      <protection locked="0"/>
    </xf>
    <xf numFmtId="0" fontId="0" fillId="13" borderId="28" xfId="0" applyFill="1" applyBorder="1"/>
    <xf numFmtId="0" fontId="0" fillId="13" borderId="27" xfId="0" applyFill="1" applyBorder="1"/>
    <xf numFmtId="0" fontId="0" fillId="13" borderId="29" xfId="0" applyFill="1" applyBorder="1" applyAlignment="1"/>
    <xf numFmtId="0" fontId="0" fillId="0" borderId="0" xfId="0" applyAlignment="1"/>
    <xf numFmtId="49" fontId="0" fillId="0" borderId="0" xfId="0" applyNumberFormat="1"/>
    <xf numFmtId="0" fontId="0" fillId="13" borderId="30" xfId="0" applyFill="1" applyBorder="1"/>
    <xf numFmtId="0" fontId="37" fillId="13" borderId="0" xfId="0" applyFont="1" applyFill="1" applyBorder="1" applyAlignment="1">
      <alignment horizontal="right"/>
    </xf>
    <xf numFmtId="0" fontId="0" fillId="10" borderId="31" xfId="0" applyFill="1" applyBorder="1"/>
    <xf numFmtId="0" fontId="0" fillId="13" borderId="32" xfId="0" applyFill="1" applyBorder="1" applyAlignment="1"/>
    <xf numFmtId="0" fontId="0" fillId="10" borderId="33" xfId="0" applyFill="1" applyBorder="1"/>
    <xf numFmtId="0" fontId="0" fillId="13" borderId="34" xfId="0" applyFill="1" applyBorder="1"/>
    <xf numFmtId="0" fontId="0" fillId="13" borderId="33" xfId="0" applyFill="1" applyBorder="1"/>
    <xf numFmtId="0" fontId="0" fillId="13" borderId="35" xfId="0" applyFill="1" applyBorder="1" applyAlignment="1"/>
    <xf numFmtId="0" fontId="0" fillId="2" borderId="0" xfId="0" applyNumberFormat="1" applyFont="1" applyFill="1" applyAlignment="1" applyProtection="1">
      <alignment horizontal="center" vertical="center"/>
    </xf>
    <xf numFmtId="0" fontId="0" fillId="2" borderId="0" xfId="0" applyNumberFormat="1" applyFont="1" applyFill="1" applyAlignment="1" applyProtection="1">
      <alignment horizontal="left" vertical="top"/>
    </xf>
    <xf numFmtId="1" fontId="0" fillId="2" borderId="0" xfId="0" applyNumberFormat="1" applyFont="1" applyFill="1" applyAlignment="1" applyProtection="1">
      <alignment horizontal="center" vertical="center"/>
    </xf>
    <xf numFmtId="164" fontId="0" fillId="2" borderId="0" xfId="0" applyNumberFormat="1" applyFont="1" applyFill="1" applyAlignment="1" applyProtection="1">
      <alignment horizontal="center" vertical="center"/>
    </xf>
    <xf numFmtId="49" fontId="0" fillId="2" borderId="0" xfId="0" applyNumberFormat="1" applyFont="1" applyFill="1" applyAlignment="1" applyProtection="1">
      <alignment horizontal="center" vertical="center"/>
    </xf>
    <xf numFmtId="0" fontId="8" fillId="8" borderId="0" xfId="0" applyNumberFormat="1" applyFont="1" applyFill="1" applyAlignment="1" applyProtection="1">
      <alignment horizontal="center" vertical="center" wrapText="1"/>
    </xf>
    <xf numFmtId="1" fontId="8" fillId="8" borderId="0" xfId="0" applyNumberFormat="1" applyFont="1" applyFill="1" applyAlignment="1" applyProtection="1">
      <alignment horizontal="center" vertical="center" wrapText="1"/>
    </xf>
    <xf numFmtId="164" fontId="8" fillId="8" borderId="0" xfId="0" applyNumberFormat="1" applyFont="1" applyFill="1" applyAlignment="1" applyProtection="1">
      <alignment horizontal="center" vertical="center" wrapText="1"/>
    </xf>
    <xf numFmtId="49" fontId="8" fillId="8" borderId="0" xfId="0" applyNumberFormat="1" applyFont="1" applyFill="1" applyAlignment="1" applyProtection="1">
      <alignment horizontal="center" vertical="center" wrapText="1"/>
    </xf>
    <xf numFmtId="0" fontId="0" fillId="0" borderId="0" xfId="0" applyAlignment="1">
      <alignment wrapText="1"/>
    </xf>
    <xf numFmtId="173" fontId="0" fillId="2" borderId="0" xfId="0" applyNumberFormat="1" applyFont="1" applyFill="1" applyAlignment="1" applyProtection="1">
      <alignment horizontal="center" vertical="center"/>
    </xf>
    <xf numFmtId="174" fontId="0" fillId="2" borderId="0" xfId="0" applyNumberFormat="1" applyFont="1" applyFill="1" applyAlignment="1" applyProtection="1">
      <alignment horizontal="right" vertical="center"/>
    </xf>
    <xf numFmtId="49" fontId="0" fillId="2" borderId="0" xfId="0" quotePrefix="1" applyNumberFormat="1" applyFont="1" applyFill="1" applyAlignment="1" applyProtection="1">
      <alignment horizontal="left" vertical="center"/>
    </xf>
    <xf numFmtId="49" fontId="0" fillId="2" borderId="0" xfId="0" applyNumberFormat="1" applyFont="1" applyFill="1" applyAlignment="1" applyProtection="1">
      <alignment horizontal="left" vertical="center"/>
    </xf>
    <xf numFmtId="0" fontId="9" fillId="9" borderId="0" xfId="0" applyNumberFormat="1" applyFont="1" applyFill="1" applyAlignment="1" applyProtection="1">
      <alignment horizontal="center" vertical="center"/>
    </xf>
    <xf numFmtId="0" fontId="9" fillId="9" borderId="0" xfId="0" applyNumberFormat="1" applyFont="1" applyFill="1" applyAlignment="1" applyProtection="1">
      <alignment horizontal="left" vertical="top"/>
    </xf>
    <xf numFmtId="1" fontId="9" fillId="9" borderId="0" xfId="0" applyNumberFormat="1" applyFont="1" applyFill="1" applyAlignment="1" applyProtection="1">
      <alignment horizontal="center" vertical="center"/>
    </xf>
    <xf numFmtId="164" fontId="9" fillId="9" borderId="0" xfId="0" applyNumberFormat="1" applyFont="1" applyFill="1" applyAlignment="1" applyProtection="1">
      <alignment horizontal="center" vertical="center"/>
    </xf>
    <xf numFmtId="175" fontId="9" fillId="9" borderId="0" xfId="0" applyNumberFormat="1" applyFont="1" applyFill="1" applyAlignment="1" applyProtection="1">
      <alignment horizontal="center" vertical="center"/>
    </xf>
    <xf numFmtId="0" fontId="0" fillId="2" borderId="0" xfId="0" quotePrefix="1" applyNumberFormat="1" applyFont="1" applyFill="1" applyAlignment="1" applyProtection="1">
      <alignment horizontal="center" vertical="center"/>
    </xf>
    <xf numFmtId="175" fontId="0" fillId="2" borderId="0" xfId="0" applyNumberFormat="1" applyFont="1" applyFill="1" applyAlignment="1" applyProtection="1">
      <alignment horizontal="center" vertical="center"/>
    </xf>
    <xf numFmtId="168" fontId="39" fillId="0" borderId="0" xfId="0" applyNumberFormat="1" applyFont="1"/>
    <xf numFmtId="176" fontId="0" fillId="0" borderId="0" xfId="0" applyNumberFormat="1"/>
    <xf numFmtId="0" fontId="12" fillId="0" borderId="0" xfId="6" applyFont="1"/>
    <xf numFmtId="0" fontId="13" fillId="0" borderId="0" xfId="5" applyFont="1"/>
    <xf numFmtId="0" fontId="13" fillId="0" borderId="0" xfId="6" applyFont="1" applyFill="1" applyBorder="1" applyAlignment="1">
      <alignment horizontal="right"/>
    </xf>
    <xf numFmtId="0" fontId="12" fillId="0" borderId="0" xfId="6" applyFont="1" applyBorder="1" applyAlignment="1">
      <alignment horizontal="left"/>
    </xf>
    <xf numFmtId="0" fontId="12" fillId="0" borderId="0" xfId="6" applyFont="1" applyFill="1" applyBorder="1" applyAlignment="1">
      <alignment horizontal="right"/>
    </xf>
    <xf numFmtId="15" fontId="12" fillId="0" borderId="0" xfId="5" applyNumberFormat="1" applyFont="1" applyBorder="1" applyAlignment="1">
      <alignment horizontal="left"/>
    </xf>
    <xf numFmtId="0" fontId="12" fillId="0" borderId="0" xfId="5" applyFont="1"/>
    <xf numFmtId="0" fontId="13" fillId="0" borderId="0" xfId="0" applyFont="1"/>
    <xf numFmtId="0" fontId="14" fillId="0" borderId="0" xfId="6" applyFont="1"/>
    <xf numFmtId="0" fontId="14" fillId="0" borderId="0" xfId="6" applyFont="1" applyFill="1"/>
    <xf numFmtId="0" fontId="14" fillId="0" borderId="0" xfId="5" applyFont="1"/>
    <xf numFmtId="3" fontId="14" fillId="0" borderId="0" xfId="6" applyNumberFormat="1" applyFont="1" applyAlignment="1">
      <alignment horizontal="center"/>
    </xf>
    <xf numFmtId="0" fontId="15" fillId="0" borderId="0" xfId="0" applyFont="1"/>
    <xf numFmtId="0" fontId="14" fillId="0" borderId="0" xfId="0" applyFont="1"/>
    <xf numFmtId="0" fontId="13" fillId="0" borderId="0" xfId="6" applyFont="1"/>
    <xf numFmtId="0" fontId="13" fillId="0" borderId="0" xfId="0" applyFont="1" applyAlignment="1">
      <alignment horizontal="right"/>
    </xf>
    <xf numFmtId="0" fontId="12" fillId="0" borderId="0" xfId="6" applyFont="1" applyBorder="1"/>
    <xf numFmtId="0" fontId="13" fillId="0" borderId="0" xfId="6" applyFont="1" applyBorder="1"/>
    <xf numFmtId="0" fontId="13" fillId="0" borderId="0" xfId="0" applyFont="1" applyBorder="1"/>
    <xf numFmtId="0" fontId="16" fillId="0" borderId="0" xfId="6" applyFont="1" applyFill="1" applyBorder="1" applyAlignment="1">
      <alignment horizontal="left"/>
    </xf>
    <xf numFmtId="0" fontId="16" fillId="0" borderId="0" xfId="6" applyFont="1" applyBorder="1" applyAlignment="1">
      <alignment horizontal="left"/>
    </xf>
    <xf numFmtId="0" fontId="17" fillId="0" borderId="0" xfId="0" applyFont="1" applyAlignment="1">
      <alignment horizontal="center"/>
    </xf>
    <xf numFmtId="0" fontId="13" fillId="0" borderId="0" xfId="6" applyFont="1" applyFill="1" applyBorder="1" applyAlignment="1">
      <alignment horizontal="left"/>
    </xf>
    <xf numFmtId="3" fontId="16" fillId="0" borderId="0" xfId="6" applyNumberFormat="1" applyFont="1" applyAlignment="1">
      <alignment horizontal="left"/>
    </xf>
    <xf numFmtId="0" fontId="14" fillId="0" borderId="0" xfId="6" applyFont="1" applyBorder="1" applyAlignment="1">
      <alignment horizontal="left"/>
    </xf>
    <xf numFmtId="0" fontId="14" fillId="0" borderId="0" xfId="6" applyFont="1" applyBorder="1" applyAlignment="1">
      <alignment horizontal="right"/>
    </xf>
    <xf numFmtId="0" fontId="14" fillId="0" borderId="0" xfId="6" applyFont="1" applyFill="1" applyBorder="1" applyAlignment="1">
      <alignment horizontal="left"/>
    </xf>
    <xf numFmtId="0" fontId="2" fillId="0" borderId="36" xfId="6" applyFont="1" applyBorder="1"/>
    <xf numFmtId="0" fontId="14" fillId="0" borderId="0" xfId="6" applyFont="1" applyBorder="1"/>
    <xf numFmtId="0" fontId="2" fillId="0" borderId="0" xfId="6" applyFont="1" applyFill="1" applyBorder="1" applyAlignment="1">
      <alignment horizontal="centerContinuous"/>
    </xf>
    <xf numFmtId="0" fontId="2" fillId="0" borderId="0" xfId="6" applyFont="1" applyBorder="1" applyAlignment="1">
      <alignment horizontal="centerContinuous"/>
    </xf>
    <xf numFmtId="0" fontId="2" fillId="0" borderId="0" xfId="6" applyFont="1" applyBorder="1" applyAlignment="1">
      <alignment horizontal="center"/>
    </xf>
    <xf numFmtId="0" fontId="18" fillId="0" borderId="0" xfId="0" applyFont="1" applyAlignment="1">
      <alignment horizontal="left"/>
    </xf>
    <xf numFmtId="0" fontId="14" fillId="0" borderId="0" xfId="6" applyFont="1" applyBorder="1" applyAlignment="1">
      <alignment horizontal="left" vertical="center"/>
    </xf>
    <xf numFmtId="0" fontId="14" fillId="0" borderId="0" xfId="6" applyFont="1" applyBorder="1" applyAlignment="1">
      <alignment vertical="center"/>
    </xf>
    <xf numFmtId="0" fontId="14" fillId="0" borderId="0" xfId="6" applyFont="1" applyAlignment="1">
      <alignment vertical="center"/>
    </xf>
    <xf numFmtId="0" fontId="14" fillId="0" borderId="37" xfId="6" applyFont="1" applyBorder="1" applyAlignment="1">
      <alignment vertical="center"/>
    </xf>
    <xf numFmtId="0" fontId="15" fillId="0" borderId="0" xfId="0" applyFont="1" applyAlignment="1">
      <alignment vertical="center"/>
    </xf>
    <xf numFmtId="0" fontId="14" fillId="0" borderId="0" xfId="0" applyFont="1" applyAlignment="1">
      <alignment vertical="center"/>
    </xf>
    <xf numFmtId="0" fontId="14" fillId="0" borderId="29" xfId="6" applyFont="1" applyBorder="1" applyAlignment="1">
      <alignment horizontal="center" vertical="center"/>
    </xf>
    <xf numFmtId="0" fontId="2" fillId="0" borderId="38" xfId="6" applyFont="1" applyBorder="1" applyAlignment="1">
      <alignment horizontal="center"/>
    </xf>
    <xf numFmtId="0" fontId="14" fillId="0" borderId="0" xfId="6" applyFont="1" applyBorder="1" applyAlignment="1">
      <alignment horizontal="center" vertical="center"/>
    </xf>
    <xf numFmtId="0" fontId="14" fillId="0" borderId="38" xfId="6" applyFont="1" applyBorder="1" applyAlignment="1">
      <alignment horizontal="center" vertical="center" wrapText="1"/>
    </xf>
    <xf numFmtId="0" fontId="14" fillId="0" borderId="8" xfId="6" applyFont="1" applyBorder="1" applyAlignment="1">
      <alignment horizontal="center" vertical="center" wrapText="1"/>
    </xf>
    <xf numFmtId="0" fontId="14" fillId="5" borderId="4" xfId="6" applyFont="1" applyFill="1" applyBorder="1" applyAlignment="1">
      <alignment horizontal="center" vertical="center" wrapText="1"/>
    </xf>
    <xf numFmtId="3" fontId="14" fillId="5" borderId="39" xfId="6" applyNumberFormat="1" applyFont="1" applyFill="1" applyBorder="1" applyAlignment="1">
      <alignment horizontal="center" vertical="center" wrapText="1"/>
    </xf>
    <xf numFmtId="0" fontId="20" fillId="0" borderId="3" xfId="6" applyFont="1" applyFill="1" applyBorder="1" applyAlignment="1">
      <alignment horizontal="center" vertical="center" wrapText="1"/>
    </xf>
    <xf numFmtId="0" fontId="14" fillId="5" borderId="27" xfId="6" applyFont="1" applyFill="1" applyBorder="1" applyAlignment="1">
      <alignment horizontal="center" vertical="center" wrapText="1"/>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14" fillId="0" borderId="32" xfId="6" applyFont="1" applyBorder="1" applyAlignment="1">
      <alignment horizontal="center" vertical="center"/>
    </xf>
    <xf numFmtId="0" fontId="14" fillId="0" borderId="40" xfId="6" applyFont="1" applyBorder="1" applyAlignment="1">
      <alignment horizontal="center" vertical="center"/>
    </xf>
    <xf numFmtId="14" fontId="21" fillId="0" borderId="40" xfId="6" applyNumberFormat="1" applyFont="1" applyFill="1" applyBorder="1" applyAlignment="1">
      <alignment horizontal="center" vertical="center" wrapText="1"/>
    </xf>
    <xf numFmtId="0" fontId="22" fillId="0" borderId="41" xfId="6" applyFont="1" applyBorder="1" applyAlignment="1">
      <alignment horizontal="center" vertical="center" wrapText="1"/>
    </xf>
    <xf numFmtId="0" fontId="22" fillId="5" borderId="10" xfId="6" applyFont="1" applyFill="1" applyBorder="1" applyAlignment="1">
      <alignment horizontal="center" vertical="center" wrapText="1"/>
    </xf>
    <xf numFmtId="0" fontId="22" fillId="5" borderId="42" xfId="6" applyFont="1" applyFill="1" applyBorder="1" applyAlignment="1">
      <alignment horizontal="center" vertical="center" wrapText="1"/>
    </xf>
    <xf numFmtId="0" fontId="22" fillId="0" borderId="0" xfId="6" applyFont="1" applyBorder="1" applyAlignment="1">
      <alignment horizontal="center" vertical="center"/>
    </xf>
    <xf numFmtId="14" fontId="21" fillId="0" borderId="43" xfId="6" applyNumberFormat="1" applyFont="1" applyFill="1" applyBorder="1" applyAlignment="1">
      <alignment horizontal="center" vertical="center" wrapText="1"/>
    </xf>
    <xf numFmtId="0" fontId="23" fillId="5" borderId="0" xfId="6" applyFont="1" applyFill="1" applyBorder="1" applyAlignment="1">
      <alignment horizontal="center" vertical="center" wrapText="1"/>
    </xf>
    <xf numFmtId="3" fontId="22" fillId="5" borderId="42" xfId="6" applyNumberFormat="1" applyFont="1" applyFill="1" applyBorder="1" applyAlignment="1">
      <alignment horizontal="center" vertical="center" wrapText="1"/>
    </xf>
    <xf numFmtId="0" fontId="14" fillId="0" borderId="35" xfId="6" applyFont="1" applyBorder="1" applyAlignment="1">
      <alignment horizontal="center" vertical="center"/>
    </xf>
    <xf numFmtId="0" fontId="2" fillId="0" borderId="44" xfId="6" applyFont="1" applyBorder="1" applyAlignment="1">
      <alignment vertical="center"/>
    </xf>
    <xf numFmtId="0" fontId="2" fillId="0" borderId="0" xfId="6" applyFont="1" applyBorder="1" applyAlignment="1">
      <alignment vertical="center"/>
    </xf>
    <xf numFmtId="3" fontId="24" fillId="0" borderId="44" xfId="6" applyNumberFormat="1" applyFont="1" applyFill="1" applyBorder="1" applyAlignment="1">
      <alignment horizontal="center" vertical="center"/>
    </xf>
    <xf numFmtId="3" fontId="24" fillId="0" borderId="45" xfId="6" applyNumberFormat="1" applyFont="1" applyFill="1" applyBorder="1" applyAlignment="1">
      <alignment horizontal="center" vertical="center"/>
    </xf>
    <xf numFmtId="0" fontId="24" fillId="5" borderId="46" xfId="6" applyFont="1" applyFill="1" applyBorder="1" applyAlignment="1">
      <alignment horizontal="center" vertical="center" wrapText="1"/>
    </xf>
    <xf numFmtId="0" fontId="24" fillId="5" borderId="42" xfId="6" applyFont="1" applyFill="1" applyBorder="1" applyAlignment="1">
      <alignment horizontal="center" vertical="center" wrapText="1"/>
    </xf>
    <xf numFmtId="0" fontId="24" fillId="0" borderId="0" xfId="6" applyFont="1" applyBorder="1" applyAlignment="1">
      <alignment vertical="center"/>
    </xf>
    <xf numFmtId="3" fontId="24" fillId="0" borderId="47" xfId="6" applyNumberFormat="1" applyFont="1" applyFill="1" applyBorder="1" applyAlignment="1">
      <alignment horizontal="center" vertical="center"/>
    </xf>
    <xf numFmtId="3" fontId="24" fillId="5" borderId="33" xfId="6" applyNumberFormat="1" applyFont="1" applyFill="1" applyBorder="1" applyAlignment="1">
      <alignment horizontal="center" vertical="center"/>
    </xf>
    <xf numFmtId="3" fontId="24" fillId="5" borderId="48" xfId="6" applyNumberFormat="1" applyFont="1" applyFill="1" applyBorder="1" applyAlignment="1">
      <alignment horizontal="center" vertical="center"/>
    </xf>
    <xf numFmtId="166" fontId="15" fillId="0" borderId="0" xfId="1" applyFont="1" applyBorder="1" applyAlignment="1">
      <alignment vertical="center"/>
    </xf>
    <xf numFmtId="0" fontId="15" fillId="0" borderId="0" xfId="0" applyFont="1" applyBorder="1" applyAlignment="1">
      <alignment vertical="center"/>
    </xf>
    <xf numFmtId="0" fontId="14" fillId="0" borderId="0" xfId="0" applyFont="1" applyBorder="1" applyAlignment="1">
      <alignment vertical="center"/>
    </xf>
    <xf numFmtId="0" fontId="14" fillId="0" borderId="0" xfId="6" applyFont="1" applyAlignment="1">
      <alignment horizontal="right" vertical="center"/>
    </xf>
    <xf numFmtId="49" fontId="2" fillId="5" borderId="49" xfId="6" applyNumberFormat="1" applyFont="1" applyFill="1" applyBorder="1" applyAlignment="1">
      <alignment horizontal="center" vertical="center" wrapText="1"/>
    </xf>
    <xf numFmtId="37" fontId="14" fillId="0" borderId="50" xfId="6" applyNumberFormat="1" applyFont="1" applyFill="1" applyBorder="1" applyAlignment="1">
      <alignment horizontal="right" vertical="center" wrapText="1"/>
    </xf>
    <xf numFmtId="166" fontId="14" fillId="0" borderId="51" xfId="1" applyFont="1" applyFill="1" applyBorder="1" applyAlignment="1">
      <alignment horizontal="right" vertical="center" wrapText="1"/>
    </xf>
    <xf numFmtId="37" fontId="14" fillId="5" borderId="20" xfId="2" applyNumberFormat="1" applyFont="1" applyFill="1" applyBorder="1" applyAlignment="1">
      <alignment horizontal="right" vertical="center"/>
    </xf>
    <xf numFmtId="37" fontId="14" fillId="5" borderId="16" xfId="2" applyNumberFormat="1" applyFont="1" applyFill="1" applyBorder="1" applyAlignment="1">
      <alignment horizontal="right" vertical="center"/>
    </xf>
    <xf numFmtId="37" fontId="14" fillId="0" borderId="52" xfId="6" applyNumberFormat="1" applyFont="1" applyFill="1" applyBorder="1" applyAlignment="1">
      <alignment horizontal="right" vertical="center" wrapText="1"/>
    </xf>
    <xf numFmtId="37" fontId="14" fillId="5" borderId="36" xfId="6" applyNumberFormat="1" applyFont="1" applyFill="1" applyBorder="1" applyAlignment="1">
      <alignment horizontal="right" vertical="center" wrapText="1"/>
    </xf>
    <xf numFmtId="37" fontId="14" fillId="5" borderId="53" xfId="6" applyNumberFormat="1" applyFont="1" applyFill="1" applyBorder="1" applyAlignment="1">
      <alignment horizontal="right" vertical="center"/>
    </xf>
    <xf numFmtId="43" fontId="15" fillId="0" borderId="0" xfId="0" applyNumberFormat="1" applyFont="1" applyAlignment="1">
      <alignment horizontal="right" vertical="center"/>
    </xf>
    <xf numFmtId="0" fontId="15" fillId="0" borderId="0" xfId="0" applyFont="1" applyAlignment="1">
      <alignment horizontal="right" vertical="center"/>
    </xf>
    <xf numFmtId="166" fontId="15" fillId="0" borderId="0" xfId="1" applyFont="1" applyAlignment="1">
      <alignment horizontal="right" vertical="center"/>
    </xf>
    <xf numFmtId="177" fontId="15" fillId="0" borderId="0" xfId="0" applyNumberFormat="1" applyFont="1" applyAlignment="1">
      <alignment horizontal="right" vertical="center"/>
    </xf>
    <xf numFmtId="0" fontId="14" fillId="0" borderId="0" xfId="0" applyFont="1" applyAlignment="1">
      <alignment horizontal="right" vertical="center"/>
    </xf>
    <xf numFmtId="0" fontId="14" fillId="0" borderId="50" xfId="6" applyFont="1" applyBorder="1" applyAlignment="1">
      <alignment horizontal="center" vertical="center"/>
    </xf>
    <xf numFmtId="1" fontId="2" fillId="5" borderId="54" xfId="6" applyNumberFormat="1" applyFont="1" applyFill="1" applyBorder="1" applyAlignment="1">
      <alignment horizontal="center" vertical="center" wrapText="1"/>
    </xf>
    <xf numFmtId="37" fontId="14" fillId="0" borderId="55" xfId="6" applyNumberFormat="1" applyFont="1" applyFill="1" applyBorder="1" applyAlignment="1">
      <alignment horizontal="right" vertical="center" wrapText="1"/>
    </xf>
    <xf numFmtId="37" fontId="14" fillId="5" borderId="22" xfId="2" applyNumberFormat="1" applyFont="1" applyFill="1" applyBorder="1" applyAlignment="1">
      <alignment horizontal="right" vertical="center"/>
    </xf>
    <xf numFmtId="37" fontId="14" fillId="5" borderId="19" xfId="2" applyNumberFormat="1" applyFont="1" applyFill="1" applyBorder="1" applyAlignment="1">
      <alignment horizontal="right" vertical="center"/>
    </xf>
    <xf numFmtId="37" fontId="14" fillId="0" borderId="1" xfId="6" applyNumberFormat="1" applyFont="1" applyFill="1" applyBorder="1" applyAlignment="1">
      <alignment horizontal="right" vertical="center" wrapText="1"/>
    </xf>
    <xf numFmtId="169" fontId="15" fillId="0" borderId="0" xfId="7" applyNumberFormat="1" applyFont="1" applyAlignment="1">
      <alignment horizontal="right" vertical="center"/>
    </xf>
    <xf numFmtId="0" fontId="14" fillId="0" borderId="55" xfId="6" applyFont="1" applyFill="1" applyBorder="1" applyAlignment="1">
      <alignment horizontal="center" vertical="center"/>
    </xf>
    <xf numFmtId="0" fontId="14" fillId="0" borderId="0" xfId="6" applyFont="1" applyFill="1" applyAlignment="1">
      <alignment horizontal="right" vertical="center"/>
    </xf>
    <xf numFmtId="38" fontId="14" fillId="0" borderId="0" xfId="3" applyNumberFormat="1" applyFont="1" applyFill="1" applyAlignment="1">
      <alignment horizontal="right" vertical="center"/>
    </xf>
    <xf numFmtId="0" fontId="15" fillId="0" borderId="0" xfId="0" applyFont="1" applyFill="1" applyAlignment="1">
      <alignment horizontal="right" vertical="center"/>
    </xf>
    <xf numFmtId="0" fontId="14" fillId="0" borderId="0" xfId="0" applyFont="1" applyFill="1" applyAlignment="1">
      <alignment horizontal="right" vertical="center"/>
    </xf>
    <xf numFmtId="0" fontId="14" fillId="0" borderId="55" xfId="6" applyFont="1" applyBorder="1" applyAlignment="1">
      <alignment horizontal="center" vertical="center"/>
    </xf>
    <xf numFmtId="1" fontId="2" fillId="5" borderId="32" xfId="6" applyNumberFormat="1" applyFont="1" applyFill="1" applyBorder="1" applyAlignment="1">
      <alignment horizontal="center" vertical="center" wrapText="1"/>
    </xf>
    <xf numFmtId="0" fontId="2" fillId="0" borderId="0" xfId="6" applyFont="1" applyAlignment="1">
      <alignment horizontal="right" vertical="center"/>
    </xf>
    <xf numFmtId="37" fontId="14" fillId="5" borderId="42" xfId="6" applyNumberFormat="1" applyFont="1" applyFill="1" applyBorder="1" applyAlignment="1">
      <alignment horizontal="right" vertical="center"/>
    </xf>
    <xf numFmtId="0" fontId="2" fillId="0" borderId="40" xfId="6" applyFont="1" applyBorder="1" applyAlignment="1">
      <alignment horizontal="right" vertical="center"/>
    </xf>
    <xf numFmtId="2" fontId="14" fillId="5" borderId="54" xfId="6" applyNumberFormat="1" applyFont="1" applyFill="1" applyBorder="1" applyAlignment="1">
      <alignment horizontal="center" vertical="center" wrapText="1"/>
    </xf>
    <xf numFmtId="37" fontId="14" fillId="5" borderId="53" xfId="2" applyNumberFormat="1" applyFont="1" applyFill="1" applyBorder="1" applyAlignment="1">
      <alignment horizontal="right" vertical="center"/>
    </xf>
    <xf numFmtId="169" fontId="15" fillId="0" borderId="0" xfId="0" applyNumberFormat="1" applyFont="1" applyAlignment="1">
      <alignment horizontal="right" vertical="center"/>
    </xf>
    <xf numFmtId="0" fontId="14" fillId="0" borderId="40" xfId="6" applyFont="1" applyFill="1" applyBorder="1" applyAlignment="1">
      <alignment horizontal="right" vertical="center"/>
    </xf>
    <xf numFmtId="49" fontId="14" fillId="5" borderId="56" xfId="3" applyNumberFormat="1" applyFont="1" applyFill="1" applyBorder="1" applyAlignment="1">
      <alignment horizontal="center" vertical="center"/>
    </xf>
    <xf numFmtId="166" fontId="14" fillId="0" borderId="23" xfId="1" applyFont="1" applyBorder="1" applyAlignment="1">
      <alignment horizontal="right" vertical="center"/>
    </xf>
    <xf numFmtId="37" fontId="14" fillId="0" borderId="1" xfId="3" applyNumberFormat="1" applyFont="1" applyFill="1" applyBorder="1" applyAlignment="1">
      <alignment horizontal="right" vertical="center"/>
    </xf>
    <xf numFmtId="0" fontId="14" fillId="0" borderId="40" xfId="6" applyFont="1" applyBorder="1" applyAlignment="1">
      <alignment horizontal="right" vertical="center"/>
    </xf>
    <xf numFmtId="49" fontId="14" fillId="5" borderId="57" xfId="3" applyNumberFormat="1" applyFont="1" applyFill="1" applyBorder="1" applyAlignment="1">
      <alignment horizontal="center" vertical="center"/>
    </xf>
    <xf numFmtId="37" fontId="14" fillId="0" borderId="58" xfId="3" applyNumberFormat="1" applyFont="1" applyFill="1" applyBorder="1" applyAlignment="1">
      <alignment horizontal="right" vertical="center"/>
    </xf>
    <xf numFmtId="166" fontId="14" fillId="0" borderId="24" xfId="1" applyFont="1" applyBorder="1" applyAlignment="1">
      <alignment horizontal="right" vertical="center"/>
    </xf>
    <xf numFmtId="37" fontId="14" fillId="5" borderId="59" xfId="2" applyNumberFormat="1" applyFont="1" applyFill="1" applyBorder="1" applyAlignment="1">
      <alignment horizontal="right" vertical="center"/>
    </xf>
    <xf numFmtId="37" fontId="14" fillId="5" borderId="60" xfId="2" applyNumberFormat="1" applyFont="1" applyFill="1" applyBorder="1" applyAlignment="1">
      <alignment horizontal="right" vertical="center"/>
    </xf>
    <xf numFmtId="38" fontId="14" fillId="0" borderId="0" xfId="3" applyNumberFormat="1" applyFont="1" applyAlignment="1">
      <alignment horizontal="right" vertical="center"/>
    </xf>
    <xf numFmtId="37" fontId="14" fillId="0" borderId="12" xfId="3" applyNumberFormat="1" applyFont="1" applyFill="1" applyBorder="1" applyAlignment="1">
      <alignment horizontal="right" vertical="center"/>
    </xf>
    <xf numFmtId="0" fontId="2" fillId="0" borderId="61" xfId="6" applyFont="1" applyBorder="1" applyAlignment="1">
      <alignment horizontal="right" vertical="center"/>
    </xf>
    <xf numFmtId="0" fontId="2" fillId="0" borderId="62" xfId="6" applyFont="1" applyBorder="1" applyAlignment="1">
      <alignment horizontal="right" vertical="center"/>
    </xf>
    <xf numFmtId="0" fontId="2" fillId="0" borderId="44" xfId="6" applyFont="1" applyBorder="1" applyAlignment="1">
      <alignment horizontal="right" vertical="center"/>
    </xf>
    <xf numFmtId="165" fontId="2" fillId="5" borderId="63" xfId="2" applyFont="1" applyFill="1" applyBorder="1" applyAlignment="1">
      <alignment horizontal="center" vertical="top"/>
    </xf>
    <xf numFmtId="37" fontId="2" fillId="0" borderId="5" xfId="3" applyNumberFormat="1" applyFont="1" applyFill="1" applyBorder="1" applyAlignment="1">
      <alignment horizontal="right" vertical="center"/>
    </xf>
    <xf numFmtId="166" fontId="2" fillId="0" borderId="45" xfId="1" applyFont="1" applyBorder="1" applyAlignment="1">
      <alignment horizontal="right" vertical="center"/>
    </xf>
    <xf numFmtId="37" fontId="2" fillId="5" borderId="64" xfId="2" applyNumberFormat="1" applyFont="1" applyFill="1" applyBorder="1" applyAlignment="1">
      <alignment horizontal="right" vertical="center"/>
    </xf>
    <xf numFmtId="37" fontId="2" fillId="5" borderId="48" xfId="2" applyNumberFormat="1" applyFont="1" applyFill="1" applyBorder="1" applyAlignment="1">
      <alignment horizontal="right" vertical="center"/>
    </xf>
    <xf numFmtId="38" fontId="2" fillId="0" borderId="0" xfId="3" applyNumberFormat="1" applyFont="1" applyAlignment="1">
      <alignment horizontal="right" vertical="center"/>
    </xf>
    <xf numFmtId="37" fontId="2" fillId="5" borderId="6" xfId="3" applyNumberFormat="1" applyFont="1" applyFill="1" applyBorder="1" applyAlignment="1">
      <alignment horizontal="right" vertical="center"/>
    </xf>
    <xf numFmtId="0" fontId="26" fillId="0" borderId="0" xfId="0" applyFont="1" applyAlignment="1">
      <alignment horizontal="right" vertical="center"/>
    </xf>
    <xf numFmtId="0" fontId="2" fillId="0" borderId="0" xfId="0" applyFont="1" applyAlignment="1">
      <alignment horizontal="right" vertical="center"/>
    </xf>
    <xf numFmtId="9" fontId="14" fillId="0" borderId="0" xfId="8" applyFont="1" applyAlignment="1">
      <alignment horizontal="right" vertical="center"/>
    </xf>
    <xf numFmtId="3" fontId="14" fillId="0" borderId="0" xfId="6" applyNumberFormat="1" applyFont="1" applyAlignment="1">
      <alignment horizontal="right" vertical="center"/>
    </xf>
    <xf numFmtId="0" fontId="27" fillId="0" borderId="0" xfId="6" applyFont="1" applyBorder="1"/>
    <xf numFmtId="0" fontId="14" fillId="0" borderId="0" xfId="6" applyFont="1" applyFill="1" applyBorder="1"/>
    <xf numFmtId="37" fontId="14" fillId="0" borderId="0" xfId="6" applyNumberFormat="1" applyFont="1" applyFill="1" applyBorder="1"/>
    <xf numFmtId="43" fontId="14" fillId="0" borderId="0" xfId="7" applyNumberFormat="1" applyFont="1"/>
    <xf numFmtId="1" fontId="14" fillId="0" borderId="0" xfId="6" applyNumberFormat="1" applyFont="1"/>
    <xf numFmtId="37" fontId="14" fillId="0" borderId="0" xfId="6" applyNumberFormat="1" applyFont="1"/>
    <xf numFmtId="1" fontId="14" fillId="0" borderId="0" xfId="6" applyNumberFormat="1" applyFont="1" applyFill="1" applyBorder="1"/>
    <xf numFmtId="1" fontId="14" fillId="0" borderId="0" xfId="8" applyNumberFormat="1" applyFont="1" applyBorder="1"/>
    <xf numFmtId="9" fontId="14" fillId="0" borderId="0" xfId="7" applyFont="1"/>
    <xf numFmtId="0" fontId="28" fillId="0" borderId="0" xfId="6" applyFont="1" applyBorder="1" applyAlignment="1">
      <alignment horizontal="right" vertical="top"/>
    </xf>
    <xf numFmtId="0" fontId="14" fillId="0" borderId="36" xfId="6" applyFont="1" applyBorder="1"/>
    <xf numFmtId="14" fontId="14" fillId="0" borderId="36" xfId="6" applyNumberFormat="1" applyFont="1" applyBorder="1"/>
    <xf numFmtId="15" fontId="14" fillId="0" borderId="0" xfId="6" applyNumberFormat="1" applyFont="1" applyFill="1" applyBorder="1" applyAlignment="1">
      <alignment horizontal="right"/>
    </xf>
    <xf numFmtId="0" fontId="14" fillId="0" borderId="36" xfId="6" applyFont="1" applyFill="1" applyBorder="1"/>
    <xf numFmtId="0" fontId="14" fillId="0" borderId="0" xfId="6" applyFont="1" applyFill="1" applyBorder="1" applyAlignment="1">
      <alignment horizontal="right"/>
    </xf>
    <xf numFmtId="0" fontId="2" fillId="0" borderId="36" xfId="6" applyFont="1" applyBorder="1" applyAlignment="1">
      <alignment horizontal="left"/>
    </xf>
    <xf numFmtId="0" fontId="14" fillId="0" borderId="36" xfId="6" applyFont="1" applyBorder="1" applyAlignment="1">
      <alignment horizontal="left"/>
    </xf>
    <xf numFmtId="0" fontId="14" fillId="0" borderId="36" xfId="6" applyFont="1" applyFill="1" applyBorder="1" applyAlignment="1">
      <alignment horizontal="left"/>
    </xf>
    <xf numFmtId="15" fontId="14" fillId="0" borderId="0" xfId="6" applyNumberFormat="1" applyFont="1" applyFill="1" applyBorder="1" applyAlignment="1">
      <alignment horizontal="center"/>
    </xf>
    <xf numFmtId="3" fontId="14" fillId="0" borderId="0" xfId="5" applyNumberFormat="1" applyFont="1" applyAlignment="1">
      <alignment horizontal="center"/>
    </xf>
    <xf numFmtId="0" fontId="29" fillId="0" borderId="0" xfId="6" applyFont="1" applyBorder="1" applyAlignment="1">
      <alignment horizontal="right" vertical="center"/>
    </xf>
    <xf numFmtId="0" fontId="30" fillId="0" borderId="0" xfId="6" applyFont="1" applyBorder="1" applyAlignment="1">
      <alignment horizontal="right" vertical="center"/>
    </xf>
    <xf numFmtId="0" fontId="30" fillId="0" borderId="0" xfId="6" applyFont="1" applyBorder="1" applyAlignment="1">
      <alignment vertical="center"/>
    </xf>
    <xf numFmtId="0" fontId="30" fillId="0" borderId="0" xfId="6" applyFont="1" applyBorder="1"/>
    <xf numFmtId="0" fontId="30" fillId="0" borderId="0" xfId="6" applyFont="1"/>
    <xf numFmtId="0" fontId="30" fillId="0" borderId="0" xfId="6" applyFont="1" applyFill="1" applyBorder="1" applyAlignment="1">
      <alignment horizontal="center"/>
    </xf>
    <xf numFmtId="0" fontId="30" fillId="0" borderId="0" xfId="6" applyFont="1" applyBorder="1" applyAlignment="1">
      <alignment horizontal="left"/>
    </xf>
    <xf numFmtId="0" fontId="30" fillId="0" borderId="0" xfId="6" applyFont="1" applyFill="1" applyBorder="1" applyAlignment="1">
      <alignment horizontal="left"/>
    </xf>
    <xf numFmtId="0" fontId="30" fillId="0" borderId="0" xfId="5" applyFont="1"/>
    <xf numFmtId="3" fontId="30" fillId="0" borderId="0" xfId="5" applyNumberFormat="1" applyFont="1" applyAlignment="1">
      <alignment horizontal="center"/>
    </xf>
    <xf numFmtId="0" fontId="24" fillId="0" borderId="65" xfId="6" applyFont="1" applyBorder="1" applyAlignment="1">
      <alignment vertical="center"/>
    </xf>
    <xf numFmtId="0" fontId="30" fillId="0" borderId="65" xfId="6" applyFont="1" applyBorder="1" applyAlignment="1">
      <alignment horizontal="right" vertical="center"/>
    </xf>
    <xf numFmtId="0" fontId="30" fillId="0" borderId="65" xfId="6" applyFont="1" applyBorder="1" applyAlignment="1">
      <alignment horizontal="left" vertical="center" wrapText="1"/>
    </xf>
    <xf numFmtId="0" fontId="22" fillId="0" borderId="0" xfId="5" applyFont="1" applyBorder="1"/>
    <xf numFmtId="0" fontId="22" fillId="0" borderId="0" xfId="0" applyFont="1"/>
    <xf numFmtId="0" fontId="14" fillId="0" borderId="0" xfId="0" applyFont="1" applyFill="1" applyAlignment="1">
      <alignment vertical="center"/>
    </xf>
    <xf numFmtId="0" fontId="15" fillId="0" borderId="0" xfId="0" applyFont="1" applyFill="1"/>
    <xf numFmtId="0" fontId="14" fillId="0" borderId="0" xfId="0" applyFont="1" applyFill="1"/>
    <xf numFmtId="0" fontId="2" fillId="0" borderId="0" xfId="5" applyFont="1"/>
    <xf numFmtId="3" fontId="14" fillId="0" borderId="0" xfId="0" applyNumberFormat="1" applyFont="1" applyFill="1" applyBorder="1" applyAlignment="1">
      <alignment horizontal="center"/>
    </xf>
    <xf numFmtId="3" fontId="14" fillId="0" borderId="0" xfId="0" applyNumberFormat="1" applyFont="1" applyAlignment="1">
      <alignment horizontal="center"/>
    </xf>
    <xf numFmtId="0" fontId="2" fillId="0" borderId="0" xfId="6" applyFont="1" applyBorder="1"/>
    <xf numFmtId="0" fontId="2" fillId="0" borderId="0" xfId="0" applyFont="1" applyBorder="1" applyAlignment="1">
      <alignment horizontal="center" vertical="center"/>
    </xf>
    <xf numFmtId="0" fontId="14" fillId="0" borderId="0" xfId="6" applyFont="1" applyBorder="1" applyAlignment="1">
      <alignment horizontal="left" vertical="center" wrapText="1"/>
    </xf>
    <xf numFmtId="0" fontId="2" fillId="0" borderId="33" xfId="6" applyFont="1" applyBorder="1" applyAlignment="1">
      <alignment horizontal="right" vertical="center"/>
    </xf>
    <xf numFmtId="14" fontId="14" fillId="0" borderId="0" xfId="6" applyNumberFormat="1" applyFont="1" applyBorder="1"/>
    <xf numFmtId="9" fontId="14" fillId="0" borderId="0" xfId="7" applyFont="1" applyBorder="1"/>
    <xf numFmtId="0" fontId="0" fillId="13" borderId="29" xfId="0" applyFill="1" applyBorder="1"/>
    <xf numFmtId="0" fontId="37" fillId="13" borderId="0" xfId="0" applyFont="1" applyFill="1" applyAlignment="1">
      <alignment horizontal="right"/>
    </xf>
    <xf numFmtId="0" fontId="0" fillId="13" borderId="32" xfId="0" applyFill="1" applyBorder="1"/>
    <xf numFmtId="0" fontId="0" fillId="13" borderId="35" xfId="0" applyFill="1" applyBorder="1"/>
    <xf numFmtId="0" fontId="0" fillId="2" borderId="0" xfId="0" applyFill="1" applyAlignment="1">
      <alignment horizontal="center" vertical="center"/>
    </xf>
    <xf numFmtId="0" fontId="0" fillId="2" borderId="0" xfId="0" applyFill="1" applyAlignment="1">
      <alignment horizontal="left" vertical="top"/>
    </xf>
    <xf numFmtId="1" fontId="0" fillId="2" borderId="0" xfId="0" applyNumberFormat="1" applyFill="1" applyAlignment="1">
      <alignment horizontal="center" vertical="center"/>
    </xf>
    <xf numFmtId="164" fontId="0" fillId="2" borderId="0" xfId="0" applyNumberFormat="1" applyFill="1" applyAlignment="1">
      <alignment horizontal="center" vertical="center"/>
    </xf>
    <xf numFmtId="49" fontId="0" fillId="2" borderId="0" xfId="0" applyNumberFormat="1" applyFill="1" applyAlignment="1">
      <alignment horizontal="center" vertical="center"/>
    </xf>
    <xf numFmtId="0" fontId="31" fillId="8" borderId="0" xfId="0" applyFont="1" applyFill="1" applyAlignment="1">
      <alignment horizontal="center" vertical="center" wrapText="1"/>
    </xf>
    <xf numFmtId="1" fontId="31" fillId="8" borderId="0" xfId="0" applyNumberFormat="1" applyFont="1" applyFill="1" applyAlignment="1">
      <alignment horizontal="center" vertical="center" wrapText="1"/>
    </xf>
    <xf numFmtId="164" fontId="31" fillId="8" borderId="0" xfId="0" applyNumberFormat="1" applyFont="1" applyFill="1" applyAlignment="1">
      <alignment horizontal="center" vertical="center" wrapText="1"/>
    </xf>
    <xf numFmtId="49" fontId="31" fillId="8" borderId="0" xfId="0" applyNumberFormat="1" applyFont="1" applyFill="1" applyAlignment="1">
      <alignment horizontal="center" vertical="center" wrapText="1"/>
    </xf>
    <xf numFmtId="0" fontId="0" fillId="2" borderId="0" xfId="0" quotePrefix="1" applyFill="1" applyAlignment="1">
      <alignment horizontal="center" vertical="center"/>
    </xf>
    <xf numFmtId="173" fontId="0" fillId="2" borderId="0" xfId="0" applyNumberFormat="1" applyFill="1" applyAlignment="1">
      <alignment horizontal="center" vertical="center"/>
    </xf>
    <xf numFmtId="174" fontId="0" fillId="2" borderId="0" xfId="0" applyNumberFormat="1" applyFill="1" applyAlignment="1">
      <alignment horizontal="right" vertical="center"/>
    </xf>
    <xf numFmtId="49" fontId="0" fillId="2" borderId="0" xfId="0" quotePrefix="1" applyNumberFormat="1" applyFill="1" applyAlignment="1">
      <alignment horizontal="left" vertical="center"/>
    </xf>
    <xf numFmtId="49" fontId="0" fillId="2" borderId="0" xfId="0" applyNumberFormat="1" applyFill="1" applyAlignment="1">
      <alignment horizontal="left" vertical="center"/>
    </xf>
    <xf numFmtId="0" fontId="0" fillId="16" borderId="0" xfId="0" applyFill="1"/>
    <xf numFmtId="0" fontId="32" fillId="9" borderId="0" xfId="0" applyFont="1" applyFill="1" applyAlignment="1">
      <alignment horizontal="center" vertical="center"/>
    </xf>
    <xf numFmtId="0" fontId="32" fillId="9" borderId="0" xfId="0" applyFont="1" applyFill="1" applyAlignment="1">
      <alignment horizontal="left" vertical="top"/>
    </xf>
    <xf numFmtId="1" fontId="32" fillId="9" borderId="0" xfId="0" applyNumberFormat="1" applyFont="1" applyFill="1" applyAlignment="1">
      <alignment horizontal="center" vertical="center"/>
    </xf>
    <xf numFmtId="164" fontId="32" fillId="9" borderId="0" xfId="0" applyNumberFormat="1" applyFont="1" applyFill="1" applyAlignment="1">
      <alignment horizontal="center" vertical="center"/>
    </xf>
    <xf numFmtId="175" fontId="32" fillId="9" borderId="0" xfId="0" applyNumberFormat="1" applyFont="1" applyFill="1" applyAlignment="1">
      <alignment horizontal="center" vertical="center"/>
    </xf>
    <xf numFmtId="175" fontId="0" fillId="2" borderId="0" xfId="0" applyNumberFormat="1" applyFill="1" applyAlignment="1">
      <alignment horizontal="center" vertical="center"/>
    </xf>
    <xf numFmtId="4" fontId="0" fillId="0" borderId="0" xfId="0" applyNumberFormat="1"/>
    <xf numFmtId="172" fontId="6" fillId="19" borderId="19" xfId="0" applyNumberFormat="1" applyFont="1" applyFill="1" applyBorder="1" applyAlignment="1" applyProtection="1">
      <alignment horizontal="right" wrapText="1"/>
      <protection locked="0"/>
    </xf>
    <xf numFmtId="9" fontId="6" fillId="19" borderId="19" xfId="7" applyFont="1" applyFill="1" applyBorder="1" applyAlignment="1" applyProtection="1">
      <alignment horizontal="right" wrapText="1"/>
      <protection locked="0"/>
    </xf>
    <xf numFmtId="167" fontId="49" fillId="19" borderId="2" xfId="1" applyNumberFormat="1" applyFont="1" applyFill="1" applyBorder="1"/>
    <xf numFmtId="167" fontId="37" fillId="19" borderId="2" xfId="0" applyNumberFormat="1" applyFont="1" applyFill="1" applyBorder="1"/>
    <xf numFmtId="0" fontId="3" fillId="19" borderId="66" xfId="0" applyFont="1" applyFill="1" applyBorder="1" applyAlignment="1" applyProtection="1">
      <alignment wrapText="1"/>
      <protection locked="0"/>
    </xf>
    <xf numFmtId="0" fontId="51" fillId="19" borderId="11" xfId="0" applyFont="1" applyFill="1" applyBorder="1" applyAlignment="1">
      <alignment vertical="center"/>
    </xf>
    <xf numFmtId="0" fontId="3" fillId="19" borderId="12" xfId="0" applyFont="1" applyFill="1" applyBorder="1" applyAlignment="1" applyProtection="1">
      <alignment wrapText="1"/>
      <protection locked="0"/>
    </xf>
    <xf numFmtId="0" fontId="51" fillId="19" borderId="67" xfId="0" applyFont="1" applyFill="1" applyBorder="1" applyAlignment="1">
      <alignment vertical="center"/>
    </xf>
    <xf numFmtId="9" fontId="6" fillId="19" borderId="22" xfId="7" applyFont="1" applyFill="1" applyBorder="1" applyAlignment="1" applyProtection="1">
      <alignment horizontal="right" wrapText="1"/>
      <protection locked="0"/>
    </xf>
    <xf numFmtId="9" fontId="41" fillId="19" borderId="22" xfId="7" applyFont="1" applyFill="1" applyBorder="1" applyAlignment="1">
      <alignment horizontal="center" vertical="center" wrapText="1"/>
    </xf>
    <xf numFmtId="9" fontId="54" fillId="19" borderId="22" xfId="7" applyFont="1" applyFill="1" applyBorder="1"/>
    <xf numFmtId="9" fontId="43" fillId="19" borderId="22" xfId="7" applyFont="1" applyFill="1" applyBorder="1"/>
    <xf numFmtId="9" fontId="41" fillId="19" borderId="22" xfId="7" applyFont="1" applyFill="1" applyBorder="1" applyAlignment="1">
      <alignment vertical="center" wrapText="1"/>
    </xf>
    <xf numFmtId="9" fontId="59" fillId="19" borderId="59" xfId="7" applyFont="1" applyFill="1" applyBorder="1"/>
    <xf numFmtId="0" fontId="51" fillId="20" borderId="2" xfId="0" applyFont="1" applyFill="1" applyBorder="1" applyAlignment="1">
      <alignment vertical="top" wrapText="1"/>
    </xf>
    <xf numFmtId="0" fontId="37" fillId="19" borderId="2" xfId="0" applyFont="1" applyFill="1" applyBorder="1" applyAlignment="1">
      <alignment vertical="top" wrapText="1"/>
    </xf>
    <xf numFmtId="0" fontId="48" fillId="0" borderId="2" xfId="0" applyFont="1" applyBorder="1" applyAlignment="1">
      <alignment vertical="top" wrapText="1"/>
    </xf>
    <xf numFmtId="3" fontId="0" fillId="0" borderId="2" xfId="0" applyNumberFormat="1" applyBorder="1" applyAlignment="1">
      <alignment vertical="top" wrapText="1"/>
    </xf>
    <xf numFmtId="9" fontId="35" fillId="0" borderId="2" xfId="7" applyBorder="1" applyAlignment="1">
      <alignment vertical="top" wrapText="1"/>
    </xf>
    <xf numFmtId="37" fontId="0" fillId="0" borderId="2" xfId="0" applyNumberFormat="1" applyBorder="1" applyAlignment="1">
      <alignment vertical="top" wrapText="1"/>
    </xf>
    <xf numFmtId="0" fontId="60" fillId="0" borderId="2" xfId="0" applyFont="1" applyBorder="1" applyAlignment="1">
      <alignment vertical="top" wrapText="1"/>
    </xf>
    <xf numFmtId="37" fontId="0" fillId="0" borderId="0" xfId="0" applyNumberFormat="1"/>
    <xf numFmtId="0" fontId="51" fillId="14" borderId="2" xfId="0" applyFont="1" applyFill="1" applyBorder="1" applyAlignment="1">
      <alignment vertical="top" wrapText="1"/>
    </xf>
    <xf numFmtId="3" fontId="0" fillId="14" borderId="2" xfId="0" applyNumberFormat="1" applyFill="1" applyBorder="1" applyAlignment="1">
      <alignment vertical="top" wrapText="1"/>
    </xf>
    <xf numFmtId="9" fontId="35" fillId="14" borderId="2" xfId="7" applyFill="1" applyBorder="1" applyAlignment="1">
      <alignment vertical="top" wrapText="1"/>
    </xf>
    <xf numFmtId="9" fontId="40" fillId="0" borderId="2" xfId="7" applyFont="1" applyBorder="1" applyAlignment="1">
      <alignment horizontal="left" vertical="top" wrapText="1"/>
    </xf>
    <xf numFmtId="9" fontId="40" fillId="17" borderId="2" xfId="7" applyFont="1" applyFill="1" applyBorder="1" applyAlignment="1">
      <alignment horizontal="left" vertical="top" wrapText="1"/>
    </xf>
    <xf numFmtId="3" fontId="0" fillId="17" borderId="2" xfId="0" applyNumberFormat="1" applyFill="1" applyBorder="1" applyAlignment="1">
      <alignment vertical="top" wrapText="1"/>
    </xf>
    <xf numFmtId="9" fontId="35" fillId="17" borderId="2" xfId="7" applyFill="1" applyBorder="1" applyAlignment="1">
      <alignment vertical="top" wrapText="1"/>
    </xf>
    <xf numFmtId="0" fontId="60" fillId="19" borderId="2" xfId="0" applyFont="1" applyFill="1" applyBorder="1" applyAlignment="1">
      <alignment vertical="top" wrapText="1"/>
    </xf>
    <xf numFmtId="3" fontId="0" fillId="19" borderId="2" xfId="0" applyNumberFormat="1" applyFill="1" applyBorder="1" applyAlignment="1">
      <alignment vertical="top" wrapText="1"/>
    </xf>
    <xf numFmtId="9" fontId="35" fillId="19" borderId="2" xfId="7" applyFill="1" applyBorder="1" applyAlignment="1">
      <alignment vertical="top" wrapText="1"/>
    </xf>
    <xf numFmtId="3" fontId="0" fillId="19" borderId="2" xfId="0" applyNumberFormat="1" applyFill="1" applyBorder="1"/>
    <xf numFmtId="3" fontId="0" fillId="0" borderId="0" xfId="0" applyNumberFormat="1"/>
    <xf numFmtId="0" fontId="0" fillId="0" borderId="2" xfId="0" applyBorder="1"/>
    <xf numFmtId="9" fontId="35" fillId="0" borderId="2" xfId="7" applyFont="1" applyBorder="1"/>
    <xf numFmtId="0" fontId="36" fillId="0" borderId="2" xfId="0" applyFont="1" applyBorder="1"/>
    <xf numFmtId="0" fontId="37" fillId="0" borderId="2" xfId="0" applyFont="1" applyBorder="1"/>
    <xf numFmtId="1" fontId="37" fillId="0" borderId="2" xfId="0" applyNumberFormat="1" applyFont="1" applyBorder="1"/>
    <xf numFmtId="0" fontId="0" fillId="0" borderId="2" xfId="0" applyBorder="1" applyAlignment="1">
      <alignment horizontal="center"/>
    </xf>
    <xf numFmtId="0" fontId="0" fillId="0" borderId="68" xfId="0" applyBorder="1" applyAlignment="1"/>
    <xf numFmtId="0" fontId="0" fillId="0" borderId="11" xfId="0" applyBorder="1" applyAlignment="1"/>
    <xf numFmtId="0" fontId="0" fillId="0" borderId="0" xfId="0" applyFill="1" applyBorder="1" applyAlignment="1"/>
    <xf numFmtId="0" fontId="37" fillId="0" borderId="2" xfId="0" applyFont="1" applyBorder="1" applyAlignment="1"/>
    <xf numFmtId="0" fontId="37" fillId="0" borderId="2" xfId="0" applyFont="1" applyBorder="1" applyAlignment="1">
      <alignment horizontal="center"/>
    </xf>
    <xf numFmtId="0" fontId="37" fillId="17" borderId="2" xfId="0" applyFont="1" applyFill="1" applyBorder="1" applyAlignment="1">
      <alignment horizontal="center"/>
    </xf>
    <xf numFmtId="168" fontId="0" fillId="0" borderId="2" xfId="0" applyNumberFormat="1" applyBorder="1"/>
    <xf numFmtId="168" fontId="37" fillId="0" borderId="2" xfId="0" applyNumberFormat="1" applyFont="1" applyBorder="1"/>
    <xf numFmtId="168" fontId="0" fillId="17" borderId="2" xfId="0" applyNumberFormat="1" applyFill="1" applyBorder="1" applyAlignment="1">
      <alignment horizontal="center"/>
    </xf>
    <xf numFmtId="168" fontId="37" fillId="17" borderId="2" xfId="0" applyNumberFormat="1" applyFont="1" applyFill="1" applyBorder="1" applyAlignment="1">
      <alignment horizontal="center"/>
    </xf>
    <xf numFmtId="9" fontId="37" fillId="17" borderId="2" xfId="7" applyFont="1" applyFill="1" applyBorder="1" applyAlignment="1">
      <alignment horizontal="center"/>
    </xf>
    <xf numFmtId="9" fontId="47" fillId="17" borderId="2" xfId="7" applyFont="1" applyFill="1" applyBorder="1" applyAlignment="1">
      <alignment horizontal="center"/>
    </xf>
    <xf numFmtId="0" fontId="0" fillId="0" borderId="0" xfId="0" applyBorder="1"/>
    <xf numFmtId="0" fontId="36" fillId="0" borderId="0" xfId="0" applyFont="1" applyBorder="1"/>
    <xf numFmtId="0" fontId="0" fillId="0" borderId="0" xfId="0" applyBorder="1" applyAlignment="1">
      <alignment horizontal="center"/>
    </xf>
    <xf numFmtId="168" fontId="0" fillId="0" borderId="0" xfId="0" applyNumberFormat="1" applyBorder="1"/>
    <xf numFmtId="1" fontId="0" fillId="0" borderId="0" xfId="0" applyNumberFormat="1" applyBorder="1"/>
    <xf numFmtId="0" fontId="37" fillId="0" borderId="2" xfId="0" applyFont="1" applyFill="1" applyBorder="1" applyAlignment="1"/>
    <xf numFmtId="0" fontId="37" fillId="17" borderId="2" xfId="0" applyFont="1" applyFill="1" applyBorder="1" applyAlignment="1">
      <alignment horizontal="left"/>
    </xf>
    <xf numFmtId="0" fontId="39" fillId="0" borderId="0" xfId="0" applyFont="1" applyAlignment="1"/>
    <xf numFmtId="0" fontId="38" fillId="0" borderId="2" xfId="0" applyFont="1" applyBorder="1" applyAlignment="1"/>
    <xf numFmtId="0" fontId="39" fillId="0" borderId="2" xfId="0" applyFont="1" applyBorder="1" applyAlignment="1">
      <alignment wrapText="1"/>
    </xf>
    <xf numFmtId="0" fontId="33" fillId="8" borderId="0" xfId="0" applyFont="1" applyFill="1" applyAlignment="1">
      <alignment horizontal="center" vertical="center" wrapText="1"/>
    </xf>
    <xf numFmtId="1" fontId="33" fillId="8" borderId="0" xfId="0" applyNumberFormat="1" applyFont="1" applyFill="1" applyAlignment="1">
      <alignment horizontal="center" vertical="center" wrapText="1"/>
    </xf>
    <xf numFmtId="164" fontId="33" fillId="8" borderId="0" xfId="0" applyNumberFormat="1" applyFont="1" applyFill="1" applyAlignment="1">
      <alignment horizontal="center" vertical="center" wrapText="1"/>
    </xf>
    <xf numFmtId="49" fontId="33" fillId="8" borderId="0" xfId="0" applyNumberFormat="1" applyFont="1" applyFill="1" applyAlignment="1">
      <alignment horizontal="center" vertical="center" wrapText="1"/>
    </xf>
    <xf numFmtId="0" fontId="34" fillId="9" borderId="0" xfId="0" applyFont="1" applyFill="1" applyAlignment="1">
      <alignment horizontal="center" vertical="center"/>
    </xf>
    <xf numFmtId="0" fontId="34" fillId="9" borderId="0" xfId="0" applyFont="1" applyFill="1" applyAlignment="1">
      <alignment horizontal="left" vertical="top"/>
    </xf>
    <xf numFmtId="1" fontId="34" fillId="9" borderId="0" xfId="0" applyNumberFormat="1" applyFont="1" applyFill="1" applyAlignment="1">
      <alignment horizontal="center" vertical="center"/>
    </xf>
    <xf numFmtId="164" fontId="34" fillId="9" borderId="0" xfId="0" applyNumberFormat="1" applyFont="1" applyFill="1" applyAlignment="1">
      <alignment horizontal="center" vertical="center"/>
    </xf>
    <xf numFmtId="175" fontId="34" fillId="9" borderId="0" xfId="0" applyNumberFormat="1" applyFont="1" applyFill="1" applyAlignment="1">
      <alignment horizontal="center" vertical="center"/>
    </xf>
    <xf numFmtId="0" fontId="63" fillId="0" borderId="2" xfId="0" applyFont="1" applyBorder="1" applyAlignment="1">
      <alignment vertical="center" wrapText="1"/>
    </xf>
    <xf numFmtId="0" fontId="40" fillId="0" borderId="31" xfId="0" applyFont="1" applyBorder="1" applyAlignment="1">
      <alignment vertical="center" wrapText="1"/>
    </xf>
    <xf numFmtId="0" fontId="40" fillId="0" borderId="44" xfId="0" applyFont="1" applyBorder="1" applyAlignment="1">
      <alignment vertical="center" wrapText="1"/>
    </xf>
    <xf numFmtId="0" fontId="39" fillId="0" borderId="44" xfId="0" applyFont="1" applyBorder="1" applyAlignment="1">
      <alignment vertical="center" wrapText="1"/>
    </xf>
    <xf numFmtId="0" fontId="64" fillId="0" borderId="44" xfId="0" applyFont="1" applyBorder="1" applyAlignment="1">
      <alignment vertical="center" wrapText="1"/>
    </xf>
    <xf numFmtId="0" fontId="40" fillId="0" borderId="2" xfId="0" applyFont="1" applyBorder="1" applyAlignment="1">
      <alignment wrapText="1"/>
    </xf>
    <xf numFmtId="0" fontId="0" fillId="0" borderId="0" xfId="0"/>
    <xf numFmtId="0" fontId="65" fillId="0" borderId="0" xfId="0" applyFont="1"/>
    <xf numFmtId="0" fontId="37" fillId="0" borderId="0" xfId="0" applyFont="1"/>
    <xf numFmtId="0" fontId="66" fillId="0" borderId="0" xfId="0" applyFont="1"/>
    <xf numFmtId="0" fontId="37" fillId="0" borderId="80" xfId="0" applyFont="1" applyBorder="1"/>
    <xf numFmtId="14" fontId="0" fillId="0" borderId="0" xfId="0" applyNumberFormat="1"/>
    <xf numFmtId="0" fontId="0" fillId="0" borderId="0" xfId="0"/>
    <xf numFmtId="0" fontId="65" fillId="0" borderId="0" xfId="0" applyFont="1"/>
    <xf numFmtId="0" fontId="37" fillId="0" borderId="0" xfId="0" applyFont="1"/>
    <xf numFmtId="0" fontId="66" fillId="0" borderId="0" xfId="0" applyFont="1"/>
    <xf numFmtId="0" fontId="37" fillId="0" borderId="80" xfId="0" applyFont="1" applyBorder="1"/>
    <xf numFmtId="14" fontId="0" fillId="0" borderId="0" xfId="0" applyNumberFormat="1"/>
    <xf numFmtId="14" fontId="0" fillId="16" borderId="0" xfId="0" applyNumberFormat="1" applyFill="1"/>
    <xf numFmtId="0" fontId="0" fillId="21" borderId="0" xfId="0" applyFill="1"/>
    <xf numFmtId="0" fontId="0" fillId="22" borderId="0" xfId="0" applyFill="1"/>
    <xf numFmtId="14" fontId="0" fillId="22" borderId="0" xfId="0" applyNumberFormat="1" applyFill="1"/>
    <xf numFmtId="0" fontId="0" fillId="22" borderId="0" xfId="0" quotePrefix="1" applyFill="1"/>
    <xf numFmtId="0" fontId="0" fillId="16" borderId="0" xfId="0" quotePrefix="1" applyFill="1"/>
    <xf numFmtId="0" fontId="38" fillId="0" borderId="44" xfId="0" applyFont="1" applyBorder="1" applyAlignment="1">
      <alignment vertical="center" wrapText="1"/>
    </xf>
    <xf numFmtId="168" fontId="64" fillId="0" borderId="61" xfId="0" applyNumberFormat="1" applyFont="1" applyBorder="1"/>
    <xf numFmtId="0" fontId="64" fillId="0" borderId="62" xfId="0" applyFont="1" applyBorder="1"/>
    <xf numFmtId="9" fontId="64" fillId="0" borderId="63" xfId="7" applyFont="1" applyBorder="1"/>
    <xf numFmtId="0" fontId="49" fillId="21" borderId="9" xfId="0" quotePrefix="1" applyFont="1" applyFill="1" applyBorder="1" applyAlignment="1">
      <alignment vertical="top"/>
    </xf>
    <xf numFmtId="0" fontId="49" fillId="21" borderId="10" xfId="0" applyFont="1" applyFill="1" applyBorder="1" applyAlignment="1">
      <alignment vertical="top" wrapText="1"/>
    </xf>
    <xf numFmtId="0" fontId="52" fillId="21" borderId="2" xfId="0" applyFont="1" applyFill="1" applyBorder="1" applyAlignment="1">
      <alignment vertical="center" wrapText="1"/>
    </xf>
    <xf numFmtId="0" fontId="52" fillId="21" borderId="2" xfId="0" applyFont="1" applyFill="1" applyBorder="1" applyAlignment="1">
      <alignment horizontal="left" vertical="center" wrapText="1"/>
    </xf>
    <xf numFmtId="167" fontId="52" fillId="21" borderId="2" xfId="1" applyNumberFormat="1" applyFont="1" applyFill="1" applyBorder="1" applyAlignment="1">
      <alignment vertical="center"/>
    </xf>
    <xf numFmtId="167" fontId="52" fillId="21" borderId="2" xfId="1" applyNumberFormat="1" applyFont="1" applyFill="1" applyBorder="1" applyAlignment="1">
      <alignment vertical="top"/>
    </xf>
    <xf numFmtId="172" fontId="6" fillId="21" borderId="23" xfId="0" applyNumberFormat="1" applyFont="1" applyFill="1" applyBorder="1" applyAlignment="1" applyProtection="1">
      <alignment horizontal="right" wrapText="1"/>
      <protection locked="0"/>
    </xf>
    <xf numFmtId="172" fontId="7" fillId="21" borderId="19" xfId="0" applyNumberFormat="1" applyFont="1" applyFill="1" applyBorder="1" applyAlignment="1" applyProtection="1">
      <alignment horizontal="right" wrapText="1"/>
      <protection locked="0"/>
    </xf>
    <xf numFmtId="172" fontId="6" fillId="21" borderId="19" xfId="0" applyNumberFormat="1" applyFont="1" applyFill="1" applyBorder="1" applyAlignment="1" applyProtection="1">
      <alignment horizontal="right" wrapText="1"/>
      <protection locked="0"/>
    </xf>
    <xf numFmtId="9" fontId="6" fillId="21" borderId="19" xfId="7" applyFont="1" applyFill="1" applyBorder="1" applyAlignment="1" applyProtection="1">
      <alignment horizontal="right" wrapText="1"/>
      <protection locked="0"/>
    </xf>
    <xf numFmtId="9" fontId="6" fillId="21" borderId="22" xfId="7" applyFont="1" applyFill="1" applyBorder="1" applyAlignment="1" applyProtection="1">
      <alignment horizontal="right" wrapText="1"/>
      <protection locked="0"/>
    </xf>
    <xf numFmtId="0" fontId="40" fillId="21" borderId="44" xfId="0" applyFont="1" applyFill="1" applyBorder="1" applyAlignment="1">
      <alignment vertical="center" wrapText="1"/>
    </xf>
    <xf numFmtId="0" fontId="46" fillId="21" borderId="0" xfId="0" applyFont="1" applyFill="1"/>
    <xf numFmtId="0" fontId="39" fillId="21" borderId="44" xfId="0" applyFont="1" applyFill="1" applyBorder="1" applyAlignment="1">
      <alignment vertical="center" wrapText="1"/>
    </xf>
    <xf numFmtId="0" fontId="40" fillId="21" borderId="31" xfId="0" applyFont="1" applyFill="1" applyBorder="1" applyAlignment="1">
      <alignment vertical="center" wrapText="1"/>
    </xf>
    <xf numFmtId="0" fontId="39" fillId="0" borderId="17" xfId="0" applyFont="1" applyBorder="1" applyAlignment="1">
      <alignment wrapText="1"/>
    </xf>
    <xf numFmtId="0" fontId="39" fillId="0" borderId="0" xfId="0" applyFont="1" applyAlignment="1">
      <alignment wrapText="1"/>
    </xf>
    <xf numFmtId="0" fontId="38" fillId="0" borderId="0" xfId="0" applyFont="1" applyAlignment="1">
      <alignment wrapText="1"/>
    </xf>
    <xf numFmtId="0" fontId="46" fillId="0" borderId="0" xfId="0" applyFont="1" applyAlignment="1">
      <alignment vertical="center" wrapText="1"/>
    </xf>
    <xf numFmtId="0" fontId="46" fillId="21" borderId="0" xfId="0" applyFont="1" applyFill="1" applyAlignment="1">
      <alignment vertical="center" wrapText="1"/>
    </xf>
    <xf numFmtId="0" fontId="52" fillId="0" borderId="0" xfId="0" applyFont="1" applyAlignment="1">
      <alignment wrapText="1"/>
    </xf>
    <xf numFmtId="0" fontId="40" fillId="0" borderId="0" xfId="0" applyFont="1" applyAlignment="1">
      <alignment wrapText="1"/>
    </xf>
    <xf numFmtId="9" fontId="61" fillId="12" borderId="4" xfId="8" applyFont="1" applyFill="1" applyBorder="1" applyAlignment="1">
      <alignment horizontal="center" vertical="center" wrapText="1"/>
    </xf>
    <xf numFmtId="9" fontId="61" fillId="12" borderId="10" xfId="8" applyFont="1" applyFill="1" applyBorder="1" applyAlignment="1">
      <alignment horizontal="center" vertical="center" wrapText="1"/>
    </xf>
    <xf numFmtId="9" fontId="61" fillId="12" borderId="11" xfId="8" applyFont="1" applyFill="1" applyBorder="1" applyAlignment="1">
      <alignment horizontal="center" vertical="center" wrapText="1"/>
    </xf>
    <xf numFmtId="49" fontId="61" fillId="12" borderId="4" xfId="8" applyNumberFormat="1" applyFont="1" applyFill="1" applyBorder="1" applyAlignment="1">
      <alignment horizontal="center" vertical="center"/>
    </xf>
    <xf numFmtId="49" fontId="61" fillId="12" borderId="10" xfId="8" applyNumberFormat="1" applyFont="1" applyFill="1" applyBorder="1" applyAlignment="1">
      <alignment horizontal="center" vertical="center"/>
    </xf>
    <xf numFmtId="49" fontId="61" fillId="12" borderId="64" xfId="8" applyNumberFormat="1" applyFont="1" applyFill="1" applyBorder="1" applyAlignment="1">
      <alignment horizontal="center" vertical="center"/>
    </xf>
    <xf numFmtId="0" fontId="3" fillId="19" borderId="3" xfId="0" applyFont="1" applyFill="1" applyBorder="1" applyAlignment="1" applyProtection="1">
      <alignment horizontal="center" vertical="center"/>
      <protection locked="0"/>
    </xf>
    <xf numFmtId="0" fontId="3" fillId="19" borderId="43" xfId="0" applyFont="1" applyFill="1" applyBorder="1" applyAlignment="1" applyProtection="1">
      <alignment horizontal="center" vertical="center"/>
      <protection locked="0"/>
    </xf>
    <xf numFmtId="0" fontId="3" fillId="19" borderId="52" xfId="0" applyFont="1" applyFill="1" applyBorder="1" applyAlignment="1" applyProtection="1">
      <alignment horizontal="center" vertical="center"/>
      <protection locked="0"/>
    </xf>
    <xf numFmtId="0" fontId="62" fillId="15" borderId="21" xfId="0" applyFont="1" applyFill="1" applyBorder="1" applyAlignment="1">
      <alignment horizontal="center" vertical="center" wrapText="1"/>
    </xf>
    <xf numFmtId="0" fontId="62" fillId="15" borderId="14" xfId="0" applyFont="1" applyFill="1" applyBorder="1" applyAlignment="1">
      <alignment horizontal="center" vertical="center" wrapText="1"/>
    </xf>
    <xf numFmtId="0" fontId="3" fillId="3" borderId="69" xfId="0" applyFont="1" applyFill="1" applyBorder="1" applyAlignment="1" applyProtection="1">
      <alignment horizontal="center"/>
      <protection locked="0"/>
    </xf>
    <xf numFmtId="0" fontId="3" fillId="3" borderId="57" xfId="0" applyFont="1" applyFill="1" applyBorder="1" applyAlignment="1" applyProtection="1">
      <alignment horizontal="center"/>
      <protection locked="0"/>
    </xf>
    <xf numFmtId="0" fontId="62" fillId="15" borderId="22" xfId="0" applyFont="1" applyFill="1" applyBorder="1" applyAlignment="1">
      <alignment horizontal="center" vertical="center" wrapText="1"/>
    </xf>
    <xf numFmtId="0" fontId="62" fillId="15" borderId="70" xfId="0" applyFont="1" applyFill="1" applyBorder="1" applyAlignment="1">
      <alignment horizontal="center" vertical="center" wrapText="1"/>
    </xf>
    <xf numFmtId="0" fontId="37" fillId="15" borderId="2" xfId="0" applyFont="1" applyFill="1" applyBorder="1" applyAlignment="1">
      <alignment vertical="center" wrapText="1"/>
    </xf>
    <xf numFmtId="0" fontId="0" fillId="15" borderId="2" xfId="0" applyFont="1" applyFill="1" applyBorder="1" applyAlignment="1">
      <alignment vertical="center" wrapText="1"/>
    </xf>
    <xf numFmtId="0" fontId="49" fillId="10" borderId="4" xfId="0" quotePrefix="1" applyFont="1" applyFill="1" applyBorder="1" applyAlignment="1">
      <alignment vertical="top" wrapText="1"/>
    </xf>
    <xf numFmtId="0" fontId="0" fillId="0" borderId="10" xfId="0" applyFont="1" applyBorder="1" applyAlignment="1">
      <alignment vertical="top"/>
    </xf>
    <xf numFmtId="0" fontId="3" fillId="19" borderId="28" xfId="0" applyFont="1" applyFill="1" applyBorder="1" applyAlignment="1" applyProtection="1">
      <alignment horizontal="center" vertical="center"/>
      <protection locked="0"/>
    </xf>
    <xf numFmtId="0" fontId="3" fillId="19" borderId="30" xfId="0" applyFont="1" applyFill="1" applyBorder="1" applyAlignment="1" applyProtection="1">
      <alignment horizontal="center" vertical="center"/>
      <protection locked="0"/>
    </xf>
    <xf numFmtId="0" fontId="3" fillId="19" borderId="34" xfId="0" applyFont="1" applyFill="1" applyBorder="1" applyAlignment="1" applyProtection="1">
      <alignment horizontal="center" vertical="center"/>
      <protection locked="0"/>
    </xf>
    <xf numFmtId="0" fontId="37" fillId="0" borderId="2" xfId="0" applyFont="1" applyBorder="1" applyAlignment="1">
      <alignment horizontal="center"/>
    </xf>
    <xf numFmtId="0" fontId="37" fillId="17" borderId="2" xfId="0" applyFont="1" applyFill="1" applyBorder="1" applyAlignment="1">
      <alignment horizontal="center"/>
    </xf>
    <xf numFmtId="0" fontId="37" fillId="0" borderId="36" xfId="0" applyFont="1" applyBorder="1" applyAlignment="1">
      <alignment horizontal="center"/>
    </xf>
    <xf numFmtId="0" fontId="14" fillId="0" borderId="71" xfId="6" applyFont="1" applyBorder="1" applyAlignment="1">
      <alignment horizontal="left" vertical="center" wrapText="1"/>
    </xf>
    <xf numFmtId="0" fontId="14" fillId="0" borderId="70" xfId="6" applyFont="1" applyBorder="1" applyAlignment="1">
      <alignment horizontal="left" vertical="center" wrapText="1"/>
    </xf>
    <xf numFmtId="0" fontId="14" fillId="0" borderId="72" xfId="6" applyFont="1" applyBorder="1" applyAlignment="1">
      <alignment horizontal="left" vertical="center" wrapText="1"/>
    </xf>
    <xf numFmtId="0" fontId="14" fillId="0" borderId="69" xfId="6" applyFont="1" applyBorder="1" applyAlignment="1">
      <alignment horizontal="left" vertical="center" wrapText="1"/>
    </xf>
    <xf numFmtId="0" fontId="11" fillId="0" borderId="0" xfId="6" applyFont="1" applyBorder="1" applyAlignment="1">
      <alignment horizontal="center"/>
    </xf>
    <xf numFmtId="0" fontId="12" fillId="0" borderId="0" xfId="6" quotePrefix="1" applyFont="1" applyBorder="1" applyAlignment="1">
      <alignment horizontal="left" vertical="center" wrapText="1"/>
    </xf>
    <xf numFmtId="0" fontId="12" fillId="0" borderId="0" xfId="6" applyFont="1" applyBorder="1" applyAlignment="1">
      <alignment horizontal="left" vertical="center" wrapText="1"/>
    </xf>
    <xf numFmtId="0" fontId="2" fillId="0" borderId="0" xfId="6" applyFont="1" applyBorder="1" applyAlignment="1">
      <alignment horizontal="left"/>
    </xf>
    <xf numFmtId="0" fontId="2" fillId="0" borderId="73" xfId="6" applyFont="1" applyFill="1" applyBorder="1" applyAlignment="1">
      <alignment horizontal="center" vertical="center"/>
    </xf>
    <xf numFmtId="0" fontId="2" fillId="0" borderId="74" xfId="6" applyFont="1" applyFill="1" applyBorder="1" applyAlignment="1">
      <alignment horizontal="center" vertical="center"/>
    </xf>
    <xf numFmtId="0" fontId="2" fillId="0" borderId="75" xfId="6" applyFont="1" applyFill="1" applyBorder="1" applyAlignment="1">
      <alignment horizontal="center" vertical="center"/>
    </xf>
    <xf numFmtId="0" fontId="19" fillId="0" borderId="73" xfId="6" applyFont="1" applyBorder="1" applyAlignment="1">
      <alignment horizontal="center" vertical="center"/>
    </xf>
    <xf numFmtId="0" fontId="19" fillId="0" borderId="74" xfId="6" applyFont="1" applyBorder="1" applyAlignment="1">
      <alignment horizontal="center" vertical="center"/>
    </xf>
    <xf numFmtId="0" fontId="19" fillId="0" borderId="75" xfId="6" applyFont="1" applyBorder="1" applyAlignment="1">
      <alignment horizontal="center" vertical="center"/>
    </xf>
    <xf numFmtId="0" fontId="14" fillId="0" borderId="28" xfId="6" applyFont="1" applyBorder="1" applyAlignment="1">
      <alignment horizontal="center" vertical="center"/>
    </xf>
    <xf numFmtId="0" fontId="14" fillId="0" borderId="27" xfId="6" applyFont="1" applyBorder="1" applyAlignment="1">
      <alignment horizontal="center" vertical="center"/>
    </xf>
    <xf numFmtId="0" fontId="14" fillId="0" borderId="29" xfId="6" applyFont="1" applyBorder="1" applyAlignment="1">
      <alignment horizontal="center" vertical="center"/>
    </xf>
    <xf numFmtId="0" fontId="14" fillId="0" borderId="30" xfId="6" applyFont="1" applyBorder="1" applyAlignment="1">
      <alignment horizontal="center" vertical="center"/>
    </xf>
    <xf numFmtId="0" fontId="14" fillId="0" borderId="0" xfId="6" applyFont="1" applyBorder="1" applyAlignment="1">
      <alignment horizontal="center" vertical="center"/>
    </xf>
    <xf numFmtId="0" fontId="14" fillId="0" borderId="32" xfId="6" applyFont="1" applyBorder="1" applyAlignment="1">
      <alignment horizontal="center" vertical="center"/>
    </xf>
    <xf numFmtId="0" fontId="14" fillId="0" borderId="34" xfId="6" applyFont="1" applyBorder="1" applyAlignment="1">
      <alignment horizontal="center" vertical="center"/>
    </xf>
    <xf numFmtId="0" fontId="14" fillId="0" borderId="33" xfId="6" applyFont="1" applyBorder="1" applyAlignment="1">
      <alignment horizontal="center" vertical="center"/>
    </xf>
    <xf numFmtId="0" fontId="14" fillId="0" borderId="35" xfId="6" applyFont="1" applyBorder="1" applyAlignment="1">
      <alignment horizontal="center" vertical="center"/>
    </xf>
    <xf numFmtId="0" fontId="2" fillId="5" borderId="38" xfId="6" applyFont="1" applyFill="1" applyBorder="1" applyAlignment="1">
      <alignment horizontal="center" vertical="center" wrapText="1"/>
    </xf>
    <xf numFmtId="0" fontId="2" fillId="5" borderId="40" xfId="6" applyFont="1" applyFill="1" applyBorder="1" applyAlignment="1">
      <alignment horizontal="center" vertical="center" wrapText="1"/>
    </xf>
    <xf numFmtId="0" fontId="2" fillId="5" borderId="44" xfId="6" applyFont="1" applyFill="1" applyBorder="1" applyAlignment="1">
      <alignment horizontal="center" vertical="center" wrapText="1"/>
    </xf>
    <xf numFmtId="0" fontId="2" fillId="0" borderId="62" xfId="0" applyFont="1" applyBorder="1" applyAlignment="1">
      <alignment horizontal="center" vertical="center"/>
    </xf>
    <xf numFmtId="0" fontId="14" fillId="0" borderId="76" xfId="6" applyFont="1" applyBorder="1" applyAlignment="1">
      <alignment horizontal="left" vertical="center" wrapText="1"/>
    </xf>
    <xf numFmtId="0" fontId="14" fillId="0" borderId="77" xfId="6" applyFont="1" applyBorder="1" applyAlignment="1">
      <alignment horizontal="left" vertical="center" wrapText="1"/>
    </xf>
    <xf numFmtId="0" fontId="14" fillId="0" borderId="0" xfId="6" applyNumberFormat="1" applyFont="1" applyBorder="1" applyAlignment="1">
      <alignment horizontal="left" vertical="center" wrapText="1"/>
    </xf>
    <xf numFmtId="0" fontId="14" fillId="0" borderId="78" xfId="6" applyFont="1" applyBorder="1" applyAlignment="1">
      <alignment horizontal="left" vertical="center" wrapText="1"/>
    </xf>
    <xf numFmtId="0" fontId="14" fillId="0" borderId="14" xfId="6" applyFont="1" applyBorder="1" applyAlignment="1">
      <alignment horizontal="left" vertical="center" wrapText="1"/>
    </xf>
    <xf numFmtId="0" fontId="14" fillId="0" borderId="79" xfId="6" applyFont="1" applyBorder="1" applyAlignment="1">
      <alignment horizontal="left" vertical="center" wrapText="1"/>
    </xf>
    <xf numFmtId="0" fontId="14" fillId="0" borderId="36" xfId="6" applyFont="1" applyBorder="1" applyAlignment="1">
      <alignment horizontal="left" vertical="center" wrapText="1"/>
    </xf>
  </cellXfs>
  <cellStyles count="9">
    <cellStyle name="Comma 2" xfId="2" xr:uid="{00000000-0005-0000-0000-000001000000}"/>
    <cellStyle name="Comma_Sheet1" xfId="3" xr:uid="{00000000-0005-0000-0000-000002000000}"/>
    <cellStyle name="Milliers" xfId="1" builtinId="3"/>
    <cellStyle name="Normal" xfId="0" builtinId="0"/>
    <cellStyle name="Normal 2" xfId="4" xr:uid="{00000000-0005-0000-0000-000004000000}"/>
    <cellStyle name="Normal 2 2" xfId="5" xr:uid="{00000000-0005-0000-0000-000005000000}"/>
    <cellStyle name="Normal_Sheet1" xfId="6" xr:uid="{00000000-0005-0000-0000-000006000000}"/>
    <cellStyle name="Percent 2" xfId="8" xr:uid="{00000000-0005-0000-0000-000008000000}"/>
    <cellStyle name="Pourcentage" xfId="7" builtin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800100</xdr:colOff>
      <xdr:row>5</xdr:row>
      <xdr:rowOff>9525</xdr:rowOff>
    </xdr:to>
    <xdr:pic>
      <xdr:nvPicPr>
        <xdr:cNvPr id="1281" name="Picture 30">
          <a:extLst>
            <a:ext uri="{FF2B5EF4-FFF2-40B4-BE49-F238E27FC236}">
              <a16:creationId xmlns:a16="http://schemas.microsoft.com/office/drawing/2014/main" id="{1C02CCC5-1C65-4CE8-990E-DD03EE5DB8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8950" y="0"/>
          <a:ext cx="14001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18</xdr:row>
      <xdr:rowOff>0</xdr:rowOff>
    </xdr:from>
    <xdr:to>
      <xdr:col>8</xdr:col>
      <xdr:colOff>0</xdr:colOff>
      <xdr:row>120</xdr:row>
      <xdr:rowOff>0</xdr:rowOff>
    </xdr:to>
    <xdr:sp macro="" textlink="">
      <xdr:nvSpPr>
        <xdr:cNvPr id="7" name="Text Box 29">
          <a:extLst>
            <a:ext uri="{FF2B5EF4-FFF2-40B4-BE49-F238E27FC236}">
              <a16:creationId xmlns:a16="http://schemas.microsoft.com/office/drawing/2014/main" id="{1BA01138-B56E-4181-85E6-C3CBEAD8C115}"/>
            </a:ext>
          </a:extLst>
        </xdr:cNvPr>
        <xdr:cNvSpPr txBox="1">
          <a:spLocks noChangeArrowheads="1"/>
        </xdr:cNvSpPr>
      </xdr:nvSpPr>
      <xdr:spPr bwMode="auto">
        <a:xfrm>
          <a:off x="17568333" y="3630083"/>
          <a:ext cx="628327" cy="25019000"/>
        </a:xfrm>
        <a:prstGeom prst="rect">
          <a:avLst/>
        </a:prstGeom>
        <a:solidFill>
          <a:srgbClr val="800000"/>
        </a:solidFill>
        <a:ln>
          <a:noFill/>
        </a:ln>
      </xdr:spPr>
      <xdr:txBody>
        <a:bodyPr vertOverflow="clip" vert="vert" wrap="square" lIns="45720" tIns="36576" rIns="0" bIns="36576" anchor="b" upright="1"/>
        <a:lstStyle/>
        <a:p>
          <a:pPr algn="just" rtl="0">
            <a:defRPr sz="1000"/>
          </a:pPr>
          <a:r>
            <a:rPr lang="en-GB" sz="2200" b="0" i="0" u="none" strike="noStrike" baseline="0">
              <a:solidFill>
                <a:srgbClr val="FFFFFF"/>
              </a:solidFill>
              <a:latin typeface="Arial"/>
              <a:cs typeface="Arial"/>
            </a:rPr>
            <a:t>Actual Expenditure per Month in GB £</a:t>
          </a:r>
        </a:p>
      </xdr:txBody>
    </xdr:sp>
    <xdr:clientData/>
  </xdr:twoCellAnchor>
  <xdr:twoCellAnchor>
    <xdr:from>
      <xdr:col>7</xdr:col>
      <xdr:colOff>0</xdr:colOff>
      <xdr:row>12</xdr:row>
      <xdr:rowOff>200025</xdr:rowOff>
    </xdr:from>
    <xdr:to>
      <xdr:col>8</xdr:col>
      <xdr:colOff>0</xdr:colOff>
      <xdr:row>16</xdr:row>
      <xdr:rowOff>123825</xdr:rowOff>
    </xdr:to>
    <xdr:sp macro="" textlink="">
      <xdr:nvSpPr>
        <xdr:cNvPr id="1283" name="AutoShape 34">
          <a:extLst>
            <a:ext uri="{FF2B5EF4-FFF2-40B4-BE49-F238E27FC236}">
              <a16:creationId xmlns:a16="http://schemas.microsoft.com/office/drawing/2014/main" id="{9EDCF0C5-7AD3-4CC3-A046-707965D6C933}"/>
            </a:ext>
          </a:extLst>
        </xdr:cNvPr>
        <xdr:cNvSpPr>
          <a:spLocks noChangeArrowheads="1"/>
        </xdr:cNvSpPr>
      </xdr:nvSpPr>
      <xdr:spPr bwMode="auto">
        <a:xfrm>
          <a:off x="6838950" y="2486025"/>
          <a:ext cx="600075" cy="1133475"/>
        </a:xfrm>
        <a:prstGeom prst="homePlate">
          <a:avLst>
            <a:gd name="adj" fmla="val -2147483648"/>
          </a:avLst>
        </a:prstGeom>
        <a:solidFill>
          <a:srgbClr val="8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an%20Bosco.DESKTOP-JO0BJHC/Desktop/FINANCE%20IA/Donors/NJIA%20II/Final%20Docs%20Submitted/Budget_Njia%20ya%20Makubaliano_Extension%20avec%20couts_UNDG-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20Files%20(x86)/Infor/Query%20and%20Analysis/LsAgXLB.xl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ean%20Bosco.DESKTOP-JO0BJHC/Desktop/OH/Sept%2019/DTR%20AP21RR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an%20Bosco.DESKTOP-JO0BJHC/Desktop/DTR%20AP21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heetName val="Feuil3"/>
      <sheetName val="CAT SUM"/>
      <sheetName val="UNDG-Template"/>
    </sheetNames>
    <sheetDataSet>
      <sheetData sheetId="0"/>
      <sheetData sheetId="1"/>
      <sheetData sheetId="2">
        <row r="8">
          <cell r="E8">
            <v>255121.04028502805</v>
          </cell>
        </row>
        <row r="9">
          <cell r="E9">
            <v>492676</v>
          </cell>
        </row>
        <row r="10">
          <cell r="E10">
            <v>0</v>
          </cell>
        </row>
        <row r="11">
          <cell r="E11">
            <v>20000</v>
          </cell>
        </row>
        <row r="12">
          <cell r="E12">
            <v>21000</v>
          </cell>
        </row>
        <row r="13">
          <cell r="E13">
            <v>90000</v>
          </cell>
        </row>
        <row r="14">
          <cell r="E14">
            <v>121202.53281995197</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Format"/>
      <sheetName val="Scrapbook"/>
      <sheetName val="AutoFormat"/>
      <sheetName val="SheetPicture"/>
      <sheetName val="LsAgXLB"/>
      <sheetName val="LsAgXLB.xla"/>
    </sheetNames>
    <definedNames>
      <definedName name="AG_DTRT"/>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pscrapsheet"/>
      <sheetName val="AP01CR"/>
      <sheetName val="AP99GU"/>
      <sheetName val="AP11FR"/>
      <sheetName val="AP21RR"/>
      <sheetName val="AP21RR-07-09-19"/>
      <sheetName val="AP61AR"/>
      <sheetName val="Ls_XLB_WorkbookFile"/>
      <sheetName val="Ls_AgXLB_WorkbookFile"/>
      <sheetName val="Invoices"/>
      <sheetName val="DTR SEP.19"/>
    </sheetNames>
    <sheetDataSet>
      <sheetData sheetId="0"/>
      <sheetData sheetId="1"/>
      <sheetData sheetId="2"/>
      <sheetData sheetId="3"/>
      <sheetData sheetId="4"/>
      <sheetData sheetId="5">
        <row r="2">
          <cell r="C2" t="str">
            <v>ALT</v>
          </cell>
        </row>
        <row r="3">
          <cell r="C3" t="str">
            <v>2019/007</v>
          </cell>
        </row>
        <row r="4">
          <cell r="C4" t="str">
            <v>2019/009</v>
          </cell>
        </row>
        <row r="5">
          <cell r="C5">
            <v>4000</v>
          </cell>
        </row>
        <row r="6">
          <cell r="C6">
            <v>9999</v>
          </cell>
        </row>
        <row r="7">
          <cell r="C7" t="str">
            <v>AP21RR</v>
          </cell>
        </row>
      </sheetData>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pscrapsheet"/>
      <sheetName val="AP01CR"/>
      <sheetName val="AP99GU"/>
      <sheetName val="AP11FR"/>
      <sheetName val="AP21RR"/>
      <sheetName val="AP21RR-005-19"/>
      <sheetName val="AP61AR"/>
      <sheetName val="Ls_XLB_WorkbookFile"/>
      <sheetName val="Ls_AgXLB_WorkbookFile"/>
      <sheetName val="Invoices"/>
      <sheetName val="AP21RR-004-19"/>
    </sheetNames>
    <sheetDataSet>
      <sheetData sheetId="0"/>
      <sheetData sheetId="1"/>
      <sheetData sheetId="2"/>
      <sheetData sheetId="3"/>
      <sheetData sheetId="4"/>
      <sheetData sheetId="5">
        <row r="2">
          <cell r="C2" t="str">
            <v>ALT</v>
          </cell>
        </row>
      </sheetData>
      <sheetData sheetId="6"/>
      <sheetData sheetId="7"/>
      <sheetData sheetId="8"/>
      <sheetData sheetId="9"/>
      <sheetData sheetId="10">
        <row r="2">
          <cell r="C2" t="str">
            <v>ALT</v>
          </cell>
        </row>
        <row r="3">
          <cell r="C3" t="str">
            <v>2019/004</v>
          </cell>
        </row>
        <row r="4">
          <cell r="C4" t="str">
            <v>2019/006</v>
          </cell>
        </row>
        <row r="5">
          <cell r="C5">
            <v>4000</v>
          </cell>
        </row>
        <row r="6">
          <cell r="C6">
            <v>9999</v>
          </cell>
        </row>
        <row r="7">
          <cell r="C7" t="str">
            <v>AP21RR</v>
          </cell>
        </row>
      </sheetData>
    </sheetDataSet>
  </externalBook>
</externalLink>
</file>

<file path=xl/persons/person.xml><?xml version="1.0" encoding="utf-8"?>
<personList xmlns="http://schemas.microsoft.com/office/spreadsheetml/2018/threadedcomments" xmlns:x="http://schemas.openxmlformats.org/spreadsheetml/2006/main">
  <person displayName="Miriam Izquierdo Cortes" id="{2C9F872C-B5E7-4500-99A8-16F05DDC6B11}" userId="Miriam Izquierdo Cortes" providerId="Non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T20" dT="2020-02-17T07:35:55.24" personId="{2C9F872C-B5E7-4500-99A8-16F05DDC6B11}" id="{488E23F9-665D-460F-814A-7FCFF2806E10}">
    <text>Le nombre d'acteurs présentés dans le budget ne semble pas correspondre au récit. Veuillez clarifier.</text>
  </threadedComment>
  <threadedComment ref="T23" dT="2020-02-17T07:36:07.22" personId="{2C9F872C-B5E7-4500-99A8-16F05DDC6B11}" id="{5EC1D8C5-C3D5-4C58-BEA1-EA544AFA5DF9}">
    <text>Il n'y a aucune information sur cette activité dans le narratif</text>
  </threadedComment>
  <threadedComment ref="T27" dT="2020-02-17T07:36:32.67" personId="{2C9F872C-B5E7-4500-99A8-16F05DDC6B11}" id="{49E1881A-C858-4E9E-879F-AB2E3DBEF063}">
    <text>Selon le narratif, l'IA dispose d'un financement suffisant pour finaliser quatre activités, dont l'étude de faisabilité. Cependant, selon la justification de la révision du projet, il faut en fait plus d'argent pour financer ces activités. En plus la ligne ici est completment épuisé. Veuillez préciser.</text>
  </threadedComment>
  <threadedComment ref="T29" dT="2020-02-17T07:37:02.39" personId="{2C9F872C-B5E7-4500-99A8-16F05DDC6B11}" id="{FC8AF277-E8B9-4DF9-A133-F0ED397C7F50}">
    <text>Le premier résultat est dépensé à 100 % malgré les six mois de mise en œuvre restants. Cela nécessitera une révision du budget que le partenaire soumet actuellement.</text>
  </threadedComment>
  <threadedComment ref="T31" dT="2020-02-17T07:37:21.50" personId="{2C9F872C-B5E7-4500-99A8-16F05DDC6B11}" id="{FA94016E-B5E1-4339-9D52-5E86D3CD47C3}">
    <text>Cette ligne ne correspond pas au narratif. Merci de clarifier</text>
  </threadedComment>
  <threadedComment ref="T32" dT="2020-02-17T07:37:43.52" personId="{2C9F872C-B5E7-4500-99A8-16F05DDC6B11}" id="{55923836-CB5C-4B49-89B8-431A1AAB3F27}">
    <text>Quel est le plan pour la mise en oeuvre des ces activités?</text>
  </threadedComment>
  <threadedComment ref="T35" dT="2020-02-11T06:42:34.67" personId="{2C9F872C-B5E7-4500-99A8-16F05DDC6B11}" id="{39D06B6A-9F8C-4DAC-ADFB-B54E565B74A5}">
    <text>Alors justifiez le depense de 11.159,00</text>
  </threadedComment>
  <threadedComment ref="T37" dT="2020-02-10T15:49:50.32" personId="{2C9F872C-B5E7-4500-99A8-16F05DDC6B11}" id="{3699F635-485F-434D-A605-A765D3AD437A}">
    <text>SVP detaillez le montant alloue a l'atelier d'actualisation des tables rondes, et le montant destine a la appui des structures locales.</text>
  </threadedComment>
  <threadedComment ref="T38" dT="2020-02-17T07:38:18.64" personId="{2C9F872C-B5E7-4500-99A8-16F05DDC6B11}" id="{70FE400A-08E2-4E20-9DDE-D3A841388326}">
    <text>Cette ligne indique 22 % des dépenses. Pourtant, le narratif est vide. A quoi a-t-il servi ?</text>
  </threadedComment>
  <threadedComment ref="T39" dT="2020-02-11T06:44:36.80" personId="{2C9F872C-B5E7-4500-99A8-16F05DDC6B11}" id="{37F6D87C-A8D7-48ED-B2E0-D7566AADAC05}">
    <text>SVP justifiez le sur depassement</text>
  </threadedComment>
  <threadedComment ref="T39" dT="2020-02-17T07:39:14.94" personId="{2C9F872C-B5E7-4500-99A8-16F05DDC6B11}" id="{4026B275-FEA0-4C59-8381-C9769143A741}" parentId="{37F6D87C-A8D7-48ED-B2E0-D7566AADAC05}">
    <text>Le narratif dit : "Cette activité a été donnée à UNFPA par le ST " Merci de clarifier</text>
  </threadedComment>
  <threadedComment ref="T46" dT="2020-02-11T06:45:25.24" personId="{2C9F872C-B5E7-4500-99A8-16F05DDC6B11}" id="{9BA7782D-29AD-4FF0-B2D6-D6CDF3F1EBBA}">
    <text>Mais pour quoi? justifiez</text>
  </threadedComment>
  <threadedComment ref="T46" dT="2020-02-11T06:54:34.51" personId="{2C9F872C-B5E7-4500-99A8-16F05DDC6B11}" id="{05DD964A-4CEA-4AB3-99DB-F8E2F28BD942}" parentId="{9BA7782D-29AD-4FF0-B2D6-D6CDF3F1EBBA}">
    <text>justifiez alors en quoi les 2.799,00 ont ete depenses.</text>
  </threadedComment>
  <threadedComment ref="T48" dT="2020-02-17T07:49:09.51" personId="{2C9F872C-B5E7-4500-99A8-16F05DDC6B11}" id="{4BEE80A5-A51A-4A0F-AA35-FD8967508FC8}">
    <text>Le narratif ne correspond pas au rapport financier. Merci de clarifier</text>
  </threadedComment>
  <threadedComment ref="A50" dT="2020-02-17T07:50:24.20" personId="{2C9F872C-B5E7-4500-99A8-16F05DDC6B11}" id="{D565BAD2-660F-40A4-8E2E-78D39713E39D}">
    <text>Lors de la révision du projet, précisez comment cette ligne est réellement utilisée ou, à l'inverse, rendez-la plus vague (c'est-à-dire</text>
  </threadedComment>
  <threadedComment ref="T51" dT="2020-02-11T06:55:16.98" personId="{2C9F872C-B5E7-4500-99A8-16F05DDC6B11}" id="{8A50D96F-5EA3-44D6-AF04-A06B45EE55A6}">
    <text>justifiez le sur depassement</text>
  </threadedComment>
  <threadedComment ref="T52" dT="2020-02-17T07:50:37.82" personId="{2C9F872C-B5E7-4500-99A8-16F05DDC6B11}" id="{8456FBD8-85E4-45C2-AF67-1C6C9DFB546A}">
    <text>Le narratif dit que UNFPA a pris charge de la construction de centre des jeunes. Merci de clarifier</text>
  </threadedComment>
  <threadedComment ref="T53" dT="2020-02-11T06:56:52.82" personId="{2C9F872C-B5E7-4500-99A8-16F05DDC6B11}" id="{71ED9530-70EE-4FCF-9670-2F032EC405A9}">
    <text>si cette activite va se faire plutot dans le deuxieme annee, svp justifiez le sur depassement dans cette premiere annee.</text>
  </threadedComment>
  <threadedComment ref="T54" dT="2020-02-11T06:58:01.00" personId="{2C9F872C-B5E7-4500-99A8-16F05DDC6B11}" id="{745F54C8-E788-4AB1-80B3-C5D8D7D6721B}">
    <text>justifiez le depense si l'activite n'a pas fonctionne correctement</text>
  </threadedComment>
  <threadedComment ref="T62" dT="2020-02-11T07:00:49.44" personId="{2C9F872C-B5E7-4500-99A8-16F05DDC6B11}" id="{62EF9457-249E-476D-BCD8-FB449C579638}">
    <text>justifiez la depense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2"/>
  <sheetViews>
    <sheetView tabSelected="1" topLeftCell="A13" zoomScale="98" zoomScaleNormal="98" workbookViewId="0">
      <pane xSplit="5" ySplit="6" topLeftCell="Q22" activePane="bottomRight" state="frozen"/>
      <selection activeCell="A13" sqref="A13"/>
      <selection pane="topRight" activeCell="F13" sqref="F13"/>
      <selection pane="bottomLeft" activeCell="A19" sqref="A19"/>
      <selection pane="bottomRight" activeCell="U18" sqref="U18"/>
    </sheetView>
  </sheetViews>
  <sheetFormatPr baseColWidth="10" defaultColWidth="11.54296875" defaultRowHeight="14.5" outlineLevelCol="1"/>
  <cols>
    <col min="1" max="1" width="4.26953125" style="1" customWidth="1"/>
    <col min="2" max="2" width="39.1796875" style="1" hidden="1" customWidth="1"/>
    <col min="3" max="3" width="39.54296875" style="2" customWidth="1"/>
    <col min="4" max="4" width="46.7265625" style="19" hidden="1" customWidth="1"/>
    <col min="5" max="5" width="14.26953125" style="1" customWidth="1" outlineLevel="1"/>
    <col min="6" max="7" width="15" style="1" customWidth="1" outlineLevel="1"/>
    <col min="8" max="8" width="9" style="1" bestFit="1" customWidth="1"/>
    <col min="9" max="9" width="13.7265625" style="1" customWidth="1"/>
    <col min="10" max="10" width="12.1796875" style="1" customWidth="1"/>
    <col min="11" max="11" width="13" style="1" customWidth="1"/>
    <col min="12" max="12" width="14.1796875" style="1" customWidth="1"/>
    <col min="13" max="13" width="11.1796875" style="1" customWidth="1"/>
    <col min="14" max="14" width="11.54296875" style="1" customWidth="1"/>
    <col min="15" max="15" width="12.81640625" style="1" bestFit="1" customWidth="1"/>
    <col min="16" max="16" width="12.453125" style="1" bestFit="1" customWidth="1"/>
    <col min="17" max="17" width="9.54296875" style="1" bestFit="1" customWidth="1"/>
    <col min="18" max="18" width="11.81640625" style="1" customWidth="1"/>
    <col min="19" max="19" width="11.54296875" style="1" customWidth="1"/>
    <col min="20" max="20" width="41.1796875" style="449" customWidth="1"/>
    <col min="21" max="21" width="39.1796875" style="505" customWidth="1"/>
    <col min="22" max="16384" width="11.54296875" style="1"/>
  </cols>
  <sheetData>
    <row r="1" spans="1:20">
      <c r="B1" s="91" t="s">
        <v>234</v>
      </c>
      <c r="C1" s="92" t="s">
        <v>250</v>
      </c>
    </row>
    <row r="2" spans="1:20">
      <c r="B2" s="93" t="s">
        <v>235</v>
      </c>
      <c r="C2" s="94" t="s">
        <v>10</v>
      </c>
    </row>
    <row r="3" spans="1:20">
      <c r="B3" s="93" t="s">
        <v>236</v>
      </c>
      <c r="C3" s="94" t="s">
        <v>237</v>
      </c>
    </row>
    <row r="4" spans="1:20">
      <c r="B4" s="93" t="s">
        <v>238</v>
      </c>
      <c r="C4" s="95">
        <v>1.269643579</v>
      </c>
    </row>
    <row r="5" spans="1:20">
      <c r="B5" s="93" t="s">
        <v>239</v>
      </c>
      <c r="C5" s="96" t="s">
        <v>240</v>
      </c>
    </row>
    <row r="6" spans="1:20">
      <c r="B6" s="93" t="s">
        <v>241</v>
      </c>
      <c r="C6" s="96" t="s">
        <v>259</v>
      </c>
    </row>
    <row r="7" spans="1:20">
      <c r="B7" s="93" t="s">
        <v>242</v>
      </c>
      <c r="C7" s="94" t="s">
        <v>243</v>
      </c>
    </row>
    <row r="8" spans="1:20">
      <c r="B8" s="93" t="s">
        <v>244</v>
      </c>
      <c r="C8" s="94" t="s">
        <v>1471</v>
      </c>
    </row>
    <row r="9" spans="1:20">
      <c r="B9" s="93" t="s">
        <v>245</v>
      </c>
      <c r="C9" s="94" t="s">
        <v>2146</v>
      </c>
    </row>
    <row r="10" spans="1:20">
      <c r="B10" s="93" t="s">
        <v>246</v>
      </c>
      <c r="C10" s="94" t="s">
        <v>250</v>
      </c>
    </row>
    <row r="11" spans="1:20">
      <c r="B11" s="93" t="s">
        <v>0</v>
      </c>
      <c r="C11" s="97" t="s">
        <v>1</v>
      </c>
    </row>
    <row r="12" spans="1:20">
      <c r="B12" s="93" t="s">
        <v>247</v>
      </c>
      <c r="C12" s="98" t="s">
        <v>251</v>
      </c>
      <c r="H12" s="93"/>
      <c r="I12" s="91"/>
    </row>
    <row r="13" spans="1:20" ht="15" thickBot="1">
      <c r="B13" s="93" t="s">
        <v>248</v>
      </c>
      <c r="C13" s="99">
        <v>7.0000000000000007E-2</v>
      </c>
      <c r="H13" s="93"/>
      <c r="I13" s="91"/>
    </row>
    <row r="14" spans="1:20" ht="48" customHeight="1">
      <c r="B14" s="93" t="s">
        <v>249</v>
      </c>
      <c r="C14" s="99" t="s">
        <v>252</v>
      </c>
      <c r="H14" s="100"/>
      <c r="I14" s="101"/>
      <c r="J14" s="101"/>
      <c r="K14" s="101"/>
      <c r="L14" s="101"/>
      <c r="M14" s="101"/>
      <c r="N14" s="109"/>
      <c r="O14" s="530"/>
      <c r="P14" s="145"/>
      <c r="Q14" s="517"/>
      <c r="R14" s="511" t="s">
        <v>1472</v>
      </c>
      <c r="S14" s="511" t="s">
        <v>1460</v>
      </c>
      <c r="T14" s="514" t="s">
        <v>1461</v>
      </c>
    </row>
    <row r="15" spans="1:20" ht="15" thickBot="1">
      <c r="H15" s="140"/>
      <c r="I15" s="522" t="s">
        <v>260</v>
      </c>
      <c r="J15" s="522"/>
      <c r="K15" s="522"/>
      <c r="L15" s="523"/>
      <c r="M15" s="522" t="s">
        <v>261</v>
      </c>
      <c r="N15" s="523"/>
      <c r="O15" s="531"/>
      <c r="P15" s="146"/>
      <c r="Q15" s="518"/>
      <c r="R15" s="512"/>
      <c r="S15" s="512"/>
      <c r="T15" s="515"/>
    </row>
    <row r="16" spans="1:20" ht="15.75" customHeight="1" thickBot="1">
      <c r="A16" s="23"/>
      <c r="B16" s="24"/>
      <c r="C16" s="25"/>
      <c r="D16" s="26"/>
      <c r="E16" s="90" t="s">
        <v>167</v>
      </c>
      <c r="F16" s="90" t="s">
        <v>120</v>
      </c>
      <c r="G16" s="27" t="s">
        <v>2</v>
      </c>
      <c r="H16" s="141"/>
      <c r="I16" s="102" t="s">
        <v>254</v>
      </c>
      <c r="J16" s="102" t="s">
        <v>262</v>
      </c>
      <c r="K16" s="102" t="s">
        <v>263</v>
      </c>
      <c r="L16" s="102" t="s">
        <v>264</v>
      </c>
      <c r="M16" s="102" t="s">
        <v>265</v>
      </c>
      <c r="N16" s="102" t="s">
        <v>266</v>
      </c>
      <c r="O16" s="531"/>
      <c r="P16" s="146"/>
      <c r="Q16" s="518"/>
      <c r="R16" s="512"/>
      <c r="S16" s="512"/>
      <c r="T16" s="515"/>
    </row>
    <row r="17" spans="1:21" ht="15" thickBot="1">
      <c r="A17" s="28"/>
      <c r="B17" s="29"/>
      <c r="C17" s="30" t="s">
        <v>3</v>
      </c>
      <c r="D17" s="31" t="s">
        <v>4</v>
      </c>
      <c r="E17" s="32" t="s">
        <v>5</v>
      </c>
      <c r="F17" s="32" t="s">
        <v>6</v>
      </c>
      <c r="G17" s="32" t="s">
        <v>7</v>
      </c>
      <c r="H17" s="142"/>
      <c r="I17" s="103"/>
      <c r="J17" s="103"/>
      <c r="K17" s="103"/>
      <c r="L17" s="103"/>
      <c r="M17" s="103"/>
      <c r="N17" s="110"/>
      <c r="O17" s="532"/>
      <c r="P17" s="146"/>
      <c r="Q17" s="519"/>
      <c r="R17" s="513"/>
      <c r="S17" s="513"/>
      <c r="T17" s="516"/>
    </row>
    <row r="18" spans="1:21" ht="53" thickBot="1">
      <c r="A18" s="33" t="s">
        <v>8</v>
      </c>
      <c r="B18" s="29" t="s">
        <v>9</v>
      </c>
      <c r="C18" s="34" t="s">
        <v>3</v>
      </c>
      <c r="D18" s="35"/>
      <c r="E18" s="36" t="s">
        <v>10</v>
      </c>
      <c r="F18" s="36" t="s">
        <v>10</v>
      </c>
      <c r="G18" s="36" t="s">
        <v>10</v>
      </c>
      <c r="H18" s="143"/>
      <c r="I18" s="104" t="s">
        <v>255</v>
      </c>
      <c r="J18" s="104" t="s">
        <v>256</v>
      </c>
      <c r="K18" s="104" t="s">
        <v>257</v>
      </c>
      <c r="L18" s="104" t="s">
        <v>258</v>
      </c>
      <c r="M18" s="104" t="s">
        <v>267</v>
      </c>
      <c r="N18" s="104" t="s">
        <v>268</v>
      </c>
      <c r="O18" s="111" t="s">
        <v>1459</v>
      </c>
      <c r="P18" s="394" t="s">
        <v>5942</v>
      </c>
      <c r="Q18" s="396" t="s">
        <v>5943</v>
      </c>
      <c r="R18" s="396"/>
      <c r="S18" s="396"/>
      <c r="T18" s="504"/>
      <c r="U18" s="505" t="s">
        <v>5944</v>
      </c>
    </row>
    <row r="19" spans="1:21" s="20" customFormat="1" ht="15" thickBot="1">
      <c r="A19" s="37"/>
      <c r="B19" s="38" t="s">
        <v>11</v>
      </c>
      <c r="C19" s="526" t="s">
        <v>159</v>
      </c>
      <c r="D19" s="527"/>
      <c r="E19" s="527"/>
      <c r="F19" s="39"/>
      <c r="G19" s="39"/>
      <c r="H19" s="124"/>
      <c r="I19" s="39"/>
      <c r="J19" s="39"/>
      <c r="K19" s="39"/>
      <c r="L19" s="39"/>
      <c r="M19" s="39"/>
      <c r="N19" s="122"/>
      <c r="O19" s="112"/>
      <c r="P19" s="112"/>
      <c r="Q19" s="395"/>
      <c r="R19" s="397"/>
      <c r="S19" s="397"/>
      <c r="T19" s="450"/>
      <c r="U19" s="506"/>
    </row>
    <row r="20" spans="1:21" s="21" customFormat="1" ht="84.5" thickBot="1">
      <c r="A20" s="40" t="s">
        <v>168</v>
      </c>
      <c r="B20" s="528" t="s">
        <v>12</v>
      </c>
      <c r="C20" s="41" t="s">
        <v>13</v>
      </c>
      <c r="D20" s="42" t="s">
        <v>59</v>
      </c>
      <c r="E20" s="43">
        <v>32100</v>
      </c>
      <c r="F20" s="44">
        <v>0</v>
      </c>
      <c r="G20" s="44">
        <f>E20+F20</f>
        <v>32100</v>
      </c>
      <c r="H20" s="144"/>
      <c r="I20" s="105">
        <f>SUMIF('Expenses List Jan-Marc'!$A$12:$A$588,'DETAILED REPORT'!A20:A120,'Expenses List Jan-Marc'!$J$12:$J$588)</f>
        <v>5460.2599999999993</v>
      </c>
      <c r="J20" s="105">
        <f>SUMIF(DTR!$A$12:$A$849,'DETAILED REPORT'!A20,DTR!$J$12:$J$849)</f>
        <v>35751.75</v>
      </c>
      <c r="K20" s="105">
        <f>SUMIF(DTRQ3!$A$12:$A$798,'DETAILED REPORT'!A20,DTRQ3!$J$12:$J$798)</f>
        <v>0</v>
      </c>
      <c r="L20" s="105">
        <f>SUMIF('DTR Q4'!$G$9:$G$725,'DETAILED REPORT'!A20,'DTR Q4'!$Z$9:$Z$725)</f>
        <v>0</v>
      </c>
      <c r="M20" s="105"/>
      <c r="N20" s="105"/>
      <c r="O20" s="390">
        <f>SUM(I20:N20)</f>
        <v>41212.01</v>
      </c>
      <c r="P20" s="390">
        <f>E20-O20</f>
        <v>-9112.010000000002</v>
      </c>
      <c r="Q20" s="391">
        <f>O20/E20</f>
        <v>1.2838632398753895</v>
      </c>
      <c r="R20" s="390">
        <f>O20*S20</f>
        <v>10303.002500000001</v>
      </c>
      <c r="S20" s="398">
        <v>0.25</v>
      </c>
      <c r="T20" s="462" t="s">
        <v>5918</v>
      </c>
      <c r="U20" s="507" t="s">
        <v>5953</v>
      </c>
    </row>
    <row r="21" spans="1:21" s="21" customFormat="1" ht="60.5" thickBot="1">
      <c r="A21" s="40" t="s">
        <v>169</v>
      </c>
      <c r="B21" s="529"/>
      <c r="C21" s="46" t="s">
        <v>14</v>
      </c>
      <c r="D21" s="42" t="s">
        <v>59</v>
      </c>
      <c r="E21" s="43">
        <v>20436</v>
      </c>
      <c r="F21" s="44">
        <v>0</v>
      </c>
      <c r="G21" s="44">
        <f>E21+F21</f>
        <v>20436</v>
      </c>
      <c r="H21" s="144"/>
      <c r="I21" s="105">
        <f>SUMIF('Expenses List Jan-Marc'!$A$12:$A$588,'DETAILED REPORT'!A21:A121,'Expenses List Jan-Marc'!$J$12:$J$588)</f>
        <v>0</v>
      </c>
      <c r="J21" s="105">
        <f>SUMIF(DTR!$A$12:$A$849,'DETAILED REPORT'!A21,DTR!$J$12:$J$849)</f>
        <v>6993</v>
      </c>
      <c r="K21" s="105">
        <f>SUMIF(DTRQ3!$A$12:$A$798,'DETAILED REPORT'!A21,DTRQ3!$J$12:$J$798)</f>
        <v>4088</v>
      </c>
      <c r="L21" s="105">
        <f>SUMIF('DTR Q4'!$G$9:$G$725,'DETAILED REPORT'!A21,'DTR Q4'!$Z$9:$Z$725)</f>
        <v>9412.2000000000007</v>
      </c>
      <c r="M21" s="105"/>
      <c r="N21" s="105"/>
      <c r="O21" s="390">
        <f>SUM(I21:N21)</f>
        <v>20493.2</v>
      </c>
      <c r="P21" s="390">
        <f t="shared" ref="P21:P84" si="0">E21-O21</f>
        <v>-57.200000000000728</v>
      </c>
      <c r="Q21" s="391">
        <f t="shared" ref="Q21:Q84" si="1">O21/E21</f>
        <v>1.0027989821882952</v>
      </c>
      <c r="R21" s="390">
        <f t="shared" ref="R21:R67" si="2">O21*S21</f>
        <v>5123.3</v>
      </c>
      <c r="S21" s="398">
        <v>0.25</v>
      </c>
      <c r="T21" s="463" t="s">
        <v>5919</v>
      </c>
      <c r="U21" s="509"/>
    </row>
    <row r="22" spans="1:21" s="21" customFormat="1" ht="16" thickBot="1">
      <c r="A22" s="45"/>
      <c r="B22" s="47"/>
      <c r="C22" s="48" t="s">
        <v>15</v>
      </c>
      <c r="D22" s="49"/>
      <c r="E22" s="50">
        <f t="shared" ref="E22:L22" si="3">SUM(E20:E21)</f>
        <v>52536</v>
      </c>
      <c r="F22" s="50">
        <f t="shared" si="3"/>
        <v>0</v>
      </c>
      <c r="G22" s="50">
        <f t="shared" si="3"/>
        <v>52536</v>
      </c>
      <c r="H22" s="125">
        <f t="shared" si="3"/>
        <v>0</v>
      </c>
      <c r="I22" s="50">
        <f t="shared" si="3"/>
        <v>5460.2599999999993</v>
      </c>
      <c r="J22" s="50">
        <f t="shared" si="3"/>
        <v>42744.75</v>
      </c>
      <c r="K22" s="50">
        <f t="shared" si="3"/>
        <v>4088</v>
      </c>
      <c r="L22" s="50">
        <f t="shared" si="3"/>
        <v>9412.2000000000007</v>
      </c>
      <c r="M22" s="50">
        <f>SUM(M20:M21)</f>
        <v>0</v>
      </c>
      <c r="N22" s="50">
        <f>SUM(N20:N21)</f>
        <v>0</v>
      </c>
      <c r="O22" s="392">
        <f>SUM(I22:N22)</f>
        <v>61705.210000000006</v>
      </c>
      <c r="P22" s="392">
        <f t="shared" si="0"/>
        <v>-9169.2100000000064</v>
      </c>
      <c r="Q22" s="391">
        <f t="shared" si="1"/>
        <v>1.1745319400030456</v>
      </c>
      <c r="R22" s="390">
        <f t="shared" si="2"/>
        <v>15426.302500000002</v>
      </c>
      <c r="S22" s="398">
        <v>0.25</v>
      </c>
      <c r="T22" s="463"/>
      <c r="U22" s="509"/>
    </row>
    <row r="23" spans="1:21" s="21" customFormat="1" ht="36.5" thickBot="1">
      <c r="A23" s="40" t="s">
        <v>170</v>
      </c>
      <c r="B23" s="89" t="s">
        <v>16</v>
      </c>
      <c r="C23" s="46" t="s">
        <v>17</v>
      </c>
      <c r="D23" s="42" t="s">
        <v>59</v>
      </c>
      <c r="E23" s="43">
        <v>5600</v>
      </c>
      <c r="F23" s="44">
        <v>4200</v>
      </c>
      <c r="G23" s="44">
        <f>E23+F23</f>
        <v>9800</v>
      </c>
      <c r="H23" s="144"/>
      <c r="I23" s="105">
        <f>SUMIF('Expenses List Jan-Marc'!$A$12:$A$588,'DETAILED REPORT'!A23:A123,'Expenses List Jan-Marc'!$J$12:$J$588)</f>
        <v>0</v>
      </c>
      <c r="J23" s="105">
        <f>SUMIF(DTR!$A$12:$A$849,'DETAILED REPORT'!A23,DTR!$J$12:$J$849)</f>
        <v>0</v>
      </c>
      <c r="K23" s="105">
        <f>SUMIF(DTRQ3!$A$12:$A$798,'DETAILED REPORT'!A23,DTRQ3!$J$12:$J$798)</f>
        <v>0</v>
      </c>
      <c r="L23" s="105">
        <f>SUMIF('DTR Q4'!$G$9:$G$725,'DETAILED REPORT'!A23,'DTR Q4'!$Z$9:$Z$725)</f>
        <v>3265</v>
      </c>
      <c r="M23" s="105"/>
      <c r="N23" s="105"/>
      <c r="O23" s="390">
        <f t="shared" ref="O23:O86" si="4">SUM(I23:N23)</f>
        <v>3265</v>
      </c>
      <c r="P23" s="390">
        <f t="shared" si="0"/>
        <v>2335</v>
      </c>
      <c r="Q23" s="391">
        <f t="shared" si="1"/>
        <v>0.58303571428571432</v>
      </c>
      <c r="R23" s="390">
        <f t="shared" si="2"/>
        <v>816.25</v>
      </c>
      <c r="S23" s="398">
        <v>0.25</v>
      </c>
      <c r="T23" s="463" t="s">
        <v>5968</v>
      </c>
      <c r="U23" s="507" t="s">
        <v>5964</v>
      </c>
    </row>
    <row r="24" spans="1:21" s="21" customFormat="1" ht="16" thickBot="1">
      <c r="A24" s="45"/>
      <c r="B24" s="47"/>
      <c r="C24" s="48" t="s">
        <v>15</v>
      </c>
      <c r="D24" s="49"/>
      <c r="E24" s="50">
        <f t="shared" ref="E24:L24" si="5">SUM(E23)</f>
        <v>5600</v>
      </c>
      <c r="F24" s="50">
        <f t="shared" si="5"/>
        <v>4200</v>
      </c>
      <c r="G24" s="50">
        <f t="shared" si="5"/>
        <v>9800</v>
      </c>
      <c r="H24" s="125">
        <f t="shared" si="5"/>
        <v>0</v>
      </c>
      <c r="I24" s="50">
        <f t="shared" si="5"/>
        <v>0</v>
      </c>
      <c r="J24" s="50">
        <f t="shared" si="5"/>
        <v>0</v>
      </c>
      <c r="K24" s="50">
        <f t="shared" si="5"/>
        <v>0</v>
      </c>
      <c r="L24" s="50">
        <f t="shared" si="5"/>
        <v>3265</v>
      </c>
      <c r="M24" s="50">
        <f>SUM(M23)</f>
        <v>0</v>
      </c>
      <c r="N24" s="50">
        <f>SUM(N23)</f>
        <v>0</v>
      </c>
      <c r="O24" s="392">
        <f t="shared" si="4"/>
        <v>3265</v>
      </c>
      <c r="P24" s="392">
        <f t="shared" si="0"/>
        <v>2335</v>
      </c>
      <c r="Q24" s="391">
        <f t="shared" si="1"/>
        <v>0.58303571428571432</v>
      </c>
      <c r="R24" s="390">
        <f t="shared" si="2"/>
        <v>0</v>
      </c>
      <c r="S24" s="398"/>
      <c r="T24" s="463"/>
      <c r="U24" s="509"/>
    </row>
    <row r="25" spans="1:21" s="21" customFormat="1" ht="48.5" thickBot="1">
      <c r="A25" s="40" t="s">
        <v>171</v>
      </c>
      <c r="B25" s="89" t="s">
        <v>18</v>
      </c>
      <c r="C25" s="46" t="s">
        <v>19</v>
      </c>
      <c r="D25" s="42" t="s">
        <v>59</v>
      </c>
      <c r="E25" s="43">
        <v>3500</v>
      </c>
      <c r="F25" s="44">
        <v>1400</v>
      </c>
      <c r="G25" s="44">
        <f>E25+F25</f>
        <v>4900</v>
      </c>
      <c r="H25" s="144"/>
      <c r="I25" s="105">
        <f>SUMIF('Expenses List Jan-Marc'!$A$12:$A$588,'DETAILED REPORT'!A25:A125,'Expenses List Jan-Marc'!$J$12:$J$588)</f>
        <v>1237.1600000000001</v>
      </c>
      <c r="J25" s="105">
        <f>SUMIF(DTR!$A$12:$A$849,'DETAILED REPORT'!A25,DTR!$J$12:$J$849)</f>
        <v>0</v>
      </c>
      <c r="K25" s="105">
        <f>SUMIF(DTRQ3!$A$12:$A$798,'DETAILED REPORT'!A25,DTRQ3!$J$12:$J$798)</f>
        <v>1224</v>
      </c>
      <c r="L25" s="105">
        <f>SUMIF('DTR Q4'!$G$9:$G$725,'DETAILED REPORT'!A25,'DTR Q4'!$Z$9:$Z$725)</f>
        <v>0</v>
      </c>
      <c r="M25" s="105"/>
      <c r="N25" s="105"/>
      <c r="O25" s="390">
        <f t="shared" si="4"/>
        <v>2461.16</v>
      </c>
      <c r="P25" s="390">
        <f t="shared" si="0"/>
        <v>1038.8400000000001</v>
      </c>
      <c r="Q25" s="391">
        <f t="shared" si="1"/>
        <v>0.70318857142857139</v>
      </c>
      <c r="R25" s="390">
        <f t="shared" si="2"/>
        <v>615.29</v>
      </c>
      <c r="S25" s="398">
        <v>0.25</v>
      </c>
      <c r="T25" s="463" t="s">
        <v>5920</v>
      </c>
      <c r="U25" s="509"/>
    </row>
    <row r="26" spans="1:21" s="21" customFormat="1" ht="16" thickBot="1">
      <c r="A26" s="45"/>
      <c r="B26" s="47"/>
      <c r="C26" s="48" t="s">
        <v>15</v>
      </c>
      <c r="D26" s="49"/>
      <c r="E26" s="50">
        <f t="shared" ref="E26:L26" si="6">SUM(E25)</f>
        <v>3500</v>
      </c>
      <c r="F26" s="50">
        <f t="shared" si="6"/>
        <v>1400</v>
      </c>
      <c r="G26" s="50">
        <f t="shared" si="6"/>
        <v>4900</v>
      </c>
      <c r="H26" s="125">
        <f t="shared" si="6"/>
        <v>0</v>
      </c>
      <c r="I26" s="50">
        <f t="shared" si="6"/>
        <v>1237.1600000000001</v>
      </c>
      <c r="J26" s="50">
        <f t="shared" si="6"/>
        <v>0</v>
      </c>
      <c r="K26" s="50">
        <f t="shared" si="6"/>
        <v>1224</v>
      </c>
      <c r="L26" s="50">
        <f t="shared" si="6"/>
        <v>0</v>
      </c>
      <c r="M26" s="50">
        <f>SUM(M25)</f>
        <v>0</v>
      </c>
      <c r="N26" s="50">
        <f>SUM(N25)</f>
        <v>0</v>
      </c>
      <c r="O26" s="392">
        <f t="shared" si="4"/>
        <v>2461.16</v>
      </c>
      <c r="P26" s="392">
        <f t="shared" si="0"/>
        <v>1038.8400000000001</v>
      </c>
      <c r="Q26" s="391">
        <f t="shared" si="1"/>
        <v>0.70318857142857139</v>
      </c>
      <c r="R26" s="390">
        <f t="shared" si="2"/>
        <v>615.29</v>
      </c>
      <c r="S26" s="398">
        <v>0.25</v>
      </c>
      <c r="T26" s="463"/>
      <c r="U26" s="509"/>
    </row>
    <row r="27" spans="1:21" s="21" customFormat="1" ht="96.5" thickBot="1">
      <c r="A27" s="40" t="s">
        <v>172</v>
      </c>
      <c r="B27" s="89" t="s">
        <v>20</v>
      </c>
      <c r="C27" s="46" t="s">
        <v>21</v>
      </c>
      <c r="D27" s="42" t="s">
        <v>59</v>
      </c>
      <c r="E27" s="43">
        <v>50000</v>
      </c>
      <c r="F27" s="44">
        <v>0</v>
      </c>
      <c r="G27" s="44">
        <f>E27+F27</f>
        <v>50000</v>
      </c>
      <c r="H27" s="144"/>
      <c r="I27" s="105">
        <f>SUMIF('Expenses List Jan-Marc'!$A$12:$A$588,'DETAILED REPORT'!A27:A127,'Expenses List Jan-Marc'!$J$12:$J$588)</f>
        <v>0</v>
      </c>
      <c r="J27" s="105">
        <f>SUMIF(DTR!$A$12:$A$849,'DETAILED REPORT'!A27,DTR!$J$12:$J$849)</f>
        <v>0</v>
      </c>
      <c r="K27" s="105">
        <f>SUMIF(DTRQ3!$A$12:$A$798,'DETAILED REPORT'!A27,DTRQ3!$J$12:$J$798)</f>
        <v>49288.71</v>
      </c>
      <c r="L27" s="105">
        <f>SUMIF('DTR Q4'!$G$9:$G$725,'DETAILED REPORT'!A27,'DTR Q4'!$Z$9:$Z$725)</f>
        <v>0</v>
      </c>
      <c r="M27" s="105"/>
      <c r="N27" s="105"/>
      <c r="O27" s="390">
        <f t="shared" si="4"/>
        <v>49288.71</v>
      </c>
      <c r="P27" s="390">
        <f t="shared" si="0"/>
        <v>711.29000000000087</v>
      </c>
      <c r="Q27" s="391">
        <f t="shared" si="1"/>
        <v>0.98577419999999993</v>
      </c>
      <c r="R27" s="390">
        <f t="shared" si="2"/>
        <v>24644.355</v>
      </c>
      <c r="S27" s="398">
        <v>0.5</v>
      </c>
      <c r="T27" s="463" t="s">
        <v>2145</v>
      </c>
      <c r="U27" s="507" t="s">
        <v>5954</v>
      </c>
    </row>
    <row r="28" spans="1:21" s="21" customFormat="1" ht="16" thickBot="1">
      <c r="A28" s="52"/>
      <c r="B28" s="53"/>
      <c r="C28" s="54" t="s">
        <v>22</v>
      </c>
      <c r="D28" s="55" t="s">
        <v>22</v>
      </c>
      <c r="E28" s="51">
        <f t="shared" ref="E28:L28" si="7">SUM(E27)</f>
        <v>50000</v>
      </c>
      <c r="F28" s="51">
        <f t="shared" si="7"/>
        <v>0</v>
      </c>
      <c r="G28" s="51">
        <f t="shared" si="7"/>
        <v>50000</v>
      </c>
      <c r="H28" s="126">
        <f t="shared" si="7"/>
        <v>0</v>
      </c>
      <c r="I28" s="51">
        <f t="shared" si="7"/>
        <v>0</v>
      </c>
      <c r="J28" s="51">
        <f t="shared" si="7"/>
        <v>0</v>
      </c>
      <c r="K28" s="51">
        <f t="shared" si="7"/>
        <v>49288.71</v>
      </c>
      <c r="L28" s="51">
        <f t="shared" si="7"/>
        <v>0</v>
      </c>
      <c r="M28" s="51">
        <f>SUM(M27)</f>
        <v>0</v>
      </c>
      <c r="N28" s="51">
        <f>SUM(N27)</f>
        <v>0</v>
      </c>
      <c r="O28" s="392">
        <f t="shared" si="4"/>
        <v>49288.71</v>
      </c>
      <c r="P28" s="392">
        <f t="shared" si="0"/>
        <v>711.29000000000087</v>
      </c>
      <c r="Q28" s="391">
        <f t="shared" si="1"/>
        <v>0.98577419999999993</v>
      </c>
      <c r="R28" s="390">
        <f t="shared" si="2"/>
        <v>12322.1775</v>
      </c>
      <c r="S28" s="398">
        <v>0.25</v>
      </c>
      <c r="T28" s="463"/>
      <c r="U28" s="509"/>
    </row>
    <row r="29" spans="1:21" s="20" customFormat="1" ht="36.5" thickBot="1">
      <c r="A29" s="56"/>
      <c r="B29" s="57"/>
      <c r="C29" s="58" t="s">
        <v>23</v>
      </c>
      <c r="D29" s="59"/>
      <c r="E29" s="60">
        <f t="shared" ref="E29:L29" si="8">E28+E26+E24+E22</f>
        <v>111636</v>
      </c>
      <c r="F29" s="60">
        <f t="shared" si="8"/>
        <v>5600</v>
      </c>
      <c r="G29" s="60">
        <f t="shared" si="8"/>
        <v>117236</v>
      </c>
      <c r="H29" s="127">
        <f t="shared" si="8"/>
        <v>0</v>
      </c>
      <c r="I29" s="60">
        <f t="shared" si="8"/>
        <v>6697.4199999999992</v>
      </c>
      <c r="J29" s="60">
        <f t="shared" si="8"/>
        <v>42744.75</v>
      </c>
      <c r="K29" s="60">
        <f t="shared" si="8"/>
        <v>54600.71</v>
      </c>
      <c r="L29" s="60">
        <f t="shared" si="8"/>
        <v>12677.2</v>
      </c>
      <c r="M29" s="60">
        <f>M28+M26+M24+M22</f>
        <v>0</v>
      </c>
      <c r="N29" s="60">
        <f>N28+N26+N24+N22</f>
        <v>0</v>
      </c>
      <c r="O29" s="392">
        <f t="shared" si="4"/>
        <v>116720.08</v>
      </c>
      <c r="P29" s="392">
        <f t="shared" si="0"/>
        <v>-5084.0800000000017</v>
      </c>
      <c r="Q29" s="391">
        <f t="shared" si="1"/>
        <v>1.0455415815686697</v>
      </c>
      <c r="R29" s="390">
        <f t="shared" si="2"/>
        <v>29180.02</v>
      </c>
      <c r="S29" s="398">
        <v>0.25</v>
      </c>
      <c r="T29" s="464"/>
      <c r="U29" s="507" t="s">
        <v>5955</v>
      </c>
    </row>
    <row r="30" spans="1:21" s="20" customFormat="1" ht="16" thickBot="1">
      <c r="A30" s="61"/>
      <c r="B30" s="520" t="s">
        <v>155</v>
      </c>
      <c r="C30" s="521"/>
      <c r="D30" s="88"/>
      <c r="E30" s="88"/>
      <c r="F30" s="88"/>
      <c r="G30" s="39"/>
      <c r="H30" s="124"/>
      <c r="I30" s="39"/>
      <c r="J30" s="39"/>
      <c r="K30" s="39"/>
      <c r="L30" s="39"/>
      <c r="M30" s="39"/>
      <c r="N30" s="39"/>
      <c r="O30" s="392"/>
      <c r="P30" s="392">
        <f t="shared" si="0"/>
        <v>0</v>
      </c>
      <c r="Q30" s="391" t="e">
        <f t="shared" si="1"/>
        <v>#DIV/0!</v>
      </c>
      <c r="R30" s="390"/>
      <c r="S30" s="398"/>
      <c r="T30" s="464"/>
      <c r="U30" s="509"/>
    </row>
    <row r="31" spans="1:21" s="501" customFormat="1" ht="60.5" thickBot="1">
      <c r="A31" s="489" t="s">
        <v>173</v>
      </c>
      <c r="B31" s="490" t="s">
        <v>157</v>
      </c>
      <c r="C31" s="491" t="s">
        <v>140</v>
      </c>
      <c r="D31" s="492" t="s">
        <v>59</v>
      </c>
      <c r="E31" s="493">
        <v>1440</v>
      </c>
      <c r="F31" s="494">
        <v>720</v>
      </c>
      <c r="G31" s="494">
        <f>E31+F31</f>
        <v>2160</v>
      </c>
      <c r="H31" s="495"/>
      <c r="I31" s="496">
        <f>SUMIF('Expenses List Jan-Marc'!$A$12:$A$588,'DETAILED REPORT'!A31:A131,'Expenses List Jan-Marc'!$J$12:$J$588)</f>
        <v>0</v>
      </c>
      <c r="J31" s="496">
        <f>SUMIF(DTR!$A$12:$A$849,'DETAILED REPORT'!A31,DTR!$J$12:$J$849)</f>
        <v>0</v>
      </c>
      <c r="K31" s="496">
        <f>SUMIF(DTRQ3!$A$12:$A$798,'DETAILED REPORT'!A31,DTRQ3!$J$12:$J$798)</f>
        <v>0</v>
      </c>
      <c r="L31" s="496">
        <f>SUMIF('DTR Q4'!$G$9:$G$725,'DETAILED REPORT'!A31,'DTR Q4'!$Z$9:$Z$725)</f>
        <v>35</v>
      </c>
      <c r="M31" s="496"/>
      <c r="N31" s="496"/>
      <c r="O31" s="497">
        <f t="shared" si="4"/>
        <v>35</v>
      </c>
      <c r="P31" s="497">
        <f t="shared" si="0"/>
        <v>1405</v>
      </c>
      <c r="Q31" s="498">
        <f t="shared" si="1"/>
        <v>2.4305555555555556E-2</v>
      </c>
      <c r="R31" s="497">
        <f t="shared" si="2"/>
        <v>17.5</v>
      </c>
      <c r="S31" s="499">
        <v>0.5</v>
      </c>
      <c r="T31" s="500" t="s">
        <v>5945</v>
      </c>
      <c r="U31" s="507" t="s">
        <v>5956</v>
      </c>
    </row>
    <row r="32" spans="1:21" s="21" customFormat="1" ht="36.5" thickBot="1">
      <c r="A32" s="40" t="s">
        <v>174</v>
      </c>
      <c r="B32" s="89"/>
      <c r="C32" s="46" t="s">
        <v>141</v>
      </c>
      <c r="D32" s="42" t="s">
        <v>59</v>
      </c>
      <c r="E32" s="43">
        <v>1500</v>
      </c>
      <c r="F32" s="44">
        <v>750</v>
      </c>
      <c r="G32" s="44">
        <f>E32+F32</f>
        <v>2250</v>
      </c>
      <c r="H32" s="144"/>
      <c r="I32" s="105">
        <f>SUMIF('Expenses List Jan-Marc'!$A$12:$A$588,'DETAILED REPORT'!A32:A132,'Expenses List Jan-Marc'!$J$12:$J$588)</f>
        <v>0</v>
      </c>
      <c r="J32" s="105">
        <f>SUMIF(DTR!$A$12:$A$849,'DETAILED REPORT'!A32,DTR!$J$12:$J$849)</f>
        <v>0</v>
      </c>
      <c r="K32" s="105">
        <f>SUMIF(DTRQ3!$A$12:$A$798,'DETAILED REPORT'!A32,DTRQ3!$J$12:$J$798)</f>
        <v>0</v>
      </c>
      <c r="L32" s="105">
        <f>SUMIF('DTR Q4'!$G$9:$G$725,'DETAILED REPORT'!A32,'DTR Q4'!$Z$9:$Z$725)</f>
        <v>0.51</v>
      </c>
      <c r="M32" s="105"/>
      <c r="N32" s="105"/>
      <c r="O32" s="390">
        <f t="shared" si="4"/>
        <v>0.51</v>
      </c>
      <c r="P32" s="390">
        <f t="shared" si="0"/>
        <v>1499.49</v>
      </c>
      <c r="Q32" s="391">
        <f t="shared" si="1"/>
        <v>3.4000000000000002E-4</v>
      </c>
      <c r="R32" s="390">
        <f t="shared" si="2"/>
        <v>0.255</v>
      </c>
      <c r="S32" s="398">
        <v>0.5</v>
      </c>
      <c r="T32" s="500" t="s">
        <v>5921</v>
      </c>
      <c r="U32" s="507" t="s">
        <v>5957</v>
      </c>
    </row>
    <row r="33" spans="1:21" s="21" customFormat="1" ht="36.5" thickBot="1">
      <c r="A33" s="40" t="s">
        <v>175</v>
      </c>
      <c r="B33" s="89"/>
      <c r="C33" s="46" t="s">
        <v>139</v>
      </c>
      <c r="D33" s="42" t="s">
        <v>59</v>
      </c>
      <c r="E33" s="43">
        <v>1000</v>
      </c>
      <c r="F33" s="44">
        <v>500</v>
      </c>
      <c r="G33" s="44">
        <f>E33+F33</f>
        <v>1500</v>
      </c>
      <c r="H33" s="144"/>
      <c r="I33" s="105">
        <f>SUMIF('Expenses List Jan-Marc'!$A$12:$A$588,'DETAILED REPORT'!A33:A133,'Expenses List Jan-Marc'!$J$12:$J$588)</f>
        <v>0</v>
      </c>
      <c r="J33" s="105">
        <f>SUMIF(DTR!$A$12:$A$849,'DETAILED REPORT'!A33,DTR!$J$12:$J$849)</f>
        <v>0</v>
      </c>
      <c r="K33" s="105">
        <f>SUMIF(DTRQ3!$A$12:$A$798,'DETAILED REPORT'!A33,DTRQ3!$J$12:$J$798)</f>
        <v>0</v>
      </c>
      <c r="L33" s="105">
        <f>SUMIF('DTR Q4'!$G$9:$G$725,'DETAILED REPORT'!A33,'DTR Q4'!$Z$9:$Z$725)</f>
        <v>0</v>
      </c>
      <c r="M33" s="105"/>
      <c r="N33" s="105"/>
      <c r="O33" s="390">
        <f t="shared" si="4"/>
        <v>0</v>
      </c>
      <c r="P33" s="390">
        <f t="shared" si="0"/>
        <v>1000</v>
      </c>
      <c r="Q33" s="391">
        <f t="shared" si="1"/>
        <v>0</v>
      </c>
      <c r="R33" s="390">
        <f t="shared" si="2"/>
        <v>0</v>
      </c>
      <c r="S33" s="398">
        <v>0.5</v>
      </c>
      <c r="T33" s="500" t="s">
        <v>5921</v>
      </c>
      <c r="U33" s="509"/>
    </row>
    <row r="34" spans="1:21" s="20" customFormat="1" ht="16" thickBot="1">
      <c r="A34" s="62"/>
      <c r="B34" s="63"/>
      <c r="C34" s="48" t="s">
        <v>15</v>
      </c>
      <c r="D34" s="64" t="s">
        <v>22</v>
      </c>
      <c r="E34" s="65">
        <f t="shared" ref="E34:L34" si="9">SUM(E31:E33)</f>
        <v>3940</v>
      </c>
      <c r="F34" s="65">
        <f t="shared" si="9"/>
        <v>1970</v>
      </c>
      <c r="G34" s="65">
        <f t="shared" si="9"/>
        <v>5910</v>
      </c>
      <c r="H34" s="128">
        <f t="shared" si="9"/>
        <v>0</v>
      </c>
      <c r="I34" s="65">
        <f t="shared" si="9"/>
        <v>0</v>
      </c>
      <c r="J34" s="65">
        <f t="shared" si="9"/>
        <v>0</v>
      </c>
      <c r="K34" s="65">
        <f t="shared" si="9"/>
        <v>0</v>
      </c>
      <c r="L34" s="65">
        <f t="shared" si="9"/>
        <v>35.51</v>
      </c>
      <c r="M34" s="65">
        <f>SUM(M31:M33)</f>
        <v>0</v>
      </c>
      <c r="N34" s="65">
        <f>SUM(N31:N33)</f>
        <v>0</v>
      </c>
      <c r="O34" s="113">
        <f t="shared" si="4"/>
        <v>35.51</v>
      </c>
      <c r="P34" s="113">
        <f t="shared" si="0"/>
        <v>3904.49</v>
      </c>
      <c r="Q34" s="391">
        <f t="shared" si="1"/>
        <v>9.012690355329948E-3</v>
      </c>
      <c r="R34" s="390">
        <f t="shared" si="2"/>
        <v>0</v>
      </c>
      <c r="S34" s="398"/>
      <c r="T34" s="502"/>
      <c r="U34" s="509"/>
    </row>
    <row r="35" spans="1:21" s="21" customFormat="1" ht="72.5" thickBot="1">
      <c r="A35" s="40" t="s">
        <v>176</v>
      </c>
      <c r="B35" s="89" t="s">
        <v>158</v>
      </c>
      <c r="C35" s="46" t="s">
        <v>143</v>
      </c>
      <c r="D35" s="42" t="s">
        <v>59</v>
      </c>
      <c r="E35" s="43">
        <v>20000</v>
      </c>
      <c r="F35" s="44">
        <v>10000</v>
      </c>
      <c r="G35" s="44">
        <f>E35+F35</f>
        <v>30000</v>
      </c>
      <c r="H35" s="144"/>
      <c r="I35" s="105">
        <f>SUMIF('Expenses List Jan-Marc'!$A$12:$A$588,'DETAILED REPORT'!A35:A135,'Expenses List Jan-Marc'!$J$12:$J$588)</f>
        <v>0</v>
      </c>
      <c r="J35" s="105">
        <f>SUMIF(DTR!$A$12:$A$849,'DETAILED REPORT'!A35,DTR!$J$12:$J$849)</f>
        <v>4050.2</v>
      </c>
      <c r="K35" s="105">
        <f>SUMIF(DTRQ3!$A$12:$A$798,'DETAILED REPORT'!A35,DTRQ3!$J$12:$J$798)</f>
        <v>11159</v>
      </c>
      <c r="L35" s="105">
        <f>SUMIF('DTR Q4'!$G$9:$G$725,'DETAILED REPORT'!A35,'DTR Q4'!$Z$9:$Z$725)</f>
        <v>0</v>
      </c>
      <c r="M35" s="105"/>
      <c r="N35" s="105"/>
      <c r="O35" s="390">
        <f t="shared" si="4"/>
        <v>15209.2</v>
      </c>
      <c r="P35" s="390">
        <f t="shared" si="0"/>
        <v>4790.7999999999993</v>
      </c>
      <c r="Q35" s="391">
        <f t="shared" si="1"/>
        <v>0.76046000000000002</v>
      </c>
      <c r="R35" s="390">
        <f t="shared" si="2"/>
        <v>3802.3</v>
      </c>
      <c r="S35" s="398">
        <v>0.25</v>
      </c>
      <c r="T35" s="500" t="s">
        <v>5922</v>
      </c>
      <c r="U35" s="507" t="s">
        <v>5967</v>
      </c>
    </row>
    <row r="36" spans="1:21" s="21" customFormat="1" ht="48.5" thickBot="1">
      <c r="A36" s="40" t="s">
        <v>177</v>
      </c>
      <c r="B36" s="89"/>
      <c r="C36" s="46" t="s">
        <v>142</v>
      </c>
      <c r="D36" s="42" t="s">
        <v>59</v>
      </c>
      <c r="E36" s="43">
        <v>16000</v>
      </c>
      <c r="F36" s="44">
        <v>8000</v>
      </c>
      <c r="G36" s="44">
        <f>E36+F36</f>
        <v>24000</v>
      </c>
      <c r="H36" s="144"/>
      <c r="I36" s="105">
        <f>SUMIF('Expenses List Jan-Marc'!$A$12:$A$588,'DETAILED REPORT'!A36:A136,'Expenses List Jan-Marc'!$J$12:$J$588)</f>
        <v>0</v>
      </c>
      <c r="J36" s="105">
        <f>SUMIF(DTR!$A$12:$A$849,'DETAILED REPORT'!A36,DTR!$J$12:$J$849)</f>
        <v>0</v>
      </c>
      <c r="K36" s="105">
        <f>SUMIF(DTRQ3!$A$12:$A$798,'DETAILED REPORT'!A36,DTRQ3!$J$12:$J$798)</f>
        <v>0</v>
      </c>
      <c r="L36" s="105">
        <f>SUMIF('DTR Q4'!$G$9:$G$725,'DETAILED REPORT'!A36,'DTR Q4'!$Z$9:$Z$725)</f>
        <v>0</v>
      </c>
      <c r="M36" s="105"/>
      <c r="N36" s="105"/>
      <c r="O36" s="390">
        <f t="shared" si="4"/>
        <v>0</v>
      </c>
      <c r="P36" s="390">
        <f t="shared" si="0"/>
        <v>16000</v>
      </c>
      <c r="Q36" s="391">
        <f t="shared" si="1"/>
        <v>0</v>
      </c>
      <c r="R36" s="390">
        <f t="shared" si="2"/>
        <v>0</v>
      </c>
      <c r="S36" s="398">
        <v>0.4</v>
      </c>
      <c r="T36" s="500" t="s">
        <v>5922</v>
      </c>
      <c r="U36" s="507" t="s">
        <v>5958</v>
      </c>
    </row>
    <row r="37" spans="1:21" s="21" customFormat="1" ht="60.5" thickBot="1">
      <c r="A37" s="40" t="s">
        <v>178</v>
      </c>
      <c r="B37" s="89"/>
      <c r="C37" s="46" t="s">
        <v>154</v>
      </c>
      <c r="D37" s="42" t="s">
        <v>59</v>
      </c>
      <c r="E37" s="43">
        <v>12000</v>
      </c>
      <c r="F37" s="44">
        <v>6000</v>
      </c>
      <c r="G37" s="44">
        <f>E37+F37</f>
        <v>18000</v>
      </c>
      <c r="H37" s="144"/>
      <c r="I37" s="105">
        <f>SUMIF('Expenses List Jan-Marc'!$A$12:$A$588,'DETAILED REPORT'!A37:A137,'Expenses List Jan-Marc'!$J$12:$J$588)</f>
        <v>2021.6000000000001</v>
      </c>
      <c r="J37" s="105">
        <f>SUMIF(DTR!$A$12:$A$849,'DETAILED REPORT'!A37,DTR!$J$12:$J$849)</f>
        <v>2000</v>
      </c>
      <c r="K37" s="105">
        <f>SUMIF(DTRQ3!$A$12:$A$798,'DETAILED REPORT'!A37,DTRQ3!$J$12:$J$798)</f>
        <v>3000</v>
      </c>
      <c r="L37" s="105">
        <f>SUMIF('DTR Q4'!$G$9:$G$725,'DETAILED REPORT'!A37,'DTR Q4'!$Z$9:$Z$725)</f>
        <v>10536</v>
      </c>
      <c r="M37" s="105"/>
      <c r="N37" s="105"/>
      <c r="O37" s="390">
        <f t="shared" si="4"/>
        <v>17557.599999999999</v>
      </c>
      <c r="P37" s="390">
        <f t="shared" si="0"/>
        <v>-5557.5999999999985</v>
      </c>
      <c r="Q37" s="391">
        <f t="shared" si="1"/>
        <v>1.4631333333333332</v>
      </c>
      <c r="R37" s="390">
        <f t="shared" si="2"/>
        <v>4389.3999999999996</v>
      </c>
      <c r="S37" s="398">
        <v>0.25</v>
      </c>
      <c r="T37" s="463" t="s">
        <v>5946</v>
      </c>
      <c r="U37" s="507"/>
    </row>
    <row r="38" spans="1:21" s="21" customFormat="1" ht="36.5" thickBot="1">
      <c r="A38" s="40" t="s">
        <v>179</v>
      </c>
      <c r="B38" s="89"/>
      <c r="C38" s="46" t="s">
        <v>137</v>
      </c>
      <c r="D38" s="42" t="s">
        <v>59</v>
      </c>
      <c r="E38" s="43">
        <v>750</v>
      </c>
      <c r="F38" s="44">
        <v>375</v>
      </c>
      <c r="G38" s="44">
        <f>E38+F38</f>
        <v>1125</v>
      </c>
      <c r="H38" s="144"/>
      <c r="I38" s="105">
        <f>SUMIF('Expenses List Jan-Marc'!$A$12:$A$588,'DETAILED REPORT'!A38:A138,'Expenses List Jan-Marc'!$J$12:$J$588)</f>
        <v>126.35</v>
      </c>
      <c r="J38" s="105">
        <f>SUMIF(DTR!$A$12:$A$849,'DETAILED REPORT'!A38,DTR!$J$12:$J$849)</f>
        <v>125</v>
      </c>
      <c r="K38" s="105">
        <f>SUMIF(DTRQ3!$A$12:$A$798,'DETAILED REPORT'!A38,DTRQ3!$J$12:$J$798)</f>
        <v>0</v>
      </c>
      <c r="L38" s="105">
        <f>SUMIF('DTR Q4'!$G$9:$G$725,'DETAILED REPORT'!A38,'DTR Q4'!$Z$9:$Z$725)</f>
        <v>0</v>
      </c>
      <c r="M38" s="105"/>
      <c r="N38" s="105"/>
      <c r="O38" s="390">
        <f t="shared" si="4"/>
        <v>251.35</v>
      </c>
      <c r="P38" s="390">
        <f t="shared" si="0"/>
        <v>498.65</v>
      </c>
      <c r="Q38" s="391">
        <f t="shared" si="1"/>
        <v>0.33513333333333334</v>
      </c>
      <c r="R38" s="390">
        <f t="shared" si="2"/>
        <v>62.837499999999999</v>
      </c>
      <c r="S38" s="398">
        <v>0.25</v>
      </c>
      <c r="T38" s="463" t="s">
        <v>5923</v>
      </c>
      <c r="U38" s="507" t="s">
        <v>5963</v>
      </c>
    </row>
    <row r="39" spans="1:21" s="21" customFormat="1" ht="48.5" thickBot="1">
      <c r="A39" s="40" t="s">
        <v>180</v>
      </c>
      <c r="B39" s="89"/>
      <c r="C39" s="46" t="s">
        <v>138</v>
      </c>
      <c r="D39" s="42" t="s">
        <v>59</v>
      </c>
      <c r="E39" s="43">
        <v>30000</v>
      </c>
      <c r="F39" s="44">
        <v>0</v>
      </c>
      <c r="G39" s="44">
        <f>F39+E39</f>
        <v>30000</v>
      </c>
      <c r="H39" s="144"/>
      <c r="I39" s="105">
        <f>SUMIF('Expenses List Jan-Marc'!$A$12:$A$588,'DETAILED REPORT'!A39:A139,'Expenses List Jan-Marc'!$J$12:$J$588)</f>
        <v>0</v>
      </c>
      <c r="J39" s="105">
        <f>SUMIF(DTR!$A$12:$A$849,'DETAILED REPORT'!A39,DTR!$J$12:$J$849)</f>
        <v>0</v>
      </c>
      <c r="K39" s="105">
        <f>SUMIF(DTRQ3!$A$12:$A$798,'DETAILED REPORT'!A39,DTRQ3!$J$12:$J$798)</f>
        <v>17100</v>
      </c>
      <c r="L39" s="105">
        <f>SUMIF('DTR Q4'!$G$9:$G$725,'DETAILED REPORT'!A39,'DTR Q4'!$Z$9:$Z$725)</f>
        <v>18207</v>
      </c>
      <c r="M39" s="105"/>
      <c r="N39" s="105"/>
      <c r="O39" s="390">
        <f t="shared" si="4"/>
        <v>35307</v>
      </c>
      <c r="P39" s="390">
        <f t="shared" si="0"/>
        <v>-5307</v>
      </c>
      <c r="Q39" s="391">
        <f t="shared" si="1"/>
        <v>1.1769000000000001</v>
      </c>
      <c r="R39" s="390">
        <f t="shared" si="2"/>
        <v>17653.5</v>
      </c>
      <c r="S39" s="398">
        <v>0.5</v>
      </c>
      <c r="T39" s="500" t="s">
        <v>5924</v>
      </c>
      <c r="U39" s="507" t="s">
        <v>5959</v>
      </c>
    </row>
    <row r="40" spans="1:21" s="20" customFormat="1" ht="16" thickBot="1">
      <c r="A40" s="62"/>
      <c r="B40" s="63"/>
      <c r="C40" s="48" t="s">
        <v>15</v>
      </c>
      <c r="D40" s="64" t="s">
        <v>22</v>
      </c>
      <c r="E40" s="65">
        <f t="shared" ref="E40:L40" si="10">SUM(E35:E39)</f>
        <v>78750</v>
      </c>
      <c r="F40" s="65">
        <f t="shared" si="10"/>
        <v>24375</v>
      </c>
      <c r="G40" s="65">
        <f t="shared" si="10"/>
        <v>103125</v>
      </c>
      <c r="H40" s="128">
        <f t="shared" si="10"/>
        <v>0</v>
      </c>
      <c r="I40" s="65">
        <f t="shared" si="10"/>
        <v>2147.9500000000003</v>
      </c>
      <c r="J40" s="65">
        <f t="shared" si="10"/>
        <v>6175.2</v>
      </c>
      <c r="K40" s="65">
        <f t="shared" si="10"/>
        <v>31259</v>
      </c>
      <c r="L40" s="65">
        <f t="shared" si="10"/>
        <v>28743</v>
      </c>
      <c r="M40" s="65">
        <f>SUM(M35:M39)</f>
        <v>0</v>
      </c>
      <c r="N40" s="65">
        <f>SUM(N35:N39)</f>
        <v>0</v>
      </c>
      <c r="O40" s="113">
        <f t="shared" si="4"/>
        <v>68325.149999999994</v>
      </c>
      <c r="P40" s="113">
        <f t="shared" si="0"/>
        <v>10424.850000000006</v>
      </c>
      <c r="Q40" s="391">
        <f t="shared" si="1"/>
        <v>0.86762095238095227</v>
      </c>
      <c r="R40" s="390">
        <f t="shared" si="2"/>
        <v>17081.287499999999</v>
      </c>
      <c r="S40" s="398">
        <v>0.25</v>
      </c>
      <c r="T40" s="464"/>
      <c r="U40" s="509"/>
    </row>
    <row r="41" spans="1:21" s="20" customFormat="1" ht="16" thickBot="1">
      <c r="A41" s="67"/>
      <c r="B41" s="68"/>
      <c r="C41" s="58" t="s">
        <v>24</v>
      </c>
      <c r="D41" s="69"/>
      <c r="E41" s="66">
        <f t="shared" ref="E41:L41" si="11">E40+E34</f>
        <v>82690</v>
      </c>
      <c r="F41" s="66">
        <f t="shared" si="11"/>
        <v>26345</v>
      </c>
      <c r="G41" s="66">
        <f t="shared" si="11"/>
        <v>109035</v>
      </c>
      <c r="H41" s="129">
        <f t="shared" si="11"/>
        <v>0</v>
      </c>
      <c r="I41" s="66">
        <f t="shared" si="11"/>
        <v>2147.9500000000003</v>
      </c>
      <c r="J41" s="66">
        <f t="shared" si="11"/>
        <v>6175.2</v>
      </c>
      <c r="K41" s="66">
        <f t="shared" si="11"/>
        <v>31259</v>
      </c>
      <c r="L41" s="66">
        <f t="shared" si="11"/>
        <v>28778.51</v>
      </c>
      <c r="M41" s="66">
        <f>M40+M34</f>
        <v>0</v>
      </c>
      <c r="N41" s="66">
        <f>N40+N34</f>
        <v>0</v>
      </c>
      <c r="O41" s="392">
        <f t="shared" si="4"/>
        <v>68360.66</v>
      </c>
      <c r="P41" s="392">
        <f t="shared" si="0"/>
        <v>14329.339999999997</v>
      </c>
      <c r="Q41" s="391">
        <f t="shared" si="1"/>
        <v>0.82671012214294359</v>
      </c>
      <c r="R41" s="390">
        <f t="shared" si="2"/>
        <v>17090.165000000001</v>
      </c>
      <c r="S41" s="398">
        <v>0.25</v>
      </c>
      <c r="T41" s="464"/>
      <c r="U41" s="509"/>
    </row>
    <row r="42" spans="1:21" s="20" customFormat="1" ht="16" thickBot="1">
      <c r="A42" s="61"/>
      <c r="B42" s="524" t="s">
        <v>156</v>
      </c>
      <c r="C42" s="525"/>
      <c r="D42" s="70"/>
      <c r="E42" s="70"/>
      <c r="F42" s="70"/>
      <c r="G42" s="70"/>
      <c r="H42" s="130"/>
      <c r="I42" s="70"/>
      <c r="J42" s="70"/>
      <c r="K42" s="70"/>
      <c r="L42" s="70"/>
      <c r="M42" s="70"/>
      <c r="N42" s="70"/>
      <c r="O42" s="115"/>
      <c r="P42" s="115">
        <f t="shared" si="0"/>
        <v>0</v>
      </c>
      <c r="Q42" s="391" t="e">
        <f t="shared" si="1"/>
        <v>#DIV/0!</v>
      </c>
      <c r="R42" s="390">
        <f t="shared" si="2"/>
        <v>0</v>
      </c>
      <c r="S42" s="398">
        <v>0.25</v>
      </c>
      <c r="T42" s="464"/>
      <c r="U42" s="509"/>
    </row>
    <row r="43" spans="1:21" s="21" customFormat="1" ht="72.5" thickBot="1">
      <c r="A43" s="40"/>
      <c r="B43" s="89"/>
      <c r="C43" s="46" t="s">
        <v>146</v>
      </c>
      <c r="D43" s="42" t="s">
        <v>59</v>
      </c>
      <c r="E43" s="43">
        <v>1440</v>
      </c>
      <c r="F43" s="44">
        <v>720</v>
      </c>
      <c r="G43" s="44">
        <f>E43+F43</f>
        <v>2160</v>
      </c>
      <c r="H43" s="144"/>
      <c r="I43" s="105">
        <f>SUMIF('Expenses List Jan-Marc'!$A$12:$A$588,'DETAILED REPORT'!A43:A143,'Expenses List Jan-Marc'!$J$12:$J$588)</f>
        <v>0</v>
      </c>
      <c r="J43" s="105">
        <f>SUMIF(DTR!$A$12:$A$849,'DETAILED REPORT'!A43,DTR!$J$12:$J$849)</f>
        <v>0</v>
      </c>
      <c r="K43" s="105">
        <f>SUMIF(DTRQ3!$A$12:$A$798,'DETAILED REPORT'!A43,DTRQ3!$J$12:$J$798)</f>
        <v>0</v>
      </c>
      <c r="L43" s="105">
        <f>SUMIF('DTR Q4'!$G$9:$G$725,'DETAILED REPORT'!A43,'DTR Q4'!$Z$9:$Z$725)</f>
        <v>0</v>
      </c>
      <c r="M43" s="105"/>
      <c r="N43" s="105"/>
      <c r="O43" s="390">
        <f t="shared" si="4"/>
        <v>0</v>
      </c>
      <c r="P43" s="390">
        <f t="shared" si="0"/>
        <v>1440</v>
      </c>
      <c r="Q43" s="391">
        <f t="shared" si="1"/>
        <v>0</v>
      </c>
      <c r="R43" s="390">
        <f t="shared" si="2"/>
        <v>0</v>
      </c>
      <c r="S43" s="398">
        <v>0.5</v>
      </c>
      <c r="T43" s="463" t="s">
        <v>5925</v>
      </c>
      <c r="U43" s="509"/>
    </row>
    <row r="44" spans="1:21" s="21" customFormat="1" ht="72.5" thickBot="1">
      <c r="A44" s="40" t="s">
        <v>181</v>
      </c>
      <c r="B44" s="89"/>
      <c r="C44" s="461" t="s">
        <v>145</v>
      </c>
      <c r="D44" s="42" t="s">
        <v>59</v>
      </c>
      <c r="E44" s="43">
        <v>1450</v>
      </c>
      <c r="F44" s="44">
        <v>725</v>
      </c>
      <c r="G44" s="44">
        <f>E44+F44</f>
        <v>2175</v>
      </c>
      <c r="H44" s="144"/>
      <c r="I44" s="105">
        <f>SUMIF('Expenses List Jan-Marc'!$A$12:$A$588,'DETAILED REPORT'!A44:A144,'Expenses List Jan-Marc'!$J$12:$J$588)</f>
        <v>0</v>
      </c>
      <c r="J44" s="105">
        <f>SUMIF(DTR!$A$12:$A$849,'DETAILED REPORT'!A44,DTR!$J$12:$J$849)</f>
        <v>0</v>
      </c>
      <c r="K44" s="105">
        <f>SUMIF(DTRQ3!$A$12:$A$798,'DETAILED REPORT'!A44,DTRQ3!$J$12:$J$798)</f>
        <v>0</v>
      </c>
      <c r="L44" s="105">
        <f>SUMIF('DTR Q4'!$G$9:$G$725,'DETAILED REPORT'!A44,'DTR Q4'!$Z$9:$Z$725)</f>
        <v>0</v>
      </c>
      <c r="M44" s="105"/>
      <c r="N44" s="105"/>
      <c r="O44" s="390">
        <f t="shared" si="4"/>
        <v>0</v>
      </c>
      <c r="P44" s="390">
        <f t="shared" si="0"/>
        <v>1450</v>
      </c>
      <c r="Q44" s="391">
        <f t="shared" si="1"/>
        <v>0</v>
      </c>
      <c r="R44" s="390">
        <f t="shared" si="2"/>
        <v>0</v>
      </c>
      <c r="S44" s="398">
        <v>0.5</v>
      </c>
      <c r="T44" s="463" t="s">
        <v>5925</v>
      </c>
      <c r="U44" s="509"/>
    </row>
    <row r="45" spans="1:21" s="21" customFormat="1" ht="72.5" thickBot="1">
      <c r="A45" s="40" t="s">
        <v>182</v>
      </c>
      <c r="B45" s="89"/>
      <c r="C45" s="46" t="s">
        <v>145</v>
      </c>
      <c r="D45" s="42" t="s">
        <v>59</v>
      </c>
      <c r="E45" s="43">
        <v>1500</v>
      </c>
      <c r="F45" s="44">
        <v>750</v>
      </c>
      <c r="G45" s="44">
        <f>E45+F45</f>
        <v>2250</v>
      </c>
      <c r="H45" s="144"/>
      <c r="I45" s="105">
        <f>SUMIF('Expenses List Jan-Marc'!$A$12:$A$588,'DETAILED REPORT'!A45:A145,'Expenses List Jan-Marc'!$J$12:$J$588)</f>
        <v>0</v>
      </c>
      <c r="J45" s="105">
        <f>SUMIF(DTR!$A$12:$A$849,'DETAILED REPORT'!A45,DTR!$J$12:$J$849)</f>
        <v>610</v>
      </c>
      <c r="K45" s="105">
        <f>SUMIF(DTRQ3!$A$12:$A$798,'DETAILED REPORT'!A45,DTRQ3!$J$12:$J$798)</f>
        <v>0</v>
      </c>
      <c r="L45" s="105">
        <f>SUMIF('DTR Q4'!$G$9:$G$725,'DETAILED REPORT'!A45,'DTR Q4'!$Z$9:$Z$725)</f>
        <v>700</v>
      </c>
      <c r="M45" s="105"/>
      <c r="N45" s="105"/>
      <c r="O45" s="390">
        <f t="shared" si="4"/>
        <v>1310</v>
      </c>
      <c r="P45" s="390">
        <f t="shared" si="0"/>
        <v>190</v>
      </c>
      <c r="Q45" s="391">
        <f t="shared" si="1"/>
        <v>0.87333333333333329</v>
      </c>
      <c r="R45" s="390">
        <f t="shared" si="2"/>
        <v>655</v>
      </c>
      <c r="S45" s="398">
        <v>0.5</v>
      </c>
      <c r="T45" s="463" t="s">
        <v>5925</v>
      </c>
      <c r="U45" s="509"/>
    </row>
    <row r="46" spans="1:21" s="21" customFormat="1" ht="72.5" thickBot="1">
      <c r="A46" s="40" t="s">
        <v>183</v>
      </c>
      <c r="B46" s="89"/>
      <c r="C46" s="46" t="s">
        <v>144</v>
      </c>
      <c r="D46" s="42" t="s">
        <v>59</v>
      </c>
      <c r="E46" s="43">
        <v>1000</v>
      </c>
      <c r="F46" s="44">
        <v>500</v>
      </c>
      <c r="G46" s="44">
        <f>E46+F46</f>
        <v>1500</v>
      </c>
      <c r="H46" s="144"/>
      <c r="I46" s="105">
        <f>SUMIF('Expenses List Jan-Marc'!$A$12:$A$588,'DETAILED REPORT'!A46:A146,'Expenses List Jan-Marc'!$J$12:$J$588)</f>
        <v>0</v>
      </c>
      <c r="J46" s="105">
        <f>SUMIF(DTR!$A$12:$A$849,'DETAILED REPORT'!A46,DTR!$J$12:$J$849)</f>
        <v>0</v>
      </c>
      <c r="K46" s="105">
        <f>SUMIF(DTRQ3!$A$12:$A$798,'DETAILED REPORT'!A46,DTRQ3!$J$12:$J$798)</f>
        <v>0</v>
      </c>
      <c r="L46" s="105">
        <f>SUMIF('DTR Q4'!$G$9:$G$725,'DETAILED REPORT'!A46,'DTR Q4'!$Z$9:$Z$725)</f>
        <v>1890</v>
      </c>
      <c r="M46" s="105"/>
      <c r="N46" s="105"/>
      <c r="O46" s="390">
        <f t="shared" si="4"/>
        <v>1890</v>
      </c>
      <c r="P46" s="390">
        <f t="shared" si="0"/>
        <v>-890</v>
      </c>
      <c r="Q46" s="391">
        <f t="shared" si="1"/>
        <v>1.89</v>
      </c>
      <c r="R46" s="390">
        <f t="shared" si="2"/>
        <v>945</v>
      </c>
      <c r="S46" s="398">
        <v>0.5</v>
      </c>
      <c r="T46" s="462" t="s">
        <v>5936</v>
      </c>
      <c r="U46" s="509"/>
    </row>
    <row r="47" spans="1:21" s="22" customFormat="1" ht="16" thickBot="1">
      <c r="A47" s="71"/>
      <c r="B47" s="72"/>
      <c r="C47" s="73" t="s">
        <v>15</v>
      </c>
      <c r="D47" s="74" t="s">
        <v>22</v>
      </c>
      <c r="E47" s="75">
        <f t="shared" ref="E47:L47" si="12">SUM(E43:E46)</f>
        <v>5390</v>
      </c>
      <c r="F47" s="75">
        <f t="shared" si="12"/>
        <v>2695</v>
      </c>
      <c r="G47" s="75">
        <f t="shared" si="12"/>
        <v>8085</v>
      </c>
      <c r="H47" s="131">
        <f t="shared" si="12"/>
        <v>0</v>
      </c>
      <c r="I47" s="75">
        <f t="shared" si="12"/>
        <v>0</v>
      </c>
      <c r="J47" s="75">
        <f t="shared" si="12"/>
        <v>610</v>
      </c>
      <c r="K47" s="75">
        <f t="shared" si="12"/>
        <v>0</v>
      </c>
      <c r="L47" s="75">
        <f t="shared" si="12"/>
        <v>2590</v>
      </c>
      <c r="M47" s="75">
        <f>SUM(M43:M46)</f>
        <v>0</v>
      </c>
      <c r="N47" s="75">
        <f>SUM(N43:N46)</f>
        <v>0</v>
      </c>
      <c r="O47" s="393">
        <f t="shared" si="4"/>
        <v>3200</v>
      </c>
      <c r="P47" s="393">
        <f t="shared" si="0"/>
        <v>2190</v>
      </c>
      <c r="Q47" s="391">
        <f t="shared" si="1"/>
        <v>0.59369202226345086</v>
      </c>
      <c r="R47" s="390">
        <f t="shared" si="2"/>
        <v>800</v>
      </c>
      <c r="S47" s="398">
        <v>0.25</v>
      </c>
      <c r="T47" s="465"/>
      <c r="U47" s="509"/>
    </row>
    <row r="48" spans="1:21" s="21" customFormat="1" ht="48.5" thickBot="1">
      <c r="A48" s="40" t="s">
        <v>184</v>
      </c>
      <c r="B48" s="89"/>
      <c r="C48" s="46" t="s">
        <v>147</v>
      </c>
      <c r="D48" s="42" t="s">
        <v>59</v>
      </c>
      <c r="E48" s="43">
        <v>16000</v>
      </c>
      <c r="F48" s="44">
        <v>8000</v>
      </c>
      <c r="G48" s="44">
        <f t="shared" ref="G48:G57" si="13">E48+F48</f>
        <v>24000</v>
      </c>
      <c r="H48" s="144"/>
      <c r="I48" s="105">
        <f>SUMIF('Expenses List Jan-Marc'!$A$12:$A$588,'DETAILED REPORT'!A48:A148,'Expenses List Jan-Marc'!$J$12:$J$588)</f>
        <v>0</v>
      </c>
      <c r="J48" s="105">
        <f>SUMIF(DTR!$A$12:$A$849,'DETAILED REPORT'!A48,DTR!$J$12:$J$849)</f>
        <v>1454.6000000000001</v>
      </c>
      <c r="K48" s="105">
        <f>SUMIF(DTRQ3!$A$12:$A$798,'DETAILED REPORT'!A48,DTRQ3!$J$12:$J$798)</f>
        <v>9281.5</v>
      </c>
      <c r="L48" s="105">
        <f>SUMIF('DTR Q4'!$G$9:$G$725,'DETAILED REPORT'!A48,'DTR Q4'!$Z$9:$Z$725)</f>
        <v>2799</v>
      </c>
      <c r="M48" s="105"/>
      <c r="N48" s="105"/>
      <c r="O48" s="390">
        <f t="shared" si="4"/>
        <v>13535.1</v>
      </c>
      <c r="P48" s="390">
        <f t="shared" si="0"/>
        <v>2464.8999999999996</v>
      </c>
      <c r="Q48" s="391">
        <f t="shared" si="1"/>
        <v>0.84594374999999999</v>
      </c>
      <c r="R48" s="390">
        <f t="shared" si="2"/>
        <v>3383.7750000000001</v>
      </c>
      <c r="S48" s="398">
        <v>0.25</v>
      </c>
      <c r="T48" s="500" t="s">
        <v>5926</v>
      </c>
      <c r="U48" s="507" t="s">
        <v>5965</v>
      </c>
    </row>
    <row r="49" spans="1:21" s="21" customFormat="1" ht="96.5" thickBot="1">
      <c r="A49" s="40" t="s">
        <v>185</v>
      </c>
      <c r="B49" s="89"/>
      <c r="C49" s="46" t="s">
        <v>148</v>
      </c>
      <c r="D49" s="42" t="s">
        <v>59</v>
      </c>
      <c r="E49" s="43">
        <v>30000</v>
      </c>
      <c r="F49" s="44">
        <v>10000</v>
      </c>
      <c r="G49" s="44">
        <f t="shared" si="13"/>
        <v>40000</v>
      </c>
      <c r="H49" s="144"/>
      <c r="I49" s="105">
        <f>SUMIF('Expenses List Jan-Marc'!$A$12:$A$588,'DETAILED REPORT'!A49:A149,'Expenses List Jan-Marc'!$J$12:$J$588)</f>
        <v>0</v>
      </c>
      <c r="J49" s="105">
        <f>SUMIF(DTR!$A$12:$A$849,'DETAILED REPORT'!A49,DTR!$J$12:$J$849)</f>
        <v>9906</v>
      </c>
      <c r="K49" s="105">
        <f>SUMIF(DTRQ3!$A$12:$A$798,'DETAILED REPORT'!A49,DTRQ3!$J$12:$J$798)</f>
        <v>10500</v>
      </c>
      <c r="L49" s="105">
        <f>SUMIF('DTR Q4'!$G$9:$G$725,'DETAILED REPORT'!A49,'DTR Q4'!$Z$9:$Z$725)</f>
        <v>8360</v>
      </c>
      <c r="M49" s="105"/>
      <c r="N49" s="105"/>
      <c r="O49" s="390">
        <f t="shared" si="4"/>
        <v>28766</v>
      </c>
      <c r="P49" s="390">
        <f t="shared" si="0"/>
        <v>1234</v>
      </c>
      <c r="Q49" s="391">
        <f t="shared" si="1"/>
        <v>0.95886666666666664</v>
      </c>
      <c r="R49" s="390">
        <f t="shared" si="2"/>
        <v>7191.5</v>
      </c>
      <c r="S49" s="398">
        <v>0.25</v>
      </c>
      <c r="T49" s="463" t="s">
        <v>5927</v>
      </c>
      <c r="U49" s="509"/>
    </row>
    <row r="50" spans="1:21" s="501" customFormat="1" ht="36.5" thickBot="1">
      <c r="A50" s="489" t="s">
        <v>186</v>
      </c>
      <c r="B50" s="490"/>
      <c r="C50" s="491" t="s">
        <v>153</v>
      </c>
      <c r="D50" s="492" t="s">
        <v>59</v>
      </c>
      <c r="E50" s="493">
        <v>40000</v>
      </c>
      <c r="F50" s="494">
        <v>0</v>
      </c>
      <c r="G50" s="494">
        <f t="shared" si="13"/>
        <v>40000</v>
      </c>
      <c r="H50" s="495"/>
      <c r="I50" s="496">
        <f>SUMIF('Expenses List Jan-Marc'!$A$12:$A$588,'DETAILED REPORT'!A50:A150,'Expenses List Jan-Marc'!$J$12:$J$588)</f>
        <v>0</v>
      </c>
      <c r="J50" s="496">
        <f>SUMIF(DTR!$A$12:$A$849,'DETAILED REPORT'!A50,DTR!$J$12:$J$849)</f>
        <v>4531.3999999999996</v>
      </c>
      <c r="K50" s="496">
        <f>SUMIF(DTRQ3!$A$12:$A$798,'DETAILED REPORT'!A50,DTRQ3!$J$12:$J$798)</f>
        <v>0</v>
      </c>
      <c r="L50" s="496">
        <f>SUMIF('DTR Q4'!$G$9:$G$725,'DETAILED REPORT'!A50,'DTR Q4'!$Z$9:$Z$725)</f>
        <v>32731.45</v>
      </c>
      <c r="M50" s="496"/>
      <c r="N50" s="496"/>
      <c r="O50" s="497">
        <f t="shared" si="4"/>
        <v>37262.85</v>
      </c>
      <c r="P50" s="497">
        <f t="shared" si="0"/>
        <v>2737.1500000000015</v>
      </c>
      <c r="Q50" s="498">
        <f t="shared" si="1"/>
        <v>0.93157124999999996</v>
      </c>
      <c r="R50" s="497">
        <f t="shared" si="2"/>
        <v>9315.7124999999996</v>
      </c>
      <c r="S50" s="499">
        <v>0.25</v>
      </c>
      <c r="T50" s="503" t="s">
        <v>5937</v>
      </c>
      <c r="U50" s="508"/>
    </row>
    <row r="51" spans="1:21" s="21" customFormat="1" ht="60.5" thickBot="1">
      <c r="A51" s="40" t="s">
        <v>187</v>
      </c>
      <c r="B51" s="89"/>
      <c r="C51" s="46" t="s">
        <v>149</v>
      </c>
      <c r="D51" s="42" t="s">
        <v>59</v>
      </c>
      <c r="E51" s="43">
        <v>90000</v>
      </c>
      <c r="F51" s="44">
        <v>0</v>
      </c>
      <c r="G51" s="44">
        <f t="shared" si="13"/>
        <v>90000</v>
      </c>
      <c r="H51" s="144"/>
      <c r="I51" s="105">
        <f>SUMIF('Expenses List Jan-Marc'!$A$12:$A$588,'DETAILED REPORT'!A51:A151,'Expenses List Jan-Marc'!$J$12:$J$588)</f>
        <v>569</v>
      </c>
      <c r="J51" s="105">
        <f>SUMIF(DTR!$A$12:$A$849,'DETAILED REPORT'!A51,DTR!$J$12:$J$849)</f>
        <v>902</v>
      </c>
      <c r="K51" s="105">
        <f>SUMIF(DTRQ3!$A$12:$A$798,'DETAILED REPORT'!A51,DTRQ3!$J$12:$J$798)</f>
        <v>74316.47</v>
      </c>
      <c r="L51" s="105">
        <f>SUMIF('DTR Q4'!$G$9:$G$725,'DETAILED REPORT'!A51,'DTR Q4'!$Z$9:$Z$725)</f>
        <v>18385.32</v>
      </c>
      <c r="M51" s="105"/>
      <c r="N51" s="105"/>
      <c r="O51" s="390">
        <f t="shared" si="4"/>
        <v>94172.790000000008</v>
      </c>
      <c r="P51" s="390">
        <f t="shared" si="0"/>
        <v>-4172.7900000000081</v>
      </c>
      <c r="Q51" s="391">
        <f t="shared" si="1"/>
        <v>1.0463643333333335</v>
      </c>
      <c r="R51" s="390">
        <f t="shared" si="2"/>
        <v>39552.571800000005</v>
      </c>
      <c r="S51" s="398">
        <v>0.42</v>
      </c>
      <c r="T51" s="462" t="s">
        <v>5938</v>
      </c>
      <c r="U51" s="507" t="s">
        <v>5960</v>
      </c>
    </row>
    <row r="52" spans="1:21" s="21" customFormat="1" ht="60.5" thickBot="1">
      <c r="A52" s="40" t="s">
        <v>188</v>
      </c>
      <c r="B52" s="89"/>
      <c r="C52" s="46" t="s">
        <v>150</v>
      </c>
      <c r="D52" s="42" t="s">
        <v>59</v>
      </c>
      <c r="E52" s="43">
        <v>30000</v>
      </c>
      <c r="F52" s="44">
        <v>0</v>
      </c>
      <c r="G52" s="44">
        <f t="shared" si="13"/>
        <v>30000</v>
      </c>
      <c r="H52" s="144"/>
      <c r="I52" s="105">
        <f>SUMIF('Expenses List Jan-Marc'!$A$12:$A$588,'DETAILED REPORT'!A52:A152,'Expenses List Jan-Marc'!$J$12:$J$588)</f>
        <v>0</v>
      </c>
      <c r="J52" s="105">
        <f>SUMIF(DTR!$A$12:$A$849,'DETAILED REPORT'!A52,DTR!$J$12:$J$849)</f>
        <v>14</v>
      </c>
      <c r="K52" s="105">
        <f>SUMIF(DTRQ3!$A$12:$A$798,'DETAILED REPORT'!A52,DTRQ3!$J$12:$J$798)</f>
        <v>17135</v>
      </c>
      <c r="L52" s="105">
        <f>SUMIF('DTR Q4'!$G$9:$G$725,'DETAILED REPORT'!A52,'DTR Q4'!$Z$9:$Z$725)</f>
        <v>7264.24</v>
      </c>
      <c r="M52" s="105"/>
      <c r="N52" s="105"/>
      <c r="O52" s="390">
        <f t="shared" si="4"/>
        <v>24413.239999999998</v>
      </c>
      <c r="P52" s="390">
        <f t="shared" si="0"/>
        <v>5586.760000000002</v>
      </c>
      <c r="Q52" s="391">
        <f t="shared" si="1"/>
        <v>0.81377466666666665</v>
      </c>
      <c r="R52" s="390">
        <f t="shared" si="2"/>
        <v>12206.619999999999</v>
      </c>
      <c r="S52" s="398">
        <v>0.5</v>
      </c>
      <c r="T52" s="503" t="s">
        <v>5939</v>
      </c>
      <c r="U52" s="507" t="s">
        <v>5966</v>
      </c>
    </row>
    <row r="53" spans="1:21" s="21" customFormat="1" ht="108.5" thickBot="1">
      <c r="A53" s="40" t="s">
        <v>189</v>
      </c>
      <c r="B53" s="89"/>
      <c r="C53" s="46" t="s">
        <v>151</v>
      </c>
      <c r="D53" s="42" t="s">
        <v>59</v>
      </c>
      <c r="E53" s="43">
        <v>15000</v>
      </c>
      <c r="F53" s="44">
        <v>7500</v>
      </c>
      <c r="G53" s="44">
        <f t="shared" si="13"/>
        <v>22500</v>
      </c>
      <c r="H53" s="144"/>
      <c r="I53" s="105">
        <f>SUMIF('Expenses List Jan-Marc'!$A$12:$A$588,'DETAILED REPORT'!A53:A153,'Expenses List Jan-Marc'!$J$12:$J$588)</f>
        <v>5025</v>
      </c>
      <c r="J53" s="105">
        <f>SUMIF(DTR!$A$12:$A$849,'DETAILED REPORT'!A53,DTR!$J$12:$J$849)</f>
        <v>7280</v>
      </c>
      <c r="K53" s="105">
        <f>SUMIF(DTRQ3!$A$12:$A$798,'DETAILED REPORT'!A53,DTRQ3!$J$12:$J$798)</f>
        <v>3615</v>
      </c>
      <c r="L53" s="105">
        <f>SUMIF('DTR Q4'!$G$9:$G$725,'DETAILED REPORT'!A53,'DTR Q4'!$Z$9:$Z$725)</f>
        <v>0</v>
      </c>
      <c r="M53" s="105"/>
      <c r="N53" s="105"/>
      <c r="O53" s="390">
        <f t="shared" si="4"/>
        <v>15920</v>
      </c>
      <c r="P53" s="390">
        <f t="shared" si="0"/>
        <v>-920</v>
      </c>
      <c r="Q53" s="391">
        <f t="shared" si="1"/>
        <v>1.0613333333333332</v>
      </c>
      <c r="R53" s="390">
        <f t="shared" si="2"/>
        <v>3980</v>
      </c>
      <c r="S53" s="398">
        <v>0.25</v>
      </c>
      <c r="T53" s="463" t="s">
        <v>5928</v>
      </c>
      <c r="U53" s="507" t="s">
        <v>5961</v>
      </c>
    </row>
    <row r="54" spans="1:21" s="21" customFormat="1" ht="48.5" thickBot="1">
      <c r="A54" s="40" t="s">
        <v>190</v>
      </c>
      <c r="B54" s="89"/>
      <c r="C54" s="46" t="s">
        <v>152</v>
      </c>
      <c r="D54" s="42" t="s">
        <v>59</v>
      </c>
      <c r="E54" s="43">
        <v>960</v>
      </c>
      <c r="F54" s="44">
        <v>480</v>
      </c>
      <c r="G54" s="44">
        <f t="shared" si="13"/>
        <v>1440</v>
      </c>
      <c r="H54" s="144"/>
      <c r="I54" s="105">
        <f>SUMIF('Expenses List Jan-Marc'!$A$12:$A$588,'DETAILED REPORT'!A54:A154,'Expenses List Jan-Marc'!$J$12:$J$588)</f>
        <v>0</v>
      </c>
      <c r="J54" s="105">
        <f>SUMIF(DTR!$A$12:$A$849,'DETAILED REPORT'!A54,DTR!$J$12:$J$849)</f>
        <v>261.8</v>
      </c>
      <c r="K54" s="105">
        <f>SUMIF(DTRQ3!$A$12:$A$798,'DETAILED REPORT'!A54,DTRQ3!$J$12:$J$798)</f>
        <v>261</v>
      </c>
      <c r="L54" s="105">
        <f>SUMIF('DTR Q4'!$G$9:$G$725,'DETAILED REPORT'!A54,'DTR Q4'!$Z$9:$Z$725)</f>
        <v>261</v>
      </c>
      <c r="M54" s="105"/>
      <c r="N54" s="105"/>
      <c r="O54" s="390">
        <f t="shared" si="4"/>
        <v>783.8</v>
      </c>
      <c r="P54" s="390">
        <f t="shared" si="0"/>
        <v>176.20000000000005</v>
      </c>
      <c r="Q54" s="391">
        <f t="shared" si="1"/>
        <v>0.81645833333333329</v>
      </c>
      <c r="R54" s="390">
        <f t="shared" si="2"/>
        <v>195.95</v>
      </c>
      <c r="S54" s="398">
        <v>0.25</v>
      </c>
      <c r="T54" s="462" t="s">
        <v>5940</v>
      </c>
      <c r="U54" s="507" t="s">
        <v>5962</v>
      </c>
    </row>
    <row r="55" spans="1:21" s="21" customFormat="1" ht="16" thickBot="1">
      <c r="A55" s="40" t="s">
        <v>191</v>
      </c>
      <c r="B55" s="89"/>
      <c r="C55" s="46" t="s">
        <v>132</v>
      </c>
      <c r="D55" s="42" t="s">
        <v>37</v>
      </c>
      <c r="E55" s="43">
        <v>17193.360407599997</v>
      </c>
      <c r="F55" s="44">
        <v>8854.5806099139991</v>
      </c>
      <c r="G55" s="44">
        <f t="shared" si="13"/>
        <v>26047.941017513996</v>
      </c>
      <c r="H55" s="144"/>
      <c r="I55" s="105">
        <f>SUMIF('Expenses List Jan-Marc'!$A$12:$A$588,'DETAILED REPORT'!A55:A155,'Expenses List Jan-Marc'!$J$12:$J$588)</f>
        <v>2383.83</v>
      </c>
      <c r="J55" s="105">
        <f>SUMIF(DTR!$A$12:$A$849,'DETAILED REPORT'!A55,DTR!$J$12:$J$849)</f>
        <v>1916.7800000000002</v>
      </c>
      <c r="K55" s="105">
        <f>SUMIF(DTRQ3!$A$12:$A$798,'DETAILED REPORT'!A55,DTRQ3!$J$12:$J$798)</f>
        <v>2875.07</v>
      </c>
      <c r="L55" s="105">
        <f>SUMIF('DTR Q4'!$G$9:$G$725,'DETAILED REPORT'!A55,'DTR Q4'!$Z$9:$Z$725)</f>
        <v>3808.37</v>
      </c>
      <c r="M55" s="105"/>
      <c r="N55" s="105"/>
      <c r="O55" s="390">
        <f t="shared" si="4"/>
        <v>10984.05</v>
      </c>
      <c r="P55" s="390">
        <f t="shared" si="0"/>
        <v>6209.3104075999981</v>
      </c>
      <c r="Q55" s="391">
        <f t="shared" si="1"/>
        <v>0.63885417042410797</v>
      </c>
      <c r="R55" s="390">
        <f t="shared" si="2"/>
        <v>0</v>
      </c>
      <c r="S55" s="398"/>
      <c r="T55" s="462"/>
      <c r="U55" s="509"/>
    </row>
    <row r="56" spans="1:21" s="21" customFormat="1" ht="16" thickBot="1">
      <c r="A56" s="40" t="s">
        <v>192</v>
      </c>
      <c r="B56" s="89"/>
      <c r="C56" s="46" t="s">
        <v>133</v>
      </c>
      <c r="D56" s="42" t="s">
        <v>37</v>
      </c>
      <c r="E56" s="43">
        <v>21580</v>
      </c>
      <c r="F56" s="44">
        <v>11113.699999999999</v>
      </c>
      <c r="G56" s="44">
        <f t="shared" si="13"/>
        <v>32693.699999999997</v>
      </c>
      <c r="H56" s="144"/>
      <c r="I56" s="105">
        <f>SUMIF('Expenses List Jan-Marc'!$A$12:$A$588,'DETAILED REPORT'!A56:A156,'Expenses List Jan-Marc'!$J$12:$J$588)</f>
        <v>5324.7699999999995</v>
      </c>
      <c r="J56" s="105">
        <f>SUMIF(DTR!$A$12:$A$849,'DETAILED REPORT'!A56,DTR!$J$12:$J$849)</f>
        <v>7094.6300000000019</v>
      </c>
      <c r="K56" s="105">
        <f>SUMIF(DTRQ3!$A$12:$A$798,'DETAILED REPORT'!A56,DTRQ3!$J$12:$J$798)</f>
        <v>2833.46</v>
      </c>
      <c r="L56" s="105">
        <f>SUMIF('DTR Q4'!$G$9:$G$725,'DETAILED REPORT'!A56,'DTR Q4'!$Z$9:$Z$725)</f>
        <v>4224.59</v>
      </c>
      <c r="M56" s="105"/>
      <c r="N56" s="105"/>
      <c r="O56" s="390">
        <f t="shared" si="4"/>
        <v>19477.45</v>
      </c>
      <c r="P56" s="390">
        <f t="shared" si="0"/>
        <v>2102.5499999999993</v>
      </c>
      <c r="Q56" s="391">
        <f t="shared" si="1"/>
        <v>0.90256950880444864</v>
      </c>
      <c r="R56" s="390">
        <f t="shared" si="2"/>
        <v>0</v>
      </c>
      <c r="S56" s="398"/>
      <c r="T56" s="462"/>
      <c r="U56" s="509"/>
    </row>
    <row r="57" spans="1:21" s="21" customFormat="1" ht="15.5">
      <c r="A57" s="40" t="s">
        <v>193</v>
      </c>
      <c r="B57" s="89"/>
      <c r="C57" s="46" t="s">
        <v>130</v>
      </c>
      <c r="D57" s="42" t="s">
        <v>37</v>
      </c>
      <c r="E57" s="43">
        <v>13650</v>
      </c>
      <c r="F57" s="44">
        <v>7029.75</v>
      </c>
      <c r="G57" s="44">
        <f t="shared" si="13"/>
        <v>20679.75</v>
      </c>
      <c r="H57" s="144"/>
      <c r="I57" s="105">
        <f>SUMIF('Expenses List Jan-Marc'!$A$12:$A$588,'DETAILED REPORT'!A57:A157,'Expenses List Jan-Marc'!$J$12:$J$588)</f>
        <v>0</v>
      </c>
      <c r="J57" s="105">
        <f>SUMIF(DTR!$A$12:$A$849,'DETAILED REPORT'!A57,DTR!$J$12:$J$849)</f>
        <v>2597.8199999999997</v>
      </c>
      <c r="K57" s="105">
        <f>SUMIF(DTRQ3!$A$12:$A$798,'DETAILED REPORT'!A57,DTRQ3!$J$12:$J$798)</f>
        <v>3663.6400000000003</v>
      </c>
      <c r="L57" s="105">
        <f>SUMIF('DTR Q4'!$G$9:$G$725,'DETAILED REPORT'!A57,'DTR Q4'!$Z$9:$Z$725)</f>
        <v>4914.54</v>
      </c>
      <c r="M57" s="105"/>
      <c r="N57" s="105"/>
      <c r="O57" s="390">
        <f t="shared" si="4"/>
        <v>11176</v>
      </c>
      <c r="P57" s="390">
        <f t="shared" si="0"/>
        <v>2474</v>
      </c>
      <c r="Q57" s="391">
        <f t="shared" si="1"/>
        <v>0.8187545787545788</v>
      </c>
      <c r="R57" s="390">
        <f t="shared" si="2"/>
        <v>0</v>
      </c>
      <c r="S57" s="398"/>
      <c r="T57" s="466"/>
      <c r="U57" s="509"/>
    </row>
    <row r="58" spans="1:21" ht="15.5">
      <c r="A58" s="67"/>
      <c r="B58" s="76"/>
      <c r="C58" s="48" t="s">
        <v>15</v>
      </c>
      <c r="D58" s="64" t="s">
        <v>22</v>
      </c>
      <c r="E58" s="77">
        <f t="shared" ref="E58:L58" si="14">SUM(E48:E57)</f>
        <v>274383.3604076</v>
      </c>
      <c r="F58" s="77">
        <f t="shared" si="14"/>
        <v>52978.030609914</v>
      </c>
      <c r="G58" s="77">
        <f t="shared" si="14"/>
        <v>327361.39101751399</v>
      </c>
      <c r="H58" s="132">
        <f t="shared" si="14"/>
        <v>0</v>
      </c>
      <c r="I58" s="77">
        <f t="shared" si="14"/>
        <v>13302.599999999999</v>
      </c>
      <c r="J58" s="77">
        <f t="shared" si="14"/>
        <v>35959.03</v>
      </c>
      <c r="K58" s="77">
        <f t="shared" si="14"/>
        <v>124481.14000000001</v>
      </c>
      <c r="L58" s="77">
        <f t="shared" si="14"/>
        <v>82748.50999999998</v>
      </c>
      <c r="M58" s="77">
        <f>SUM(M48:M57)</f>
        <v>0</v>
      </c>
      <c r="N58" s="77">
        <f>SUM(N48:N57)</f>
        <v>0</v>
      </c>
      <c r="O58" s="114">
        <f t="shared" si="4"/>
        <v>256491.28</v>
      </c>
      <c r="P58" s="114">
        <f t="shared" si="0"/>
        <v>17892.080407600006</v>
      </c>
      <c r="Q58" s="391">
        <f t="shared" si="1"/>
        <v>0.93479167110927908</v>
      </c>
      <c r="R58" s="390">
        <f t="shared" si="2"/>
        <v>64122.82</v>
      </c>
      <c r="S58" s="398">
        <v>0.25</v>
      </c>
      <c r="T58" s="451"/>
      <c r="U58" s="509"/>
    </row>
    <row r="59" spans="1:21" ht="16" thickBot="1">
      <c r="A59" s="78"/>
      <c r="B59" s="79"/>
      <c r="C59" s="80" t="s">
        <v>25</v>
      </c>
      <c r="D59" s="81"/>
      <c r="E59" s="82">
        <f t="shared" ref="E59:L59" si="15">E58+E47</f>
        <v>279773.3604076</v>
      </c>
      <c r="F59" s="82">
        <f t="shared" si="15"/>
        <v>55673.030609914</v>
      </c>
      <c r="G59" s="82">
        <f t="shared" si="15"/>
        <v>335446.39101751399</v>
      </c>
      <c r="H59" s="133">
        <f t="shared" si="15"/>
        <v>0</v>
      </c>
      <c r="I59" s="82">
        <f t="shared" si="15"/>
        <v>13302.599999999999</v>
      </c>
      <c r="J59" s="82">
        <f t="shared" si="15"/>
        <v>36569.03</v>
      </c>
      <c r="K59" s="82">
        <f t="shared" si="15"/>
        <v>124481.14000000001</v>
      </c>
      <c r="L59" s="82">
        <f t="shared" si="15"/>
        <v>85338.50999999998</v>
      </c>
      <c r="M59" s="82">
        <f>M58+M47</f>
        <v>0</v>
      </c>
      <c r="N59" s="82">
        <f>N58+N47</f>
        <v>0</v>
      </c>
      <c r="O59" s="116">
        <f t="shared" si="4"/>
        <v>259691.28</v>
      </c>
      <c r="P59" s="116">
        <f t="shared" si="0"/>
        <v>20082.080407600006</v>
      </c>
      <c r="Q59" s="391">
        <f t="shared" si="1"/>
        <v>0.92822018372892057</v>
      </c>
      <c r="R59" s="390">
        <f t="shared" si="2"/>
        <v>64922.82</v>
      </c>
      <c r="S59" s="398">
        <v>0.25</v>
      </c>
      <c r="T59" s="451"/>
      <c r="U59" s="509"/>
    </row>
    <row r="60" spans="1:21" s="21" customFormat="1" ht="16" thickBot="1">
      <c r="A60" s="40"/>
      <c r="B60" s="89"/>
      <c r="C60" s="46" t="s">
        <v>136</v>
      </c>
      <c r="D60" s="42"/>
      <c r="E60" s="43"/>
      <c r="F60" s="44"/>
      <c r="G60" s="44"/>
      <c r="H60" s="144"/>
      <c r="I60" s="105"/>
      <c r="J60" s="105">
        <f>SUMIF(DTR!$A$12:$A$849,'DETAILED REPORT'!A60,DTR!$J$12:$J$849)</f>
        <v>0</v>
      </c>
      <c r="K60" s="105">
        <f>SUMIF(DTRQ3!$A$12:$A$798,'DETAILED REPORT'!A60,DTRQ3!$J$12:$J$798)</f>
        <v>0</v>
      </c>
      <c r="L60" s="105">
        <f>SUMIF('DTR Q4'!$G$9:$G$725,'DETAILED REPORT'!A60,'DTR Q4'!$Z$9:$Z$725)</f>
        <v>0</v>
      </c>
      <c r="M60" s="105"/>
      <c r="N60" s="105"/>
      <c r="O60" s="390"/>
      <c r="P60" s="390">
        <f t="shared" si="0"/>
        <v>0</v>
      </c>
      <c r="Q60" s="391" t="e">
        <f t="shared" si="1"/>
        <v>#DIV/0!</v>
      </c>
      <c r="R60" s="390">
        <f t="shared" si="2"/>
        <v>0</v>
      </c>
      <c r="S60" s="398"/>
      <c r="T60" s="466"/>
      <c r="U60" s="509"/>
    </row>
    <row r="61" spans="1:21" s="21" customFormat="1" ht="16" thickBot="1">
      <c r="A61" s="40" t="s">
        <v>194</v>
      </c>
      <c r="B61" s="89" t="s">
        <v>122</v>
      </c>
      <c r="C61" s="46" t="s">
        <v>27</v>
      </c>
      <c r="D61" s="42" t="s">
        <v>67</v>
      </c>
      <c r="E61" s="43">
        <v>0</v>
      </c>
      <c r="F61" s="44">
        <v>20000</v>
      </c>
      <c r="G61" s="44">
        <f>E61+F61</f>
        <v>20000</v>
      </c>
      <c r="H61" s="144"/>
      <c r="I61" s="105">
        <f>SUMIF('Expenses List Jan-Marc'!$A$12:$A$588,'DETAILED REPORT'!A61:A161,'Expenses List Jan-Marc'!$J$12:$J$588)</f>
        <v>0</v>
      </c>
      <c r="J61" s="105">
        <f>SUMIF(DTR!$A$12:$A$849,'DETAILED REPORT'!A61,DTR!$J$12:$J$849)</f>
        <v>0</v>
      </c>
      <c r="K61" s="105">
        <f>SUMIF(DTRQ3!$A$12:$A$798,'DETAILED REPORT'!A61,DTRQ3!$J$12:$J$798)</f>
        <v>0</v>
      </c>
      <c r="L61" s="105">
        <f>SUMIF('DTR Q4'!$G$9:$G$725,'DETAILED REPORT'!A61,'DTR Q4'!$Z$9:$Z$725)</f>
        <v>0</v>
      </c>
      <c r="M61" s="105"/>
      <c r="N61" s="105"/>
      <c r="O61" s="390">
        <f t="shared" si="4"/>
        <v>0</v>
      </c>
      <c r="P61" s="390">
        <f t="shared" si="0"/>
        <v>0</v>
      </c>
      <c r="Q61" s="391" t="e">
        <f t="shared" si="1"/>
        <v>#DIV/0!</v>
      </c>
      <c r="R61" s="390">
        <f t="shared" si="2"/>
        <v>0</v>
      </c>
      <c r="S61" s="398"/>
      <c r="T61" s="462" t="s">
        <v>5929</v>
      </c>
      <c r="U61" s="509"/>
    </row>
    <row r="62" spans="1:21" s="21" customFormat="1" ht="24.75" customHeight="1" thickBot="1">
      <c r="A62" s="40" t="s">
        <v>195</v>
      </c>
      <c r="B62" s="89" t="s">
        <v>26</v>
      </c>
      <c r="C62" s="46" t="s">
        <v>28</v>
      </c>
      <c r="D62" s="42" t="s">
        <v>70</v>
      </c>
      <c r="E62" s="43">
        <v>7200</v>
      </c>
      <c r="F62" s="44">
        <v>3600</v>
      </c>
      <c r="G62" s="44">
        <f>E62+F62</f>
        <v>10800</v>
      </c>
      <c r="H62" s="144"/>
      <c r="I62" s="105">
        <f>SUMIF('Expenses List Jan-Marc'!$A$12:$A$588,'DETAILED REPORT'!A62:A162,'Expenses List Jan-Marc'!$J$12:$J$588)</f>
        <v>616.99</v>
      </c>
      <c r="J62" s="105">
        <f>SUMIF(DTR!$A$12:$A$849,'DETAILED REPORT'!A62,DTR!$J$12:$J$849)</f>
        <v>4420.33</v>
      </c>
      <c r="K62" s="105">
        <f>SUMIF(DTRQ3!$A$12:$A$798,'DETAILED REPORT'!A62,DTRQ3!$J$12:$J$798)</f>
        <v>768.03</v>
      </c>
      <c r="L62" s="105">
        <f>SUMIF('DTR Q4'!$G$9:$G$725,'DETAILED REPORT'!A62,'DTR Q4'!$Z$9:$Z$725)</f>
        <v>1697.5</v>
      </c>
      <c r="M62" s="105"/>
      <c r="N62" s="105"/>
      <c r="O62" s="390">
        <f t="shared" si="4"/>
        <v>7502.8499999999995</v>
      </c>
      <c r="P62" s="390">
        <f t="shared" si="0"/>
        <v>-302.84999999999945</v>
      </c>
      <c r="Q62" s="391">
        <f t="shared" si="1"/>
        <v>1.0420624999999999</v>
      </c>
      <c r="R62" s="390">
        <f t="shared" si="2"/>
        <v>0</v>
      </c>
      <c r="S62" s="398"/>
      <c r="T62" s="463" t="s">
        <v>5930</v>
      </c>
      <c r="U62" s="509"/>
    </row>
    <row r="63" spans="1:21" s="21" customFormat="1" ht="24.5" thickBot="1">
      <c r="A63" s="40" t="s">
        <v>196</v>
      </c>
      <c r="B63" s="89" t="s">
        <v>163</v>
      </c>
      <c r="C63" s="46" t="s">
        <v>160</v>
      </c>
      <c r="D63" s="42" t="s">
        <v>59</v>
      </c>
      <c r="E63" s="43">
        <v>2000</v>
      </c>
      <c r="F63" s="44">
        <v>1000</v>
      </c>
      <c r="G63" s="44">
        <f>E63+F63</f>
        <v>3000</v>
      </c>
      <c r="H63" s="144"/>
      <c r="I63" s="105">
        <f>SUMIF('Expenses List Jan-Marc'!$A$12:$A$588,'DETAILED REPORT'!A63:A163,'Expenses List Jan-Marc'!$J$12:$J$588)</f>
        <v>0</v>
      </c>
      <c r="J63" s="105">
        <f>SUMIF(DTR!$A$12:$A$849,'DETAILED REPORT'!A63,DTR!$J$12:$J$849)</f>
        <v>0</v>
      </c>
      <c r="K63" s="105">
        <f>SUMIF(DTRQ3!$A$12:$A$798,'DETAILED REPORT'!A63,DTRQ3!$J$12:$J$798)</f>
        <v>401</v>
      </c>
      <c r="L63" s="105">
        <f>SUMIF('DTR Q4'!$G$9:$G$725,'DETAILED REPORT'!A63,'DTR Q4'!$Z$9:$Z$725)</f>
        <v>0</v>
      </c>
      <c r="M63" s="105"/>
      <c r="N63" s="105"/>
      <c r="O63" s="390">
        <f t="shared" si="4"/>
        <v>401</v>
      </c>
      <c r="P63" s="390">
        <f t="shared" si="0"/>
        <v>1599</v>
      </c>
      <c r="Q63" s="391">
        <f t="shared" si="1"/>
        <v>0.20050000000000001</v>
      </c>
      <c r="R63" s="390">
        <f t="shared" si="2"/>
        <v>0</v>
      </c>
      <c r="S63" s="398"/>
      <c r="T63" s="463" t="s">
        <v>5931</v>
      </c>
      <c r="U63" s="509"/>
    </row>
    <row r="64" spans="1:21" s="21" customFormat="1" ht="16" thickBot="1">
      <c r="A64" s="40" t="s">
        <v>197</v>
      </c>
      <c r="B64" s="89" t="s">
        <v>164</v>
      </c>
      <c r="C64" s="46" t="s">
        <v>161</v>
      </c>
      <c r="D64" s="42" t="s">
        <v>59</v>
      </c>
      <c r="E64" s="43">
        <v>3000</v>
      </c>
      <c r="F64" s="44">
        <v>2380</v>
      </c>
      <c r="G64" s="44">
        <f>E64+F64</f>
        <v>5380</v>
      </c>
      <c r="H64" s="144"/>
      <c r="I64" s="105">
        <f>SUMIF('Expenses List Jan-Marc'!$A$12:$A$588,'DETAILED REPORT'!A64:A164,'Expenses List Jan-Marc'!$J$12:$J$588)</f>
        <v>0</v>
      </c>
      <c r="J64" s="105">
        <f>SUMIF(DTR!$A$12:$A$849,'DETAILED REPORT'!A64,DTR!$J$12:$J$849)</f>
        <v>0</v>
      </c>
      <c r="K64" s="105">
        <f>SUMIF(DTRQ3!$A$12:$A$798,'DETAILED REPORT'!A64,DTRQ3!$J$12:$J$798)</f>
        <v>0</v>
      </c>
      <c r="L64" s="105">
        <f>SUMIF('DTR Q4'!$G$9:$G$725,'DETAILED REPORT'!A64,'DTR Q4'!$Z$9:$Z$725)</f>
        <v>0</v>
      </c>
      <c r="M64" s="105"/>
      <c r="N64" s="105"/>
      <c r="O64" s="390">
        <f t="shared" si="4"/>
        <v>0</v>
      </c>
      <c r="P64" s="390">
        <f t="shared" si="0"/>
        <v>3000</v>
      </c>
      <c r="Q64" s="391">
        <f t="shared" si="1"/>
        <v>0</v>
      </c>
      <c r="R64" s="390">
        <f t="shared" si="2"/>
        <v>0</v>
      </c>
      <c r="S64" s="398"/>
      <c r="T64" s="463" t="s">
        <v>5932</v>
      </c>
      <c r="U64" s="509"/>
    </row>
    <row r="65" spans="1:21" s="21" customFormat="1" ht="16" thickBot="1">
      <c r="A65" s="40" t="s">
        <v>198</v>
      </c>
      <c r="B65" s="89" t="s">
        <v>165</v>
      </c>
      <c r="C65" s="46" t="s">
        <v>162</v>
      </c>
      <c r="D65" s="42" t="s">
        <v>59</v>
      </c>
      <c r="E65" s="43">
        <v>2000</v>
      </c>
      <c r="F65" s="44">
        <v>0</v>
      </c>
      <c r="G65" s="44">
        <f>E65+F65</f>
        <v>2000</v>
      </c>
      <c r="H65" s="144"/>
      <c r="I65" s="105">
        <f>SUMIF('Expenses List Jan-Marc'!$A$12:$A$588,'DETAILED REPORT'!A65:A165,'Expenses List Jan-Marc'!$J$12:$J$588)</f>
        <v>0</v>
      </c>
      <c r="J65" s="105">
        <f>SUMIF(DTR!$A$12:$A$849,'DETAILED REPORT'!A65,DTR!$J$12:$J$849)</f>
        <v>1310</v>
      </c>
      <c r="K65" s="105"/>
      <c r="L65" s="105">
        <f>SUMIF('DTR Q4'!$G$9:$G$725,'DETAILED REPORT'!A65,'DTR Q4'!$Z$9:$Z$725)</f>
        <v>0</v>
      </c>
      <c r="M65" s="105"/>
      <c r="N65" s="105"/>
      <c r="O65" s="390">
        <f t="shared" si="4"/>
        <v>1310</v>
      </c>
      <c r="P65" s="390">
        <f t="shared" si="0"/>
        <v>690</v>
      </c>
      <c r="Q65" s="391">
        <f t="shared" si="1"/>
        <v>0.65500000000000003</v>
      </c>
      <c r="R65" s="390">
        <f t="shared" si="2"/>
        <v>0</v>
      </c>
      <c r="S65" s="398"/>
      <c r="T65" s="463" t="s">
        <v>5932</v>
      </c>
      <c r="U65" s="509"/>
    </row>
    <row r="66" spans="1:21" ht="16.5" customHeight="1" thickBot="1">
      <c r="A66" s="67"/>
      <c r="B66" s="76"/>
      <c r="C66" s="48" t="s">
        <v>29</v>
      </c>
      <c r="D66" s="64" t="s">
        <v>22</v>
      </c>
      <c r="E66" s="77">
        <f>SUM(E61:E65)</f>
        <v>14200</v>
      </c>
      <c r="F66" s="77">
        <f>SUM(F61:F65)</f>
        <v>26980</v>
      </c>
      <c r="G66" s="77">
        <f>SUM(G61:G65)</f>
        <v>41180</v>
      </c>
      <c r="H66" s="132">
        <f>SUM(H61:H65)</f>
        <v>0</v>
      </c>
      <c r="I66" s="77">
        <f>SUM(I60:I65)</f>
        <v>616.99</v>
      </c>
      <c r="J66" s="77">
        <f>SUM(J61:J65)</f>
        <v>5730.33</v>
      </c>
      <c r="K66" s="77">
        <f>SUM(K61:K65)</f>
        <v>1169.03</v>
      </c>
      <c r="L66" s="77">
        <f>SUM(L61:L65)</f>
        <v>1697.5</v>
      </c>
      <c r="M66" s="77">
        <f>SUM(M61:M65)</f>
        <v>0</v>
      </c>
      <c r="N66" s="77">
        <f>SUM(N61:N65)</f>
        <v>0</v>
      </c>
      <c r="O66" s="114">
        <f t="shared" si="4"/>
        <v>9213.8499999999985</v>
      </c>
      <c r="P66" s="114">
        <f t="shared" si="0"/>
        <v>4986.1500000000015</v>
      </c>
      <c r="Q66" s="391">
        <f t="shared" si="1"/>
        <v>0.64886267605633796</v>
      </c>
      <c r="R66" s="390">
        <f t="shared" si="2"/>
        <v>2303.4624999999996</v>
      </c>
      <c r="S66" s="398">
        <v>0.25</v>
      </c>
      <c r="T66" s="464"/>
      <c r="U66" s="509"/>
    </row>
    <row r="67" spans="1:21" ht="16" thickBot="1">
      <c r="A67" s="83"/>
      <c r="B67" s="84"/>
      <c r="C67" s="85" t="s">
        <v>30</v>
      </c>
      <c r="D67" s="86"/>
      <c r="E67" s="87">
        <f t="shared" ref="E67:L67" si="16">E66+E59+E41+E29</f>
        <v>488299.3604076</v>
      </c>
      <c r="F67" s="87">
        <f t="shared" si="16"/>
        <v>114598.030609914</v>
      </c>
      <c r="G67" s="87">
        <f t="shared" si="16"/>
        <v>602897.39101751405</v>
      </c>
      <c r="H67" s="134">
        <f t="shared" si="16"/>
        <v>0</v>
      </c>
      <c r="I67" s="87">
        <f t="shared" si="16"/>
        <v>22764.959999999999</v>
      </c>
      <c r="J67" s="87">
        <f t="shared" si="16"/>
        <v>91219.31</v>
      </c>
      <c r="K67" s="87">
        <f t="shared" si="16"/>
        <v>211509.88</v>
      </c>
      <c r="L67" s="87">
        <f t="shared" si="16"/>
        <v>128491.71999999997</v>
      </c>
      <c r="M67" s="87">
        <f>M66+M59+M41+M29</f>
        <v>0</v>
      </c>
      <c r="N67" s="87">
        <f>N66+N59+N41+N29</f>
        <v>0</v>
      </c>
      <c r="O67" s="117">
        <f t="shared" si="4"/>
        <v>453985.87</v>
      </c>
      <c r="P67" s="117">
        <f t="shared" si="0"/>
        <v>34313.490407600009</v>
      </c>
      <c r="Q67" s="391">
        <f t="shared" si="1"/>
        <v>0.92972857802034115</v>
      </c>
      <c r="R67" s="390">
        <f t="shared" si="2"/>
        <v>113496.4675</v>
      </c>
      <c r="S67" s="398">
        <v>0.25</v>
      </c>
      <c r="T67" s="464"/>
      <c r="U67" s="509"/>
    </row>
    <row r="68" spans="1:21" ht="16" thickBot="1">
      <c r="A68" s="4"/>
      <c r="B68" s="7" t="s">
        <v>31</v>
      </c>
      <c r="C68" s="8" t="s">
        <v>32</v>
      </c>
      <c r="D68" s="9"/>
      <c r="E68" s="10"/>
      <c r="F68" s="10"/>
      <c r="G68" s="10"/>
      <c r="H68" s="135"/>
      <c r="I68" s="10"/>
      <c r="J68" s="10"/>
      <c r="K68" s="10"/>
      <c r="L68" s="10"/>
      <c r="M68" s="10"/>
      <c r="N68" s="10"/>
      <c r="O68" s="118"/>
      <c r="P68" s="118">
        <f t="shared" si="0"/>
        <v>0</v>
      </c>
      <c r="Q68" s="391" t="e">
        <f t="shared" si="1"/>
        <v>#DIV/0!</v>
      </c>
      <c r="R68" s="399"/>
      <c r="S68" s="399"/>
      <c r="T68" s="464"/>
      <c r="U68" s="509"/>
    </row>
    <row r="69" spans="1:21" s="21" customFormat="1" ht="16" thickBot="1">
      <c r="A69" s="40" t="s">
        <v>199</v>
      </c>
      <c r="B69" s="89" t="s">
        <v>123</v>
      </c>
      <c r="C69" s="46" t="s">
        <v>132</v>
      </c>
      <c r="D69" s="42" t="s">
        <v>37</v>
      </c>
      <c r="E69" s="43">
        <v>17193.360407599997</v>
      </c>
      <c r="F69" s="44">
        <v>8854.5806099139991</v>
      </c>
      <c r="G69" s="44">
        <f t="shared" ref="G69:G87" si="17">E69+F69</f>
        <v>26047.941017513996</v>
      </c>
      <c r="H69" s="144"/>
      <c r="I69" s="105">
        <f>SUMIF('Expenses List Jan-Marc'!$A$12:$A$588,'DETAILED REPORT'!A69:A169,'Expenses List Jan-Marc'!$J$12:$J$588)</f>
        <v>1383.82</v>
      </c>
      <c r="J69" s="105">
        <f>SUMIF(DTR!$A$12:$A$849,'DETAILED REPORT'!A69,DTR!$J$12:$J$849)</f>
        <v>1916.7800000000002</v>
      </c>
      <c r="K69" s="105">
        <f>SUMIF(DTRQ3!$A$12:$A$798,'DETAILED REPORT'!A69,DTRQ3!$J$12:$J$798)</f>
        <v>2875.07</v>
      </c>
      <c r="L69" s="105">
        <f>SUMIF('DTR Q4'!$G$9:$G$725,'DETAILED REPORT'!A69,'DTR Q4'!$Z$9:$Z$725)</f>
        <v>3809.62</v>
      </c>
      <c r="M69" s="105"/>
      <c r="N69" s="105"/>
      <c r="O69" s="390">
        <f t="shared" si="4"/>
        <v>9985.2900000000009</v>
      </c>
      <c r="P69" s="390">
        <f t="shared" si="0"/>
        <v>7208.0704075999965</v>
      </c>
      <c r="Q69" s="391">
        <f t="shared" si="1"/>
        <v>0.58076430455015615</v>
      </c>
      <c r="R69" s="398"/>
      <c r="S69" s="398"/>
      <c r="T69" s="463" t="s">
        <v>1492</v>
      </c>
      <c r="U69" s="509"/>
    </row>
    <row r="70" spans="1:21" s="21" customFormat="1" ht="49.5" customHeight="1" thickBot="1">
      <c r="A70" s="40" t="s">
        <v>200</v>
      </c>
      <c r="B70" s="89" t="s">
        <v>33</v>
      </c>
      <c r="C70" s="46" t="s">
        <v>133</v>
      </c>
      <c r="D70" s="42" t="s">
        <v>37</v>
      </c>
      <c r="E70" s="43">
        <v>21580</v>
      </c>
      <c r="F70" s="44">
        <v>11113.699999999999</v>
      </c>
      <c r="G70" s="44">
        <f t="shared" si="17"/>
        <v>32693.699999999997</v>
      </c>
      <c r="H70" s="144"/>
      <c r="I70" s="105">
        <f>SUMIF('Expenses List Jan-Marc'!$A$12:$A$588,'DETAILED REPORT'!A70:A170,'Expenses List Jan-Marc'!$J$12:$J$588)</f>
        <v>1774.9199999999998</v>
      </c>
      <c r="J70" s="105">
        <f>SUMIF(DTR!$A$12:$A$849,'DETAILED REPORT'!A70,DTR!$J$12:$J$849)</f>
        <v>3548.82</v>
      </c>
      <c r="K70" s="105">
        <f>SUMIF(DTRQ3!$A$12:$A$798,'DETAILED REPORT'!A70,DTRQ3!$J$12:$J$798)</f>
        <v>4249.7999999999993</v>
      </c>
      <c r="L70" s="105">
        <f>SUMIF('DTR Q4'!$G$9:$G$725,'DETAILED REPORT'!A70,'DTR Q4'!$Z$9:$Z$725)</f>
        <v>7213.3600000000006</v>
      </c>
      <c r="M70" s="105"/>
      <c r="N70" s="105"/>
      <c r="O70" s="390">
        <f t="shared" si="4"/>
        <v>16786.900000000001</v>
      </c>
      <c r="P70" s="390">
        <f t="shared" si="0"/>
        <v>4793.0999999999985</v>
      </c>
      <c r="Q70" s="391">
        <f t="shared" si="1"/>
        <v>0.77789156626506029</v>
      </c>
      <c r="R70" s="398"/>
      <c r="S70" s="398"/>
      <c r="T70" s="463" t="s">
        <v>5933</v>
      </c>
      <c r="U70" s="509"/>
    </row>
    <row r="71" spans="1:21" s="21" customFormat="1" ht="24.5" thickBot="1">
      <c r="A71" s="40" t="s">
        <v>201</v>
      </c>
      <c r="B71" s="89" t="s">
        <v>34</v>
      </c>
      <c r="C71" s="46" t="s">
        <v>131</v>
      </c>
      <c r="D71" s="42" t="s">
        <v>37</v>
      </c>
      <c r="E71" s="43">
        <v>8684</v>
      </c>
      <c r="F71" s="44">
        <v>4472.2600000000011</v>
      </c>
      <c r="G71" s="44">
        <f t="shared" si="17"/>
        <v>13156.260000000002</v>
      </c>
      <c r="H71" s="144"/>
      <c r="I71" s="105">
        <f>SUMIF('Expenses List Jan-Marc'!$A$12:$A$588,'DETAILED REPORT'!A71:A171,'Expenses List Jan-Marc'!$J$12:$J$588)</f>
        <v>1996.48</v>
      </c>
      <c r="J71" s="105">
        <f>SUMIF(DTR!$A$12:$A$849,'DETAILED REPORT'!A71,DTR!$J$12:$J$849)</f>
        <v>1994.68</v>
      </c>
      <c r="K71" s="105">
        <f>SUMIF(DTRQ3!$A$12:$A$798,'DETAILED REPORT'!A71,DTRQ3!$J$12:$J$798)</f>
        <v>2550.2100000000005</v>
      </c>
      <c r="L71" s="105">
        <f>SUMIF('DTR Q4'!$G$9:$G$725,'DETAILED REPORT'!A71,'DTR Q4'!$Z$9:$Z$725)</f>
        <v>990.52</v>
      </c>
      <c r="M71" s="105"/>
      <c r="N71" s="105"/>
      <c r="O71" s="390">
        <f t="shared" si="4"/>
        <v>7531.8900000000012</v>
      </c>
      <c r="P71" s="390">
        <f t="shared" si="0"/>
        <v>1152.1099999999988</v>
      </c>
      <c r="Q71" s="391">
        <f t="shared" si="1"/>
        <v>0.8673295716259789</v>
      </c>
      <c r="R71" s="398"/>
      <c r="S71" s="398"/>
      <c r="T71" s="463" t="s">
        <v>5935</v>
      </c>
      <c r="U71" s="509"/>
    </row>
    <row r="72" spans="1:21" s="21" customFormat="1" ht="24.5" thickBot="1">
      <c r="A72" s="40" t="s">
        <v>202</v>
      </c>
      <c r="B72" s="89" t="s">
        <v>35</v>
      </c>
      <c r="C72" s="46" t="s">
        <v>36</v>
      </c>
      <c r="D72" s="42" t="s">
        <v>37</v>
      </c>
      <c r="E72" s="43">
        <v>2079.35</v>
      </c>
      <c r="F72" s="44">
        <v>1070.8652500000001</v>
      </c>
      <c r="G72" s="44">
        <f t="shared" si="17"/>
        <v>3150.2152500000002</v>
      </c>
      <c r="H72" s="144"/>
      <c r="I72" s="105">
        <f>SUMIF('Expenses List Jan-Marc'!$A$12:$A$588,'DETAILED REPORT'!A72:A172,'Expenses List Jan-Marc'!$J$12:$J$588)</f>
        <v>0</v>
      </c>
      <c r="J72" s="105">
        <f>SUMIF(DTR!$A$12:$A$849,'DETAILED REPORT'!A72,DTR!$J$12:$J$849)</f>
        <v>396.88000000000011</v>
      </c>
      <c r="K72" s="105">
        <f>SUMIF(DTRQ3!$A$12:$A$798,'DETAILED REPORT'!A72,DTRQ3!$J$12:$J$798)</f>
        <v>520.74</v>
      </c>
      <c r="L72" s="105">
        <f>SUMIF('DTR Q4'!$G$9:$G$725,'DETAILED REPORT'!A72,'DTR Q4'!$Z$9:$Z$725)</f>
        <v>1099.0600000000002</v>
      </c>
      <c r="M72" s="105"/>
      <c r="N72" s="105"/>
      <c r="O72" s="390">
        <f t="shared" si="4"/>
        <v>2016.6800000000003</v>
      </c>
      <c r="P72" s="390">
        <f t="shared" si="0"/>
        <v>62.669999999999618</v>
      </c>
      <c r="Q72" s="391">
        <f t="shared" si="1"/>
        <v>0.96986077379950486</v>
      </c>
      <c r="R72" s="398"/>
      <c r="S72" s="398"/>
      <c r="T72" s="463" t="s">
        <v>5934</v>
      </c>
      <c r="U72" s="509"/>
    </row>
    <row r="73" spans="1:21" s="21" customFormat="1" ht="24.5" thickBot="1">
      <c r="A73" s="40" t="s">
        <v>203</v>
      </c>
      <c r="B73" s="89" t="s">
        <v>38</v>
      </c>
      <c r="C73" s="46" t="s">
        <v>129</v>
      </c>
      <c r="D73" s="42" t="s">
        <v>37</v>
      </c>
      <c r="E73" s="43">
        <v>5855.2000000000007</v>
      </c>
      <c r="F73" s="44">
        <v>3015.4279999999999</v>
      </c>
      <c r="G73" s="44">
        <f t="shared" si="17"/>
        <v>8870.6280000000006</v>
      </c>
      <c r="H73" s="144"/>
      <c r="I73" s="105">
        <f>SUMIF('Expenses List Jan-Marc'!$A$12:$A$588,'DETAILED REPORT'!A73:A173,'Expenses List Jan-Marc'!$J$12:$J$588)</f>
        <v>2428.2200000000003</v>
      </c>
      <c r="J73" s="105">
        <f>SUMIF(DTR!$A$12:$A$849,'DETAILED REPORT'!A73,DTR!$J$12:$J$849)</f>
        <v>2114.7600000000002</v>
      </c>
      <c r="K73" s="105">
        <f>SUMIF(DTRQ3!$A$12:$A$798,'DETAILED REPORT'!A73,DTRQ3!$J$12:$J$798)</f>
        <v>1214.3500000000004</v>
      </c>
      <c r="L73" s="105">
        <f>SUMIF('DTR Q4'!$G$9:$G$725,'DETAILED REPORT'!A73,'DTR Q4'!$Z$9:$Z$725)</f>
        <v>556.3900000000001</v>
      </c>
      <c r="M73" s="105"/>
      <c r="N73" s="105"/>
      <c r="O73" s="390">
        <f t="shared" si="4"/>
        <v>6313.7200000000012</v>
      </c>
      <c r="P73" s="390">
        <f t="shared" si="0"/>
        <v>-458.52000000000044</v>
      </c>
      <c r="Q73" s="391">
        <f t="shared" si="1"/>
        <v>1.0783098783986884</v>
      </c>
      <c r="R73" s="398"/>
      <c r="S73" s="398"/>
      <c r="T73" s="463" t="s">
        <v>1493</v>
      </c>
      <c r="U73" s="509"/>
    </row>
    <row r="74" spans="1:21" s="21" customFormat="1" ht="24.5" thickBot="1">
      <c r="A74" s="40" t="s">
        <v>204</v>
      </c>
      <c r="B74" s="89" t="s">
        <v>39</v>
      </c>
      <c r="C74" s="46" t="s">
        <v>41</v>
      </c>
      <c r="D74" s="42" t="s">
        <v>37</v>
      </c>
      <c r="E74" s="43">
        <v>3759.6</v>
      </c>
      <c r="F74" s="44">
        <v>1936.194</v>
      </c>
      <c r="G74" s="44">
        <f t="shared" si="17"/>
        <v>5695.7939999999999</v>
      </c>
      <c r="H74" s="144"/>
      <c r="I74" s="105">
        <f>SUMIF('Expenses List Jan-Marc'!$A$12:$A$588,'DETAILED REPORT'!A74:A174,'Expenses List Jan-Marc'!$J$12:$J$588)</f>
        <v>1782.0500000000002</v>
      </c>
      <c r="J74" s="105">
        <f>SUMIF(DTR!$A$12:$A$849,'DETAILED REPORT'!A74,DTR!$J$12:$J$849)</f>
        <v>1357.59</v>
      </c>
      <c r="K74" s="105">
        <f>SUMIF(DTRQ3!$A$12:$A$798,'DETAILED REPORT'!A74,DTRQ3!$J$12:$J$798)</f>
        <v>1037.7</v>
      </c>
      <c r="L74" s="105">
        <f>SUMIF('DTR Q4'!$G$9:$G$725,'DETAILED REPORT'!A74,'DTR Q4'!$Z$9:$Z$725)</f>
        <v>251.79</v>
      </c>
      <c r="M74" s="105"/>
      <c r="N74" s="105"/>
      <c r="O74" s="390">
        <f t="shared" si="4"/>
        <v>4429.13</v>
      </c>
      <c r="P74" s="390">
        <f t="shared" si="0"/>
        <v>-669.5300000000002</v>
      </c>
      <c r="Q74" s="391">
        <f t="shared" si="1"/>
        <v>1.1780854346207044</v>
      </c>
      <c r="R74" s="398"/>
      <c r="S74" s="398"/>
      <c r="T74" s="463" t="s">
        <v>1493</v>
      </c>
      <c r="U74" s="509"/>
    </row>
    <row r="75" spans="1:21" s="21" customFormat="1" ht="24.5" thickBot="1">
      <c r="A75" s="40" t="s">
        <v>205</v>
      </c>
      <c r="B75" s="89" t="s">
        <v>40</v>
      </c>
      <c r="C75" s="46" t="s">
        <v>43</v>
      </c>
      <c r="D75" s="42" t="s">
        <v>37</v>
      </c>
      <c r="E75" s="43">
        <v>2724.15</v>
      </c>
      <c r="F75" s="44">
        <v>1402.9372500000002</v>
      </c>
      <c r="G75" s="44">
        <f t="shared" si="17"/>
        <v>4127.0872500000005</v>
      </c>
      <c r="H75" s="144"/>
      <c r="I75" s="105">
        <f>SUMIF('Expenses List Jan-Marc'!$A$12:$A$588,'DETAILED REPORT'!A75:A175,'Expenses List Jan-Marc'!$J$12:$J$588)</f>
        <v>1467.99</v>
      </c>
      <c r="J75" s="105">
        <f>SUMIF(DTR!$A$12:$A$849,'DETAILED REPORT'!A75,DTR!$J$12:$J$849)</f>
        <v>1224.5800000000002</v>
      </c>
      <c r="K75" s="105">
        <f>SUMIF(DTRQ3!$A$12:$A$798,'DETAILED REPORT'!A75,DTRQ3!$J$12:$J$798)</f>
        <v>231.15000000000003</v>
      </c>
      <c r="L75" s="105">
        <f>SUMIF('DTR Q4'!$G$9:$G$725,'DETAILED REPORT'!A75,'DTR Q4'!$Z$9:$Z$725)</f>
        <v>169.4</v>
      </c>
      <c r="M75" s="105"/>
      <c r="N75" s="105"/>
      <c r="O75" s="390">
        <f t="shared" si="4"/>
        <v>3093.1200000000003</v>
      </c>
      <c r="P75" s="390">
        <f t="shared" si="0"/>
        <v>-368.97000000000025</v>
      </c>
      <c r="Q75" s="391">
        <f t="shared" si="1"/>
        <v>1.1354440834755797</v>
      </c>
      <c r="R75" s="398"/>
      <c r="S75" s="398"/>
      <c r="T75" s="463" t="s">
        <v>1493</v>
      </c>
      <c r="U75" s="509"/>
    </row>
    <row r="76" spans="1:21" s="21" customFormat="1" ht="36.5" thickBot="1">
      <c r="A76" s="40" t="s">
        <v>206</v>
      </c>
      <c r="B76" s="89" t="s">
        <v>42</v>
      </c>
      <c r="C76" s="46" t="s">
        <v>45</v>
      </c>
      <c r="D76" s="42" t="s">
        <v>37</v>
      </c>
      <c r="E76" s="43">
        <v>9661.6</v>
      </c>
      <c r="F76" s="44">
        <v>4975.7240000000002</v>
      </c>
      <c r="G76" s="44">
        <f t="shared" si="17"/>
        <v>14637.324000000001</v>
      </c>
      <c r="H76" s="144"/>
      <c r="I76" s="105">
        <f>SUMIF('Expenses List Jan-Marc'!$A$12:$A$588,'DETAILED REPORT'!A76:A176,'Expenses List Jan-Marc'!$J$12:$J$588)</f>
        <v>3830.0799999999995</v>
      </c>
      <c r="J76" s="105">
        <f>SUMIF(DTR!$A$12:$A$849,'DETAILED REPORT'!A76,DTR!$J$12:$J$849)</f>
        <v>3074.2599999999998</v>
      </c>
      <c r="K76" s="105">
        <f>SUMIF(DTRQ3!$A$12:$A$798,'DETAILED REPORT'!A76,DTRQ3!$J$12:$J$798)</f>
        <v>2891.3699999999994</v>
      </c>
      <c r="L76" s="105">
        <f>SUMIF('DTR Q4'!$G$9:$G$725,'DETAILED REPORT'!A76,'DTR Q4'!$Z$9:$Z$725)</f>
        <v>3345.98</v>
      </c>
      <c r="M76" s="105"/>
      <c r="N76" s="105"/>
      <c r="O76" s="390">
        <f t="shared" si="4"/>
        <v>13141.689999999999</v>
      </c>
      <c r="P76" s="390">
        <f t="shared" si="0"/>
        <v>-3480.0899999999983</v>
      </c>
      <c r="Q76" s="391">
        <f t="shared" si="1"/>
        <v>1.3601981038337334</v>
      </c>
      <c r="R76" s="398"/>
      <c r="S76" s="398"/>
      <c r="T76" s="463" t="s">
        <v>1494</v>
      </c>
      <c r="U76" s="509"/>
    </row>
    <row r="77" spans="1:21" s="21" customFormat="1" ht="16" thickBot="1">
      <c r="A77" s="40" t="s">
        <v>207</v>
      </c>
      <c r="B77" s="89" t="s">
        <v>44</v>
      </c>
      <c r="C77" s="46" t="s">
        <v>47</v>
      </c>
      <c r="D77" s="42" t="s">
        <v>37</v>
      </c>
      <c r="E77" s="43">
        <v>2083.25</v>
      </c>
      <c r="F77" s="44">
        <v>1072.87375</v>
      </c>
      <c r="G77" s="44">
        <f t="shared" si="17"/>
        <v>3156.1237499999997</v>
      </c>
      <c r="H77" s="144"/>
      <c r="I77" s="105">
        <f>SUMIF('Expenses List Jan-Marc'!$A$12:$A$588,'DETAILED REPORT'!A77:A177,'Expenses List Jan-Marc'!$J$12:$J$588)</f>
        <v>516.00000000000011</v>
      </c>
      <c r="J77" s="105">
        <f>SUMIF(DTR!$A$12:$A$849,'DETAILED REPORT'!A77,DTR!$J$12:$J$849)</f>
        <v>643.05000000000007</v>
      </c>
      <c r="K77" s="105">
        <f>SUMIF(DTRQ3!$A$12:$A$798,'DETAILED REPORT'!A77,DTRQ3!$J$12:$J$798)</f>
        <v>629.04999999999995</v>
      </c>
      <c r="L77" s="105">
        <f>SUMIF('DTR Q4'!$G$9:$G$725,'DETAILED REPORT'!A77,'DTR Q4'!$Z$9:$Z$725)</f>
        <v>514.61000000000013</v>
      </c>
      <c r="M77" s="105"/>
      <c r="N77" s="105"/>
      <c r="O77" s="390">
        <f t="shared" si="4"/>
        <v>2302.71</v>
      </c>
      <c r="P77" s="390">
        <f t="shared" si="0"/>
        <v>-219.46000000000004</v>
      </c>
      <c r="Q77" s="391">
        <f t="shared" si="1"/>
        <v>1.1053450138005521</v>
      </c>
      <c r="R77" s="398"/>
      <c r="S77" s="398"/>
      <c r="T77" s="463" t="s">
        <v>1491</v>
      </c>
      <c r="U77" s="509"/>
    </row>
    <row r="78" spans="1:21" s="21" customFormat="1" ht="24.5" thickBot="1">
      <c r="A78" s="40" t="s">
        <v>208</v>
      </c>
      <c r="B78" s="89" t="s">
        <v>46</v>
      </c>
      <c r="C78" s="46" t="s">
        <v>51</v>
      </c>
      <c r="D78" s="42" t="s">
        <v>37</v>
      </c>
      <c r="E78" s="43">
        <v>2250.2999999999997</v>
      </c>
      <c r="F78" s="44">
        <v>1158.9045000000001</v>
      </c>
      <c r="G78" s="44">
        <f t="shared" si="17"/>
        <v>3409.2044999999998</v>
      </c>
      <c r="H78" s="144"/>
      <c r="I78" s="105">
        <f>SUMIF('Expenses List Jan-Marc'!$A$12:$A$588,'DETAILED REPORT'!A78:A178,'Expenses List Jan-Marc'!$J$12:$J$588)</f>
        <v>970.03000000000009</v>
      </c>
      <c r="J78" s="105">
        <f>SUMIF(DTR!$A$12:$A$849,'DETAILED REPORT'!A78,DTR!$J$12:$J$849)</f>
        <v>909.81999999999994</v>
      </c>
      <c r="K78" s="105">
        <f>SUMIF(DTRQ3!$A$12:$A$798,'DETAILED REPORT'!A78,DTRQ3!$J$12:$J$798)</f>
        <v>557.71999999999991</v>
      </c>
      <c r="L78" s="105">
        <f>SUMIF('DTR Q4'!$G$9:$G$725,'DETAILED REPORT'!A78,'DTR Q4'!$Z$9:$Z$725)</f>
        <v>157.54</v>
      </c>
      <c r="M78" s="105"/>
      <c r="N78" s="105"/>
      <c r="O78" s="390">
        <f t="shared" si="4"/>
        <v>2595.1099999999997</v>
      </c>
      <c r="P78" s="390">
        <f t="shared" si="0"/>
        <v>-344.80999999999995</v>
      </c>
      <c r="Q78" s="391">
        <f t="shared" si="1"/>
        <v>1.1532284584277652</v>
      </c>
      <c r="R78" s="398"/>
      <c r="S78" s="398"/>
      <c r="T78" s="463" t="s">
        <v>1493</v>
      </c>
      <c r="U78" s="509"/>
    </row>
    <row r="79" spans="1:21" s="21" customFormat="1" ht="16" thickBot="1">
      <c r="A79" s="40" t="s">
        <v>209</v>
      </c>
      <c r="B79" s="89" t="s">
        <v>48</v>
      </c>
      <c r="C79" s="46" t="s">
        <v>53</v>
      </c>
      <c r="D79" s="42" t="s">
        <v>37</v>
      </c>
      <c r="E79" s="43">
        <v>8874</v>
      </c>
      <c r="F79" s="44">
        <v>4437</v>
      </c>
      <c r="G79" s="44">
        <f t="shared" si="17"/>
        <v>13311</v>
      </c>
      <c r="H79" s="144"/>
      <c r="I79" s="105">
        <f>SUMIF('Expenses List Jan-Marc'!$A$12:$A$588,'DETAILED REPORT'!A79:A179,'Expenses List Jan-Marc'!$J$12:$J$588)</f>
        <v>2770.7300000000005</v>
      </c>
      <c r="J79" s="105">
        <f>SUMIF(DTR!$A$12:$A$849,'DETAILED REPORT'!A79,DTR!$J$12:$J$849)</f>
        <v>1500.44</v>
      </c>
      <c r="K79" s="105">
        <f>SUMIF(DTRQ3!$A$12:$A$798,'DETAILED REPORT'!A79,DTRQ3!$J$12:$J$798)</f>
        <v>0</v>
      </c>
      <c r="L79" s="105">
        <f>SUMIF('DTR Q4'!$G$9:$G$725,'DETAILED REPORT'!A79,'DTR Q4'!$Z$9:$Z$725)</f>
        <v>1250.01</v>
      </c>
      <c r="M79" s="105"/>
      <c r="N79" s="105"/>
      <c r="O79" s="390">
        <f t="shared" si="4"/>
        <v>5521.18</v>
      </c>
      <c r="P79" s="390">
        <f t="shared" si="0"/>
        <v>3352.8199999999997</v>
      </c>
      <c r="Q79" s="391">
        <f t="shared" si="1"/>
        <v>0.62217489294568407</v>
      </c>
      <c r="R79" s="398"/>
      <c r="S79" s="398"/>
      <c r="T79" s="463" t="s">
        <v>1491</v>
      </c>
      <c r="U79" s="509"/>
    </row>
    <row r="80" spans="1:21" s="21" customFormat="1" ht="36.5" thickBot="1">
      <c r="A80" s="40" t="s">
        <v>210</v>
      </c>
      <c r="B80" s="89" t="s">
        <v>50</v>
      </c>
      <c r="C80" s="46" t="s">
        <v>55</v>
      </c>
      <c r="D80" s="42" t="s">
        <v>37</v>
      </c>
      <c r="E80" s="43">
        <v>7803</v>
      </c>
      <c r="F80" s="44">
        <v>3901.5</v>
      </c>
      <c r="G80" s="44">
        <f t="shared" si="17"/>
        <v>11704.5</v>
      </c>
      <c r="H80" s="144"/>
      <c r="I80" s="105">
        <f>SUMIF('Expenses List Jan-Marc'!$A$12:$A$588,'DETAILED REPORT'!A80:A180,'Expenses List Jan-Marc'!$J$12:$J$588)</f>
        <v>2729.31</v>
      </c>
      <c r="J80" s="105">
        <f>SUMIF(DTR!$A$12:$A$849,'DETAILED REPORT'!A80,DTR!$J$12:$J$849)</f>
        <v>2785.0099999999998</v>
      </c>
      <c r="K80" s="105">
        <f>SUMIF(DTRQ3!$A$12:$A$798,'DETAILED REPORT'!A80,DTRQ3!$J$12:$J$798)</f>
        <v>1337.81</v>
      </c>
      <c r="L80" s="105">
        <f>SUMIF('DTR Q4'!$G$9:$G$725,'DETAILED REPORT'!A80,'DTR Q4'!$Z$9:$Z$725)</f>
        <v>839.83999999999992</v>
      </c>
      <c r="M80" s="105"/>
      <c r="N80" s="105"/>
      <c r="O80" s="390">
        <f t="shared" si="4"/>
        <v>7691.9699999999993</v>
      </c>
      <c r="P80" s="390">
        <f t="shared" si="0"/>
        <v>111.03000000000065</v>
      </c>
      <c r="Q80" s="391">
        <f t="shared" si="1"/>
        <v>0.98577085736255277</v>
      </c>
      <c r="R80" s="398"/>
      <c r="S80" s="398"/>
      <c r="T80" s="463" t="s">
        <v>1495</v>
      </c>
      <c r="U80" s="509"/>
    </row>
    <row r="81" spans="1:21" s="21" customFormat="1" ht="49.5" customHeight="1" thickBot="1">
      <c r="A81" s="40" t="s">
        <v>211</v>
      </c>
      <c r="B81" s="89" t="s">
        <v>52</v>
      </c>
      <c r="C81" s="46" t="s">
        <v>56</v>
      </c>
      <c r="D81" s="42" t="s">
        <v>37</v>
      </c>
      <c r="E81" s="43">
        <v>7803</v>
      </c>
      <c r="F81" s="44">
        <v>3901.5</v>
      </c>
      <c r="G81" s="44">
        <f t="shared" si="17"/>
        <v>11704.5</v>
      </c>
      <c r="H81" s="144"/>
      <c r="I81" s="105">
        <f>SUMIF('Expenses List Jan-Marc'!$A$12:$A$588,'DETAILED REPORT'!A81:A181,'Expenses List Jan-Marc'!$J$12:$J$588)</f>
        <v>843.61000000000013</v>
      </c>
      <c r="J81" s="105">
        <f>SUMIF(DTR!$A$12:$A$849,'DETAILED REPORT'!A81,DTR!$J$12:$J$849)</f>
        <v>1042.48</v>
      </c>
      <c r="K81" s="105">
        <f>SUMIF(DTRQ3!$A$12:$A$798,'DETAILED REPORT'!A81,DTRQ3!$J$12:$J$798)</f>
        <v>2001.2199999999998</v>
      </c>
      <c r="L81" s="105">
        <f>SUMIF('DTR Q4'!$G$9:$G$725,'DETAILED REPORT'!A81,'DTR Q4'!$Z$9:$Z$725)</f>
        <v>2851.5</v>
      </c>
      <c r="M81" s="105"/>
      <c r="N81" s="105"/>
      <c r="O81" s="390">
        <f t="shared" si="4"/>
        <v>6738.8099999999995</v>
      </c>
      <c r="P81" s="390">
        <f t="shared" si="0"/>
        <v>1064.1900000000005</v>
      </c>
      <c r="Q81" s="391">
        <f t="shared" si="1"/>
        <v>0.86361783929257974</v>
      </c>
      <c r="R81" s="398"/>
      <c r="S81" s="398"/>
      <c r="T81" s="463" t="s">
        <v>1496</v>
      </c>
      <c r="U81" s="509"/>
    </row>
    <row r="82" spans="1:21" s="21" customFormat="1" ht="16" thickBot="1">
      <c r="A82" s="40" t="s">
        <v>212</v>
      </c>
      <c r="B82" s="89" t="s">
        <v>54</v>
      </c>
      <c r="C82" s="46" t="s">
        <v>49</v>
      </c>
      <c r="D82" s="42" t="s">
        <v>37</v>
      </c>
      <c r="E82" s="43">
        <v>6548.1</v>
      </c>
      <c r="F82" s="44">
        <v>3372.2715000000007</v>
      </c>
      <c r="G82" s="44">
        <f t="shared" si="17"/>
        <v>9920.3715000000011</v>
      </c>
      <c r="H82" s="144"/>
      <c r="I82" s="105">
        <f>SUMIF('Expenses List Jan-Marc'!$A$12:$A$588,'DETAILED REPORT'!A82:A182,'Expenses List Jan-Marc'!$J$12:$J$588)</f>
        <v>1367.4899999999998</v>
      </c>
      <c r="J82" s="105">
        <f>SUMIF(DTR!$A$12:$A$849,'DETAILED REPORT'!A82,DTR!$J$12:$J$849)</f>
        <v>2463.4499999999998</v>
      </c>
      <c r="K82" s="105">
        <f>SUMIF(DTRQ3!$A$12:$A$798,'DETAILED REPORT'!A82,DTRQ3!$J$12:$J$798)</f>
        <v>1639.4099999999996</v>
      </c>
      <c r="L82" s="105">
        <f>SUMIF('DTR Q4'!$G$9:$G$725,'DETAILED REPORT'!A82,'DTR Q4'!$Z$9:$Z$725)</f>
        <v>1227.08</v>
      </c>
      <c r="M82" s="105"/>
      <c r="N82" s="105"/>
      <c r="O82" s="390">
        <f t="shared" si="4"/>
        <v>6697.4299999999994</v>
      </c>
      <c r="P82" s="390">
        <f t="shared" si="0"/>
        <v>-149.32999999999902</v>
      </c>
      <c r="Q82" s="391">
        <f t="shared" si="1"/>
        <v>1.0228050884989537</v>
      </c>
      <c r="R82" s="398"/>
      <c r="S82" s="398"/>
      <c r="T82" s="463" t="s">
        <v>1491</v>
      </c>
      <c r="U82" s="509"/>
    </row>
    <row r="83" spans="1:21" s="21" customFormat="1" ht="36.5" thickBot="1">
      <c r="A83" s="40" t="s">
        <v>213</v>
      </c>
      <c r="B83" s="89" t="s">
        <v>124</v>
      </c>
      <c r="C83" s="46" t="s">
        <v>91</v>
      </c>
      <c r="D83" s="42" t="s">
        <v>37</v>
      </c>
      <c r="E83" s="43">
        <v>3600</v>
      </c>
      <c r="F83" s="44">
        <v>1800</v>
      </c>
      <c r="G83" s="44">
        <f t="shared" si="17"/>
        <v>5400</v>
      </c>
      <c r="H83" s="144"/>
      <c r="I83" s="105">
        <f>SUMIF('Expenses List Jan-Marc'!$A$12:$A$588,'DETAILED REPORT'!A83:A183,'Expenses List Jan-Marc'!$J$12:$J$588)</f>
        <v>965.95</v>
      </c>
      <c r="J83" s="105">
        <f>SUMIF(DTR!$A$12:$A$849,'DETAILED REPORT'!A83,DTR!$J$12:$J$849)</f>
        <v>1701.5199999999998</v>
      </c>
      <c r="K83" s="105">
        <f>SUMIF(DTRQ3!$A$12:$A$798,'DETAILED REPORT'!A83,DTRQ3!$J$12:$J$798)</f>
        <v>1106.3599999999997</v>
      </c>
      <c r="L83" s="105">
        <f>SUMIF('DTR Q4'!$G$9:$G$725,'DETAILED REPORT'!A83,'DTR Q4'!$Z$9:$Z$725)</f>
        <v>492.28</v>
      </c>
      <c r="M83" s="105"/>
      <c r="N83" s="105"/>
      <c r="O83" s="390">
        <f t="shared" si="4"/>
        <v>4266.1099999999997</v>
      </c>
      <c r="P83" s="390">
        <f t="shared" si="0"/>
        <v>-666.10999999999967</v>
      </c>
      <c r="Q83" s="391">
        <f t="shared" si="1"/>
        <v>1.1850305555555554</v>
      </c>
      <c r="R83" s="398"/>
      <c r="S83" s="398"/>
      <c r="T83" s="463" t="s">
        <v>1497</v>
      </c>
      <c r="U83" s="509"/>
    </row>
    <row r="84" spans="1:21" s="21" customFormat="1" ht="16" thickBot="1">
      <c r="A84" s="40" t="s">
        <v>214</v>
      </c>
      <c r="B84" s="89" t="s">
        <v>125</v>
      </c>
      <c r="C84" s="46" t="s">
        <v>93</v>
      </c>
      <c r="D84" s="42" t="s">
        <v>37</v>
      </c>
      <c r="E84" s="43">
        <v>1080</v>
      </c>
      <c r="F84" s="44">
        <v>540</v>
      </c>
      <c r="G84" s="44">
        <f t="shared" si="17"/>
        <v>1620</v>
      </c>
      <c r="H84" s="144"/>
      <c r="I84" s="105">
        <f>SUMIF('Expenses List Jan-Marc'!$A$12:$A$588,'DETAILED REPORT'!A84:A184,'Expenses List Jan-Marc'!$J$12:$J$588)</f>
        <v>199.6</v>
      </c>
      <c r="J84" s="105">
        <f>SUMIF(DTR!$A$12:$A$849,'DETAILED REPORT'!A84,DTR!$J$12:$J$849)</f>
        <v>50.26</v>
      </c>
      <c r="K84" s="105">
        <f>SUMIF(DTRQ3!$A$12:$A$798,'DETAILED REPORT'!A84,DTRQ3!$J$12:$J$798)</f>
        <v>125.28</v>
      </c>
      <c r="L84" s="105">
        <f>SUMIF('DTR Q4'!$G$9:$G$725,'DETAILED REPORT'!A84,'DTR Q4'!$Z$9:$Z$725)</f>
        <v>325.14999999999998</v>
      </c>
      <c r="M84" s="105"/>
      <c r="N84" s="105"/>
      <c r="O84" s="390">
        <f t="shared" si="4"/>
        <v>700.29</v>
      </c>
      <c r="P84" s="390">
        <f t="shared" si="0"/>
        <v>379.71000000000004</v>
      </c>
      <c r="Q84" s="391">
        <f t="shared" si="1"/>
        <v>0.64841666666666664</v>
      </c>
      <c r="R84" s="398"/>
      <c r="S84" s="398"/>
      <c r="T84" s="463"/>
      <c r="U84" s="509"/>
    </row>
    <row r="85" spans="1:21" s="21" customFormat="1" ht="16" thickBot="1">
      <c r="A85" s="40" t="s">
        <v>215</v>
      </c>
      <c r="B85" s="89" t="s">
        <v>126</v>
      </c>
      <c r="C85" s="46" t="s">
        <v>95</v>
      </c>
      <c r="D85" s="42" t="s">
        <v>37</v>
      </c>
      <c r="E85" s="43">
        <v>300</v>
      </c>
      <c r="F85" s="44">
        <v>0</v>
      </c>
      <c r="G85" s="44">
        <f t="shared" si="17"/>
        <v>300</v>
      </c>
      <c r="H85" s="144"/>
      <c r="I85" s="105">
        <f>SUMIF('Expenses List Jan-Marc'!$A$12:$A$588,'DETAILED REPORT'!A85:A185,'Expenses List Jan-Marc'!$J$12:$J$588)</f>
        <v>0</v>
      </c>
      <c r="J85" s="105">
        <f>SUMIF(DTR!$A$12:$A$849,'DETAILED REPORT'!A85,DTR!$J$12:$J$849)</f>
        <v>25</v>
      </c>
      <c r="K85" s="105">
        <f>SUMIF(DTRQ3!$A$12:$A$798,'DETAILED REPORT'!A85,DTRQ3!$J$12:$J$798)</f>
        <v>31</v>
      </c>
      <c r="L85" s="105">
        <f>SUMIF('DTR Q4'!$G$9:$G$725,'DETAILED REPORT'!A85,'DTR Q4'!$Z$9:$Z$725)</f>
        <v>21.59</v>
      </c>
      <c r="M85" s="105"/>
      <c r="N85" s="105"/>
      <c r="O85" s="390">
        <f t="shared" si="4"/>
        <v>77.59</v>
      </c>
      <c r="P85" s="390">
        <f t="shared" ref="P85:P120" si="18">E85-O85</f>
        <v>222.41</v>
      </c>
      <c r="Q85" s="391">
        <f t="shared" ref="Q85:Q120" si="19">O85/E85</f>
        <v>0.25863333333333333</v>
      </c>
      <c r="R85" s="398"/>
      <c r="S85" s="398"/>
      <c r="T85" s="463" t="s">
        <v>1498</v>
      </c>
      <c r="U85" s="509"/>
    </row>
    <row r="86" spans="1:21" s="21" customFormat="1" ht="24.5" thickBot="1">
      <c r="A86" s="40" t="s">
        <v>216</v>
      </c>
      <c r="B86" s="89" t="s">
        <v>134</v>
      </c>
      <c r="C86" s="46" t="s">
        <v>97</v>
      </c>
      <c r="D86" s="42" t="s">
        <v>37</v>
      </c>
      <c r="E86" s="43">
        <v>4500</v>
      </c>
      <c r="F86" s="44">
        <v>1350</v>
      </c>
      <c r="G86" s="44">
        <f t="shared" si="17"/>
        <v>5850</v>
      </c>
      <c r="H86" s="144"/>
      <c r="I86" s="105">
        <f>SUMIF('Expenses List Jan-Marc'!$A$12:$A$588,'DETAILED REPORT'!A86:A186,'Expenses List Jan-Marc'!$J$12:$J$588)</f>
        <v>763.24</v>
      </c>
      <c r="J86" s="105">
        <f>SUMIF(DTR!$A$12:$A$849,'DETAILED REPORT'!A86,DTR!$J$12:$J$849)</f>
        <v>1939.97</v>
      </c>
      <c r="K86" s="105">
        <f>SUMIF(DTRQ3!$A$12:$A$798,'DETAILED REPORT'!A86,DTRQ3!$J$12:$J$798)</f>
        <v>460</v>
      </c>
      <c r="L86" s="105">
        <f>SUMIF('DTR Q4'!$G$9:$G$725,'DETAILED REPORT'!A86,'DTR Q4'!$Z$9:$Z$725)</f>
        <v>1196.0200000000002</v>
      </c>
      <c r="M86" s="105"/>
      <c r="N86" s="105"/>
      <c r="O86" s="390">
        <f t="shared" si="4"/>
        <v>4359.2300000000005</v>
      </c>
      <c r="P86" s="390">
        <f t="shared" si="18"/>
        <v>140.76999999999953</v>
      </c>
      <c r="Q86" s="391">
        <f t="shared" si="19"/>
        <v>0.9687177777777779</v>
      </c>
      <c r="R86" s="398"/>
      <c r="S86" s="398"/>
      <c r="T86" s="463" t="s">
        <v>1499</v>
      </c>
      <c r="U86" s="509"/>
    </row>
    <row r="87" spans="1:21" s="21" customFormat="1" ht="24.75" customHeight="1" thickBot="1">
      <c r="A87" s="40" t="s">
        <v>217</v>
      </c>
      <c r="B87" s="89" t="s">
        <v>135</v>
      </c>
      <c r="C87" s="46" t="s">
        <v>99</v>
      </c>
      <c r="D87" s="42" t="s">
        <v>37</v>
      </c>
      <c r="E87" s="43">
        <v>630</v>
      </c>
      <c r="F87" s="44">
        <v>315</v>
      </c>
      <c r="G87" s="44">
        <f t="shared" si="17"/>
        <v>945</v>
      </c>
      <c r="H87" s="144"/>
      <c r="I87" s="105">
        <f>SUMIF('Expenses List Jan-Marc'!$A$12:$A$588,'DETAILED REPORT'!A87:A187,'Expenses List Jan-Marc'!$J$12:$J$588)</f>
        <v>0</v>
      </c>
      <c r="J87" s="105">
        <f>SUMIF(DTR!$A$12:$A$849,'DETAILED REPORT'!A87,DTR!$J$12:$J$849)</f>
        <v>341.01</v>
      </c>
      <c r="K87" s="105">
        <f>SUMIF(DTRQ3!$A$12:$A$798,'DETAILED REPORT'!A87,DTRQ3!$J$12:$J$798)</f>
        <v>171.5</v>
      </c>
      <c r="L87" s="105">
        <f>SUMIF('DTR Q4'!$G$9:$G$725,'DETAILED REPORT'!A87,'DTR Q4'!$Z$9:$Z$725)</f>
        <v>205.2</v>
      </c>
      <c r="M87" s="105"/>
      <c r="N87" s="105"/>
      <c r="O87" s="390">
        <f t="shared" ref="O87:O120" si="20">SUM(I87:N87)</f>
        <v>717.71</v>
      </c>
      <c r="P87" s="390">
        <f t="shared" si="18"/>
        <v>-87.710000000000036</v>
      </c>
      <c r="Q87" s="391">
        <f t="shared" si="19"/>
        <v>1.1392222222222224</v>
      </c>
      <c r="R87" s="398"/>
      <c r="S87" s="398"/>
      <c r="T87" s="463" t="s">
        <v>1491</v>
      </c>
      <c r="U87" s="509"/>
    </row>
    <row r="88" spans="1:21" ht="16" thickBot="1">
      <c r="A88" s="67"/>
      <c r="B88" s="76" t="s">
        <v>57</v>
      </c>
      <c r="C88" s="48" t="s">
        <v>57</v>
      </c>
      <c r="D88" s="64"/>
      <c r="E88" s="77">
        <f t="shared" ref="E88:L88" si="21">SUM(E69:E87)</f>
        <v>117008.91040760001</v>
      </c>
      <c r="F88" s="77">
        <f t="shared" si="21"/>
        <v>58690.738859913996</v>
      </c>
      <c r="G88" s="77">
        <f t="shared" si="21"/>
        <v>175699.64926751397</v>
      </c>
      <c r="H88" s="132">
        <f t="shared" si="21"/>
        <v>0</v>
      </c>
      <c r="I88" s="77">
        <f t="shared" si="21"/>
        <v>25789.520000000004</v>
      </c>
      <c r="J88" s="77">
        <f t="shared" si="21"/>
        <v>29030.359999999997</v>
      </c>
      <c r="K88" s="77">
        <f t="shared" si="21"/>
        <v>23629.74</v>
      </c>
      <c r="L88" s="77">
        <f t="shared" si="21"/>
        <v>26516.94</v>
      </c>
      <c r="M88" s="77">
        <f>SUM(M69:M87)</f>
        <v>0</v>
      </c>
      <c r="N88" s="77">
        <f>SUM(N69:N87)</f>
        <v>0</v>
      </c>
      <c r="O88" s="114">
        <f t="shared" si="20"/>
        <v>104966.56000000001</v>
      </c>
      <c r="P88" s="114">
        <f t="shared" si="18"/>
        <v>12042.350407599995</v>
      </c>
      <c r="Q88" s="391">
        <f t="shared" si="19"/>
        <v>0.89708176611806301</v>
      </c>
      <c r="R88" s="400"/>
      <c r="S88" s="400"/>
      <c r="T88" s="464"/>
      <c r="U88" s="509"/>
    </row>
    <row r="89" spans="1:21" ht="16" thickBot="1">
      <c r="A89" s="4"/>
      <c r="B89" s="7" t="s">
        <v>58</v>
      </c>
      <c r="C89" s="8" t="s">
        <v>59</v>
      </c>
      <c r="D89" s="9"/>
      <c r="E89" s="11"/>
      <c r="F89" s="12"/>
      <c r="G89" s="12"/>
      <c r="H89" s="136"/>
      <c r="I89" s="12"/>
      <c r="J89" s="12"/>
      <c r="K89" s="12"/>
      <c r="L89" s="12"/>
      <c r="M89" s="12"/>
      <c r="N89" s="12"/>
      <c r="O89" s="119"/>
      <c r="P89" s="119">
        <f t="shared" si="18"/>
        <v>0</v>
      </c>
      <c r="Q89" s="391" t="e">
        <f t="shared" si="19"/>
        <v>#DIV/0!</v>
      </c>
      <c r="R89" s="399"/>
      <c r="S89" s="399"/>
      <c r="T89" s="464"/>
      <c r="U89" s="509"/>
    </row>
    <row r="90" spans="1:21" s="21" customFormat="1" ht="16.5" customHeight="1" thickBot="1">
      <c r="A90" s="40"/>
      <c r="B90" s="89" t="s">
        <v>60</v>
      </c>
      <c r="C90" s="46" t="s">
        <v>60</v>
      </c>
      <c r="D90" s="42"/>
      <c r="E90" s="43"/>
      <c r="F90" s="44"/>
      <c r="G90" s="44"/>
      <c r="H90" s="144"/>
      <c r="I90" s="105"/>
      <c r="J90" s="105"/>
      <c r="K90" s="105"/>
      <c r="L90" s="105"/>
      <c r="M90" s="105"/>
      <c r="N90" s="105"/>
      <c r="O90" s="390"/>
      <c r="P90" s="390">
        <f t="shared" si="18"/>
        <v>0</v>
      </c>
      <c r="Q90" s="391" t="e">
        <f t="shared" si="19"/>
        <v>#DIV/0!</v>
      </c>
      <c r="R90" s="398"/>
      <c r="S90" s="398"/>
      <c r="T90" s="463"/>
      <c r="U90" s="509"/>
    </row>
    <row r="91" spans="1:21" ht="16" thickBot="1">
      <c r="A91" s="4"/>
      <c r="B91" s="7" t="s">
        <v>61</v>
      </c>
      <c r="C91" s="8" t="s">
        <v>62</v>
      </c>
      <c r="D91" s="9"/>
      <c r="E91" s="11"/>
      <c r="F91" s="12"/>
      <c r="G91" s="12"/>
      <c r="H91" s="136"/>
      <c r="I91" s="12"/>
      <c r="J91" s="12"/>
      <c r="K91" s="12"/>
      <c r="L91" s="12"/>
      <c r="M91" s="12"/>
      <c r="N91" s="12"/>
      <c r="O91" s="119"/>
      <c r="P91" s="119">
        <f t="shared" si="18"/>
        <v>0</v>
      </c>
      <c r="Q91" s="391" t="e">
        <f t="shared" si="19"/>
        <v>#DIV/0!</v>
      </c>
      <c r="R91" s="399"/>
      <c r="S91" s="399"/>
      <c r="T91" s="464"/>
      <c r="U91" s="509"/>
    </row>
    <row r="92" spans="1:21" s="21" customFormat="1" ht="16.5" customHeight="1" thickBot="1">
      <c r="A92" s="40" t="s">
        <v>218</v>
      </c>
      <c r="B92" s="89" t="s">
        <v>63</v>
      </c>
      <c r="C92" s="46" t="s">
        <v>64</v>
      </c>
      <c r="D92" s="42" t="s">
        <v>62</v>
      </c>
      <c r="E92" s="43">
        <v>0</v>
      </c>
      <c r="F92" s="44"/>
      <c r="G92" s="44">
        <f>E92+F92</f>
        <v>0</v>
      </c>
      <c r="H92" s="144" t="e">
        <f>#REF!+#REF!</f>
        <v>#REF!</v>
      </c>
      <c r="I92" s="105">
        <f>SUMIF('Expenses List Jan-Marc'!$A$12:$A$588,'DETAILED REPORT'!A92:A192,'Expenses List Jan-Marc'!$J$12:$J$588)</f>
        <v>95</v>
      </c>
      <c r="J92" s="105">
        <f>SUMIF(DTR!$A$12:$A$849,'DETAILED REPORT'!A92,DTR!$J$12:$J$849)</f>
        <v>0</v>
      </c>
      <c r="K92" s="105">
        <f>SUMIF(DTRQ3!$A$12:$A$798,'DETAILED REPORT'!A92,DTRQ3!$J$12:$J$798)</f>
        <v>0</v>
      </c>
      <c r="L92" s="105">
        <f>SUMIF('DTR Q4'!$G$9:$G$725,'DETAILED REPORT'!A92,'DTR Q4'!$Z$9:$Z$725)</f>
        <v>0</v>
      </c>
      <c r="M92" s="105"/>
      <c r="N92" s="105"/>
      <c r="O92" s="390">
        <f t="shared" si="20"/>
        <v>95</v>
      </c>
      <c r="P92" s="390">
        <f t="shared" si="18"/>
        <v>-95</v>
      </c>
      <c r="Q92" s="391" t="e">
        <f t="shared" si="19"/>
        <v>#DIV/0!</v>
      </c>
      <c r="R92" s="398"/>
      <c r="S92" s="398"/>
      <c r="T92" s="463"/>
      <c r="U92" s="509"/>
    </row>
    <row r="93" spans="1:21" ht="16" thickBot="1">
      <c r="A93" s="67"/>
      <c r="B93" s="76" t="s">
        <v>65</v>
      </c>
      <c r="C93" s="48" t="s">
        <v>65</v>
      </c>
      <c r="D93" s="64"/>
      <c r="E93" s="77">
        <v>0</v>
      </c>
      <c r="F93" s="77"/>
      <c r="G93" s="77"/>
      <c r="H93" s="132"/>
      <c r="I93" s="77">
        <f t="shared" ref="I93:N93" si="22">SUM(I92)</f>
        <v>95</v>
      </c>
      <c r="J93" s="77">
        <f t="shared" si="22"/>
        <v>0</v>
      </c>
      <c r="K93" s="77">
        <f t="shared" si="22"/>
        <v>0</v>
      </c>
      <c r="L93" s="77">
        <f t="shared" si="22"/>
        <v>0</v>
      </c>
      <c r="M93" s="77">
        <f t="shared" si="22"/>
        <v>0</v>
      </c>
      <c r="N93" s="77">
        <f t="shared" si="22"/>
        <v>0</v>
      </c>
      <c r="O93" s="114">
        <f t="shared" si="20"/>
        <v>95</v>
      </c>
      <c r="P93" s="114">
        <f t="shared" si="18"/>
        <v>-95</v>
      </c>
      <c r="Q93" s="391" t="e">
        <f t="shared" si="19"/>
        <v>#DIV/0!</v>
      </c>
      <c r="R93" s="400"/>
      <c r="S93" s="400"/>
      <c r="T93" s="464"/>
      <c r="U93" s="509"/>
    </row>
    <row r="94" spans="1:21" ht="16" thickBot="1">
      <c r="A94" s="4"/>
      <c r="B94" s="7" t="s">
        <v>66</v>
      </c>
      <c r="C94" s="8" t="s">
        <v>67</v>
      </c>
      <c r="D94" s="9"/>
      <c r="E94" s="11"/>
      <c r="F94" s="12"/>
      <c r="G94" s="12"/>
      <c r="H94" s="136"/>
      <c r="I94" s="12"/>
      <c r="J94" s="12"/>
      <c r="K94" s="12"/>
      <c r="L94" s="12"/>
      <c r="M94" s="12"/>
      <c r="N94" s="12"/>
      <c r="O94" s="119"/>
      <c r="P94" s="119">
        <f t="shared" si="18"/>
        <v>0</v>
      </c>
      <c r="Q94" s="391" t="e">
        <f t="shared" si="19"/>
        <v>#DIV/0!</v>
      </c>
      <c r="R94" s="399"/>
      <c r="S94" s="399"/>
      <c r="T94" s="464"/>
      <c r="U94" s="509"/>
    </row>
    <row r="95" spans="1:21" s="21" customFormat="1" ht="16" thickBot="1">
      <c r="A95" s="40"/>
      <c r="B95" s="89" t="s">
        <v>68</v>
      </c>
      <c r="C95" s="46" t="s">
        <v>68</v>
      </c>
      <c r="D95" s="42"/>
      <c r="E95" s="43"/>
      <c r="F95" s="44"/>
      <c r="G95" s="44"/>
      <c r="H95" s="144"/>
      <c r="I95" s="105"/>
      <c r="J95" s="105"/>
      <c r="K95" s="105"/>
      <c r="L95" s="105"/>
      <c r="M95" s="105"/>
      <c r="N95" s="105"/>
      <c r="O95" s="390"/>
      <c r="P95" s="390">
        <f t="shared" si="18"/>
        <v>0</v>
      </c>
      <c r="Q95" s="391" t="e">
        <f t="shared" si="19"/>
        <v>#DIV/0!</v>
      </c>
      <c r="R95" s="398"/>
      <c r="S95" s="398"/>
      <c r="T95" s="463"/>
      <c r="U95" s="509"/>
    </row>
    <row r="96" spans="1:21" ht="16" thickBot="1">
      <c r="A96" s="4"/>
      <c r="B96" s="7" t="s">
        <v>69</v>
      </c>
      <c r="C96" s="8" t="s">
        <v>70</v>
      </c>
      <c r="D96" s="9"/>
      <c r="E96" s="11"/>
      <c r="F96" s="12"/>
      <c r="G96" s="12"/>
      <c r="H96" s="136"/>
      <c r="I96" s="12"/>
      <c r="J96" s="12"/>
      <c r="K96" s="12"/>
      <c r="L96" s="12"/>
      <c r="M96" s="12"/>
      <c r="N96" s="12"/>
      <c r="O96" s="119"/>
      <c r="P96" s="119">
        <f t="shared" si="18"/>
        <v>0</v>
      </c>
      <c r="Q96" s="391" t="e">
        <f t="shared" si="19"/>
        <v>#DIV/0!</v>
      </c>
      <c r="R96" s="399"/>
      <c r="S96" s="399"/>
      <c r="T96" s="464"/>
      <c r="U96" s="509"/>
    </row>
    <row r="97" spans="1:21" s="21" customFormat="1" ht="24.5" thickBot="1">
      <c r="A97" s="40" t="s">
        <v>219</v>
      </c>
      <c r="B97" s="89" t="s">
        <v>71</v>
      </c>
      <c r="C97" s="46" t="s">
        <v>72</v>
      </c>
      <c r="D97" s="42" t="s">
        <v>70</v>
      </c>
      <c r="E97" s="43">
        <v>4800</v>
      </c>
      <c r="F97" s="44">
        <v>5400</v>
      </c>
      <c r="G97" s="44">
        <f>E97+F97</f>
        <v>10200</v>
      </c>
      <c r="H97" s="144"/>
      <c r="I97" s="105">
        <f>SUMIF('Expenses List Jan-Marc'!$A$12:$A$588,'DETAILED REPORT'!A97:A197,'Expenses List Jan-Marc'!$J$12:$J$588)</f>
        <v>950.60999999999967</v>
      </c>
      <c r="J97" s="105">
        <f>SUMIF(DTR!$A$12:$A$849,'DETAILED REPORT'!A97,DTR!$J$12:$J$849)</f>
        <v>-839</v>
      </c>
      <c r="K97" s="105">
        <f>SUMIF(DTRQ3!$A$12:$A$798,'DETAILED REPORT'!A97,DTRQ3!$J$12:$J$798)</f>
        <v>59.999999999999979</v>
      </c>
      <c r="L97" s="105">
        <f>SUMIF('DTR Q4'!$G$9:$G$725,'DETAILED REPORT'!A97,'DTR Q4'!$Z$9:$Z$725)</f>
        <v>274</v>
      </c>
      <c r="M97" s="105"/>
      <c r="N97" s="105"/>
      <c r="O97" s="390">
        <f t="shared" si="20"/>
        <v>445.60999999999967</v>
      </c>
      <c r="P97" s="390">
        <f t="shared" si="18"/>
        <v>4354.3900000000003</v>
      </c>
      <c r="Q97" s="391">
        <f t="shared" si="19"/>
        <v>9.2835416666666601E-2</v>
      </c>
      <c r="R97" s="398"/>
      <c r="S97" s="398"/>
      <c r="T97" s="463" t="s">
        <v>1500</v>
      </c>
      <c r="U97" s="509"/>
    </row>
    <row r="98" spans="1:21" s="21" customFormat="1" ht="16" thickBot="1">
      <c r="A98" s="40" t="s">
        <v>220</v>
      </c>
      <c r="B98" s="89" t="s">
        <v>73</v>
      </c>
      <c r="C98" s="46" t="s">
        <v>74</v>
      </c>
      <c r="D98" s="42" t="s">
        <v>70</v>
      </c>
      <c r="E98" s="43"/>
      <c r="F98" s="44"/>
      <c r="G98" s="44"/>
      <c r="H98" s="144"/>
      <c r="I98" s="105"/>
      <c r="J98" s="105"/>
      <c r="K98" s="105">
        <f>SUMIF(DTRQ3!$A$12:$A$798,'DETAILED REPORT'!A98,DTRQ3!$J$12:$J$798)</f>
        <v>0</v>
      </c>
      <c r="L98" s="105">
        <f>SUMIF('DTR Q4'!$G$9:$G$725,'DETAILED REPORT'!A98,'DTR Q4'!$Z$9:$Z$725)</f>
        <v>0</v>
      </c>
      <c r="M98" s="105"/>
      <c r="N98" s="105"/>
      <c r="O98" s="390"/>
      <c r="P98" s="390">
        <f t="shared" si="18"/>
        <v>0</v>
      </c>
      <c r="Q98" s="391" t="e">
        <f t="shared" si="19"/>
        <v>#DIV/0!</v>
      </c>
      <c r="R98" s="398"/>
      <c r="S98" s="398"/>
      <c r="T98" s="463"/>
      <c r="U98" s="509"/>
    </row>
    <row r="99" spans="1:21" ht="16" thickBot="1">
      <c r="A99" s="67"/>
      <c r="B99" s="76" t="s">
        <v>75</v>
      </c>
      <c r="C99" s="48" t="s">
        <v>75</v>
      </c>
      <c r="D99" s="64"/>
      <c r="E99" s="77">
        <f t="shared" ref="E99:L99" si="23">SUM(E97:E98)</f>
        <v>4800</v>
      </c>
      <c r="F99" s="77">
        <f t="shared" si="23"/>
        <v>5400</v>
      </c>
      <c r="G99" s="77">
        <f t="shared" si="23"/>
        <v>10200</v>
      </c>
      <c r="H99" s="132">
        <f t="shared" si="23"/>
        <v>0</v>
      </c>
      <c r="I99" s="77">
        <f t="shared" si="23"/>
        <v>950.60999999999967</v>
      </c>
      <c r="J99" s="77">
        <f t="shared" si="23"/>
        <v>-839</v>
      </c>
      <c r="K99" s="77">
        <f t="shared" si="23"/>
        <v>59.999999999999979</v>
      </c>
      <c r="L99" s="77">
        <f t="shared" si="23"/>
        <v>274</v>
      </c>
      <c r="M99" s="77">
        <f>SUM(M97:M98)</f>
        <v>0</v>
      </c>
      <c r="N99" s="77">
        <f>SUM(N97:N98)</f>
        <v>0</v>
      </c>
      <c r="O99" s="114">
        <f t="shared" si="20"/>
        <v>445.60999999999967</v>
      </c>
      <c r="P99" s="114">
        <f t="shared" si="18"/>
        <v>4354.3900000000003</v>
      </c>
      <c r="Q99" s="391">
        <f t="shared" si="19"/>
        <v>9.2835416666666601E-2</v>
      </c>
      <c r="R99" s="400"/>
      <c r="S99" s="400"/>
      <c r="T99" s="464"/>
      <c r="U99" s="509"/>
    </row>
    <row r="100" spans="1:21" ht="16" thickBot="1">
      <c r="A100" s="4"/>
      <c r="B100" s="7" t="s">
        <v>76</v>
      </c>
      <c r="C100" s="8" t="s">
        <v>77</v>
      </c>
      <c r="D100" s="9"/>
      <c r="E100" s="11"/>
      <c r="F100" s="12"/>
      <c r="G100" s="12"/>
      <c r="H100" s="136"/>
      <c r="I100" s="12"/>
      <c r="J100" s="12"/>
      <c r="K100" s="12"/>
      <c r="L100" s="12"/>
      <c r="M100" s="12"/>
      <c r="N100" s="12"/>
      <c r="O100" s="119"/>
      <c r="P100" s="119">
        <f t="shared" si="18"/>
        <v>0</v>
      </c>
      <c r="Q100" s="391" t="e">
        <f t="shared" si="19"/>
        <v>#DIV/0!</v>
      </c>
      <c r="R100" s="399"/>
      <c r="S100" s="399"/>
      <c r="T100" s="464"/>
      <c r="U100" s="509"/>
    </row>
    <row r="101" spans="1:21" s="21" customFormat="1" ht="36.5" thickBot="1">
      <c r="A101" s="40" t="s">
        <v>221</v>
      </c>
      <c r="B101" s="89" t="s">
        <v>127</v>
      </c>
      <c r="C101" s="46" t="s">
        <v>78</v>
      </c>
      <c r="D101" s="42" t="s">
        <v>77</v>
      </c>
      <c r="E101" s="43">
        <v>60000</v>
      </c>
      <c r="F101" s="44">
        <v>30000</v>
      </c>
      <c r="G101" s="44">
        <f>E101+F101</f>
        <v>90000</v>
      </c>
      <c r="H101" s="144"/>
      <c r="I101" s="105">
        <f>SUMIF('Expenses List Jan-Marc'!$A$12:$A$588,'DETAILED REPORT'!A101:A201,'Expenses List Jan-Marc'!$J$12:$J$588)</f>
        <v>4009.3399999999997</v>
      </c>
      <c r="J101" s="105">
        <f>SUMIF(DTR!$A$12:$A$849,'DETAILED REPORT'!A101,DTR!$J$12:$J$849)</f>
        <v>17746.969999999998</v>
      </c>
      <c r="K101" s="105">
        <f>SUMIF(DTRQ3!$A$12:$A$798,'DETAILED REPORT'!A101,DTRQ3!$J$12:$J$798)</f>
        <v>13256.070000000002</v>
      </c>
      <c r="L101" s="105">
        <f>SUMIF('DTR Q4'!$G$9:$G$725,'DETAILED REPORT'!A101,'DTR Q4'!$Z$9:$Z$725)</f>
        <v>26637.370000000003</v>
      </c>
      <c r="M101" s="105"/>
      <c r="N101" s="105"/>
      <c r="O101" s="390">
        <f t="shared" si="20"/>
        <v>61649.75</v>
      </c>
      <c r="P101" s="390">
        <f t="shared" si="18"/>
        <v>-1649.75</v>
      </c>
      <c r="Q101" s="391">
        <f t="shared" si="19"/>
        <v>1.0274958333333333</v>
      </c>
      <c r="R101" s="398"/>
      <c r="S101" s="398"/>
      <c r="T101" s="463" t="s">
        <v>5947</v>
      </c>
      <c r="U101" s="509"/>
    </row>
    <row r="102" spans="1:21" ht="16" thickBot="1">
      <c r="A102" s="67"/>
      <c r="B102" s="76" t="s">
        <v>79</v>
      </c>
      <c r="C102" s="48" t="s">
        <v>79</v>
      </c>
      <c r="D102" s="64"/>
      <c r="E102" s="77">
        <f t="shared" ref="E102:L102" si="24">SUM(E101)</f>
        <v>60000</v>
      </c>
      <c r="F102" s="77">
        <f t="shared" si="24"/>
        <v>30000</v>
      </c>
      <c r="G102" s="77">
        <f t="shared" si="24"/>
        <v>90000</v>
      </c>
      <c r="H102" s="132">
        <f t="shared" si="24"/>
        <v>0</v>
      </c>
      <c r="I102" s="77">
        <f t="shared" si="24"/>
        <v>4009.3399999999997</v>
      </c>
      <c r="J102" s="77">
        <f t="shared" si="24"/>
        <v>17746.969999999998</v>
      </c>
      <c r="K102" s="77">
        <f t="shared" si="24"/>
        <v>13256.070000000002</v>
      </c>
      <c r="L102" s="77">
        <f t="shared" si="24"/>
        <v>26637.370000000003</v>
      </c>
      <c r="M102" s="77">
        <f>SUM(M101)</f>
        <v>0</v>
      </c>
      <c r="N102" s="77">
        <f>SUM(N101)</f>
        <v>0</v>
      </c>
      <c r="O102" s="114">
        <f t="shared" si="20"/>
        <v>61649.75</v>
      </c>
      <c r="P102" s="114">
        <f t="shared" si="18"/>
        <v>-1649.75</v>
      </c>
      <c r="Q102" s="391">
        <f t="shared" si="19"/>
        <v>1.0274958333333333</v>
      </c>
      <c r="R102" s="400"/>
      <c r="S102" s="400"/>
      <c r="T102" s="464"/>
      <c r="U102" s="509"/>
    </row>
    <row r="103" spans="1:21" ht="16.5" customHeight="1" thickBot="1">
      <c r="A103" s="4"/>
      <c r="B103" s="7" t="s">
        <v>80</v>
      </c>
      <c r="C103" s="8" t="s">
        <v>81</v>
      </c>
      <c r="D103" s="9"/>
      <c r="E103" s="11"/>
      <c r="F103" s="12"/>
      <c r="G103" s="12"/>
      <c r="H103" s="136"/>
      <c r="I103" s="12"/>
      <c r="J103" s="12"/>
      <c r="K103" s="12"/>
      <c r="L103" s="12"/>
      <c r="M103" s="12"/>
      <c r="N103" s="12"/>
      <c r="O103" s="119"/>
      <c r="P103" s="119">
        <f t="shared" si="18"/>
        <v>0</v>
      </c>
      <c r="Q103" s="391" t="e">
        <f t="shared" si="19"/>
        <v>#DIV/0!</v>
      </c>
      <c r="R103" s="399"/>
      <c r="S103" s="399"/>
      <c r="T103" s="464"/>
      <c r="U103" s="509"/>
    </row>
    <row r="104" spans="1:21" s="21" customFormat="1" ht="48.5" thickBot="1">
      <c r="A104" s="40" t="s">
        <v>222</v>
      </c>
      <c r="B104" s="89" t="s">
        <v>82</v>
      </c>
      <c r="C104" s="46" t="s">
        <v>83</v>
      </c>
      <c r="D104" s="42" t="s">
        <v>81</v>
      </c>
      <c r="E104" s="43">
        <v>7200</v>
      </c>
      <c r="F104" s="44">
        <v>2400</v>
      </c>
      <c r="G104" s="44">
        <f t="shared" ref="G104:G114" si="25">E104+F104</f>
        <v>9600</v>
      </c>
      <c r="H104" s="144"/>
      <c r="I104" s="105">
        <f>SUMIF('Expenses List Jan-Marc'!$A$12:$A$588,'DETAILED REPORT'!A104:A204,'Expenses List Jan-Marc'!$J$12:$J$588)</f>
        <v>1549.2000000000005</v>
      </c>
      <c r="J104" s="105">
        <f>SUMIF(DTR!$A$12:$A$849,'DETAILED REPORT'!A104,DTR!$J$12:$J$849)</f>
        <v>2423.0299999999993</v>
      </c>
      <c r="K104" s="105">
        <f>SUMIF(DTRQ3!$A$12:$A$798,'DETAILED REPORT'!A104,DTRQ3!$J$12:$J$798)</f>
        <v>2716.579999999999</v>
      </c>
      <c r="L104" s="105">
        <f>SUMIF('DTR Q4'!$G$9:$G$725,'DETAILED REPORT'!A104,'DTR Q4'!$Z$9:$Z$725)</f>
        <v>2149.19</v>
      </c>
      <c r="M104" s="105"/>
      <c r="N104" s="105"/>
      <c r="O104" s="390">
        <f t="shared" si="20"/>
        <v>8837.9999999999982</v>
      </c>
      <c r="P104" s="390">
        <f t="shared" si="18"/>
        <v>-1637.9999999999982</v>
      </c>
      <c r="Q104" s="391">
        <f t="shared" si="19"/>
        <v>1.2274999999999998</v>
      </c>
      <c r="R104" s="398"/>
      <c r="S104" s="398"/>
      <c r="T104" s="463" t="s">
        <v>5948</v>
      </c>
      <c r="U104" s="509"/>
    </row>
    <row r="105" spans="1:21" s="21" customFormat="1" ht="16" thickBot="1">
      <c r="A105" s="40" t="s">
        <v>223</v>
      </c>
      <c r="B105" s="89" t="s">
        <v>84</v>
      </c>
      <c r="C105" s="46" t="s">
        <v>85</v>
      </c>
      <c r="D105" s="42" t="s">
        <v>81</v>
      </c>
      <c r="E105" s="43">
        <v>3600</v>
      </c>
      <c r="F105" s="44">
        <v>1800</v>
      </c>
      <c r="G105" s="44">
        <f t="shared" si="25"/>
        <v>5400</v>
      </c>
      <c r="H105" s="144"/>
      <c r="I105" s="105">
        <f>SUMIF('Expenses List Jan-Marc'!$A$12:$A$588,'DETAILED REPORT'!A105:A205,'Expenses List Jan-Marc'!$J$12:$J$588)</f>
        <v>478.09</v>
      </c>
      <c r="J105" s="105">
        <f>SUMIF(DTR!$A$12:$A$849,'DETAILED REPORT'!A105,DTR!$J$12:$J$849)</f>
        <v>620</v>
      </c>
      <c r="K105" s="105">
        <f>SUMIF(DTRQ3!$A$12:$A$798,'DETAILED REPORT'!A105,DTRQ3!$J$12:$J$798)</f>
        <v>662.15</v>
      </c>
      <c r="L105" s="105">
        <f>SUMIF('DTR Q4'!$G$9:$G$725,'DETAILED REPORT'!A105,'DTR Q4'!$Z$9:$Z$725)</f>
        <v>493.2</v>
      </c>
      <c r="M105" s="105"/>
      <c r="N105" s="105"/>
      <c r="O105" s="390">
        <f t="shared" si="20"/>
        <v>2253.4399999999996</v>
      </c>
      <c r="P105" s="390">
        <f t="shared" si="18"/>
        <v>1346.5600000000004</v>
      </c>
      <c r="Q105" s="391">
        <f t="shared" si="19"/>
        <v>0.62595555555555549</v>
      </c>
      <c r="R105" s="398"/>
      <c r="S105" s="398"/>
      <c r="T105" s="463" t="s">
        <v>1491</v>
      </c>
      <c r="U105" s="509"/>
    </row>
    <row r="106" spans="1:21" s="21" customFormat="1" ht="60.5" thickBot="1">
      <c r="A106" s="40" t="s">
        <v>224</v>
      </c>
      <c r="B106" s="89" t="s">
        <v>86</v>
      </c>
      <c r="C106" s="46" t="s">
        <v>87</v>
      </c>
      <c r="D106" s="42" t="s">
        <v>81</v>
      </c>
      <c r="E106" s="43">
        <v>1680</v>
      </c>
      <c r="F106" s="44">
        <v>5040</v>
      </c>
      <c r="G106" s="44">
        <f t="shared" si="25"/>
        <v>6720</v>
      </c>
      <c r="H106" s="144"/>
      <c r="I106" s="105">
        <f>SUMIF('Expenses List Jan-Marc'!$A$12:$A$588,'DETAILED REPORT'!A106:A206,'Expenses List Jan-Marc'!$J$12:$J$588)</f>
        <v>108.99</v>
      </c>
      <c r="J106" s="105">
        <f>SUMIF(DTR!$A$12:$A$849,'DETAILED REPORT'!A106,DTR!$J$12:$J$849)</f>
        <v>42</v>
      </c>
      <c r="K106" s="105">
        <f>SUMIF(DTRQ3!$A$12:$A$798,'DETAILED REPORT'!A106,DTRQ3!$J$12:$J$798)</f>
        <v>342</v>
      </c>
      <c r="L106" s="105">
        <f>SUMIF('DTR Q4'!$G$9:$G$725,'DETAILED REPORT'!A106,'DTR Q4'!$Z$9:$Z$725)</f>
        <v>3407.1</v>
      </c>
      <c r="M106" s="105"/>
      <c r="N106" s="105"/>
      <c r="O106" s="390">
        <f t="shared" si="20"/>
        <v>3900.09</v>
      </c>
      <c r="P106" s="390">
        <f t="shared" si="18"/>
        <v>-2220.09</v>
      </c>
      <c r="Q106" s="391">
        <f t="shared" si="19"/>
        <v>2.321482142857143</v>
      </c>
      <c r="R106" s="398"/>
      <c r="S106" s="398"/>
      <c r="T106" s="463" t="s">
        <v>5949</v>
      </c>
      <c r="U106" s="509"/>
    </row>
    <row r="107" spans="1:21" s="21" customFormat="1" ht="16" thickBot="1">
      <c r="A107" s="40" t="s">
        <v>225</v>
      </c>
      <c r="B107" s="89" t="s">
        <v>88</v>
      </c>
      <c r="C107" s="46" t="s">
        <v>89</v>
      </c>
      <c r="D107" s="42" t="s">
        <v>81</v>
      </c>
      <c r="E107" s="43">
        <v>1200</v>
      </c>
      <c r="F107" s="44">
        <v>3600</v>
      </c>
      <c r="G107" s="44">
        <f t="shared" si="25"/>
        <v>4800</v>
      </c>
      <c r="H107" s="144"/>
      <c r="I107" s="105">
        <f>SUMIF('Expenses List Jan-Marc'!$A$12:$A$588,'DETAILED REPORT'!A107:A207,'Expenses List Jan-Marc'!$J$12:$J$588)</f>
        <v>175.8</v>
      </c>
      <c r="J107" s="105">
        <f>SUMIF(DTR!$A$12:$A$849,'DETAILED REPORT'!A107,DTR!$J$12:$J$849)</f>
        <v>515.82000000000005</v>
      </c>
      <c r="K107" s="105">
        <f>SUMIF(DTRQ3!$A$12:$A$798,'DETAILED REPORT'!A107,DTRQ3!$J$12:$J$798)</f>
        <v>1280.3999999999999</v>
      </c>
      <c r="L107" s="105">
        <f>SUMIF('DTR Q4'!$G$9:$G$725,'DETAILED REPORT'!A107,'DTR Q4'!$Z$9:$Z$725)</f>
        <v>10</v>
      </c>
      <c r="M107" s="105"/>
      <c r="N107" s="105"/>
      <c r="O107" s="390">
        <f t="shared" si="20"/>
        <v>1982.02</v>
      </c>
      <c r="P107" s="390">
        <f t="shared" si="18"/>
        <v>-782.02</v>
      </c>
      <c r="Q107" s="391">
        <f t="shared" si="19"/>
        <v>1.6516833333333334</v>
      </c>
      <c r="R107" s="398"/>
      <c r="S107" s="398"/>
      <c r="T107" s="463" t="s">
        <v>5950</v>
      </c>
      <c r="U107" s="509"/>
    </row>
    <row r="108" spans="1:21" s="21" customFormat="1" ht="24.5" thickBot="1">
      <c r="A108" s="40" t="s">
        <v>226</v>
      </c>
      <c r="B108" s="89" t="s">
        <v>90</v>
      </c>
      <c r="C108" s="46" t="s">
        <v>101</v>
      </c>
      <c r="D108" s="42" t="s">
        <v>81</v>
      </c>
      <c r="E108" s="43">
        <v>1042</v>
      </c>
      <c r="F108" s="44">
        <v>500</v>
      </c>
      <c r="G108" s="44">
        <f t="shared" si="25"/>
        <v>1542</v>
      </c>
      <c r="H108" s="144"/>
      <c r="I108" s="105">
        <f>SUMIF('Expenses List Jan-Marc'!$A$12:$A$588,'DETAILED REPORT'!A108:A208,'Expenses List Jan-Marc'!$J$12:$J$588)</f>
        <v>20.59</v>
      </c>
      <c r="J108" s="105">
        <f>SUMIF(DTR!$A$12:$A$849,'DETAILED REPORT'!A108,DTR!$J$12:$J$849)</f>
        <v>122.9</v>
      </c>
      <c r="K108" s="105">
        <f>SUMIF(DTRQ3!$A$12:$A$798,'DETAILED REPORT'!A108,DTRQ3!$J$12:$J$798)</f>
        <v>88</v>
      </c>
      <c r="L108" s="105">
        <f>SUMIF('DTR Q4'!$G$9:$G$725,'DETAILED REPORT'!A108,'DTR Q4'!$Z$9:$Z$725)</f>
        <v>65</v>
      </c>
      <c r="M108" s="105"/>
      <c r="N108" s="105"/>
      <c r="O108" s="390">
        <f t="shared" si="20"/>
        <v>296.49</v>
      </c>
      <c r="P108" s="390">
        <f t="shared" si="18"/>
        <v>745.51</v>
      </c>
      <c r="Q108" s="391">
        <f t="shared" si="19"/>
        <v>0.28453934740882919</v>
      </c>
      <c r="R108" s="398"/>
      <c r="S108" s="398"/>
      <c r="T108" s="463" t="s">
        <v>1501</v>
      </c>
      <c r="U108" s="509"/>
    </row>
    <row r="109" spans="1:21" s="21" customFormat="1" ht="37.5" customHeight="1" thickBot="1">
      <c r="A109" s="40" t="s">
        <v>227</v>
      </c>
      <c r="B109" s="89" t="s">
        <v>92</v>
      </c>
      <c r="C109" s="46" t="s">
        <v>103</v>
      </c>
      <c r="D109" s="42" t="s">
        <v>81</v>
      </c>
      <c r="E109" s="43">
        <v>1080</v>
      </c>
      <c r="F109" s="44">
        <v>540</v>
      </c>
      <c r="G109" s="44">
        <f t="shared" si="25"/>
        <v>1620</v>
      </c>
      <c r="H109" s="144"/>
      <c r="I109" s="105">
        <f>SUMIF('Expenses List Jan-Marc'!$A$12:$A$588,'DETAILED REPORT'!A109:A209,'Expenses List Jan-Marc'!$J$12:$J$588)</f>
        <v>900.71</v>
      </c>
      <c r="J109" s="105">
        <f>SUMIF(DTR!$A$12:$A$849,'DETAILED REPORT'!A109,DTR!$J$12:$J$849)</f>
        <v>453.68</v>
      </c>
      <c r="K109" s="105">
        <f>SUMIF(DTRQ3!$A$12:$A$798,'DETAILED REPORT'!A109,DTRQ3!$J$12:$J$798)</f>
        <v>-464.25</v>
      </c>
      <c r="L109" s="105">
        <f>SUMIF('DTR Q4'!$G$9:$G$725,'DETAILED REPORT'!A109,'DTR Q4'!$Z$9:$Z$725)</f>
        <v>291</v>
      </c>
      <c r="M109" s="105"/>
      <c r="N109" s="105"/>
      <c r="O109" s="390">
        <f t="shared" si="20"/>
        <v>1181.1400000000001</v>
      </c>
      <c r="P109" s="390">
        <f t="shared" si="18"/>
        <v>-101.1400000000001</v>
      </c>
      <c r="Q109" s="391">
        <f t="shared" si="19"/>
        <v>1.0936481481481481</v>
      </c>
      <c r="R109" s="398"/>
      <c r="S109" s="398"/>
      <c r="T109" s="463" t="s">
        <v>1502</v>
      </c>
      <c r="U109" s="509"/>
    </row>
    <row r="110" spans="1:21" s="21" customFormat="1" ht="24.5" thickBot="1">
      <c r="A110" s="40" t="s">
        <v>228</v>
      </c>
      <c r="B110" s="89" t="s">
        <v>94</v>
      </c>
      <c r="C110" s="46" t="s">
        <v>121</v>
      </c>
      <c r="D110" s="42" t="s">
        <v>81</v>
      </c>
      <c r="E110" s="43">
        <v>10500</v>
      </c>
      <c r="F110" s="44">
        <v>5250</v>
      </c>
      <c r="G110" s="44">
        <f t="shared" si="25"/>
        <v>15750</v>
      </c>
      <c r="H110" s="144"/>
      <c r="I110" s="105">
        <f>SUMIF('Expenses List Jan-Marc'!$A$12:$A$588,'DETAILED REPORT'!A110:A210,'Expenses List Jan-Marc'!$J$12:$J$588)</f>
        <v>6327.48</v>
      </c>
      <c r="J110" s="105">
        <f>SUMIF(DTR!$A$12:$A$849,'DETAILED REPORT'!A110,DTR!$J$12:$J$849)</f>
        <v>6192</v>
      </c>
      <c r="K110" s="105">
        <f>SUMIF(DTRQ3!$A$12:$A$798,'DETAILED REPORT'!A110,DTRQ3!$J$12:$J$798)</f>
        <v>-2525.6499999999996</v>
      </c>
      <c r="L110" s="105">
        <f>SUMIF('DTR Q4'!$G$9:$G$725,'DETAILED REPORT'!A110,'DTR Q4'!$Z$9:$Z$725)</f>
        <v>4006.76</v>
      </c>
      <c r="M110" s="105"/>
      <c r="N110" s="105"/>
      <c r="O110" s="390">
        <f t="shared" si="20"/>
        <v>14000.59</v>
      </c>
      <c r="P110" s="390">
        <f t="shared" si="18"/>
        <v>-3500.59</v>
      </c>
      <c r="Q110" s="391">
        <f t="shared" si="19"/>
        <v>1.3333895238095239</v>
      </c>
      <c r="R110" s="398"/>
      <c r="S110" s="398"/>
      <c r="T110" s="463" t="s">
        <v>5951</v>
      </c>
      <c r="U110" s="509"/>
    </row>
    <row r="111" spans="1:21" s="21" customFormat="1" ht="24.5" thickBot="1">
      <c r="A111" s="40" t="s">
        <v>229</v>
      </c>
      <c r="B111" s="89" t="s">
        <v>96</v>
      </c>
      <c r="C111" s="46" t="s">
        <v>105</v>
      </c>
      <c r="D111" s="42" t="s">
        <v>81</v>
      </c>
      <c r="E111" s="43">
        <v>540</v>
      </c>
      <c r="F111" s="44">
        <v>270</v>
      </c>
      <c r="G111" s="44">
        <f t="shared" si="25"/>
        <v>810</v>
      </c>
      <c r="H111" s="144"/>
      <c r="I111" s="105">
        <f>SUMIF('Expenses List Jan-Marc'!$A$12:$A$588,'DETAILED REPORT'!A111:A211,'Expenses List Jan-Marc'!$J$12:$J$588)</f>
        <v>332.97</v>
      </c>
      <c r="J111" s="105">
        <f>SUMIF(DTR!$A$12:$A$849,'DETAILED REPORT'!A111,DTR!$J$12:$J$849)</f>
        <v>707.17000000000007</v>
      </c>
      <c r="K111" s="105">
        <f>SUMIF(DTRQ3!$A$12:$A$798,'DETAILED REPORT'!A111,DTRQ3!$J$12:$J$798)</f>
        <v>0</v>
      </c>
      <c r="L111" s="105">
        <f>SUMIF('DTR Q4'!$G$9:$G$725,'DETAILED REPORT'!A111,'DTR Q4'!$Z$9:$Z$725)</f>
        <v>51.199999999999996</v>
      </c>
      <c r="M111" s="105"/>
      <c r="N111" s="105"/>
      <c r="O111" s="390">
        <f t="shared" si="20"/>
        <v>1091.3400000000001</v>
      </c>
      <c r="P111" s="390">
        <f t="shared" si="18"/>
        <v>-551.34000000000015</v>
      </c>
      <c r="Q111" s="391">
        <f t="shared" si="19"/>
        <v>2.0210000000000004</v>
      </c>
      <c r="R111" s="398"/>
      <c r="S111" s="398"/>
      <c r="T111" s="463" t="s">
        <v>5952</v>
      </c>
      <c r="U111" s="509"/>
    </row>
    <row r="112" spans="1:21" s="21" customFormat="1" ht="24.5" thickBot="1">
      <c r="A112" s="40" t="s">
        <v>230</v>
      </c>
      <c r="B112" s="89" t="s">
        <v>98</v>
      </c>
      <c r="C112" s="46" t="s">
        <v>106</v>
      </c>
      <c r="D112" s="42" t="s">
        <v>81</v>
      </c>
      <c r="E112" s="43">
        <v>1800</v>
      </c>
      <c r="F112" s="44">
        <v>900</v>
      </c>
      <c r="G112" s="44">
        <f t="shared" si="25"/>
        <v>2700</v>
      </c>
      <c r="H112" s="144"/>
      <c r="I112" s="105">
        <f>SUMIF('Expenses List Jan-Marc'!$A$12:$A$588,'DETAILED REPORT'!A112:A212,'Expenses List Jan-Marc'!$J$12:$J$588)</f>
        <v>1416.9</v>
      </c>
      <c r="J112" s="105">
        <f>SUMIF(DTR!$A$12:$A$849,'DETAILED REPORT'!A112,DTR!$J$12:$J$849)</f>
        <v>1588.96</v>
      </c>
      <c r="K112" s="105">
        <f>SUMIF(DTRQ3!$A$12:$A$798,'DETAILED REPORT'!A112,DTRQ3!$J$12:$J$798)</f>
        <v>526.73</v>
      </c>
      <c r="L112" s="105">
        <f>SUMIF('DTR Q4'!$G$9:$G$725,'DETAILED REPORT'!A112,'DTR Q4'!$Z$9:$Z$725)</f>
        <v>472.18</v>
      </c>
      <c r="M112" s="105"/>
      <c r="N112" s="105"/>
      <c r="O112" s="390">
        <f t="shared" si="20"/>
        <v>4004.77</v>
      </c>
      <c r="P112" s="390">
        <f t="shared" si="18"/>
        <v>-2204.77</v>
      </c>
      <c r="Q112" s="391">
        <f t="shared" si="19"/>
        <v>2.2248722222222224</v>
      </c>
      <c r="R112" s="398"/>
      <c r="S112" s="398"/>
      <c r="T112" s="463" t="s">
        <v>5952</v>
      </c>
      <c r="U112" s="509"/>
    </row>
    <row r="113" spans="1:21" s="21" customFormat="1" ht="24.5" thickBot="1">
      <c r="A113" s="40" t="s">
        <v>231</v>
      </c>
      <c r="B113" s="89" t="s">
        <v>100</v>
      </c>
      <c r="C113" s="46" t="s">
        <v>128</v>
      </c>
      <c r="D113" s="42" t="s">
        <v>81</v>
      </c>
      <c r="E113" s="43">
        <v>3060</v>
      </c>
      <c r="F113" s="44">
        <v>1530</v>
      </c>
      <c r="G113" s="44">
        <f t="shared" si="25"/>
        <v>4590</v>
      </c>
      <c r="H113" s="144"/>
      <c r="I113" s="105">
        <f>SUMIF('Expenses List Jan-Marc'!$A$12:$A$588,'DETAILED REPORT'!A113:A213,'Expenses List Jan-Marc'!$J$12:$J$588)</f>
        <v>1264.4000000000001</v>
      </c>
      <c r="J113" s="105">
        <f>SUMIF(DTR!$A$12:$A$849,'DETAILED REPORT'!A113,DTR!$J$12:$J$849)</f>
        <v>1569</v>
      </c>
      <c r="K113" s="105">
        <f>SUMIF(DTRQ3!$A$12:$A$798,'DETAILED REPORT'!A113,DTRQ3!$J$12:$J$798)</f>
        <v>1619.5</v>
      </c>
      <c r="L113" s="105">
        <f>SUMIF('DTR Q4'!$G$9:$G$725,'DETAILED REPORT'!A113,'DTR Q4'!$Z$9:$Z$725)</f>
        <v>472</v>
      </c>
      <c r="M113" s="105"/>
      <c r="N113" s="105"/>
      <c r="O113" s="390">
        <f t="shared" si="20"/>
        <v>4924.8999999999996</v>
      </c>
      <c r="P113" s="390">
        <f t="shared" si="18"/>
        <v>-1864.8999999999996</v>
      </c>
      <c r="Q113" s="391">
        <f t="shared" si="19"/>
        <v>1.6094444444444442</v>
      </c>
      <c r="R113" s="398"/>
      <c r="S113" s="398"/>
      <c r="T113" s="463" t="s">
        <v>5952</v>
      </c>
      <c r="U113" s="509"/>
    </row>
    <row r="114" spans="1:21" s="21" customFormat="1" ht="24.5" thickBot="1">
      <c r="A114" s="40" t="s">
        <v>232</v>
      </c>
      <c r="B114" s="89" t="s">
        <v>102</v>
      </c>
      <c r="C114" s="46" t="s">
        <v>107</v>
      </c>
      <c r="D114" s="42" t="s">
        <v>81</v>
      </c>
      <c r="E114" s="43">
        <v>1500</v>
      </c>
      <c r="F114" s="44">
        <v>750</v>
      </c>
      <c r="G114" s="44">
        <f t="shared" si="25"/>
        <v>2250</v>
      </c>
      <c r="H114" s="144"/>
      <c r="I114" s="105">
        <f>SUMIF('Expenses List Jan-Marc'!$A$12:$A$588,'DETAILED REPORT'!A114:A214,'Expenses List Jan-Marc'!$J$12:$J$588)</f>
        <v>389</v>
      </c>
      <c r="J114" s="105">
        <f>SUMIF(DTR!$A$12:$A$849,'DETAILED REPORT'!A114,DTR!$J$12:$J$849)</f>
        <v>446.4</v>
      </c>
      <c r="K114" s="105">
        <f>SUMIF(DTRQ3!$A$12:$A$798,'DETAILED REPORT'!A114,DTRQ3!$J$12:$J$798)</f>
        <v>896.68000000000006</v>
      </c>
      <c r="L114" s="105">
        <f>SUMIF('DTR Q4'!$G$9:$G$725,'DETAILED REPORT'!A114,'DTR Q4'!$Z$9:$Z$725)</f>
        <v>75</v>
      </c>
      <c r="M114" s="105"/>
      <c r="N114" s="105"/>
      <c r="O114" s="390">
        <f t="shared" si="20"/>
        <v>1807.08</v>
      </c>
      <c r="P114" s="390">
        <f t="shared" si="18"/>
        <v>-307.07999999999993</v>
      </c>
      <c r="Q114" s="391">
        <f t="shared" si="19"/>
        <v>1.20472</v>
      </c>
      <c r="R114" s="398"/>
      <c r="S114" s="398"/>
      <c r="T114" s="463" t="s">
        <v>5952</v>
      </c>
      <c r="U114" s="509"/>
    </row>
    <row r="115" spans="1:21" ht="24.5" thickBot="1">
      <c r="A115" s="67"/>
      <c r="B115" s="76" t="s">
        <v>108</v>
      </c>
      <c r="C115" s="48" t="s">
        <v>108</v>
      </c>
      <c r="D115" s="64"/>
      <c r="E115" s="77">
        <f t="shared" ref="E115:L115" si="26">SUM(E104:E114)</f>
        <v>33202</v>
      </c>
      <c r="F115" s="77">
        <f t="shared" si="26"/>
        <v>22580</v>
      </c>
      <c r="G115" s="77">
        <f t="shared" si="26"/>
        <v>55782</v>
      </c>
      <c r="H115" s="132">
        <f t="shared" si="26"/>
        <v>0</v>
      </c>
      <c r="I115" s="77">
        <f t="shared" si="26"/>
        <v>12964.13</v>
      </c>
      <c r="J115" s="77">
        <f t="shared" si="26"/>
        <v>14680.960000000001</v>
      </c>
      <c r="K115" s="77">
        <f t="shared" si="26"/>
        <v>5142.1399999999994</v>
      </c>
      <c r="L115" s="77">
        <f t="shared" si="26"/>
        <v>11492.630000000001</v>
      </c>
      <c r="M115" s="77">
        <f>SUM(M104:M114)</f>
        <v>0</v>
      </c>
      <c r="N115" s="77">
        <f>SUM(N104:N114)</f>
        <v>0</v>
      </c>
      <c r="O115" s="114">
        <f t="shared" si="20"/>
        <v>44279.86</v>
      </c>
      <c r="P115" s="114">
        <f t="shared" si="18"/>
        <v>-11077.86</v>
      </c>
      <c r="Q115" s="391">
        <f t="shared" si="19"/>
        <v>1.333650382507078</v>
      </c>
      <c r="R115" s="400"/>
      <c r="S115" s="400"/>
      <c r="T115" s="464"/>
      <c r="U115" s="509"/>
    </row>
    <row r="116" spans="1:21" ht="16" thickBot="1">
      <c r="A116" s="4"/>
      <c r="B116" s="13" t="s">
        <v>109</v>
      </c>
      <c r="C116" s="14" t="s">
        <v>109</v>
      </c>
      <c r="D116" s="5"/>
      <c r="E116" s="6">
        <f t="shared" ref="E116:L116" si="27">E115+E102+E99+E93+E88</f>
        <v>215010.91040759999</v>
      </c>
      <c r="F116" s="6">
        <f t="shared" si="27"/>
        <v>116670.738859914</v>
      </c>
      <c r="G116" s="6">
        <f t="shared" si="27"/>
        <v>331681.649267514</v>
      </c>
      <c r="H116" s="137">
        <f t="shared" si="27"/>
        <v>0</v>
      </c>
      <c r="I116" s="6">
        <f t="shared" si="27"/>
        <v>43808.600000000006</v>
      </c>
      <c r="J116" s="6">
        <f t="shared" si="27"/>
        <v>60619.289999999994</v>
      </c>
      <c r="K116" s="6">
        <f t="shared" si="27"/>
        <v>42087.95</v>
      </c>
      <c r="L116" s="6">
        <f t="shared" si="27"/>
        <v>64920.94</v>
      </c>
      <c r="M116" s="6">
        <f>M115+M102+M99+M93+M88</f>
        <v>0</v>
      </c>
      <c r="N116" s="6">
        <f>N115+N102+N99+N93+N88</f>
        <v>0</v>
      </c>
      <c r="O116" s="120">
        <f t="shared" si="20"/>
        <v>211436.78</v>
      </c>
      <c r="P116" s="120">
        <f t="shared" si="18"/>
        <v>3574.1304075999942</v>
      </c>
      <c r="Q116" s="391">
        <f t="shared" si="19"/>
        <v>0.98337698119214301</v>
      </c>
      <c r="R116" s="401"/>
      <c r="S116" s="401"/>
      <c r="T116" s="464"/>
      <c r="U116" s="509"/>
    </row>
    <row r="117" spans="1:21" s="21" customFormat="1" ht="16" thickBot="1">
      <c r="A117" s="40">
        <v>300</v>
      </c>
      <c r="B117" s="89" t="s">
        <v>104</v>
      </c>
      <c r="C117" s="46" t="s">
        <v>110</v>
      </c>
      <c r="D117" s="42"/>
      <c r="E117" s="43"/>
      <c r="F117" s="44"/>
      <c r="G117" s="44"/>
      <c r="H117" s="144"/>
      <c r="I117" s="105"/>
      <c r="J117" s="105"/>
      <c r="K117" s="105"/>
      <c r="L117" s="105"/>
      <c r="M117" s="105"/>
      <c r="N117" s="105"/>
      <c r="O117" s="390"/>
      <c r="P117" s="390">
        <f t="shared" si="18"/>
        <v>0</v>
      </c>
      <c r="Q117" s="391" t="e">
        <f t="shared" si="19"/>
        <v>#DIV/0!</v>
      </c>
      <c r="R117" s="398"/>
      <c r="S117" s="398"/>
      <c r="T117" s="463"/>
      <c r="U117" s="509"/>
    </row>
    <row r="118" spans="1:21" ht="16" thickBot="1">
      <c r="A118" s="4"/>
      <c r="B118" s="15"/>
      <c r="C118" s="16" t="s">
        <v>111</v>
      </c>
      <c r="D118" s="17"/>
      <c r="E118" s="18">
        <f t="shared" ref="E118:L118" si="28">E116+E67</f>
        <v>703310.27081519994</v>
      </c>
      <c r="F118" s="18">
        <f t="shared" si="28"/>
        <v>231268.769469828</v>
      </c>
      <c r="G118" s="18">
        <f t="shared" si="28"/>
        <v>934579.04028502805</v>
      </c>
      <c r="H118" s="138">
        <f t="shared" si="28"/>
        <v>0</v>
      </c>
      <c r="I118" s="18">
        <f t="shared" si="28"/>
        <v>66573.56</v>
      </c>
      <c r="J118" s="18">
        <f t="shared" si="28"/>
        <v>151838.59999999998</v>
      </c>
      <c r="K118" s="18">
        <f t="shared" si="28"/>
        <v>253597.83000000002</v>
      </c>
      <c r="L118" s="18">
        <f t="shared" si="28"/>
        <v>193412.65999999997</v>
      </c>
      <c r="M118" s="18">
        <f>M116+M67</f>
        <v>0</v>
      </c>
      <c r="N118" s="18">
        <f>N116+N67</f>
        <v>0</v>
      </c>
      <c r="O118" s="121">
        <f t="shared" si="20"/>
        <v>665422.64999999991</v>
      </c>
      <c r="P118" s="121">
        <f t="shared" si="18"/>
        <v>37887.620815200033</v>
      </c>
      <c r="Q118" s="391">
        <f t="shared" si="19"/>
        <v>0.94612957838467959</v>
      </c>
      <c r="R118" s="402"/>
      <c r="S118" s="402"/>
      <c r="T118" s="464"/>
      <c r="U118" s="509"/>
    </row>
    <row r="119" spans="1:21" s="21" customFormat="1" ht="16" thickBot="1">
      <c r="A119" s="40" t="s">
        <v>233</v>
      </c>
      <c r="B119" s="89" t="s">
        <v>112</v>
      </c>
      <c r="C119" s="46" t="s">
        <v>112</v>
      </c>
      <c r="D119" s="42" t="s">
        <v>81</v>
      </c>
      <c r="E119" s="43">
        <f>E118*0.07</f>
        <v>49231.718957064004</v>
      </c>
      <c r="F119" s="44">
        <f>F118*0.07</f>
        <v>16188.813862887961</v>
      </c>
      <c r="G119" s="44">
        <f>G118*0.07</f>
        <v>65420.532819951972</v>
      </c>
      <c r="H119" s="144">
        <f>H118*0.07</f>
        <v>0</v>
      </c>
      <c r="I119" s="105">
        <f>SUMIF('Expenses List Jan-Marc'!$A$12:$A$588,'DETAILED REPORT'!A119:A219,'Expenses List Jan-Marc'!$J$12:$J$588)</f>
        <v>4738.99</v>
      </c>
      <c r="J119" s="105">
        <f>SUMIF(DTR!$A$12:$A$849,'DETAILED REPORT'!A119,DTR!$J$12:$J$849)</f>
        <v>10448.299999999999</v>
      </c>
      <c r="K119" s="105">
        <f>SUMIF(DTRQ3!$A$12:$A$798,'DETAILED REPORT'!A119,DTRQ3!$J$12:$J$798)</f>
        <v>17418.39</v>
      </c>
      <c r="L119" s="105">
        <f>SUMIF('DTR Q4'!$G$9:$G$725,'DETAILED REPORT'!A119,'DTR Q4'!$Z$9:$Z$725)</f>
        <v>13670.810000000001</v>
      </c>
      <c r="M119" s="105"/>
      <c r="N119" s="105"/>
      <c r="O119" s="390">
        <f t="shared" si="20"/>
        <v>46276.490000000005</v>
      </c>
      <c r="P119" s="390">
        <f t="shared" si="18"/>
        <v>2955.2289570639987</v>
      </c>
      <c r="Q119" s="391">
        <f t="shared" si="19"/>
        <v>0.93997306980807815</v>
      </c>
      <c r="R119" s="398"/>
      <c r="S119" s="398"/>
      <c r="T119" s="463" t="s">
        <v>1503</v>
      </c>
      <c r="U119" s="509"/>
    </row>
    <row r="120" spans="1:21" ht="39.75" customHeight="1" thickBot="1">
      <c r="A120" s="106"/>
      <c r="B120" s="107" t="s">
        <v>113</v>
      </c>
      <c r="C120" s="107" t="s">
        <v>113</v>
      </c>
      <c r="D120" s="107"/>
      <c r="E120" s="108">
        <f t="shared" ref="E120:L120" si="29">E118+E119</f>
        <v>752541.98977226391</v>
      </c>
      <c r="F120" s="108">
        <f t="shared" si="29"/>
        <v>247457.58333271596</v>
      </c>
      <c r="G120" s="108">
        <f t="shared" si="29"/>
        <v>999999.57310498005</v>
      </c>
      <c r="H120" s="139">
        <f t="shared" si="29"/>
        <v>0</v>
      </c>
      <c r="I120" s="108">
        <f t="shared" si="29"/>
        <v>71312.55</v>
      </c>
      <c r="J120" s="108">
        <f t="shared" si="29"/>
        <v>162286.89999999997</v>
      </c>
      <c r="K120" s="108">
        <f t="shared" si="29"/>
        <v>271016.22000000003</v>
      </c>
      <c r="L120" s="108">
        <f t="shared" si="29"/>
        <v>207083.46999999997</v>
      </c>
      <c r="M120" s="108">
        <f>M118+M119</f>
        <v>0</v>
      </c>
      <c r="N120" s="108">
        <f>N118+N119</f>
        <v>0</v>
      </c>
      <c r="O120" s="123">
        <f t="shared" si="20"/>
        <v>711699.1399999999</v>
      </c>
      <c r="P120" s="123">
        <f t="shared" si="18"/>
        <v>40842.849772264017</v>
      </c>
      <c r="Q120" s="391">
        <f t="shared" si="19"/>
        <v>0.94572681614135046</v>
      </c>
      <c r="R120" s="403"/>
      <c r="S120" s="403"/>
      <c r="T120" s="485"/>
      <c r="U120" s="509"/>
    </row>
    <row r="121" spans="1:21" ht="15" thickBot="1">
      <c r="A121" s="3"/>
      <c r="U121" s="510"/>
    </row>
    <row r="122" spans="1:21" ht="15" thickBot="1">
      <c r="A122" s="3"/>
      <c r="I122" s="486" t="s">
        <v>5941</v>
      </c>
      <c r="J122" s="487"/>
      <c r="K122" s="487"/>
      <c r="L122" s="487"/>
      <c r="M122" s="488">
        <f>O120/E120</f>
        <v>0.94572681614135046</v>
      </c>
      <c r="U122" s="510"/>
    </row>
    <row r="123" spans="1:21">
      <c r="A123" s="3"/>
      <c r="I123" s="181"/>
      <c r="U123" s="510"/>
    </row>
    <row r="124" spans="1:21">
      <c r="A124" s="3"/>
      <c r="U124" s="510"/>
    </row>
    <row r="125" spans="1:21">
      <c r="A125" s="3"/>
      <c r="U125" s="510"/>
    </row>
    <row r="126" spans="1:21">
      <c r="A126" s="3"/>
      <c r="U126" s="510"/>
    </row>
    <row r="127" spans="1:21">
      <c r="A127" s="3"/>
      <c r="U127" s="510"/>
    </row>
    <row r="128" spans="1:21">
      <c r="A128" s="3"/>
      <c r="U128" s="510"/>
    </row>
    <row r="129" spans="1:1">
      <c r="A129" s="3"/>
    </row>
    <row r="130" spans="1:1">
      <c r="A130" s="3"/>
    </row>
    <row r="131" spans="1:1">
      <c r="A131" s="3"/>
    </row>
    <row r="132" spans="1:1">
      <c r="A132" s="3"/>
    </row>
  </sheetData>
  <autoFilter ref="A18:G120" xr:uid="{00000000-0009-0000-0000-000000000000}"/>
  <mergeCells count="11">
    <mergeCell ref="B42:C42"/>
    <mergeCell ref="C19:E19"/>
    <mergeCell ref="B20:B21"/>
    <mergeCell ref="O14:O17"/>
    <mergeCell ref="M15:N15"/>
    <mergeCell ref="S14:S17"/>
    <mergeCell ref="T14:T17"/>
    <mergeCell ref="Q14:Q17"/>
    <mergeCell ref="B30:C30"/>
    <mergeCell ref="I15:L15"/>
    <mergeCell ref="R14:R17"/>
  </mergeCells>
  <conditionalFormatting sqref="Q20:Q120">
    <cfRule type="cellIs" dxfId="0" priority="1" operator="between">
      <formula>1</formula>
      <formula>10</formula>
    </cfRule>
  </conditionalFormatting>
  <dataValidations disablePrompts="1" count="13">
    <dataValidation operator="greaterThan" allowBlank="1" showInputMessage="1" showErrorMessage="1" promptTitle="Project Period" prompt="Please enter the project's implementation period into this cell._x000a_Please use the format MMM-YY-MMM-YY_x000a_Do NOT delete this row!" sqref="C11" xr:uid="{00000000-0002-0000-0000-000000000000}"/>
    <dataValidation allowBlank="1" showInputMessage="1" showErrorMessage="1" promptTitle="Name Donor" prompt="Please fill in the name of the donor/funder._x000a_Do NOT delete this row or any other rows above row 30!" sqref="C1" xr:uid="{00000000-0002-0000-0000-000001000000}"/>
    <dataValidation allowBlank="1" showInputMessage="1" showErrorMessage="1" promptTitle="Budget Holder" prompt="Name of the International Alert Budget Holder that holds the budget for this project._x000a_Please do NOT delete this row!" sqref="C9" xr:uid="{00000000-0002-0000-0000-000002000000}"/>
    <dataValidation allowBlank="1" showInputMessage="1" showErrorMessage="1" promptTitle="Currency Rate (from table)" prompt="Please do not change the rate here!_x000a__x000a_Please fill in the countervalue of GBP 1 with an accuracy of up to 5 digits in the table to the extreme right (Starting at column IO)_x000a__x000a_Please do not delete this row or any row below row 30!" sqref="C4" xr:uid="{00000000-0002-0000-0000-000003000000}"/>
    <dataValidation allowBlank="1" showInputMessage="1" showErrorMessage="1" promptTitle="Exchange Rate, Source and Policy" prompt="IA uses reliable sources, such as oanda.com and xe.com to base its exchange rates on._x000a_IA also takes into account factors such as the volatility of the currency exchange rate (against the GBP) over past periods with a duration comparable to the proposed." sqref="B4" xr:uid="{00000000-0002-0000-0000-000004000000}"/>
    <dataValidation allowBlank="1" showInputMessage="1" showErrorMessage="1" promptTitle="Base Currency" prompt="Please do not change Base Currency_x000a_Do NOT delete this row!" sqref="C2:C3" xr:uid="{00000000-0002-0000-0000-000005000000}"/>
    <dataValidation type="decimal" allowBlank="1" showInputMessage="1" showErrorMessage="1" promptTitle="General Overheads Contribution" prompt="Please fill in the General contribution to overheads as a percentage of the total budget -before overheads-_x000a_Do NOT delete this row!" sqref="C13" xr:uid="{00000000-0002-0000-0000-000006000000}">
      <formula1>0.05</formula1>
      <formula2>0.4</formula2>
    </dataValidation>
    <dataValidation allowBlank="1" showInputMessage="1" showErrorMessage="1" promptTitle="Project Title" prompt="Name of the International Alert Project that is proposed to the donor with this budget._x000a_Please do NOT delete this row!" sqref="C10" xr:uid="{00000000-0002-0000-0000-000007000000}"/>
    <dataValidation allowBlank="1" showInputMessage="1" showErrorMessage="1" promptTitle="Programme Manager" prompt="Name of the International Alert Programme manager that implements this project._x000a_Please do NOT delete this row!" sqref="C8" xr:uid="{00000000-0002-0000-0000-000008000000}"/>
    <dataValidation allowBlank="1" showInputMessage="1" showErrorMessage="1" promptTitle="International Alert Programme" prompt="Please fill in the name of the International Alert Programme that carries out the project._x000a_Please do NOT delete the row!" sqref="C7" xr:uid="{00000000-0002-0000-0000-000009000000}"/>
    <dataValidation allowBlank="1" showInputMessage="1" showErrorMessage="1" promptTitle="Fund Code International Alert" prompt="Please fill in the allocated Fund Code after the project has been funded._x000a_During the application process this row can be grouped and collapsed._x000a_Please do NOT delete the row!" sqref="C6" xr:uid="{00000000-0002-0000-0000-00000A000000}"/>
    <dataValidation allowBlank="1" showInputMessage="1" showErrorMessage="1" promptTitle="Project Code Funder" prompt="Usually allocated by the funder as part of the grant contract._x000a_During the application process this row can usually be grouped and collapsed._x000a_Please do NOT delete the row!" sqref="C5" xr:uid="{00000000-0002-0000-0000-00000B000000}"/>
    <dataValidation type="textLength" errorStyle="information" allowBlank="1" showInputMessage="1" error="XLBVal:6=2572.12_x000d__x000a_" sqref="I93:N93" xr:uid="{00000000-0002-0000-0000-00000C000000}">
      <formula1>0</formula1>
      <formula2>300</formula2>
    </dataValidation>
  </dataValidation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719"/>
  <sheetViews>
    <sheetView topLeftCell="A341" zoomScaleNormal="100" workbookViewId="0">
      <selection activeCell="H328" sqref="H328:H342"/>
    </sheetView>
  </sheetViews>
  <sheetFormatPr baseColWidth="10" defaultColWidth="11.54296875" defaultRowHeight="14.5" outlineLevelRow="1"/>
  <cols>
    <col min="1" max="1" width="16.81640625" bestFit="1" customWidth="1"/>
    <col min="2" max="2" width="18.1796875" customWidth="1"/>
    <col min="3" max="3" width="17" customWidth="1"/>
    <col min="4" max="4" width="34.7265625" style="150" customWidth="1"/>
    <col min="5" max="5" width="45.7265625" style="150" customWidth="1"/>
    <col min="6" max="6" width="11.1796875" style="151" customWidth="1"/>
    <col min="7" max="7" width="19.26953125" bestFit="1" customWidth="1"/>
    <col min="8" max="8" width="20" bestFit="1" customWidth="1"/>
    <col min="9" max="9" width="14.7265625" bestFit="1" customWidth="1"/>
    <col min="10" max="10" width="21.453125" bestFit="1" customWidth="1"/>
    <col min="11" max="11" width="14" bestFit="1" customWidth="1"/>
    <col min="12" max="12" width="19.7265625" bestFit="1" customWidth="1"/>
    <col min="13" max="13" width="19.54296875" bestFit="1" customWidth="1"/>
    <col min="14" max="14" width="13.81640625" bestFit="1" customWidth="1"/>
    <col min="15" max="15" width="13.453125" bestFit="1" customWidth="1"/>
    <col min="16" max="16" width="10.1796875" bestFit="1" customWidth="1"/>
    <col min="17" max="17" width="12.81640625" bestFit="1" customWidth="1"/>
    <col min="18" max="18" width="18.26953125" bestFit="1" customWidth="1"/>
    <col min="19" max="19" width="6.26953125" bestFit="1" customWidth="1"/>
    <col min="20" max="20" width="2.26953125" bestFit="1" customWidth="1"/>
    <col min="21" max="21" width="7.453125" bestFit="1" customWidth="1"/>
    <col min="22" max="22" width="4" bestFit="1" customWidth="1"/>
  </cols>
  <sheetData>
    <row r="1" spans="1:22" ht="15" thickBot="1">
      <c r="A1" s="147"/>
      <c r="B1" s="148"/>
      <c r="C1" s="148"/>
      <c r="D1" s="149"/>
    </row>
    <row r="2" spans="1:22" ht="15" thickBot="1">
      <c r="A2" s="152"/>
      <c r="B2" s="153" t="s">
        <v>269</v>
      </c>
      <c r="C2" s="154" t="s">
        <v>270</v>
      </c>
      <c r="D2" s="155"/>
    </row>
    <row r="3" spans="1:22" ht="15" thickBot="1">
      <c r="A3" s="152"/>
      <c r="B3" s="153" t="s">
        <v>271</v>
      </c>
      <c r="C3" s="154" t="s">
        <v>272</v>
      </c>
      <c r="D3" s="155"/>
    </row>
    <row r="4" spans="1:22" ht="15" thickBot="1">
      <c r="A4" s="152"/>
      <c r="B4" s="153" t="s">
        <v>273</v>
      </c>
      <c r="C4" s="154" t="s">
        <v>274</v>
      </c>
      <c r="D4" s="155"/>
    </row>
    <row r="5" spans="1:22" ht="15" thickBot="1">
      <c r="A5" s="152"/>
      <c r="B5" s="153" t="s">
        <v>275</v>
      </c>
      <c r="C5" s="154">
        <v>4000</v>
      </c>
      <c r="D5" s="155"/>
    </row>
    <row r="6" spans="1:22" ht="15" thickBot="1">
      <c r="A6" s="152"/>
      <c r="B6" s="153" t="s">
        <v>276</v>
      </c>
      <c r="C6" s="154">
        <v>9999</v>
      </c>
      <c r="D6" s="155"/>
    </row>
    <row r="7" spans="1:22" ht="15" thickBot="1">
      <c r="A7" s="152"/>
      <c r="B7" s="153" t="s">
        <v>277</v>
      </c>
      <c r="C7" s="156" t="s">
        <v>259</v>
      </c>
      <c r="D7" s="155"/>
    </row>
    <row r="8" spans="1:22" ht="15" thickBot="1">
      <c r="A8" s="157"/>
      <c r="B8" s="158"/>
      <c r="C8" s="158"/>
      <c r="D8" s="159"/>
    </row>
    <row r="10" spans="1:22">
      <c r="A10" s="160" t="e">
        <f ca="1">[2]!AG_DTRT("0,Detail Report 1,1",$C$2,$C$5,$C$6,$C$3,$C$4,$C$7,$C$7)</f>
        <v>#NAME?</v>
      </c>
      <c r="B10" s="160"/>
      <c r="C10" s="160"/>
      <c r="D10" s="160"/>
      <c r="E10" s="161"/>
      <c r="F10" s="162"/>
      <c r="G10" s="163"/>
      <c r="H10" s="160"/>
      <c r="I10" s="160"/>
      <c r="J10" s="160"/>
      <c r="K10" s="160"/>
      <c r="L10" s="160"/>
      <c r="M10" s="164"/>
      <c r="N10" s="164"/>
      <c r="O10" s="160"/>
      <c r="P10" s="160"/>
      <c r="Q10" s="160"/>
      <c r="R10" s="160"/>
      <c r="S10" s="160"/>
      <c r="T10" s="160"/>
      <c r="U10" s="160"/>
      <c r="V10" s="160"/>
    </row>
    <row r="11" spans="1:22" s="169" customFormat="1" ht="37.5">
      <c r="A11" s="165" t="s">
        <v>278</v>
      </c>
      <c r="B11" s="165" t="s">
        <v>279</v>
      </c>
      <c r="C11" s="165" t="s">
        <v>280</v>
      </c>
      <c r="D11" s="165" t="s">
        <v>281</v>
      </c>
      <c r="E11" s="165" t="s">
        <v>282</v>
      </c>
      <c r="F11" s="166" t="s">
        <v>283</v>
      </c>
      <c r="G11" s="167" t="s">
        <v>284</v>
      </c>
      <c r="H11" s="165" t="s">
        <v>285</v>
      </c>
      <c r="I11" s="165" t="s">
        <v>286</v>
      </c>
      <c r="J11" s="165" t="s">
        <v>287</v>
      </c>
      <c r="K11" s="165" t="s">
        <v>288</v>
      </c>
      <c r="L11" s="165" t="s">
        <v>289</v>
      </c>
      <c r="M11" s="168" t="s">
        <v>290</v>
      </c>
      <c r="N11" s="165" t="s">
        <v>291</v>
      </c>
      <c r="O11" s="165" t="s">
        <v>292</v>
      </c>
      <c r="P11" s="165" t="s">
        <v>293</v>
      </c>
      <c r="Q11" s="165" t="s">
        <v>294</v>
      </c>
      <c r="R11" s="165" t="s">
        <v>295</v>
      </c>
      <c r="S11" s="165"/>
      <c r="T11" s="165"/>
      <c r="U11" s="165"/>
      <c r="V11" s="165"/>
    </row>
    <row r="12" spans="1:22" outlineLevel="1">
      <c r="A12" s="160"/>
      <c r="B12" s="160" t="s">
        <v>274</v>
      </c>
      <c r="C12" s="170">
        <v>43535</v>
      </c>
      <c r="D12" s="160" t="s">
        <v>296</v>
      </c>
      <c r="E12" s="161" t="s">
        <v>297</v>
      </c>
      <c r="F12" s="162">
        <v>75405</v>
      </c>
      <c r="G12" s="163">
        <v>-289123.83</v>
      </c>
      <c r="H12" s="160">
        <v>-383845</v>
      </c>
      <c r="I12" s="160" t="s">
        <v>10</v>
      </c>
      <c r="J12" s="171">
        <v>-383845</v>
      </c>
      <c r="K12" s="172" t="s">
        <v>298</v>
      </c>
      <c r="L12" s="173" t="s">
        <v>299</v>
      </c>
      <c r="M12" s="173" t="s">
        <v>259</v>
      </c>
      <c r="N12" s="173"/>
      <c r="O12" s="173" t="s">
        <v>300</v>
      </c>
      <c r="P12" s="173"/>
      <c r="Q12" s="173" t="s">
        <v>240</v>
      </c>
      <c r="R12" s="173"/>
      <c r="S12" s="160" t="s">
        <v>300</v>
      </c>
      <c r="T12" s="160"/>
      <c r="U12" s="160" t="s">
        <v>240</v>
      </c>
      <c r="V12" s="160"/>
    </row>
    <row r="13" spans="1:22">
      <c r="A13" s="174" t="s">
        <v>301</v>
      </c>
      <c r="B13" s="174"/>
      <c r="C13" s="174"/>
      <c r="D13" s="174"/>
      <c r="E13" s="175"/>
      <c r="F13" s="176"/>
      <c r="G13" s="177">
        <f>SUM(G12:G12)</f>
        <v>-289123.83</v>
      </c>
      <c r="H13" s="178">
        <f>SUM(H12:H12)</f>
        <v>-383845</v>
      </c>
      <c r="I13" s="174"/>
      <c r="J13" s="178">
        <f>SUM(J12:J12)</f>
        <v>-383845</v>
      </c>
      <c r="K13" s="174"/>
      <c r="L13" s="174"/>
      <c r="M13" s="174"/>
      <c r="N13" s="174"/>
      <c r="O13" s="174"/>
      <c r="P13" s="174"/>
      <c r="Q13" s="174"/>
      <c r="R13" s="174"/>
      <c r="S13" s="160"/>
      <c r="T13" s="160"/>
      <c r="U13" s="160"/>
      <c r="V13" s="160"/>
    </row>
    <row r="14" spans="1:22" outlineLevel="1">
      <c r="A14" s="160" t="s">
        <v>302</v>
      </c>
      <c r="B14" s="160" t="s">
        <v>274</v>
      </c>
      <c r="C14" s="170">
        <v>43535</v>
      </c>
      <c r="D14" s="160" t="s">
        <v>296</v>
      </c>
      <c r="E14" s="161" t="s">
        <v>297</v>
      </c>
      <c r="F14" s="162">
        <v>75405</v>
      </c>
      <c r="G14" s="163">
        <v>7.06</v>
      </c>
      <c r="H14" s="160">
        <v>9.3699999999999992</v>
      </c>
      <c r="I14" s="160" t="s">
        <v>10</v>
      </c>
      <c r="J14" s="171">
        <v>9.3699999999999992</v>
      </c>
      <c r="K14" s="172" t="s">
        <v>303</v>
      </c>
      <c r="L14" s="173" t="s">
        <v>299</v>
      </c>
      <c r="M14" s="173" t="s">
        <v>259</v>
      </c>
      <c r="N14" s="173"/>
      <c r="O14" s="173"/>
      <c r="P14" s="173" t="s">
        <v>61</v>
      </c>
      <c r="Q14" s="173" t="s">
        <v>240</v>
      </c>
      <c r="R14" s="173" t="s">
        <v>302</v>
      </c>
      <c r="S14" s="160"/>
      <c r="T14" s="160" t="s">
        <v>61</v>
      </c>
      <c r="U14" s="160" t="s">
        <v>240</v>
      </c>
      <c r="V14" s="160" t="s">
        <v>302</v>
      </c>
    </row>
    <row r="15" spans="1:22" outlineLevel="1">
      <c r="A15" s="160" t="s">
        <v>302</v>
      </c>
      <c r="B15" s="160" t="s">
        <v>274</v>
      </c>
      <c r="C15" s="170">
        <v>43535</v>
      </c>
      <c r="D15" s="160" t="s">
        <v>296</v>
      </c>
      <c r="E15" s="161" t="s">
        <v>297</v>
      </c>
      <c r="F15" s="162">
        <v>75405</v>
      </c>
      <c r="G15" s="163">
        <v>-7.06</v>
      </c>
      <c r="H15" s="160">
        <v>-9.3699999999999992</v>
      </c>
      <c r="I15" s="160" t="s">
        <v>10</v>
      </c>
      <c r="J15" s="171">
        <v>-9.3699999999999992</v>
      </c>
      <c r="K15" s="172" t="s">
        <v>303</v>
      </c>
      <c r="L15" s="173" t="s">
        <v>299</v>
      </c>
      <c r="M15" s="173" t="s">
        <v>259</v>
      </c>
      <c r="N15" s="173"/>
      <c r="O15" s="173"/>
      <c r="P15" s="173" t="s">
        <v>61</v>
      </c>
      <c r="Q15" s="173" t="s">
        <v>240</v>
      </c>
      <c r="R15" s="173" t="s">
        <v>302</v>
      </c>
      <c r="S15" s="160"/>
      <c r="T15" s="160" t="s">
        <v>61</v>
      </c>
      <c r="U15" s="160" t="s">
        <v>240</v>
      </c>
      <c r="V15" s="160" t="s">
        <v>302</v>
      </c>
    </row>
    <row r="16" spans="1:22">
      <c r="A16" s="174" t="s">
        <v>301</v>
      </c>
      <c r="B16" s="174"/>
      <c r="C16" s="174"/>
      <c r="D16" s="174"/>
      <c r="E16" s="175"/>
      <c r="F16" s="176"/>
      <c r="G16" s="177">
        <f>SUM(G14:G15)</f>
        <v>0</v>
      </c>
      <c r="H16" s="177">
        <f>SUM(H14:H15)</f>
        <v>0</v>
      </c>
      <c r="I16" s="174"/>
      <c r="J16" s="177">
        <f>SUM(J14:J15)</f>
        <v>0</v>
      </c>
      <c r="K16" s="174"/>
      <c r="L16" s="174"/>
      <c r="M16" s="174"/>
      <c r="N16" s="174"/>
      <c r="O16" s="174"/>
      <c r="P16" s="174"/>
      <c r="Q16" s="174"/>
      <c r="R16" s="174"/>
      <c r="S16" s="160"/>
      <c r="T16" s="160"/>
      <c r="U16" s="160"/>
      <c r="V16" s="160"/>
    </row>
    <row r="17" spans="1:22" outlineLevel="1">
      <c r="A17" s="179" t="s">
        <v>168</v>
      </c>
      <c r="B17" s="160" t="s">
        <v>274</v>
      </c>
      <c r="C17" s="170">
        <v>43529</v>
      </c>
      <c r="D17" s="160" t="s">
        <v>304</v>
      </c>
      <c r="E17" s="161" t="s">
        <v>305</v>
      </c>
      <c r="F17" s="162">
        <v>75343</v>
      </c>
      <c r="G17" s="163">
        <v>45.68</v>
      </c>
      <c r="H17" s="160">
        <v>60</v>
      </c>
      <c r="I17" s="160" t="s">
        <v>10</v>
      </c>
      <c r="J17" s="171">
        <v>60.65</v>
      </c>
      <c r="K17" s="172" t="s">
        <v>306</v>
      </c>
      <c r="L17" s="173" t="s">
        <v>307</v>
      </c>
      <c r="M17" s="173" t="s">
        <v>259</v>
      </c>
      <c r="N17" s="173"/>
      <c r="O17" s="173" t="s">
        <v>308</v>
      </c>
      <c r="P17" s="173" t="s">
        <v>61</v>
      </c>
      <c r="Q17" s="173" t="s">
        <v>240</v>
      </c>
      <c r="R17" s="173" t="s">
        <v>302</v>
      </c>
      <c r="S17" s="160" t="s">
        <v>308</v>
      </c>
      <c r="T17" s="160" t="s">
        <v>61</v>
      </c>
      <c r="U17" s="160" t="s">
        <v>240</v>
      </c>
      <c r="V17" s="160" t="s">
        <v>302</v>
      </c>
    </row>
    <row r="18" spans="1:22" outlineLevel="1">
      <c r="A18" s="179" t="s">
        <v>168</v>
      </c>
      <c r="B18" s="160" t="s">
        <v>274</v>
      </c>
      <c r="C18" s="170">
        <v>43529</v>
      </c>
      <c r="D18" s="160" t="s">
        <v>304</v>
      </c>
      <c r="E18" s="161" t="s">
        <v>309</v>
      </c>
      <c r="F18" s="162">
        <v>75343</v>
      </c>
      <c r="G18" s="163">
        <v>114.2</v>
      </c>
      <c r="H18" s="160">
        <v>150</v>
      </c>
      <c r="I18" s="160" t="s">
        <v>10</v>
      </c>
      <c r="J18" s="171">
        <v>151.61000000000001</v>
      </c>
      <c r="K18" s="172" t="s">
        <v>306</v>
      </c>
      <c r="L18" s="173" t="s">
        <v>307</v>
      </c>
      <c r="M18" s="173" t="s">
        <v>259</v>
      </c>
      <c r="N18" s="173"/>
      <c r="O18" s="173" t="s">
        <v>308</v>
      </c>
      <c r="P18" s="173" t="s">
        <v>61</v>
      </c>
      <c r="Q18" s="173" t="s">
        <v>240</v>
      </c>
      <c r="R18" s="173" t="s">
        <v>302</v>
      </c>
      <c r="S18" s="160" t="s">
        <v>308</v>
      </c>
      <c r="T18" s="160" t="s">
        <v>61</v>
      </c>
      <c r="U18" s="160" t="s">
        <v>240</v>
      </c>
      <c r="V18" s="160" t="s">
        <v>302</v>
      </c>
    </row>
    <row r="19" spans="1:22" outlineLevel="1">
      <c r="A19" s="179" t="s">
        <v>168</v>
      </c>
      <c r="B19" s="160" t="s">
        <v>274</v>
      </c>
      <c r="C19" s="170">
        <v>43532</v>
      </c>
      <c r="D19" s="160" t="s">
        <v>304</v>
      </c>
      <c r="E19" s="161" t="s">
        <v>310</v>
      </c>
      <c r="F19" s="162">
        <v>75343</v>
      </c>
      <c r="G19" s="163">
        <v>127.91</v>
      </c>
      <c r="H19" s="160">
        <v>168</v>
      </c>
      <c r="I19" s="160" t="s">
        <v>10</v>
      </c>
      <c r="J19" s="171">
        <v>169.82</v>
      </c>
      <c r="K19" s="172" t="s">
        <v>306</v>
      </c>
      <c r="L19" s="173" t="s">
        <v>307</v>
      </c>
      <c r="M19" s="173" t="s">
        <v>259</v>
      </c>
      <c r="N19" s="173"/>
      <c r="O19" s="173" t="s">
        <v>308</v>
      </c>
      <c r="P19" s="173" t="s">
        <v>61</v>
      </c>
      <c r="Q19" s="173" t="s">
        <v>240</v>
      </c>
      <c r="R19" s="173" t="s">
        <v>302</v>
      </c>
      <c r="S19" s="160" t="s">
        <v>308</v>
      </c>
      <c r="T19" s="160" t="s">
        <v>61</v>
      </c>
      <c r="U19" s="160" t="s">
        <v>240</v>
      </c>
      <c r="V19" s="160" t="s">
        <v>302</v>
      </c>
    </row>
    <row r="20" spans="1:22" outlineLevel="1">
      <c r="A20" s="179" t="s">
        <v>168</v>
      </c>
      <c r="B20" s="160" t="s">
        <v>274</v>
      </c>
      <c r="C20" s="170">
        <v>43534</v>
      </c>
      <c r="D20" s="160" t="s">
        <v>304</v>
      </c>
      <c r="E20" s="161" t="s">
        <v>311</v>
      </c>
      <c r="F20" s="162">
        <v>75343</v>
      </c>
      <c r="G20" s="163">
        <v>76.14</v>
      </c>
      <c r="H20" s="160">
        <v>100</v>
      </c>
      <c r="I20" s="160" t="s">
        <v>10</v>
      </c>
      <c r="J20" s="171">
        <v>101.08</v>
      </c>
      <c r="K20" s="172" t="s">
        <v>306</v>
      </c>
      <c r="L20" s="173" t="s">
        <v>307</v>
      </c>
      <c r="M20" s="173" t="s">
        <v>259</v>
      </c>
      <c r="N20" s="173"/>
      <c r="O20" s="173" t="s">
        <v>308</v>
      </c>
      <c r="P20" s="173" t="s">
        <v>61</v>
      </c>
      <c r="Q20" s="173" t="s">
        <v>240</v>
      </c>
      <c r="R20" s="173" t="s">
        <v>302</v>
      </c>
      <c r="S20" s="160" t="s">
        <v>308</v>
      </c>
      <c r="T20" s="160" t="s">
        <v>61</v>
      </c>
      <c r="U20" s="160" t="s">
        <v>240</v>
      </c>
      <c r="V20" s="160" t="s">
        <v>302</v>
      </c>
    </row>
    <row r="21" spans="1:22" outlineLevel="1">
      <c r="A21" s="179" t="s">
        <v>168</v>
      </c>
      <c r="B21" s="160" t="s">
        <v>274</v>
      </c>
      <c r="C21" s="170">
        <v>43535</v>
      </c>
      <c r="D21" s="160" t="s">
        <v>304</v>
      </c>
      <c r="E21" s="161" t="s">
        <v>312</v>
      </c>
      <c r="F21" s="162">
        <v>75343</v>
      </c>
      <c r="G21" s="163">
        <v>898.39</v>
      </c>
      <c r="H21" s="160">
        <v>1180</v>
      </c>
      <c r="I21" s="160" t="s">
        <v>10</v>
      </c>
      <c r="J21" s="171">
        <v>1192.72</v>
      </c>
      <c r="K21" s="172" t="s">
        <v>306</v>
      </c>
      <c r="L21" s="173" t="s">
        <v>307</v>
      </c>
      <c r="M21" s="173" t="s">
        <v>259</v>
      </c>
      <c r="N21" s="173"/>
      <c r="O21" s="173" t="s">
        <v>308</v>
      </c>
      <c r="P21" s="173" t="s">
        <v>61</v>
      </c>
      <c r="Q21" s="173" t="s">
        <v>240</v>
      </c>
      <c r="R21" s="173" t="s">
        <v>302</v>
      </c>
      <c r="S21" s="160" t="s">
        <v>308</v>
      </c>
      <c r="T21" s="160" t="s">
        <v>61</v>
      </c>
      <c r="U21" s="160" t="s">
        <v>240</v>
      </c>
      <c r="V21" s="160" t="s">
        <v>302</v>
      </c>
    </row>
    <row r="22" spans="1:22" outlineLevel="1">
      <c r="A22" s="179" t="s">
        <v>168</v>
      </c>
      <c r="B22" s="160" t="s">
        <v>274</v>
      </c>
      <c r="C22" s="170">
        <v>43535</v>
      </c>
      <c r="D22" s="160" t="s">
        <v>304</v>
      </c>
      <c r="E22" s="161" t="s">
        <v>313</v>
      </c>
      <c r="F22" s="162">
        <v>75343</v>
      </c>
      <c r="G22" s="163">
        <v>629.64</v>
      </c>
      <c r="H22" s="160">
        <v>827</v>
      </c>
      <c r="I22" s="160" t="s">
        <v>10</v>
      </c>
      <c r="J22" s="171">
        <v>835.92</v>
      </c>
      <c r="K22" s="172" t="s">
        <v>306</v>
      </c>
      <c r="L22" s="173" t="s">
        <v>307</v>
      </c>
      <c r="M22" s="173" t="s">
        <v>259</v>
      </c>
      <c r="N22" s="173"/>
      <c r="O22" s="173" t="s">
        <v>308</v>
      </c>
      <c r="P22" s="173" t="s">
        <v>61</v>
      </c>
      <c r="Q22" s="173" t="s">
        <v>240</v>
      </c>
      <c r="R22" s="173" t="s">
        <v>302</v>
      </c>
      <c r="S22" s="160" t="s">
        <v>308</v>
      </c>
      <c r="T22" s="160" t="s">
        <v>61</v>
      </c>
      <c r="U22" s="160" t="s">
        <v>240</v>
      </c>
      <c r="V22" s="160" t="s">
        <v>302</v>
      </c>
    </row>
    <row r="23" spans="1:22" outlineLevel="1">
      <c r="A23" s="179" t="s">
        <v>168</v>
      </c>
      <c r="B23" s="160" t="s">
        <v>274</v>
      </c>
      <c r="C23" s="170">
        <v>43535</v>
      </c>
      <c r="D23" s="160" t="s">
        <v>304</v>
      </c>
      <c r="E23" s="161" t="s">
        <v>314</v>
      </c>
      <c r="F23" s="162">
        <v>75343</v>
      </c>
      <c r="G23" s="163">
        <v>502.49</v>
      </c>
      <c r="H23" s="160">
        <v>660</v>
      </c>
      <c r="I23" s="160" t="s">
        <v>10</v>
      </c>
      <c r="J23" s="171">
        <v>667.11</v>
      </c>
      <c r="K23" s="172" t="s">
        <v>306</v>
      </c>
      <c r="L23" s="173" t="s">
        <v>307</v>
      </c>
      <c r="M23" s="173" t="s">
        <v>259</v>
      </c>
      <c r="N23" s="173"/>
      <c r="O23" s="173" t="s">
        <v>308</v>
      </c>
      <c r="P23" s="173" t="s">
        <v>61</v>
      </c>
      <c r="Q23" s="173" t="s">
        <v>240</v>
      </c>
      <c r="R23" s="173" t="s">
        <v>302</v>
      </c>
      <c r="S23" s="160" t="s">
        <v>308</v>
      </c>
      <c r="T23" s="160" t="s">
        <v>61</v>
      </c>
      <c r="U23" s="160" t="s">
        <v>240</v>
      </c>
      <c r="V23" s="160" t="s">
        <v>302</v>
      </c>
    </row>
    <row r="24" spans="1:22" outlineLevel="1">
      <c r="A24" s="179" t="s">
        <v>168</v>
      </c>
      <c r="B24" s="160" t="s">
        <v>274</v>
      </c>
      <c r="C24" s="170">
        <v>43535</v>
      </c>
      <c r="D24" s="160" t="s">
        <v>304</v>
      </c>
      <c r="E24" s="161" t="s">
        <v>315</v>
      </c>
      <c r="F24" s="162">
        <v>75343</v>
      </c>
      <c r="G24" s="163">
        <v>456.81</v>
      </c>
      <c r="H24" s="160">
        <v>600</v>
      </c>
      <c r="I24" s="160" t="s">
        <v>10</v>
      </c>
      <c r="J24" s="171">
        <v>606.47</v>
      </c>
      <c r="K24" s="172" t="s">
        <v>306</v>
      </c>
      <c r="L24" s="173" t="s">
        <v>307</v>
      </c>
      <c r="M24" s="173" t="s">
        <v>259</v>
      </c>
      <c r="N24" s="173"/>
      <c r="O24" s="173" t="s">
        <v>308</v>
      </c>
      <c r="P24" s="173" t="s">
        <v>61</v>
      </c>
      <c r="Q24" s="173" t="s">
        <v>240</v>
      </c>
      <c r="R24" s="173" t="s">
        <v>302</v>
      </c>
      <c r="S24" s="160" t="s">
        <v>308</v>
      </c>
      <c r="T24" s="160" t="s">
        <v>61</v>
      </c>
      <c r="U24" s="160" t="s">
        <v>240</v>
      </c>
      <c r="V24" s="160" t="s">
        <v>302</v>
      </c>
    </row>
    <row r="25" spans="1:22" outlineLevel="1">
      <c r="A25" s="179" t="s">
        <v>168</v>
      </c>
      <c r="B25" s="160" t="s">
        <v>274</v>
      </c>
      <c r="C25" s="170">
        <v>43535</v>
      </c>
      <c r="D25" s="160" t="s">
        <v>304</v>
      </c>
      <c r="E25" s="161" t="s">
        <v>316</v>
      </c>
      <c r="F25" s="162">
        <v>75343</v>
      </c>
      <c r="G25" s="163">
        <v>921.23</v>
      </c>
      <c r="H25" s="160">
        <v>1210</v>
      </c>
      <c r="I25" s="160" t="s">
        <v>10</v>
      </c>
      <c r="J25" s="171">
        <v>1223.04</v>
      </c>
      <c r="K25" s="172" t="s">
        <v>306</v>
      </c>
      <c r="L25" s="173" t="s">
        <v>307</v>
      </c>
      <c r="M25" s="173" t="s">
        <v>259</v>
      </c>
      <c r="N25" s="173"/>
      <c r="O25" s="173" t="s">
        <v>308</v>
      </c>
      <c r="P25" s="173" t="s">
        <v>61</v>
      </c>
      <c r="Q25" s="173" t="s">
        <v>240</v>
      </c>
      <c r="R25" s="173" t="s">
        <v>302</v>
      </c>
      <c r="S25" s="160" t="s">
        <v>308</v>
      </c>
      <c r="T25" s="160" t="s">
        <v>61</v>
      </c>
      <c r="U25" s="160" t="s">
        <v>240</v>
      </c>
      <c r="V25" s="160" t="s">
        <v>302</v>
      </c>
    </row>
    <row r="26" spans="1:22" outlineLevel="1">
      <c r="A26" s="179" t="s">
        <v>168</v>
      </c>
      <c r="B26" s="160" t="s">
        <v>274</v>
      </c>
      <c r="C26" s="170">
        <v>43535</v>
      </c>
      <c r="D26" s="160" t="s">
        <v>304</v>
      </c>
      <c r="E26" s="161" t="s">
        <v>317</v>
      </c>
      <c r="F26" s="162">
        <v>75343</v>
      </c>
      <c r="G26" s="163">
        <v>137.04</v>
      </c>
      <c r="H26" s="160">
        <v>180</v>
      </c>
      <c r="I26" s="160" t="s">
        <v>10</v>
      </c>
      <c r="J26" s="171">
        <v>181.94</v>
      </c>
      <c r="K26" s="172" t="s">
        <v>306</v>
      </c>
      <c r="L26" s="173" t="s">
        <v>307</v>
      </c>
      <c r="M26" s="173" t="s">
        <v>259</v>
      </c>
      <c r="N26" s="173"/>
      <c r="O26" s="173" t="s">
        <v>308</v>
      </c>
      <c r="P26" s="173" t="s">
        <v>61</v>
      </c>
      <c r="Q26" s="173" t="s">
        <v>240</v>
      </c>
      <c r="R26" s="173" t="s">
        <v>302</v>
      </c>
      <c r="S26" s="160" t="s">
        <v>308</v>
      </c>
      <c r="T26" s="160" t="s">
        <v>61</v>
      </c>
      <c r="U26" s="160" t="s">
        <v>240</v>
      </c>
      <c r="V26" s="160" t="s">
        <v>302</v>
      </c>
    </row>
    <row r="27" spans="1:22" outlineLevel="1">
      <c r="A27" s="179" t="s">
        <v>168</v>
      </c>
      <c r="B27" s="160" t="s">
        <v>274</v>
      </c>
      <c r="C27" s="170">
        <v>43535</v>
      </c>
      <c r="D27" s="160" t="s">
        <v>304</v>
      </c>
      <c r="E27" s="161" t="s">
        <v>318</v>
      </c>
      <c r="F27" s="162">
        <v>75343</v>
      </c>
      <c r="G27" s="163">
        <v>60.91</v>
      </c>
      <c r="H27" s="160">
        <v>80</v>
      </c>
      <c r="I27" s="160" t="s">
        <v>10</v>
      </c>
      <c r="J27" s="171">
        <v>80.87</v>
      </c>
      <c r="K27" s="172" t="s">
        <v>306</v>
      </c>
      <c r="L27" s="173" t="s">
        <v>307</v>
      </c>
      <c r="M27" s="173" t="s">
        <v>259</v>
      </c>
      <c r="N27" s="173"/>
      <c r="O27" s="173" t="s">
        <v>308</v>
      </c>
      <c r="P27" s="173" t="s">
        <v>61</v>
      </c>
      <c r="Q27" s="173" t="s">
        <v>240</v>
      </c>
      <c r="R27" s="173" t="s">
        <v>302</v>
      </c>
      <c r="S27" s="160" t="s">
        <v>308</v>
      </c>
      <c r="T27" s="160" t="s">
        <v>61</v>
      </c>
      <c r="U27" s="160" t="s">
        <v>240</v>
      </c>
      <c r="V27" s="160" t="s">
        <v>302</v>
      </c>
    </row>
    <row r="28" spans="1:22" outlineLevel="1">
      <c r="A28" s="179" t="s">
        <v>168</v>
      </c>
      <c r="B28" s="160" t="s">
        <v>274</v>
      </c>
      <c r="C28" s="170">
        <v>43535</v>
      </c>
      <c r="D28" s="160" t="s">
        <v>304</v>
      </c>
      <c r="E28" s="161" t="s">
        <v>319</v>
      </c>
      <c r="F28" s="162">
        <v>75343</v>
      </c>
      <c r="G28" s="163">
        <v>76.14</v>
      </c>
      <c r="H28" s="160">
        <v>100</v>
      </c>
      <c r="I28" s="160" t="s">
        <v>10</v>
      </c>
      <c r="J28" s="171">
        <v>101.08</v>
      </c>
      <c r="K28" s="172" t="s">
        <v>306</v>
      </c>
      <c r="L28" s="173" t="s">
        <v>307</v>
      </c>
      <c r="M28" s="173" t="s">
        <v>259</v>
      </c>
      <c r="N28" s="173"/>
      <c r="O28" s="173" t="s">
        <v>308</v>
      </c>
      <c r="P28" s="173" t="s">
        <v>61</v>
      </c>
      <c r="Q28" s="173" t="s">
        <v>240</v>
      </c>
      <c r="R28" s="173" t="s">
        <v>302</v>
      </c>
      <c r="S28" s="160" t="s">
        <v>308</v>
      </c>
      <c r="T28" s="160" t="s">
        <v>61</v>
      </c>
      <c r="U28" s="160" t="s">
        <v>240</v>
      </c>
      <c r="V28" s="160" t="s">
        <v>302</v>
      </c>
    </row>
    <row r="29" spans="1:22" outlineLevel="1">
      <c r="A29" s="179" t="s">
        <v>168</v>
      </c>
      <c r="B29" s="160" t="s">
        <v>274</v>
      </c>
      <c r="C29" s="170">
        <v>43535</v>
      </c>
      <c r="D29" s="160" t="s">
        <v>304</v>
      </c>
      <c r="E29" s="161" t="s">
        <v>320</v>
      </c>
      <c r="F29" s="162">
        <v>75343</v>
      </c>
      <c r="G29" s="163">
        <v>45.68</v>
      </c>
      <c r="H29" s="160">
        <v>60</v>
      </c>
      <c r="I29" s="160" t="s">
        <v>10</v>
      </c>
      <c r="J29" s="171">
        <v>60.65</v>
      </c>
      <c r="K29" s="172" t="s">
        <v>306</v>
      </c>
      <c r="L29" s="173" t="s">
        <v>307</v>
      </c>
      <c r="M29" s="173" t="s">
        <v>259</v>
      </c>
      <c r="N29" s="173"/>
      <c r="O29" s="173" t="s">
        <v>308</v>
      </c>
      <c r="P29" s="173" t="s">
        <v>61</v>
      </c>
      <c r="Q29" s="173" t="s">
        <v>240</v>
      </c>
      <c r="R29" s="173" t="s">
        <v>302</v>
      </c>
      <c r="S29" s="160" t="s">
        <v>308</v>
      </c>
      <c r="T29" s="160" t="s">
        <v>61</v>
      </c>
      <c r="U29" s="160" t="s">
        <v>240</v>
      </c>
      <c r="V29" s="160" t="s">
        <v>302</v>
      </c>
    </row>
    <row r="30" spans="1:22" outlineLevel="1">
      <c r="A30" s="179" t="s">
        <v>168</v>
      </c>
      <c r="B30" s="160" t="s">
        <v>274</v>
      </c>
      <c r="C30" s="170">
        <v>43535</v>
      </c>
      <c r="D30" s="160" t="s">
        <v>304</v>
      </c>
      <c r="E30" s="161" t="s">
        <v>321</v>
      </c>
      <c r="F30" s="162">
        <v>75343</v>
      </c>
      <c r="G30" s="163">
        <v>14.47</v>
      </c>
      <c r="H30" s="160">
        <v>19</v>
      </c>
      <c r="I30" s="160" t="s">
        <v>10</v>
      </c>
      <c r="J30" s="171">
        <v>19.21</v>
      </c>
      <c r="K30" s="172" t="s">
        <v>306</v>
      </c>
      <c r="L30" s="173" t="s">
        <v>307</v>
      </c>
      <c r="M30" s="173" t="s">
        <v>259</v>
      </c>
      <c r="N30" s="173"/>
      <c r="O30" s="173" t="s">
        <v>308</v>
      </c>
      <c r="P30" s="173" t="s">
        <v>61</v>
      </c>
      <c r="Q30" s="173" t="s">
        <v>240</v>
      </c>
      <c r="R30" s="173" t="s">
        <v>302</v>
      </c>
      <c r="S30" s="160" t="s">
        <v>308</v>
      </c>
      <c r="T30" s="160" t="s">
        <v>61</v>
      </c>
      <c r="U30" s="160" t="s">
        <v>240</v>
      </c>
      <c r="V30" s="160" t="s">
        <v>302</v>
      </c>
    </row>
    <row r="31" spans="1:22" outlineLevel="1">
      <c r="A31" s="179" t="s">
        <v>168</v>
      </c>
      <c r="B31" s="160" t="s">
        <v>274</v>
      </c>
      <c r="C31" s="170">
        <v>43535</v>
      </c>
      <c r="D31" s="160" t="s">
        <v>304</v>
      </c>
      <c r="E31" s="161" t="s">
        <v>322</v>
      </c>
      <c r="F31" s="162">
        <v>75343</v>
      </c>
      <c r="G31" s="163">
        <v>6.09</v>
      </c>
      <c r="H31" s="160">
        <v>8</v>
      </c>
      <c r="I31" s="160" t="s">
        <v>10</v>
      </c>
      <c r="J31" s="171">
        <v>8.09</v>
      </c>
      <c r="K31" s="172" t="s">
        <v>306</v>
      </c>
      <c r="L31" s="173" t="s">
        <v>307</v>
      </c>
      <c r="M31" s="173" t="s">
        <v>259</v>
      </c>
      <c r="N31" s="173"/>
      <c r="O31" s="173" t="s">
        <v>308</v>
      </c>
      <c r="P31" s="173" t="s">
        <v>61</v>
      </c>
      <c r="Q31" s="173" t="s">
        <v>240</v>
      </c>
      <c r="R31" s="173" t="s">
        <v>302</v>
      </c>
      <c r="S31" s="160" t="s">
        <v>308</v>
      </c>
      <c r="T31" s="160" t="s">
        <v>61</v>
      </c>
      <c r="U31" s="160" t="s">
        <v>240</v>
      </c>
      <c r="V31" s="160" t="s">
        <v>302</v>
      </c>
    </row>
    <row r="32" spans="1:22">
      <c r="A32" s="174" t="s">
        <v>301</v>
      </c>
      <c r="B32" s="174"/>
      <c r="C32" s="174"/>
      <c r="D32" s="174"/>
      <c r="E32" s="175"/>
      <c r="F32" s="176"/>
      <c r="G32" s="177">
        <f>SUM(G17:G31)</f>
        <v>4112.82</v>
      </c>
      <c r="H32" s="178">
        <f>SUM(H17:H31)</f>
        <v>5402</v>
      </c>
      <c r="I32" s="174"/>
      <c r="J32" s="178">
        <f>SUM(J17:J31)</f>
        <v>5460.2599999999993</v>
      </c>
      <c r="K32" s="174"/>
      <c r="L32" s="174"/>
      <c r="M32" s="174"/>
      <c r="N32" s="174"/>
      <c r="O32" s="174"/>
      <c r="P32" s="174"/>
      <c r="Q32" s="174"/>
      <c r="R32" s="174"/>
      <c r="S32" s="160"/>
      <c r="T32" s="160"/>
      <c r="U32" s="160"/>
      <c r="V32" s="160"/>
    </row>
    <row r="33" spans="1:22" outlineLevel="1">
      <c r="A33" s="179" t="s">
        <v>171</v>
      </c>
      <c r="B33" s="160" t="s">
        <v>274</v>
      </c>
      <c r="C33" s="170">
        <v>43530</v>
      </c>
      <c r="D33" s="160" t="s">
        <v>304</v>
      </c>
      <c r="E33" s="161" t="s">
        <v>323</v>
      </c>
      <c r="F33" s="162">
        <v>75343</v>
      </c>
      <c r="G33" s="163">
        <v>232.97</v>
      </c>
      <c r="H33" s="160">
        <v>306</v>
      </c>
      <c r="I33" s="160" t="s">
        <v>10</v>
      </c>
      <c r="J33" s="171">
        <v>309.29000000000002</v>
      </c>
      <c r="K33" s="172" t="s">
        <v>306</v>
      </c>
      <c r="L33" s="173" t="s">
        <v>307</v>
      </c>
      <c r="M33" s="173" t="s">
        <v>259</v>
      </c>
      <c r="N33" s="173"/>
      <c r="O33" s="173" t="s">
        <v>308</v>
      </c>
      <c r="P33" s="173" t="s">
        <v>61</v>
      </c>
      <c r="Q33" s="173" t="s">
        <v>240</v>
      </c>
      <c r="R33" s="173" t="s">
        <v>302</v>
      </c>
      <c r="S33" s="160" t="s">
        <v>308</v>
      </c>
      <c r="T33" s="160" t="s">
        <v>61</v>
      </c>
      <c r="U33" s="160" t="s">
        <v>240</v>
      </c>
      <c r="V33" s="160" t="s">
        <v>302</v>
      </c>
    </row>
    <row r="34" spans="1:22" outlineLevel="1">
      <c r="A34" s="179" t="s">
        <v>171</v>
      </c>
      <c r="B34" s="160" t="s">
        <v>274</v>
      </c>
      <c r="C34" s="170">
        <v>43530</v>
      </c>
      <c r="D34" s="160" t="s">
        <v>304</v>
      </c>
      <c r="E34" s="161" t="s">
        <v>324</v>
      </c>
      <c r="F34" s="162">
        <v>75343</v>
      </c>
      <c r="G34" s="163">
        <v>232.97</v>
      </c>
      <c r="H34" s="160">
        <v>306</v>
      </c>
      <c r="I34" s="160" t="s">
        <v>10</v>
      </c>
      <c r="J34" s="171">
        <v>309.29000000000002</v>
      </c>
      <c r="K34" s="172" t="s">
        <v>306</v>
      </c>
      <c r="L34" s="173" t="s">
        <v>307</v>
      </c>
      <c r="M34" s="173" t="s">
        <v>259</v>
      </c>
      <c r="N34" s="173"/>
      <c r="O34" s="173" t="s">
        <v>308</v>
      </c>
      <c r="P34" s="173" t="s">
        <v>61</v>
      </c>
      <c r="Q34" s="173" t="s">
        <v>240</v>
      </c>
      <c r="R34" s="173" t="s">
        <v>302</v>
      </c>
      <c r="S34" s="160" t="s">
        <v>308</v>
      </c>
      <c r="T34" s="160" t="s">
        <v>61</v>
      </c>
      <c r="U34" s="160" t="s">
        <v>240</v>
      </c>
      <c r="V34" s="160" t="s">
        <v>302</v>
      </c>
    </row>
    <row r="35" spans="1:22" outlineLevel="1">
      <c r="A35" s="179" t="s">
        <v>171</v>
      </c>
      <c r="B35" s="160" t="s">
        <v>274</v>
      </c>
      <c r="C35" s="170">
        <v>43530</v>
      </c>
      <c r="D35" s="160" t="s">
        <v>304</v>
      </c>
      <c r="E35" s="161" t="s">
        <v>325</v>
      </c>
      <c r="F35" s="162">
        <v>75343</v>
      </c>
      <c r="G35" s="163">
        <v>232.97</v>
      </c>
      <c r="H35" s="160">
        <v>306</v>
      </c>
      <c r="I35" s="160" t="s">
        <v>10</v>
      </c>
      <c r="J35" s="171">
        <v>309.29000000000002</v>
      </c>
      <c r="K35" s="172" t="s">
        <v>306</v>
      </c>
      <c r="L35" s="173" t="s">
        <v>307</v>
      </c>
      <c r="M35" s="173" t="s">
        <v>259</v>
      </c>
      <c r="N35" s="173"/>
      <c r="O35" s="173" t="s">
        <v>308</v>
      </c>
      <c r="P35" s="173" t="s">
        <v>61</v>
      </c>
      <c r="Q35" s="173" t="s">
        <v>240</v>
      </c>
      <c r="R35" s="173" t="s">
        <v>302</v>
      </c>
      <c r="S35" s="160" t="s">
        <v>308</v>
      </c>
      <c r="T35" s="160" t="s">
        <v>61</v>
      </c>
      <c r="U35" s="160" t="s">
        <v>240</v>
      </c>
      <c r="V35" s="160" t="s">
        <v>302</v>
      </c>
    </row>
    <row r="36" spans="1:22" outlineLevel="1">
      <c r="A36" s="179" t="s">
        <v>171</v>
      </c>
      <c r="B36" s="160" t="s">
        <v>274</v>
      </c>
      <c r="C36" s="170">
        <v>43530</v>
      </c>
      <c r="D36" s="160" t="s">
        <v>304</v>
      </c>
      <c r="E36" s="161" t="s">
        <v>326</v>
      </c>
      <c r="F36" s="162">
        <v>75343</v>
      </c>
      <c r="G36" s="163">
        <v>232.97</v>
      </c>
      <c r="H36" s="160">
        <v>306</v>
      </c>
      <c r="I36" s="160" t="s">
        <v>10</v>
      </c>
      <c r="J36" s="171">
        <v>309.29000000000002</v>
      </c>
      <c r="K36" s="172" t="s">
        <v>306</v>
      </c>
      <c r="L36" s="173" t="s">
        <v>307</v>
      </c>
      <c r="M36" s="173" t="s">
        <v>259</v>
      </c>
      <c r="N36" s="173"/>
      <c r="O36" s="173" t="s">
        <v>308</v>
      </c>
      <c r="P36" s="173" t="s">
        <v>61</v>
      </c>
      <c r="Q36" s="173" t="s">
        <v>240</v>
      </c>
      <c r="R36" s="173" t="s">
        <v>302</v>
      </c>
      <c r="S36" s="160" t="s">
        <v>308</v>
      </c>
      <c r="T36" s="160" t="s">
        <v>61</v>
      </c>
      <c r="U36" s="160" t="s">
        <v>240</v>
      </c>
      <c r="V36" s="160" t="s">
        <v>302</v>
      </c>
    </row>
    <row r="37" spans="1:22">
      <c r="A37" s="174" t="s">
        <v>301</v>
      </c>
      <c r="B37" s="174"/>
      <c r="C37" s="174"/>
      <c r="D37" s="174"/>
      <c r="E37" s="175"/>
      <c r="F37" s="176"/>
      <c r="G37" s="177">
        <f>SUM(G33:G36)</f>
        <v>931.88</v>
      </c>
      <c r="H37" s="178">
        <f>SUM(H33:H36)</f>
        <v>1224</v>
      </c>
      <c r="I37" s="174"/>
      <c r="J37" s="178">
        <f>SUM(J33:J36)</f>
        <v>1237.1600000000001</v>
      </c>
      <c r="K37" s="174"/>
      <c r="L37" s="174"/>
      <c r="M37" s="174"/>
      <c r="N37" s="174"/>
      <c r="O37" s="174"/>
      <c r="P37" s="174"/>
      <c r="Q37" s="174"/>
      <c r="R37" s="174"/>
      <c r="S37" s="160"/>
      <c r="T37" s="160"/>
      <c r="U37" s="160"/>
      <c r="V37" s="160"/>
    </row>
    <row r="38" spans="1:22" outlineLevel="1">
      <c r="A38" s="179" t="s">
        <v>178</v>
      </c>
      <c r="B38" s="160" t="s">
        <v>274</v>
      </c>
      <c r="C38" s="170">
        <v>43530</v>
      </c>
      <c r="D38" s="160" t="s">
        <v>304</v>
      </c>
      <c r="E38" s="161" t="s">
        <v>327</v>
      </c>
      <c r="F38" s="162">
        <v>75343</v>
      </c>
      <c r="G38" s="163">
        <v>190.34</v>
      </c>
      <c r="H38" s="160">
        <v>250</v>
      </c>
      <c r="I38" s="160" t="s">
        <v>10</v>
      </c>
      <c r="J38" s="171">
        <v>252.7</v>
      </c>
      <c r="K38" s="172" t="s">
        <v>306</v>
      </c>
      <c r="L38" s="173" t="s">
        <v>307</v>
      </c>
      <c r="M38" s="173" t="s">
        <v>259</v>
      </c>
      <c r="N38" s="173"/>
      <c r="O38" s="173" t="s">
        <v>308</v>
      </c>
      <c r="P38" s="173" t="s">
        <v>61</v>
      </c>
      <c r="Q38" s="173" t="s">
        <v>240</v>
      </c>
      <c r="R38" s="173" t="s">
        <v>302</v>
      </c>
      <c r="S38" s="160" t="s">
        <v>308</v>
      </c>
      <c r="T38" s="160" t="s">
        <v>61</v>
      </c>
      <c r="U38" s="160" t="s">
        <v>240</v>
      </c>
      <c r="V38" s="160" t="s">
        <v>302</v>
      </c>
    </row>
    <row r="39" spans="1:22" outlineLevel="1">
      <c r="A39" s="179" t="s">
        <v>178</v>
      </c>
      <c r="B39" s="160" t="s">
        <v>274</v>
      </c>
      <c r="C39" s="170">
        <v>43530</v>
      </c>
      <c r="D39" s="160" t="s">
        <v>304</v>
      </c>
      <c r="E39" s="161" t="s">
        <v>328</v>
      </c>
      <c r="F39" s="162">
        <v>75343</v>
      </c>
      <c r="G39" s="163">
        <v>190.34</v>
      </c>
      <c r="H39" s="160">
        <v>250</v>
      </c>
      <c r="I39" s="160" t="s">
        <v>10</v>
      </c>
      <c r="J39" s="171">
        <v>252.7</v>
      </c>
      <c r="K39" s="172" t="s">
        <v>306</v>
      </c>
      <c r="L39" s="173" t="s">
        <v>307</v>
      </c>
      <c r="M39" s="173" t="s">
        <v>259</v>
      </c>
      <c r="N39" s="173"/>
      <c r="O39" s="173" t="s">
        <v>308</v>
      </c>
      <c r="P39" s="173" t="s">
        <v>61</v>
      </c>
      <c r="Q39" s="173" t="s">
        <v>240</v>
      </c>
      <c r="R39" s="173" t="s">
        <v>302</v>
      </c>
      <c r="S39" s="160" t="s">
        <v>308</v>
      </c>
      <c r="T39" s="160" t="s">
        <v>61</v>
      </c>
      <c r="U39" s="160" t="s">
        <v>240</v>
      </c>
      <c r="V39" s="160" t="s">
        <v>302</v>
      </c>
    </row>
    <row r="40" spans="1:22" outlineLevel="1">
      <c r="A40" s="179" t="s">
        <v>178</v>
      </c>
      <c r="B40" s="160" t="s">
        <v>274</v>
      </c>
      <c r="C40" s="170">
        <v>43530</v>
      </c>
      <c r="D40" s="160" t="s">
        <v>304</v>
      </c>
      <c r="E40" s="161" t="s">
        <v>329</v>
      </c>
      <c r="F40" s="162">
        <v>75343</v>
      </c>
      <c r="G40" s="163">
        <v>190.34</v>
      </c>
      <c r="H40" s="160">
        <v>250</v>
      </c>
      <c r="I40" s="160" t="s">
        <v>10</v>
      </c>
      <c r="J40" s="171">
        <v>252.7</v>
      </c>
      <c r="K40" s="172" t="s">
        <v>306</v>
      </c>
      <c r="L40" s="173" t="s">
        <v>307</v>
      </c>
      <c r="M40" s="173" t="s">
        <v>259</v>
      </c>
      <c r="N40" s="173"/>
      <c r="O40" s="173" t="s">
        <v>308</v>
      </c>
      <c r="P40" s="173" t="s">
        <v>61</v>
      </c>
      <c r="Q40" s="173" t="s">
        <v>240</v>
      </c>
      <c r="R40" s="173" t="s">
        <v>302</v>
      </c>
      <c r="S40" s="160" t="s">
        <v>308</v>
      </c>
      <c r="T40" s="160" t="s">
        <v>61</v>
      </c>
      <c r="U40" s="160" t="s">
        <v>240</v>
      </c>
      <c r="V40" s="160" t="s">
        <v>302</v>
      </c>
    </row>
    <row r="41" spans="1:22" outlineLevel="1">
      <c r="A41" s="179" t="s">
        <v>178</v>
      </c>
      <c r="B41" s="160" t="s">
        <v>274</v>
      </c>
      <c r="C41" s="170">
        <v>43530</v>
      </c>
      <c r="D41" s="160" t="s">
        <v>304</v>
      </c>
      <c r="E41" s="161" t="s">
        <v>330</v>
      </c>
      <c r="F41" s="162">
        <v>75343</v>
      </c>
      <c r="G41" s="163">
        <v>190.34</v>
      </c>
      <c r="H41" s="160">
        <v>250</v>
      </c>
      <c r="I41" s="160" t="s">
        <v>10</v>
      </c>
      <c r="J41" s="171">
        <v>252.7</v>
      </c>
      <c r="K41" s="172" t="s">
        <v>306</v>
      </c>
      <c r="L41" s="173" t="s">
        <v>307</v>
      </c>
      <c r="M41" s="173" t="s">
        <v>259</v>
      </c>
      <c r="N41" s="173"/>
      <c r="O41" s="173" t="s">
        <v>308</v>
      </c>
      <c r="P41" s="173" t="s">
        <v>61</v>
      </c>
      <c r="Q41" s="173" t="s">
        <v>240</v>
      </c>
      <c r="R41" s="173" t="s">
        <v>302</v>
      </c>
      <c r="S41" s="160" t="s">
        <v>308</v>
      </c>
      <c r="T41" s="160" t="s">
        <v>61</v>
      </c>
      <c r="U41" s="160" t="s">
        <v>240</v>
      </c>
      <c r="V41" s="160" t="s">
        <v>302</v>
      </c>
    </row>
    <row r="42" spans="1:22" outlineLevel="1">
      <c r="A42" s="179" t="s">
        <v>178</v>
      </c>
      <c r="B42" s="160" t="s">
        <v>274</v>
      </c>
      <c r="C42" s="170">
        <v>43543</v>
      </c>
      <c r="D42" s="160" t="s">
        <v>304</v>
      </c>
      <c r="E42" s="161" t="s">
        <v>331</v>
      </c>
      <c r="F42" s="162">
        <v>75343</v>
      </c>
      <c r="G42" s="163">
        <v>190.34</v>
      </c>
      <c r="H42" s="160">
        <v>250</v>
      </c>
      <c r="I42" s="160" t="s">
        <v>10</v>
      </c>
      <c r="J42" s="171">
        <v>252.7</v>
      </c>
      <c r="K42" s="172" t="s">
        <v>306</v>
      </c>
      <c r="L42" s="173" t="s">
        <v>307</v>
      </c>
      <c r="M42" s="173" t="s">
        <v>259</v>
      </c>
      <c r="N42" s="173"/>
      <c r="O42" s="173" t="s">
        <v>308</v>
      </c>
      <c r="P42" s="173" t="s">
        <v>61</v>
      </c>
      <c r="Q42" s="173" t="s">
        <v>240</v>
      </c>
      <c r="R42" s="173" t="s">
        <v>302</v>
      </c>
      <c r="S42" s="160" t="s">
        <v>308</v>
      </c>
      <c r="T42" s="160" t="s">
        <v>61</v>
      </c>
      <c r="U42" s="160" t="s">
        <v>240</v>
      </c>
      <c r="V42" s="160" t="s">
        <v>302</v>
      </c>
    </row>
    <row r="43" spans="1:22" outlineLevel="1">
      <c r="A43" s="179" t="s">
        <v>178</v>
      </c>
      <c r="B43" s="160" t="s">
        <v>274</v>
      </c>
      <c r="C43" s="170">
        <v>43543</v>
      </c>
      <c r="D43" s="160" t="s">
        <v>304</v>
      </c>
      <c r="E43" s="161" t="s">
        <v>332</v>
      </c>
      <c r="F43" s="162">
        <v>75343</v>
      </c>
      <c r="G43" s="163">
        <v>190.34</v>
      </c>
      <c r="H43" s="160">
        <v>250</v>
      </c>
      <c r="I43" s="160" t="s">
        <v>10</v>
      </c>
      <c r="J43" s="171">
        <v>252.7</v>
      </c>
      <c r="K43" s="172" t="s">
        <v>306</v>
      </c>
      <c r="L43" s="173" t="s">
        <v>307</v>
      </c>
      <c r="M43" s="173" t="s">
        <v>259</v>
      </c>
      <c r="N43" s="173"/>
      <c r="O43" s="173" t="s">
        <v>308</v>
      </c>
      <c r="P43" s="173" t="s">
        <v>61</v>
      </c>
      <c r="Q43" s="173" t="s">
        <v>240</v>
      </c>
      <c r="R43" s="173" t="s">
        <v>302</v>
      </c>
      <c r="S43" s="160" t="s">
        <v>308</v>
      </c>
      <c r="T43" s="160" t="s">
        <v>61</v>
      </c>
      <c r="U43" s="160" t="s">
        <v>240</v>
      </c>
      <c r="V43" s="160" t="s">
        <v>302</v>
      </c>
    </row>
    <row r="44" spans="1:22" outlineLevel="1">
      <c r="A44" s="179" t="s">
        <v>178</v>
      </c>
      <c r="B44" s="160" t="s">
        <v>274</v>
      </c>
      <c r="C44" s="170">
        <v>43543</v>
      </c>
      <c r="D44" s="160" t="s">
        <v>304</v>
      </c>
      <c r="E44" s="161" t="s">
        <v>333</v>
      </c>
      <c r="F44" s="162">
        <v>75343</v>
      </c>
      <c r="G44" s="163">
        <v>190.34</v>
      </c>
      <c r="H44" s="160">
        <v>250</v>
      </c>
      <c r="I44" s="160" t="s">
        <v>10</v>
      </c>
      <c r="J44" s="171">
        <v>252.7</v>
      </c>
      <c r="K44" s="172" t="s">
        <v>306</v>
      </c>
      <c r="L44" s="173" t="s">
        <v>307</v>
      </c>
      <c r="M44" s="173" t="s">
        <v>259</v>
      </c>
      <c r="N44" s="173"/>
      <c r="O44" s="173" t="s">
        <v>308</v>
      </c>
      <c r="P44" s="173" t="s">
        <v>61</v>
      </c>
      <c r="Q44" s="173" t="s">
        <v>240</v>
      </c>
      <c r="R44" s="173" t="s">
        <v>302</v>
      </c>
      <c r="S44" s="160" t="s">
        <v>308</v>
      </c>
      <c r="T44" s="160" t="s">
        <v>61</v>
      </c>
      <c r="U44" s="160" t="s">
        <v>240</v>
      </c>
      <c r="V44" s="160" t="s">
        <v>302</v>
      </c>
    </row>
    <row r="45" spans="1:22" outlineLevel="1">
      <c r="A45" s="179" t="s">
        <v>178</v>
      </c>
      <c r="B45" s="160" t="s">
        <v>274</v>
      </c>
      <c r="C45" s="170">
        <v>43543</v>
      </c>
      <c r="D45" s="160" t="s">
        <v>304</v>
      </c>
      <c r="E45" s="161" t="s">
        <v>334</v>
      </c>
      <c r="F45" s="162">
        <v>75343</v>
      </c>
      <c r="G45" s="163">
        <v>190.34</v>
      </c>
      <c r="H45" s="160">
        <v>250</v>
      </c>
      <c r="I45" s="160" t="s">
        <v>10</v>
      </c>
      <c r="J45" s="171">
        <v>252.7</v>
      </c>
      <c r="K45" s="172" t="s">
        <v>306</v>
      </c>
      <c r="L45" s="173" t="s">
        <v>307</v>
      </c>
      <c r="M45" s="173" t="s">
        <v>259</v>
      </c>
      <c r="N45" s="173"/>
      <c r="O45" s="173" t="s">
        <v>308</v>
      </c>
      <c r="P45" s="173" t="s">
        <v>61</v>
      </c>
      <c r="Q45" s="173" t="s">
        <v>240</v>
      </c>
      <c r="R45" s="173" t="s">
        <v>302</v>
      </c>
      <c r="S45" s="160" t="s">
        <v>308</v>
      </c>
      <c r="T45" s="160" t="s">
        <v>61</v>
      </c>
      <c r="U45" s="160" t="s">
        <v>240</v>
      </c>
      <c r="V45" s="160" t="s">
        <v>302</v>
      </c>
    </row>
    <row r="46" spans="1:22">
      <c r="A46" s="174" t="s">
        <v>301</v>
      </c>
      <c r="B46" s="174"/>
      <c r="C46" s="174"/>
      <c r="D46" s="174"/>
      <c r="E46" s="175"/>
      <c r="F46" s="176"/>
      <c r="G46" s="177">
        <f>SUM(G38:G45)</f>
        <v>1522.7199999999998</v>
      </c>
      <c r="H46" s="178">
        <f>SUM(H38:H45)</f>
        <v>2000</v>
      </c>
      <c r="I46" s="174"/>
      <c r="J46" s="178">
        <f>SUM(J38:J45)</f>
        <v>2021.6000000000001</v>
      </c>
      <c r="K46" s="174"/>
      <c r="L46" s="174"/>
      <c r="M46" s="174"/>
      <c r="N46" s="174"/>
      <c r="O46" s="174"/>
      <c r="P46" s="174"/>
      <c r="Q46" s="174"/>
      <c r="R46" s="174"/>
      <c r="S46" s="160"/>
      <c r="T46" s="160"/>
      <c r="U46" s="160"/>
      <c r="V46" s="160"/>
    </row>
    <row r="47" spans="1:22" outlineLevel="1">
      <c r="A47" s="179" t="s">
        <v>179</v>
      </c>
      <c r="B47" s="160" t="s">
        <v>274</v>
      </c>
      <c r="C47" s="170">
        <v>43530</v>
      </c>
      <c r="D47" s="160" t="s">
        <v>304</v>
      </c>
      <c r="E47" s="161" t="s">
        <v>335</v>
      </c>
      <c r="F47" s="162">
        <v>75343</v>
      </c>
      <c r="G47" s="163">
        <v>95.17</v>
      </c>
      <c r="H47" s="160">
        <v>125</v>
      </c>
      <c r="I47" s="160" t="s">
        <v>10</v>
      </c>
      <c r="J47" s="171">
        <v>126.35</v>
      </c>
      <c r="K47" s="172" t="s">
        <v>306</v>
      </c>
      <c r="L47" s="173" t="s">
        <v>307</v>
      </c>
      <c r="M47" s="173" t="s">
        <v>259</v>
      </c>
      <c r="N47" s="173"/>
      <c r="O47" s="173" t="s">
        <v>308</v>
      </c>
      <c r="P47" s="173" t="s">
        <v>61</v>
      </c>
      <c r="Q47" s="173" t="s">
        <v>240</v>
      </c>
      <c r="R47" s="173" t="s">
        <v>302</v>
      </c>
      <c r="S47" s="160" t="s">
        <v>308</v>
      </c>
      <c r="T47" s="160" t="s">
        <v>61</v>
      </c>
      <c r="U47" s="160" t="s">
        <v>240</v>
      </c>
      <c r="V47" s="160" t="s">
        <v>302</v>
      </c>
    </row>
    <row r="48" spans="1:22">
      <c r="A48" s="174" t="s">
        <v>301</v>
      </c>
      <c r="B48" s="174"/>
      <c r="C48" s="174"/>
      <c r="D48" s="174"/>
      <c r="E48" s="175"/>
      <c r="F48" s="176"/>
      <c r="G48" s="177">
        <f>SUM(G47:G47)</f>
        <v>95.17</v>
      </c>
      <c r="H48" s="178">
        <f>SUM(H47:H47)</f>
        <v>125</v>
      </c>
      <c r="I48" s="174"/>
      <c r="J48" s="178">
        <f>SUM(J47:J47)</f>
        <v>126.35</v>
      </c>
      <c r="K48" s="174"/>
      <c r="L48" s="174"/>
      <c r="M48" s="174"/>
      <c r="N48" s="174"/>
      <c r="O48" s="174"/>
      <c r="P48" s="174"/>
      <c r="Q48" s="174"/>
      <c r="R48" s="174"/>
      <c r="S48" s="160"/>
      <c r="T48" s="160"/>
      <c r="U48" s="160"/>
      <c r="V48" s="160"/>
    </row>
    <row r="49" spans="1:22" outlineLevel="1">
      <c r="A49" s="179" t="s">
        <v>187</v>
      </c>
      <c r="B49" s="160" t="s">
        <v>336</v>
      </c>
      <c r="C49" s="170">
        <v>43497</v>
      </c>
      <c r="D49" s="160" t="s">
        <v>337</v>
      </c>
      <c r="E49" s="161" t="s">
        <v>338</v>
      </c>
      <c r="F49" s="162">
        <v>75040</v>
      </c>
      <c r="G49" s="163">
        <v>60.91</v>
      </c>
      <c r="H49" s="160">
        <v>80</v>
      </c>
      <c r="I49" s="160" t="s">
        <v>10</v>
      </c>
      <c r="J49" s="171">
        <v>80</v>
      </c>
      <c r="K49" s="172" t="s">
        <v>339</v>
      </c>
      <c r="L49" s="173" t="s">
        <v>307</v>
      </c>
      <c r="M49" s="173" t="s">
        <v>259</v>
      </c>
      <c r="N49" s="173"/>
      <c r="O49" s="173"/>
      <c r="P49" s="173" t="s">
        <v>61</v>
      </c>
      <c r="Q49" s="173" t="s">
        <v>240</v>
      </c>
      <c r="R49" s="173" t="s">
        <v>302</v>
      </c>
      <c r="S49" s="160"/>
      <c r="T49" s="160" t="s">
        <v>61</v>
      </c>
      <c r="U49" s="160" t="s">
        <v>240</v>
      </c>
      <c r="V49" s="160" t="s">
        <v>302</v>
      </c>
    </row>
    <row r="50" spans="1:22" outlineLevel="1">
      <c r="A50" s="179" t="s">
        <v>187</v>
      </c>
      <c r="B50" s="160" t="s">
        <v>336</v>
      </c>
      <c r="C50" s="170">
        <v>43502</v>
      </c>
      <c r="D50" s="160" t="s">
        <v>340</v>
      </c>
      <c r="E50" s="161" t="s">
        <v>341</v>
      </c>
      <c r="F50" s="162">
        <v>75040</v>
      </c>
      <c r="G50" s="163">
        <v>38.07</v>
      </c>
      <c r="H50" s="160">
        <v>50</v>
      </c>
      <c r="I50" s="160" t="s">
        <v>10</v>
      </c>
      <c r="J50" s="171">
        <v>50</v>
      </c>
      <c r="K50" s="172" t="s">
        <v>339</v>
      </c>
      <c r="L50" s="173" t="s">
        <v>307</v>
      </c>
      <c r="M50" s="173" t="s">
        <v>259</v>
      </c>
      <c r="N50" s="173"/>
      <c r="O50" s="173"/>
      <c r="P50" s="173" t="s">
        <v>61</v>
      </c>
      <c r="Q50" s="173" t="s">
        <v>240</v>
      </c>
      <c r="R50" s="173" t="s">
        <v>302</v>
      </c>
      <c r="S50" s="160"/>
      <c r="T50" s="160" t="s">
        <v>61</v>
      </c>
      <c r="U50" s="160" t="s">
        <v>240</v>
      </c>
      <c r="V50" s="160" t="s">
        <v>302</v>
      </c>
    </row>
    <row r="51" spans="1:22" outlineLevel="1">
      <c r="A51" s="179" t="s">
        <v>187</v>
      </c>
      <c r="B51" s="160" t="s">
        <v>336</v>
      </c>
      <c r="C51" s="170">
        <v>43517</v>
      </c>
      <c r="D51" s="160" t="s">
        <v>342</v>
      </c>
      <c r="E51" s="161" t="s">
        <v>343</v>
      </c>
      <c r="F51" s="162">
        <v>75040</v>
      </c>
      <c r="G51" s="163">
        <v>190.34</v>
      </c>
      <c r="H51" s="160">
        <v>250</v>
      </c>
      <c r="I51" s="160" t="s">
        <v>10</v>
      </c>
      <c r="J51" s="171">
        <v>250</v>
      </c>
      <c r="K51" s="172" t="s">
        <v>344</v>
      </c>
      <c r="L51" s="173" t="s">
        <v>307</v>
      </c>
      <c r="M51" s="173" t="s">
        <v>259</v>
      </c>
      <c r="N51" s="173"/>
      <c r="O51" s="173"/>
      <c r="P51" s="173" t="s">
        <v>61</v>
      </c>
      <c r="Q51" s="173" t="s">
        <v>240</v>
      </c>
      <c r="R51" s="173" t="s">
        <v>302</v>
      </c>
      <c r="S51" s="160"/>
      <c r="T51" s="160" t="s">
        <v>61</v>
      </c>
      <c r="U51" s="160" t="s">
        <v>240</v>
      </c>
      <c r="V51" s="160" t="s">
        <v>302</v>
      </c>
    </row>
    <row r="52" spans="1:22" outlineLevel="1">
      <c r="A52" s="179" t="s">
        <v>187</v>
      </c>
      <c r="B52" s="160" t="s">
        <v>336</v>
      </c>
      <c r="C52" s="170">
        <v>43497</v>
      </c>
      <c r="D52" s="160" t="s">
        <v>337</v>
      </c>
      <c r="E52" s="161" t="s">
        <v>345</v>
      </c>
      <c r="F52" s="162">
        <v>75040</v>
      </c>
      <c r="G52" s="163">
        <v>63.95</v>
      </c>
      <c r="H52" s="160">
        <v>84</v>
      </c>
      <c r="I52" s="160" t="s">
        <v>10</v>
      </c>
      <c r="J52" s="171">
        <v>84</v>
      </c>
      <c r="K52" s="172" t="s">
        <v>346</v>
      </c>
      <c r="L52" s="173" t="s">
        <v>307</v>
      </c>
      <c r="M52" s="173" t="s">
        <v>259</v>
      </c>
      <c r="N52" s="173"/>
      <c r="O52" s="173"/>
      <c r="P52" s="173" t="s">
        <v>61</v>
      </c>
      <c r="Q52" s="173" t="s">
        <v>240</v>
      </c>
      <c r="R52" s="173" t="s">
        <v>302</v>
      </c>
      <c r="S52" s="160"/>
      <c r="T52" s="160" t="s">
        <v>61</v>
      </c>
      <c r="U52" s="160" t="s">
        <v>240</v>
      </c>
      <c r="V52" s="160" t="s">
        <v>302</v>
      </c>
    </row>
    <row r="53" spans="1:22" outlineLevel="1">
      <c r="A53" s="179" t="s">
        <v>187</v>
      </c>
      <c r="B53" s="160" t="s">
        <v>336</v>
      </c>
      <c r="C53" s="170">
        <v>43502</v>
      </c>
      <c r="D53" s="160" t="s">
        <v>340</v>
      </c>
      <c r="E53" s="161" t="s">
        <v>347</v>
      </c>
      <c r="F53" s="162">
        <v>75040</v>
      </c>
      <c r="G53" s="163">
        <v>79.94</v>
      </c>
      <c r="H53" s="160">
        <v>105</v>
      </c>
      <c r="I53" s="160" t="s">
        <v>10</v>
      </c>
      <c r="J53" s="171">
        <v>105</v>
      </c>
      <c r="K53" s="172" t="s">
        <v>346</v>
      </c>
      <c r="L53" s="173" t="s">
        <v>307</v>
      </c>
      <c r="M53" s="173" t="s">
        <v>259</v>
      </c>
      <c r="N53" s="173"/>
      <c r="O53" s="173"/>
      <c r="P53" s="173" t="s">
        <v>61</v>
      </c>
      <c r="Q53" s="173" t="s">
        <v>240</v>
      </c>
      <c r="R53" s="173" t="s">
        <v>302</v>
      </c>
      <c r="S53" s="160"/>
      <c r="T53" s="160" t="s">
        <v>61</v>
      </c>
      <c r="U53" s="160" t="s">
        <v>240</v>
      </c>
      <c r="V53" s="160" t="s">
        <v>302</v>
      </c>
    </row>
    <row r="54" spans="1:22">
      <c r="A54" s="174" t="s">
        <v>301</v>
      </c>
      <c r="B54" s="174"/>
      <c r="C54" s="174"/>
      <c r="D54" s="174"/>
      <c r="E54" s="175"/>
      <c r="F54" s="176"/>
      <c r="G54" s="177">
        <f>SUM(G49:G53)</f>
        <v>433.21</v>
      </c>
      <c r="H54" s="178">
        <f>SUM(H49:H53)</f>
        <v>569</v>
      </c>
      <c r="I54" s="174"/>
      <c r="J54" s="178">
        <f>SUM(J49:J53)</f>
        <v>569</v>
      </c>
      <c r="K54" s="174"/>
      <c r="L54" s="174"/>
      <c r="M54" s="174"/>
      <c r="N54" s="174"/>
      <c r="O54" s="174"/>
      <c r="P54" s="174"/>
      <c r="Q54" s="174"/>
      <c r="R54" s="174"/>
      <c r="S54" s="160"/>
      <c r="T54" s="160"/>
      <c r="U54" s="160"/>
      <c r="V54" s="160"/>
    </row>
    <row r="55" spans="1:22" outlineLevel="1">
      <c r="A55" s="179" t="s">
        <v>189</v>
      </c>
      <c r="B55" s="160" t="s">
        <v>274</v>
      </c>
      <c r="C55" s="170">
        <v>43554</v>
      </c>
      <c r="D55" s="160" t="s">
        <v>348</v>
      </c>
      <c r="E55" s="161" t="s">
        <v>349</v>
      </c>
      <c r="F55" s="162">
        <v>75385</v>
      </c>
      <c r="G55" s="163">
        <v>15.23</v>
      </c>
      <c r="H55" s="160">
        <v>20</v>
      </c>
      <c r="I55" s="160" t="s">
        <v>10</v>
      </c>
      <c r="J55" s="171">
        <v>20</v>
      </c>
      <c r="K55" s="172" t="s">
        <v>350</v>
      </c>
      <c r="L55" s="173" t="s">
        <v>307</v>
      </c>
      <c r="M55" s="173" t="s">
        <v>259</v>
      </c>
      <c r="N55" s="173"/>
      <c r="O55" s="173" t="s">
        <v>351</v>
      </c>
      <c r="P55" s="173" t="s">
        <v>61</v>
      </c>
      <c r="Q55" s="173" t="s">
        <v>240</v>
      </c>
      <c r="R55" s="173" t="s">
        <v>302</v>
      </c>
      <c r="S55" s="160" t="s">
        <v>351</v>
      </c>
      <c r="T55" s="160" t="s">
        <v>61</v>
      </c>
      <c r="U55" s="160" t="s">
        <v>240</v>
      </c>
      <c r="V55" s="160" t="s">
        <v>302</v>
      </c>
    </row>
    <row r="56" spans="1:22" outlineLevel="1">
      <c r="A56" s="179" t="s">
        <v>189</v>
      </c>
      <c r="B56" s="160" t="s">
        <v>274</v>
      </c>
      <c r="C56" s="170">
        <v>43554</v>
      </c>
      <c r="D56" s="160" t="s">
        <v>348</v>
      </c>
      <c r="E56" s="161" t="s">
        <v>352</v>
      </c>
      <c r="F56" s="162">
        <v>75385</v>
      </c>
      <c r="G56" s="163">
        <v>64.709999999999994</v>
      </c>
      <c r="H56" s="160">
        <v>85</v>
      </c>
      <c r="I56" s="160" t="s">
        <v>10</v>
      </c>
      <c r="J56" s="171">
        <v>85</v>
      </c>
      <c r="K56" s="172" t="s">
        <v>350</v>
      </c>
      <c r="L56" s="173" t="s">
        <v>307</v>
      </c>
      <c r="M56" s="173" t="s">
        <v>259</v>
      </c>
      <c r="N56" s="173"/>
      <c r="O56" s="173" t="s">
        <v>351</v>
      </c>
      <c r="P56" s="173" t="s">
        <v>61</v>
      </c>
      <c r="Q56" s="173" t="s">
        <v>240</v>
      </c>
      <c r="R56" s="173" t="s">
        <v>302</v>
      </c>
      <c r="S56" s="160" t="s">
        <v>351</v>
      </c>
      <c r="T56" s="160" t="s">
        <v>61</v>
      </c>
      <c r="U56" s="160" t="s">
        <v>240</v>
      </c>
      <c r="V56" s="160" t="s">
        <v>302</v>
      </c>
    </row>
    <row r="57" spans="1:22" outlineLevel="1">
      <c r="A57" s="179" t="s">
        <v>189</v>
      </c>
      <c r="B57" s="160" t="s">
        <v>274</v>
      </c>
      <c r="C57" s="170">
        <v>43554</v>
      </c>
      <c r="D57" s="160" t="s">
        <v>348</v>
      </c>
      <c r="E57" s="161" t="s">
        <v>353</v>
      </c>
      <c r="F57" s="162">
        <v>75385</v>
      </c>
      <c r="G57" s="163">
        <v>7.61</v>
      </c>
      <c r="H57" s="160">
        <v>10</v>
      </c>
      <c r="I57" s="160" t="s">
        <v>10</v>
      </c>
      <c r="J57" s="171">
        <v>10</v>
      </c>
      <c r="K57" s="172" t="s">
        <v>350</v>
      </c>
      <c r="L57" s="173" t="s">
        <v>307</v>
      </c>
      <c r="M57" s="173" t="s">
        <v>259</v>
      </c>
      <c r="N57" s="173"/>
      <c r="O57" s="173" t="s">
        <v>351</v>
      </c>
      <c r="P57" s="173" t="s">
        <v>61</v>
      </c>
      <c r="Q57" s="173" t="s">
        <v>240</v>
      </c>
      <c r="R57" s="173" t="s">
        <v>302</v>
      </c>
      <c r="S57" s="160" t="s">
        <v>351</v>
      </c>
      <c r="T57" s="160" t="s">
        <v>61</v>
      </c>
      <c r="U57" s="160" t="s">
        <v>240</v>
      </c>
      <c r="V57" s="160" t="s">
        <v>302</v>
      </c>
    </row>
    <row r="58" spans="1:22" outlineLevel="1">
      <c r="A58" s="179" t="s">
        <v>189</v>
      </c>
      <c r="B58" s="160" t="s">
        <v>274</v>
      </c>
      <c r="C58" s="170">
        <v>43554</v>
      </c>
      <c r="D58" s="160" t="s">
        <v>348</v>
      </c>
      <c r="E58" s="161" t="s">
        <v>354</v>
      </c>
      <c r="F58" s="162">
        <v>75385</v>
      </c>
      <c r="G58" s="163">
        <v>7.61</v>
      </c>
      <c r="H58" s="160">
        <v>10</v>
      </c>
      <c r="I58" s="160" t="s">
        <v>10</v>
      </c>
      <c r="J58" s="171">
        <v>10</v>
      </c>
      <c r="K58" s="172" t="s">
        <v>350</v>
      </c>
      <c r="L58" s="173" t="s">
        <v>307</v>
      </c>
      <c r="M58" s="173" t="s">
        <v>259</v>
      </c>
      <c r="N58" s="173"/>
      <c r="O58" s="173" t="s">
        <v>351</v>
      </c>
      <c r="P58" s="173" t="s">
        <v>61</v>
      </c>
      <c r="Q58" s="173" t="s">
        <v>240</v>
      </c>
      <c r="R58" s="173" t="s">
        <v>302</v>
      </c>
      <c r="S58" s="160" t="s">
        <v>351</v>
      </c>
      <c r="T58" s="160" t="s">
        <v>61</v>
      </c>
      <c r="U58" s="160" t="s">
        <v>240</v>
      </c>
      <c r="V58" s="160" t="s">
        <v>302</v>
      </c>
    </row>
    <row r="59" spans="1:22" outlineLevel="1">
      <c r="A59" s="179" t="s">
        <v>189</v>
      </c>
      <c r="B59" s="160" t="s">
        <v>274</v>
      </c>
      <c r="C59" s="170">
        <v>43554</v>
      </c>
      <c r="D59" s="160" t="s">
        <v>348</v>
      </c>
      <c r="E59" s="161" t="s">
        <v>355</v>
      </c>
      <c r="F59" s="162">
        <v>75385</v>
      </c>
      <c r="G59" s="163">
        <v>22.84</v>
      </c>
      <c r="H59" s="160">
        <v>30</v>
      </c>
      <c r="I59" s="160" t="s">
        <v>10</v>
      </c>
      <c r="J59" s="171">
        <v>30</v>
      </c>
      <c r="K59" s="172" t="s">
        <v>350</v>
      </c>
      <c r="L59" s="173" t="s">
        <v>307</v>
      </c>
      <c r="M59" s="173" t="s">
        <v>259</v>
      </c>
      <c r="N59" s="173"/>
      <c r="O59" s="173" t="s">
        <v>351</v>
      </c>
      <c r="P59" s="173" t="s">
        <v>61</v>
      </c>
      <c r="Q59" s="173" t="s">
        <v>240</v>
      </c>
      <c r="R59" s="173" t="s">
        <v>302</v>
      </c>
      <c r="S59" s="160" t="s">
        <v>351</v>
      </c>
      <c r="T59" s="160" t="s">
        <v>61</v>
      </c>
      <c r="U59" s="160" t="s">
        <v>240</v>
      </c>
      <c r="V59" s="160" t="s">
        <v>302</v>
      </c>
    </row>
    <row r="60" spans="1:22" outlineLevel="1">
      <c r="A60" s="179" t="s">
        <v>189</v>
      </c>
      <c r="B60" s="160" t="s">
        <v>274</v>
      </c>
      <c r="C60" s="170">
        <v>43554</v>
      </c>
      <c r="D60" s="160" t="s">
        <v>348</v>
      </c>
      <c r="E60" s="161" t="s">
        <v>356</v>
      </c>
      <c r="F60" s="162">
        <v>75385</v>
      </c>
      <c r="G60" s="163">
        <v>1256.23</v>
      </c>
      <c r="H60" s="160">
        <v>1650</v>
      </c>
      <c r="I60" s="160" t="s">
        <v>10</v>
      </c>
      <c r="J60" s="171">
        <v>1650</v>
      </c>
      <c r="K60" s="172" t="s">
        <v>306</v>
      </c>
      <c r="L60" s="173" t="s">
        <v>307</v>
      </c>
      <c r="M60" s="173" t="s">
        <v>259</v>
      </c>
      <c r="N60" s="173"/>
      <c r="O60" s="173" t="s">
        <v>351</v>
      </c>
      <c r="P60" s="173" t="s">
        <v>61</v>
      </c>
      <c r="Q60" s="173" t="s">
        <v>240</v>
      </c>
      <c r="R60" s="173" t="s">
        <v>302</v>
      </c>
      <c r="S60" s="160" t="s">
        <v>351</v>
      </c>
      <c r="T60" s="160" t="s">
        <v>61</v>
      </c>
      <c r="U60" s="160" t="s">
        <v>240</v>
      </c>
      <c r="V60" s="160" t="s">
        <v>302</v>
      </c>
    </row>
    <row r="61" spans="1:22" outlineLevel="1">
      <c r="A61" s="179" t="s">
        <v>189</v>
      </c>
      <c r="B61" s="160" t="s">
        <v>274</v>
      </c>
      <c r="C61" s="170">
        <v>43554</v>
      </c>
      <c r="D61" s="160" t="s">
        <v>348</v>
      </c>
      <c r="E61" s="161" t="s">
        <v>357</v>
      </c>
      <c r="F61" s="162">
        <v>75385</v>
      </c>
      <c r="G61" s="163">
        <v>468.23</v>
      </c>
      <c r="H61" s="160">
        <v>615</v>
      </c>
      <c r="I61" s="160" t="s">
        <v>10</v>
      </c>
      <c r="J61" s="171">
        <v>615</v>
      </c>
      <c r="K61" s="172" t="s">
        <v>306</v>
      </c>
      <c r="L61" s="173" t="s">
        <v>307</v>
      </c>
      <c r="M61" s="173" t="s">
        <v>259</v>
      </c>
      <c r="N61" s="173"/>
      <c r="O61" s="173" t="s">
        <v>351</v>
      </c>
      <c r="P61" s="173" t="s">
        <v>61</v>
      </c>
      <c r="Q61" s="173" t="s">
        <v>240</v>
      </c>
      <c r="R61" s="173" t="s">
        <v>302</v>
      </c>
      <c r="S61" s="160" t="s">
        <v>351</v>
      </c>
      <c r="T61" s="160" t="s">
        <v>61</v>
      </c>
      <c r="U61" s="160" t="s">
        <v>240</v>
      </c>
      <c r="V61" s="160" t="s">
        <v>302</v>
      </c>
    </row>
    <row r="62" spans="1:22" outlineLevel="1">
      <c r="A62" s="179" t="s">
        <v>189</v>
      </c>
      <c r="B62" s="160" t="s">
        <v>274</v>
      </c>
      <c r="C62" s="170">
        <v>43554</v>
      </c>
      <c r="D62" s="160" t="s">
        <v>348</v>
      </c>
      <c r="E62" s="161" t="s">
        <v>358</v>
      </c>
      <c r="F62" s="162">
        <v>75385</v>
      </c>
      <c r="G62" s="163">
        <v>475.84</v>
      </c>
      <c r="H62" s="160">
        <v>625</v>
      </c>
      <c r="I62" s="160" t="s">
        <v>10</v>
      </c>
      <c r="J62" s="171">
        <v>625</v>
      </c>
      <c r="K62" s="172" t="s">
        <v>306</v>
      </c>
      <c r="L62" s="173" t="s">
        <v>307</v>
      </c>
      <c r="M62" s="173" t="s">
        <v>259</v>
      </c>
      <c r="N62" s="173"/>
      <c r="O62" s="173" t="s">
        <v>351</v>
      </c>
      <c r="P62" s="173" t="s">
        <v>61</v>
      </c>
      <c r="Q62" s="173" t="s">
        <v>240</v>
      </c>
      <c r="R62" s="173" t="s">
        <v>302</v>
      </c>
      <c r="S62" s="160" t="s">
        <v>351</v>
      </c>
      <c r="T62" s="160" t="s">
        <v>61</v>
      </c>
      <c r="U62" s="160" t="s">
        <v>240</v>
      </c>
      <c r="V62" s="160" t="s">
        <v>302</v>
      </c>
    </row>
    <row r="63" spans="1:22" outlineLevel="1">
      <c r="A63" s="179" t="s">
        <v>189</v>
      </c>
      <c r="B63" s="160" t="s">
        <v>274</v>
      </c>
      <c r="C63" s="170">
        <v>43554</v>
      </c>
      <c r="D63" s="160" t="s">
        <v>348</v>
      </c>
      <c r="E63" s="161" t="s">
        <v>359</v>
      </c>
      <c r="F63" s="162">
        <v>75385</v>
      </c>
      <c r="G63" s="163">
        <v>22.84</v>
      </c>
      <c r="H63" s="160">
        <v>30</v>
      </c>
      <c r="I63" s="160" t="s">
        <v>10</v>
      </c>
      <c r="J63" s="171">
        <v>30</v>
      </c>
      <c r="K63" s="172" t="s">
        <v>306</v>
      </c>
      <c r="L63" s="173" t="s">
        <v>307</v>
      </c>
      <c r="M63" s="173" t="s">
        <v>259</v>
      </c>
      <c r="N63" s="173"/>
      <c r="O63" s="173" t="s">
        <v>351</v>
      </c>
      <c r="P63" s="173" t="s">
        <v>61</v>
      </c>
      <c r="Q63" s="173" t="s">
        <v>240</v>
      </c>
      <c r="R63" s="173" t="s">
        <v>302</v>
      </c>
      <c r="S63" s="160" t="s">
        <v>351</v>
      </c>
      <c r="T63" s="160" t="s">
        <v>61</v>
      </c>
      <c r="U63" s="160" t="s">
        <v>240</v>
      </c>
      <c r="V63" s="160" t="s">
        <v>302</v>
      </c>
    </row>
    <row r="64" spans="1:22" outlineLevel="1">
      <c r="A64" s="179" t="s">
        <v>189</v>
      </c>
      <c r="B64" s="160" t="s">
        <v>274</v>
      </c>
      <c r="C64" s="170">
        <v>43554</v>
      </c>
      <c r="D64" s="160" t="s">
        <v>348</v>
      </c>
      <c r="E64" s="161" t="s">
        <v>360</v>
      </c>
      <c r="F64" s="162">
        <v>75385</v>
      </c>
      <c r="G64" s="163">
        <v>22.84</v>
      </c>
      <c r="H64" s="160">
        <v>30</v>
      </c>
      <c r="I64" s="160" t="s">
        <v>10</v>
      </c>
      <c r="J64" s="171">
        <v>30</v>
      </c>
      <c r="K64" s="172" t="s">
        <v>306</v>
      </c>
      <c r="L64" s="173" t="s">
        <v>307</v>
      </c>
      <c r="M64" s="173" t="s">
        <v>259</v>
      </c>
      <c r="N64" s="173"/>
      <c r="O64" s="173" t="s">
        <v>351</v>
      </c>
      <c r="P64" s="173" t="s">
        <v>61</v>
      </c>
      <c r="Q64" s="173" t="s">
        <v>240</v>
      </c>
      <c r="R64" s="173" t="s">
        <v>302</v>
      </c>
      <c r="S64" s="160" t="s">
        <v>351</v>
      </c>
      <c r="T64" s="160" t="s">
        <v>61</v>
      </c>
      <c r="U64" s="160" t="s">
        <v>240</v>
      </c>
      <c r="V64" s="160" t="s">
        <v>302</v>
      </c>
    </row>
    <row r="65" spans="1:22" outlineLevel="1">
      <c r="A65" s="179" t="s">
        <v>189</v>
      </c>
      <c r="B65" s="160" t="s">
        <v>274</v>
      </c>
      <c r="C65" s="170">
        <v>43554</v>
      </c>
      <c r="D65" s="160" t="s">
        <v>348</v>
      </c>
      <c r="E65" s="161" t="s">
        <v>361</v>
      </c>
      <c r="F65" s="162">
        <v>75385</v>
      </c>
      <c r="G65" s="163">
        <v>22.84</v>
      </c>
      <c r="H65" s="160">
        <v>30</v>
      </c>
      <c r="I65" s="160" t="s">
        <v>10</v>
      </c>
      <c r="J65" s="171">
        <v>30</v>
      </c>
      <c r="K65" s="172" t="s">
        <v>306</v>
      </c>
      <c r="L65" s="173" t="s">
        <v>307</v>
      </c>
      <c r="M65" s="173" t="s">
        <v>259</v>
      </c>
      <c r="N65" s="173"/>
      <c r="O65" s="173" t="s">
        <v>351</v>
      </c>
      <c r="P65" s="173" t="s">
        <v>61</v>
      </c>
      <c r="Q65" s="173" t="s">
        <v>240</v>
      </c>
      <c r="R65" s="173" t="s">
        <v>302</v>
      </c>
      <c r="S65" s="160" t="s">
        <v>351</v>
      </c>
      <c r="T65" s="160" t="s">
        <v>61</v>
      </c>
      <c r="U65" s="160" t="s">
        <v>240</v>
      </c>
      <c r="V65" s="160" t="s">
        <v>302</v>
      </c>
    </row>
    <row r="66" spans="1:22" outlineLevel="1">
      <c r="A66" s="179" t="s">
        <v>189</v>
      </c>
      <c r="B66" s="160" t="s">
        <v>274</v>
      </c>
      <c r="C66" s="170">
        <v>43554</v>
      </c>
      <c r="D66" s="160" t="s">
        <v>348</v>
      </c>
      <c r="E66" s="161" t="s">
        <v>362</v>
      </c>
      <c r="F66" s="162">
        <v>75385</v>
      </c>
      <c r="G66" s="163">
        <v>38.07</v>
      </c>
      <c r="H66" s="160">
        <v>50</v>
      </c>
      <c r="I66" s="160" t="s">
        <v>10</v>
      </c>
      <c r="J66" s="171">
        <v>50</v>
      </c>
      <c r="K66" s="172" t="s">
        <v>306</v>
      </c>
      <c r="L66" s="173" t="s">
        <v>307</v>
      </c>
      <c r="M66" s="173" t="s">
        <v>259</v>
      </c>
      <c r="N66" s="173"/>
      <c r="O66" s="173" t="s">
        <v>351</v>
      </c>
      <c r="P66" s="173" t="s">
        <v>61</v>
      </c>
      <c r="Q66" s="173" t="s">
        <v>240</v>
      </c>
      <c r="R66" s="173" t="s">
        <v>302</v>
      </c>
      <c r="S66" s="160" t="s">
        <v>351</v>
      </c>
      <c r="T66" s="160" t="s">
        <v>61</v>
      </c>
      <c r="U66" s="160" t="s">
        <v>240</v>
      </c>
      <c r="V66" s="160" t="s">
        <v>302</v>
      </c>
    </row>
    <row r="67" spans="1:22" outlineLevel="1">
      <c r="A67" s="179" t="s">
        <v>189</v>
      </c>
      <c r="B67" s="160" t="s">
        <v>274</v>
      </c>
      <c r="C67" s="170">
        <v>43554</v>
      </c>
      <c r="D67" s="160" t="s">
        <v>348</v>
      </c>
      <c r="E67" s="161" t="s">
        <v>363</v>
      </c>
      <c r="F67" s="162">
        <v>75385</v>
      </c>
      <c r="G67" s="163">
        <v>45.68</v>
      </c>
      <c r="H67" s="160">
        <v>60</v>
      </c>
      <c r="I67" s="160" t="s">
        <v>10</v>
      </c>
      <c r="J67" s="171">
        <v>60</v>
      </c>
      <c r="K67" s="172" t="s">
        <v>306</v>
      </c>
      <c r="L67" s="173" t="s">
        <v>307</v>
      </c>
      <c r="M67" s="173" t="s">
        <v>259</v>
      </c>
      <c r="N67" s="173"/>
      <c r="O67" s="173" t="s">
        <v>351</v>
      </c>
      <c r="P67" s="173" t="s">
        <v>61</v>
      </c>
      <c r="Q67" s="173" t="s">
        <v>240</v>
      </c>
      <c r="R67" s="173" t="s">
        <v>302</v>
      </c>
      <c r="S67" s="160" t="s">
        <v>351</v>
      </c>
      <c r="T67" s="160" t="s">
        <v>61</v>
      </c>
      <c r="U67" s="160" t="s">
        <v>240</v>
      </c>
      <c r="V67" s="160" t="s">
        <v>302</v>
      </c>
    </row>
    <row r="68" spans="1:22" outlineLevel="1">
      <c r="A68" s="179" t="s">
        <v>189</v>
      </c>
      <c r="B68" s="160" t="s">
        <v>274</v>
      </c>
      <c r="C68" s="170">
        <v>43554</v>
      </c>
      <c r="D68" s="160" t="s">
        <v>348</v>
      </c>
      <c r="E68" s="161" t="s">
        <v>364</v>
      </c>
      <c r="F68" s="162">
        <v>75385</v>
      </c>
      <c r="G68" s="163">
        <v>45.68</v>
      </c>
      <c r="H68" s="160">
        <v>60</v>
      </c>
      <c r="I68" s="160" t="s">
        <v>10</v>
      </c>
      <c r="J68" s="171">
        <v>60</v>
      </c>
      <c r="K68" s="172" t="s">
        <v>306</v>
      </c>
      <c r="L68" s="173" t="s">
        <v>307</v>
      </c>
      <c r="M68" s="173" t="s">
        <v>259</v>
      </c>
      <c r="N68" s="173"/>
      <c r="O68" s="173" t="s">
        <v>351</v>
      </c>
      <c r="P68" s="173" t="s">
        <v>61</v>
      </c>
      <c r="Q68" s="173" t="s">
        <v>240</v>
      </c>
      <c r="R68" s="173" t="s">
        <v>302</v>
      </c>
      <c r="S68" s="160" t="s">
        <v>351</v>
      </c>
      <c r="T68" s="160" t="s">
        <v>61</v>
      </c>
      <c r="U68" s="160" t="s">
        <v>240</v>
      </c>
      <c r="V68" s="160" t="s">
        <v>302</v>
      </c>
    </row>
    <row r="69" spans="1:22" outlineLevel="1">
      <c r="A69" s="179" t="s">
        <v>189</v>
      </c>
      <c r="B69" s="160" t="s">
        <v>274</v>
      </c>
      <c r="C69" s="170">
        <v>43554</v>
      </c>
      <c r="D69" s="160" t="s">
        <v>348</v>
      </c>
      <c r="E69" s="161" t="s">
        <v>365</v>
      </c>
      <c r="F69" s="162">
        <v>75385</v>
      </c>
      <c r="G69" s="163">
        <v>30.45</v>
      </c>
      <c r="H69" s="160">
        <v>40</v>
      </c>
      <c r="I69" s="160" t="s">
        <v>10</v>
      </c>
      <c r="J69" s="171">
        <v>40</v>
      </c>
      <c r="K69" s="172" t="s">
        <v>306</v>
      </c>
      <c r="L69" s="173" t="s">
        <v>307</v>
      </c>
      <c r="M69" s="173" t="s">
        <v>259</v>
      </c>
      <c r="N69" s="173"/>
      <c r="O69" s="173" t="s">
        <v>351</v>
      </c>
      <c r="P69" s="173" t="s">
        <v>61</v>
      </c>
      <c r="Q69" s="173" t="s">
        <v>240</v>
      </c>
      <c r="R69" s="173" t="s">
        <v>302</v>
      </c>
      <c r="S69" s="160" t="s">
        <v>351</v>
      </c>
      <c r="T69" s="160" t="s">
        <v>61</v>
      </c>
      <c r="U69" s="160" t="s">
        <v>240</v>
      </c>
      <c r="V69" s="160" t="s">
        <v>302</v>
      </c>
    </row>
    <row r="70" spans="1:22" outlineLevel="1">
      <c r="A70" s="179" t="s">
        <v>189</v>
      </c>
      <c r="B70" s="160" t="s">
        <v>274</v>
      </c>
      <c r="C70" s="170">
        <v>43554</v>
      </c>
      <c r="D70" s="160" t="s">
        <v>348</v>
      </c>
      <c r="E70" s="161" t="s">
        <v>366</v>
      </c>
      <c r="F70" s="162">
        <v>75385</v>
      </c>
      <c r="G70" s="163">
        <v>30.45</v>
      </c>
      <c r="H70" s="160">
        <v>40</v>
      </c>
      <c r="I70" s="160" t="s">
        <v>10</v>
      </c>
      <c r="J70" s="171">
        <v>40</v>
      </c>
      <c r="K70" s="172" t="s">
        <v>306</v>
      </c>
      <c r="L70" s="173" t="s">
        <v>307</v>
      </c>
      <c r="M70" s="173" t="s">
        <v>259</v>
      </c>
      <c r="N70" s="173"/>
      <c r="O70" s="173" t="s">
        <v>351</v>
      </c>
      <c r="P70" s="173" t="s">
        <v>61</v>
      </c>
      <c r="Q70" s="173" t="s">
        <v>240</v>
      </c>
      <c r="R70" s="173" t="s">
        <v>302</v>
      </c>
      <c r="S70" s="160" t="s">
        <v>351</v>
      </c>
      <c r="T70" s="160" t="s">
        <v>61</v>
      </c>
      <c r="U70" s="160" t="s">
        <v>240</v>
      </c>
      <c r="V70" s="160" t="s">
        <v>302</v>
      </c>
    </row>
    <row r="71" spans="1:22" outlineLevel="1">
      <c r="A71" s="179" t="s">
        <v>189</v>
      </c>
      <c r="B71" s="160" t="s">
        <v>274</v>
      </c>
      <c r="C71" s="170">
        <v>43554</v>
      </c>
      <c r="D71" s="160" t="s">
        <v>348</v>
      </c>
      <c r="E71" s="161" t="s">
        <v>367</v>
      </c>
      <c r="F71" s="162">
        <v>75385</v>
      </c>
      <c r="G71" s="163">
        <v>30.45</v>
      </c>
      <c r="H71" s="160">
        <v>40</v>
      </c>
      <c r="I71" s="160" t="s">
        <v>10</v>
      </c>
      <c r="J71" s="171">
        <v>40</v>
      </c>
      <c r="K71" s="172" t="s">
        <v>306</v>
      </c>
      <c r="L71" s="173" t="s">
        <v>307</v>
      </c>
      <c r="M71" s="173" t="s">
        <v>259</v>
      </c>
      <c r="N71" s="173"/>
      <c r="O71" s="173" t="s">
        <v>351</v>
      </c>
      <c r="P71" s="173" t="s">
        <v>61</v>
      </c>
      <c r="Q71" s="173" t="s">
        <v>240</v>
      </c>
      <c r="R71" s="173" t="s">
        <v>302</v>
      </c>
      <c r="S71" s="160" t="s">
        <v>351</v>
      </c>
      <c r="T71" s="160" t="s">
        <v>61</v>
      </c>
      <c r="U71" s="160" t="s">
        <v>240</v>
      </c>
      <c r="V71" s="160" t="s">
        <v>302</v>
      </c>
    </row>
    <row r="72" spans="1:22" outlineLevel="1">
      <c r="A72" s="179" t="s">
        <v>189</v>
      </c>
      <c r="B72" s="160" t="s">
        <v>274</v>
      </c>
      <c r="C72" s="170">
        <v>43554</v>
      </c>
      <c r="D72" s="160" t="s">
        <v>348</v>
      </c>
      <c r="E72" s="161" t="s">
        <v>368</v>
      </c>
      <c r="F72" s="162">
        <v>75385</v>
      </c>
      <c r="G72" s="163">
        <v>30.45</v>
      </c>
      <c r="H72" s="160">
        <v>40</v>
      </c>
      <c r="I72" s="160" t="s">
        <v>10</v>
      </c>
      <c r="J72" s="171">
        <v>40</v>
      </c>
      <c r="K72" s="172" t="s">
        <v>306</v>
      </c>
      <c r="L72" s="173" t="s">
        <v>307</v>
      </c>
      <c r="M72" s="173" t="s">
        <v>259</v>
      </c>
      <c r="N72" s="173"/>
      <c r="O72" s="173" t="s">
        <v>351</v>
      </c>
      <c r="P72" s="173" t="s">
        <v>61</v>
      </c>
      <c r="Q72" s="173" t="s">
        <v>240</v>
      </c>
      <c r="R72" s="173" t="s">
        <v>302</v>
      </c>
      <c r="S72" s="160" t="s">
        <v>351</v>
      </c>
      <c r="T72" s="160" t="s">
        <v>61</v>
      </c>
      <c r="U72" s="160" t="s">
        <v>240</v>
      </c>
      <c r="V72" s="160" t="s">
        <v>302</v>
      </c>
    </row>
    <row r="73" spans="1:22" outlineLevel="1">
      <c r="A73" s="179" t="s">
        <v>189</v>
      </c>
      <c r="B73" s="160" t="s">
        <v>274</v>
      </c>
      <c r="C73" s="170">
        <v>43554</v>
      </c>
      <c r="D73" s="160" t="s">
        <v>348</v>
      </c>
      <c r="E73" s="161" t="s">
        <v>369</v>
      </c>
      <c r="F73" s="162">
        <v>75385</v>
      </c>
      <c r="G73" s="163">
        <v>45.68</v>
      </c>
      <c r="H73" s="160">
        <v>60</v>
      </c>
      <c r="I73" s="160" t="s">
        <v>10</v>
      </c>
      <c r="J73" s="171">
        <v>60</v>
      </c>
      <c r="K73" s="172" t="s">
        <v>306</v>
      </c>
      <c r="L73" s="173" t="s">
        <v>307</v>
      </c>
      <c r="M73" s="173" t="s">
        <v>259</v>
      </c>
      <c r="N73" s="173"/>
      <c r="O73" s="173" t="s">
        <v>351</v>
      </c>
      <c r="P73" s="173" t="s">
        <v>61</v>
      </c>
      <c r="Q73" s="173" t="s">
        <v>240</v>
      </c>
      <c r="R73" s="173" t="s">
        <v>302</v>
      </c>
      <c r="S73" s="160" t="s">
        <v>351</v>
      </c>
      <c r="T73" s="160" t="s">
        <v>61</v>
      </c>
      <c r="U73" s="160" t="s">
        <v>240</v>
      </c>
      <c r="V73" s="160" t="s">
        <v>302</v>
      </c>
    </row>
    <row r="74" spans="1:22" outlineLevel="1">
      <c r="A74" s="179" t="s">
        <v>189</v>
      </c>
      <c r="B74" s="160" t="s">
        <v>274</v>
      </c>
      <c r="C74" s="170">
        <v>43554</v>
      </c>
      <c r="D74" s="160" t="s">
        <v>348</v>
      </c>
      <c r="E74" s="161" t="s">
        <v>370</v>
      </c>
      <c r="F74" s="162">
        <v>75385</v>
      </c>
      <c r="G74" s="163">
        <v>45.68</v>
      </c>
      <c r="H74" s="160">
        <v>60</v>
      </c>
      <c r="I74" s="160" t="s">
        <v>10</v>
      </c>
      <c r="J74" s="171">
        <v>60</v>
      </c>
      <c r="K74" s="172" t="s">
        <v>306</v>
      </c>
      <c r="L74" s="173" t="s">
        <v>307</v>
      </c>
      <c r="M74" s="173" t="s">
        <v>259</v>
      </c>
      <c r="N74" s="173"/>
      <c r="O74" s="173" t="s">
        <v>351</v>
      </c>
      <c r="P74" s="173" t="s">
        <v>61</v>
      </c>
      <c r="Q74" s="173" t="s">
        <v>240</v>
      </c>
      <c r="R74" s="173" t="s">
        <v>302</v>
      </c>
      <c r="S74" s="160" t="s">
        <v>351</v>
      </c>
      <c r="T74" s="160" t="s">
        <v>61</v>
      </c>
      <c r="U74" s="160" t="s">
        <v>240</v>
      </c>
      <c r="V74" s="160" t="s">
        <v>302</v>
      </c>
    </row>
    <row r="75" spans="1:22" outlineLevel="1">
      <c r="A75" s="179" t="s">
        <v>189</v>
      </c>
      <c r="B75" s="160" t="s">
        <v>274</v>
      </c>
      <c r="C75" s="170">
        <v>43554</v>
      </c>
      <c r="D75" s="160" t="s">
        <v>348</v>
      </c>
      <c r="E75" s="161" t="s">
        <v>371</v>
      </c>
      <c r="F75" s="162">
        <v>75385</v>
      </c>
      <c r="G75" s="163">
        <v>15.23</v>
      </c>
      <c r="H75" s="160">
        <v>20</v>
      </c>
      <c r="I75" s="160" t="s">
        <v>10</v>
      </c>
      <c r="J75" s="171">
        <v>20</v>
      </c>
      <c r="K75" s="172" t="s">
        <v>306</v>
      </c>
      <c r="L75" s="173" t="s">
        <v>307</v>
      </c>
      <c r="M75" s="173" t="s">
        <v>259</v>
      </c>
      <c r="N75" s="173"/>
      <c r="O75" s="173" t="s">
        <v>351</v>
      </c>
      <c r="P75" s="173" t="s">
        <v>61</v>
      </c>
      <c r="Q75" s="173" t="s">
        <v>240</v>
      </c>
      <c r="R75" s="173" t="s">
        <v>302</v>
      </c>
      <c r="S75" s="160" t="s">
        <v>351</v>
      </c>
      <c r="T75" s="160" t="s">
        <v>61</v>
      </c>
      <c r="U75" s="160" t="s">
        <v>240</v>
      </c>
      <c r="V75" s="160" t="s">
        <v>302</v>
      </c>
    </row>
    <row r="76" spans="1:22" outlineLevel="1">
      <c r="A76" s="179" t="s">
        <v>189</v>
      </c>
      <c r="B76" s="160" t="s">
        <v>274</v>
      </c>
      <c r="C76" s="170">
        <v>43554</v>
      </c>
      <c r="D76" s="160" t="s">
        <v>348</v>
      </c>
      <c r="E76" s="161" t="s">
        <v>372</v>
      </c>
      <c r="F76" s="162">
        <v>75385</v>
      </c>
      <c r="G76" s="163">
        <v>22.84</v>
      </c>
      <c r="H76" s="160">
        <v>30</v>
      </c>
      <c r="I76" s="160" t="s">
        <v>10</v>
      </c>
      <c r="J76" s="171">
        <v>30</v>
      </c>
      <c r="K76" s="172" t="s">
        <v>306</v>
      </c>
      <c r="L76" s="173" t="s">
        <v>307</v>
      </c>
      <c r="M76" s="173" t="s">
        <v>259</v>
      </c>
      <c r="N76" s="173"/>
      <c r="O76" s="173" t="s">
        <v>351</v>
      </c>
      <c r="P76" s="173" t="s">
        <v>61</v>
      </c>
      <c r="Q76" s="173" t="s">
        <v>240</v>
      </c>
      <c r="R76" s="173" t="s">
        <v>302</v>
      </c>
      <c r="S76" s="160" t="s">
        <v>351</v>
      </c>
      <c r="T76" s="160" t="s">
        <v>61</v>
      </c>
      <c r="U76" s="160" t="s">
        <v>240</v>
      </c>
      <c r="V76" s="160" t="s">
        <v>302</v>
      </c>
    </row>
    <row r="77" spans="1:22" outlineLevel="1">
      <c r="A77" s="179" t="s">
        <v>189</v>
      </c>
      <c r="B77" s="160" t="s">
        <v>274</v>
      </c>
      <c r="C77" s="170">
        <v>43554</v>
      </c>
      <c r="D77" s="160" t="s">
        <v>348</v>
      </c>
      <c r="E77" s="161" t="s">
        <v>373</v>
      </c>
      <c r="F77" s="162">
        <v>75385</v>
      </c>
      <c r="G77" s="163">
        <v>22.84</v>
      </c>
      <c r="H77" s="160">
        <v>30</v>
      </c>
      <c r="I77" s="160" t="s">
        <v>10</v>
      </c>
      <c r="J77" s="171">
        <v>30</v>
      </c>
      <c r="K77" s="172" t="s">
        <v>306</v>
      </c>
      <c r="L77" s="173" t="s">
        <v>307</v>
      </c>
      <c r="M77" s="173" t="s">
        <v>259</v>
      </c>
      <c r="N77" s="173"/>
      <c r="O77" s="173" t="s">
        <v>351</v>
      </c>
      <c r="P77" s="173" t="s">
        <v>61</v>
      </c>
      <c r="Q77" s="173" t="s">
        <v>240</v>
      </c>
      <c r="R77" s="173" t="s">
        <v>302</v>
      </c>
      <c r="S77" s="160" t="s">
        <v>351</v>
      </c>
      <c r="T77" s="160" t="s">
        <v>61</v>
      </c>
      <c r="U77" s="160" t="s">
        <v>240</v>
      </c>
      <c r="V77" s="160" t="s">
        <v>302</v>
      </c>
    </row>
    <row r="78" spans="1:22" outlineLevel="1">
      <c r="A78" s="179" t="s">
        <v>189</v>
      </c>
      <c r="B78" s="160" t="s">
        <v>274</v>
      </c>
      <c r="C78" s="170">
        <v>43554</v>
      </c>
      <c r="D78" s="160" t="s">
        <v>348</v>
      </c>
      <c r="E78" s="161" t="s">
        <v>374</v>
      </c>
      <c r="F78" s="162">
        <v>75385</v>
      </c>
      <c r="G78" s="163">
        <v>22.84</v>
      </c>
      <c r="H78" s="160">
        <v>30</v>
      </c>
      <c r="I78" s="160" t="s">
        <v>10</v>
      </c>
      <c r="J78" s="171">
        <v>30</v>
      </c>
      <c r="K78" s="172" t="s">
        <v>306</v>
      </c>
      <c r="L78" s="173" t="s">
        <v>307</v>
      </c>
      <c r="M78" s="173" t="s">
        <v>259</v>
      </c>
      <c r="N78" s="173"/>
      <c r="O78" s="173" t="s">
        <v>351</v>
      </c>
      <c r="P78" s="173" t="s">
        <v>61</v>
      </c>
      <c r="Q78" s="173" t="s">
        <v>240</v>
      </c>
      <c r="R78" s="173" t="s">
        <v>302</v>
      </c>
      <c r="S78" s="160" t="s">
        <v>351</v>
      </c>
      <c r="T78" s="160" t="s">
        <v>61</v>
      </c>
      <c r="U78" s="160" t="s">
        <v>240</v>
      </c>
      <c r="V78" s="160" t="s">
        <v>302</v>
      </c>
    </row>
    <row r="79" spans="1:22" outlineLevel="1">
      <c r="A79" s="179" t="s">
        <v>189</v>
      </c>
      <c r="B79" s="160" t="s">
        <v>274</v>
      </c>
      <c r="C79" s="170">
        <v>43554</v>
      </c>
      <c r="D79" s="160" t="s">
        <v>348</v>
      </c>
      <c r="E79" s="161" t="s">
        <v>375</v>
      </c>
      <c r="F79" s="162">
        <v>75385</v>
      </c>
      <c r="G79" s="163">
        <v>15.23</v>
      </c>
      <c r="H79" s="160">
        <v>20</v>
      </c>
      <c r="I79" s="160" t="s">
        <v>10</v>
      </c>
      <c r="J79" s="171">
        <v>20</v>
      </c>
      <c r="K79" s="172" t="s">
        <v>306</v>
      </c>
      <c r="L79" s="173" t="s">
        <v>307</v>
      </c>
      <c r="M79" s="173" t="s">
        <v>259</v>
      </c>
      <c r="N79" s="173"/>
      <c r="O79" s="173" t="s">
        <v>351</v>
      </c>
      <c r="P79" s="173" t="s">
        <v>61</v>
      </c>
      <c r="Q79" s="173" t="s">
        <v>240</v>
      </c>
      <c r="R79" s="173" t="s">
        <v>302</v>
      </c>
      <c r="S79" s="160" t="s">
        <v>351</v>
      </c>
      <c r="T79" s="160" t="s">
        <v>61</v>
      </c>
      <c r="U79" s="160" t="s">
        <v>240</v>
      </c>
      <c r="V79" s="160" t="s">
        <v>302</v>
      </c>
    </row>
    <row r="80" spans="1:22" outlineLevel="1">
      <c r="A80" s="179" t="s">
        <v>189</v>
      </c>
      <c r="B80" s="160" t="s">
        <v>274</v>
      </c>
      <c r="C80" s="170">
        <v>43554</v>
      </c>
      <c r="D80" s="160" t="s">
        <v>348</v>
      </c>
      <c r="E80" s="161" t="s">
        <v>376</v>
      </c>
      <c r="F80" s="162">
        <v>75385</v>
      </c>
      <c r="G80" s="163">
        <v>15.23</v>
      </c>
      <c r="H80" s="160">
        <v>20</v>
      </c>
      <c r="I80" s="160" t="s">
        <v>10</v>
      </c>
      <c r="J80" s="171">
        <v>20</v>
      </c>
      <c r="K80" s="172" t="s">
        <v>306</v>
      </c>
      <c r="L80" s="173" t="s">
        <v>307</v>
      </c>
      <c r="M80" s="173" t="s">
        <v>259</v>
      </c>
      <c r="N80" s="173"/>
      <c r="O80" s="173" t="s">
        <v>351</v>
      </c>
      <c r="P80" s="173" t="s">
        <v>61</v>
      </c>
      <c r="Q80" s="173" t="s">
        <v>240</v>
      </c>
      <c r="R80" s="173" t="s">
        <v>302</v>
      </c>
      <c r="S80" s="160" t="s">
        <v>351</v>
      </c>
      <c r="T80" s="160" t="s">
        <v>61</v>
      </c>
      <c r="U80" s="160" t="s">
        <v>240</v>
      </c>
      <c r="V80" s="160" t="s">
        <v>302</v>
      </c>
    </row>
    <row r="81" spans="1:22" outlineLevel="1">
      <c r="A81" s="179" t="s">
        <v>189</v>
      </c>
      <c r="B81" s="160" t="s">
        <v>274</v>
      </c>
      <c r="C81" s="170">
        <v>43554</v>
      </c>
      <c r="D81" s="160" t="s">
        <v>348</v>
      </c>
      <c r="E81" s="161" t="s">
        <v>377</v>
      </c>
      <c r="F81" s="162">
        <v>75385</v>
      </c>
      <c r="G81" s="163">
        <v>15.23</v>
      </c>
      <c r="H81" s="160">
        <v>20</v>
      </c>
      <c r="I81" s="160" t="s">
        <v>10</v>
      </c>
      <c r="J81" s="171">
        <v>20</v>
      </c>
      <c r="K81" s="172" t="s">
        <v>306</v>
      </c>
      <c r="L81" s="173" t="s">
        <v>307</v>
      </c>
      <c r="M81" s="173" t="s">
        <v>259</v>
      </c>
      <c r="N81" s="173"/>
      <c r="O81" s="173" t="s">
        <v>351</v>
      </c>
      <c r="P81" s="173" t="s">
        <v>61</v>
      </c>
      <c r="Q81" s="173" t="s">
        <v>240</v>
      </c>
      <c r="R81" s="173" t="s">
        <v>302</v>
      </c>
      <c r="S81" s="160" t="s">
        <v>351</v>
      </c>
      <c r="T81" s="160" t="s">
        <v>61</v>
      </c>
      <c r="U81" s="160" t="s">
        <v>240</v>
      </c>
      <c r="V81" s="160" t="s">
        <v>302</v>
      </c>
    </row>
    <row r="82" spans="1:22" outlineLevel="1">
      <c r="A82" s="179" t="s">
        <v>189</v>
      </c>
      <c r="B82" s="160" t="s">
        <v>274</v>
      </c>
      <c r="C82" s="170">
        <v>43554</v>
      </c>
      <c r="D82" s="160" t="s">
        <v>348</v>
      </c>
      <c r="E82" s="161" t="s">
        <v>378</v>
      </c>
      <c r="F82" s="162">
        <v>75385</v>
      </c>
      <c r="G82" s="163">
        <v>15.23</v>
      </c>
      <c r="H82" s="160">
        <v>20</v>
      </c>
      <c r="I82" s="160" t="s">
        <v>10</v>
      </c>
      <c r="J82" s="171">
        <v>20</v>
      </c>
      <c r="K82" s="172" t="s">
        <v>306</v>
      </c>
      <c r="L82" s="173" t="s">
        <v>307</v>
      </c>
      <c r="M82" s="173" t="s">
        <v>259</v>
      </c>
      <c r="N82" s="173"/>
      <c r="O82" s="173" t="s">
        <v>351</v>
      </c>
      <c r="P82" s="173" t="s">
        <v>61</v>
      </c>
      <c r="Q82" s="173" t="s">
        <v>240</v>
      </c>
      <c r="R82" s="173" t="s">
        <v>302</v>
      </c>
      <c r="S82" s="160" t="s">
        <v>351</v>
      </c>
      <c r="T82" s="160" t="s">
        <v>61</v>
      </c>
      <c r="U82" s="160" t="s">
        <v>240</v>
      </c>
      <c r="V82" s="160" t="s">
        <v>302</v>
      </c>
    </row>
    <row r="83" spans="1:22" outlineLevel="1">
      <c r="A83" s="179" t="s">
        <v>189</v>
      </c>
      <c r="B83" s="160" t="s">
        <v>274</v>
      </c>
      <c r="C83" s="170">
        <v>43554</v>
      </c>
      <c r="D83" s="160" t="s">
        <v>348</v>
      </c>
      <c r="E83" s="161" t="s">
        <v>379</v>
      </c>
      <c r="F83" s="162">
        <v>75385</v>
      </c>
      <c r="G83" s="163">
        <v>190.34</v>
      </c>
      <c r="H83" s="160">
        <v>250</v>
      </c>
      <c r="I83" s="160" t="s">
        <v>10</v>
      </c>
      <c r="J83" s="171">
        <v>250</v>
      </c>
      <c r="K83" s="172" t="s">
        <v>306</v>
      </c>
      <c r="L83" s="173" t="s">
        <v>307</v>
      </c>
      <c r="M83" s="173" t="s">
        <v>259</v>
      </c>
      <c r="N83" s="173"/>
      <c r="O83" s="173" t="s">
        <v>351</v>
      </c>
      <c r="P83" s="173" t="s">
        <v>61</v>
      </c>
      <c r="Q83" s="173" t="s">
        <v>240</v>
      </c>
      <c r="R83" s="173" t="s">
        <v>302</v>
      </c>
      <c r="S83" s="160" t="s">
        <v>351</v>
      </c>
      <c r="T83" s="160" t="s">
        <v>61</v>
      </c>
      <c r="U83" s="160" t="s">
        <v>240</v>
      </c>
      <c r="V83" s="160" t="s">
        <v>302</v>
      </c>
    </row>
    <row r="84" spans="1:22" outlineLevel="1">
      <c r="A84" s="179" t="s">
        <v>189</v>
      </c>
      <c r="B84" s="160" t="s">
        <v>274</v>
      </c>
      <c r="C84" s="170">
        <v>43554</v>
      </c>
      <c r="D84" s="160" t="s">
        <v>348</v>
      </c>
      <c r="E84" s="161" t="s">
        <v>380</v>
      </c>
      <c r="F84" s="162">
        <v>75385</v>
      </c>
      <c r="G84" s="163">
        <v>190.34</v>
      </c>
      <c r="H84" s="160">
        <v>250</v>
      </c>
      <c r="I84" s="160" t="s">
        <v>10</v>
      </c>
      <c r="J84" s="171">
        <v>250</v>
      </c>
      <c r="K84" s="172" t="s">
        <v>306</v>
      </c>
      <c r="L84" s="173" t="s">
        <v>307</v>
      </c>
      <c r="M84" s="173" t="s">
        <v>259</v>
      </c>
      <c r="N84" s="173"/>
      <c r="O84" s="173" t="s">
        <v>351</v>
      </c>
      <c r="P84" s="173" t="s">
        <v>61</v>
      </c>
      <c r="Q84" s="173" t="s">
        <v>240</v>
      </c>
      <c r="R84" s="173" t="s">
        <v>302</v>
      </c>
      <c r="S84" s="160" t="s">
        <v>351</v>
      </c>
      <c r="T84" s="160" t="s">
        <v>61</v>
      </c>
      <c r="U84" s="160" t="s">
        <v>240</v>
      </c>
      <c r="V84" s="160" t="s">
        <v>302</v>
      </c>
    </row>
    <row r="85" spans="1:22" outlineLevel="1">
      <c r="A85" s="179" t="s">
        <v>189</v>
      </c>
      <c r="B85" s="160" t="s">
        <v>274</v>
      </c>
      <c r="C85" s="170">
        <v>43554</v>
      </c>
      <c r="D85" s="160" t="s">
        <v>348</v>
      </c>
      <c r="E85" s="161" t="s">
        <v>381</v>
      </c>
      <c r="F85" s="162">
        <v>75385</v>
      </c>
      <c r="G85" s="163">
        <v>190.34</v>
      </c>
      <c r="H85" s="160">
        <v>250</v>
      </c>
      <c r="I85" s="160" t="s">
        <v>10</v>
      </c>
      <c r="J85" s="171">
        <v>250</v>
      </c>
      <c r="K85" s="172" t="s">
        <v>306</v>
      </c>
      <c r="L85" s="173" t="s">
        <v>307</v>
      </c>
      <c r="M85" s="173" t="s">
        <v>259</v>
      </c>
      <c r="N85" s="173"/>
      <c r="O85" s="173" t="s">
        <v>351</v>
      </c>
      <c r="P85" s="173" t="s">
        <v>61</v>
      </c>
      <c r="Q85" s="173" t="s">
        <v>240</v>
      </c>
      <c r="R85" s="173" t="s">
        <v>302</v>
      </c>
      <c r="S85" s="160" t="s">
        <v>351</v>
      </c>
      <c r="T85" s="160" t="s">
        <v>61</v>
      </c>
      <c r="U85" s="160" t="s">
        <v>240</v>
      </c>
      <c r="V85" s="160" t="s">
        <v>302</v>
      </c>
    </row>
    <row r="86" spans="1:22" outlineLevel="1">
      <c r="A86" s="179" t="s">
        <v>189</v>
      </c>
      <c r="B86" s="160" t="s">
        <v>274</v>
      </c>
      <c r="C86" s="170">
        <v>43554</v>
      </c>
      <c r="D86" s="160" t="s">
        <v>348</v>
      </c>
      <c r="E86" s="161" t="s">
        <v>382</v>
      </c>
      <c r="F86" s="162">
        <v>75385</v>
      </c>
      <c r="G86" s="163">
        <v>190.34</v>
      </c>
      <c r="H86" s="160">
        <v>250</v>
      </c>
      <c r="I86" s="160" t="s">
        <v>10</v>
      </c>
      <c r="J86" s="171">
        <v>250</v>
      </c>
      <c r="K86" s="172" t="s">
        <v>306</v>
      </c>
      <c r="L86" s="173" t="s">
        <v>307</v>
      </c>
      <c r="M86" s="173" t="s">
        <v>259</v>
      </c>
      <c r="N86" s="173"/>
      <c r="O86" s="173" t="s">
        <v>351</v>
      </c>
      <c r="P86" s="173" t="s">
        <v>61</v>
      </c>
      <c r="Q86" s="173" t="s">
        <v>240</v>
      </c>
      <c r="R86" s="173" t="s">
        <v>302</v>
      </c>
      <c r="S86" s="160" t="s">
        <v>351</v>
      </c>
      <c r="T86" s="160" t="s">
        <v>61</v>
      </c>
      <c r="U86" s="160" t="s">
        <v>240</v>
      </c>
      <c r="V86" s="160" t="s">
        <v>302</v>
      </c>
    </row>
    <row r="87" spans="1:22" outlineLevel="1">
      <c r="A87" s="179" t="s">
        <v>189</v>
      </c>
      <c r="B87" s="160" t="s">
        <v>274</v>
      </c>
      <c r="C87" s="170">
        <v>43554</v>
      </c>
      <c r="D87" s="160" t="s">
        <v>348</v>
      </c>
      <c r="E87" s="161" t="s">
        <v>383</v>
      </c>
      <c r="F87" s="162">
        <v>75385</v>
      </c>
      <c r="G87" s="163">
        <v>190.34</v>
      </c>
      <c r="H87" s="160">
        <v>250</v>
      </c>
      <c r="I87" s="160" t="s">
        <v>10</v>
      </c>
      <c r="J87" s="171">
        <v>250</v>
      </c>
      <c r="K87" s="172" t="s">
        <v>306</v>
      </c>
      <c r="L87" s="173" t="s">
        <v>307</v>
      </c>
      <c r="M87" s="173" t="s">
        <v>259</v>
      </c>
      <c r="N87" s="173"/>
      <c r="O87" s="173" t="s">
        <v>351</v>
      </c>
      <c r="P87" s="173" t="s">
        <v>61</v>
      </c>
      <c r="Q87" s="173" t="s">
        <v>240</v>
      </c>
      <c r="R87" s="173" t="s">
        <v>302</v>
      </c>
      <c r="S87" s="160" t="s">
        <v>351</v>
      </c>
      <c r="T87" s="160" t="s">
        <v>61</v>
      </c>
      <c r="U87" s="160" t="s">
        <v>240</v>
      </c>
      <c r="V87" s="160" t="s">
        <v>302</v>
      </c>
    </row>
    <row r="88" spans="1:22">
      <c r="A88" s="174" t="s">
        <v>301</v>
      </c>
      <c r="B88" s="174"/>
      <c r="C88" s="174"/>
      <c r="D88" s="174"/>
      <c r="E88" s="175"/>
      <c r="F88" s="176"/>
      <c r="G88" s="177">
        <f>SUM(G55:G87)</f>
        <v>3825.7800000000007</v>
      </c>
      <c r="H88" s="178">
        <f>SUM(H55:H87)</f>
        <v>5025</v>
      </c>
      <c r="I88" s="174"/>
      <c r="J88" s="178">
        <f>SUM(J55:J87)</f>
        <v>5025</v>
      </c>
      <c r="K88" s="174"/>
      <c r="L88" s="174"/>
      <c r="M88" s="174"/>
      <c r="N88" s="174"/>
      <c r="O88" s="174"/>
      <c r="P88" s="174"/>
      <c r="Q88" s="174"/>
      <c r="R88" s="174"/>
      <c r="S88" s="160"/>
      <c r="T88" s="160"/>
      <c r="U88" s="160"/>
      <c r="V88" s="160"/>
    </row>
    <row r="89" spans="1:22" outlineLevel="1">
      <c r="A89" s="179" t="s">
        <v>191</v>
      </c>
      <c r="B89" s="160" t="s">
        <v>384</v>
      </c>
      <c r="C89" s="170">
        <v>43496</v>
      </c>
      <c r="D89" s="160" t="s">
        <v>385</v>
      </c>
      <c r="E89" s="161" t="s">
        <v>386</v>
      </c>
      <c r="F89" s="162">
        <v>74791</v>
      </c>
      <c r="G89" s="163">
        <v>932.66</v>
      </c>
      <c r="H89" s="160">
        <v>1190.0999999999999</v>
      </c>
      <c r="I89" s="160" t="s">
        <v>10</v>
      </c>
      <c r="J89" s="171">
        <v>1190.0899999999999</v>
      </c>
      <c r="K89" s="172" t="s">
        <v>387</v>
      </c>
      <c r="L89" s="173" t="s">
        <v>307</v>
      </c>
      <c r="M89" s="173" t="s">
        <v>259</v>
      </c>
      <c r="N89" s="173" t="s">
        <v>388</v>
      </c>
      <c r="O89" s="173"/>
      <c r="P89" s="173" t="s">
        <v>61</v>
      </c>
      <c r="Q89" s="173" t="s">
        <v>240</v>
      </c>
      <c r="R89" s="173" t="s">
        <v>302</v>
      </c>
      <c r="S89" s="160"/>
      <c r="T89" s="160" t="s">
        <v>61</v>
      </c>
      <c r="U89" s="160" t="s">
        <v>240</v>
      </c>
      <c r="V89" s="160" t="s">
        <v>302</v>
      </c>
    </row>
    <row r="90" spans="1:22" outlineLevel="1">
      <c r="A90" s="179" t="s">
        <v>191</v>
      </c>
      <c r="B90" s="160" t="s">
        <v>384</v>
      </c>
      <c r="C90" s="170">
        <v>43496</v>
      </c>
      <c r="D90" s="160" t="s">
        <v>389</v>
      </c>
      <c r="E90" s="161" t="s">
        <v>390</v>
      </c>
      <c r="F90" s="162">
        <v>74791</v>
      </c>
      <c r="G90" s="163">
        <v>129.52000000000001</v>
      </c>
      <c r="H90" s="160">
        <v>165.27</v>
      </c>
      <c r="I90" s="160" t="s">
        <v>10</v>
      </c>
      <c r="J90" s="171">
        <v>165.27</v>
      </c>
      <c r="K90" s="172" t="s">
        <v>391</v>
      </c>
      <c r="L90" s="173" t="s">
        <v>307</v>
      </c>
      <c r="M90" s="173" t="s">
        <v>259</v>
      </c>
      <c r="N90" s="173" t="s">
        <v>388</v>
      </c>
      <c r="O90" s="173"/>
      <c r="P90" s="173" t="s">
        <v>61</v>
      </c>
      <c r="Q90" s="173" t="s">
        <v>240</v>
      </c>
      <c r="R90" s="173" t="s">
        <v>302</v>
      </c>
      <c r="S90" s="160"/>
      <c r="T90" s="160" t="s">
        <v>61</v>
      </c>
      <c r="U90" s="160" t="s">
        <v>240</v>
      </c>
      <c r="V90" s="160" t="s">
        <v>302</v>
      </c>
    </row>
    <row r="91" spans="1:22" outlineLevel="1">
      <c r="A91" s="179" t="s">
        <v>191</v>
      </c>
      <c r="B91" s="160" t="s">
        <v>384</v>
      </c>
      <c r="C91" s="170">
        <v>43495</v>
      </c>
      <c r="D91" s="160" t="s">
        <v>392</v>
      </c>
      <c r="E91" s="161" t="s">
        <v>393</v>
      </c>
      <c r="F91" s="162">
        <v>74791</v>
      </c>
      <c r="G91" s="163">
        <v>0.72</v>
      </c>
      <c r="H91" s="160">
        <v>0.92</v>
      </c>
      <c r="I91" s="160" t="s">
        <v>10</v>
      </c>
      <c r="J91" s="171">
        <v>0.92</v>
      </c>
      <c r="K91" s="172" t="s">
        <v>394</v>
      </c>
      <c r="L91" s="173" t="s">
        <v>307</v>
      </c>
      <c r="M91" s="173" t="s">
        <v>259</v>
      </c>
      <c r="N91" s="173" t="s">
        <v>388</v>
      </c>
      <c r="O91" s="173"/>
      <c r="P91" s="173" t="s">
        <v>61</v>
      </c>
      <c r="Q91" s="173" t="s">
        <v>240</v>
      </c>
      <c r="R91" s="173" t="s">
        <v>302</v>
      </c>
      <c r="S91" s="160"/>
      <c r="T91" s="160" t="s">
        <v>61</v>
      </c>
      <c r="U91" s="160" t="s">
        <v>240</v>
      </c>
      <c r="V91" s="160" t="s">
        <v>302</v>
      </c>
    </row>
    <row r="92" spans="1:22" outlineLevel="1">
      <c r="A92" s="179" t="s">
        <v>191</v>
      </c>
      <c r="B92" s="160" t="s">
        <v>384</v>
      </c>
      <c r="C92" s="170">
        <v>43496</v>
      </c>
      <c r="D92" s="160" t="s">
        <v>395</v>
      </c>
      <c r="E92" s="161" t="s">
        <v>396</v>
      </c>
      <c r="F92" s="162">
        <v>74791</v>
      </c>
      <c r="G92" s="163">
        <v>21.59</v>
      </c>
      <c r="H92" s="160">
        <v>27.55</v>
      </c>
      <c r="I92" s="160" t="s">
        <v>10</v>
      </c>
      <c r="J92" s="171">
        <v>27.55</v>
      </c>
      <c r="K92" s="172" t="s">
        <v>394</v>
      </c>
      <c r="L92" s="173" t="s">
        <v>307</v>
      </c>
      <c r="M92" s="173" t="s">
        <v>259</v>
      </c>
      <c r="N92" s="173" t="s">
        <v>388</v>
      </c>
      <c r="O92" s="173"/>
      <c r="P92" s="173" t="s">
        <v>61</v>
      </c>
      <c r="Q92" s="173" t="s">
        <v>240</v>
      </c>
      <c r="R92" s="173" t="s">
        <v>302</v>
      </c>
      <c r="S92" s="160"/>
      <c r="T92" s="160" t="s">
        <v>61</v>
      </c>
      <c r="U92" s="160" t="s">
        <v>240</v>
      </c>
      <c r="V92" s="160" t="s">
        <v>302</v>
      </c>
    </row>
    <row r="93" spans="1:22" outlineLevel="1">
      <c r="A93" s="179" t="s">
        <v>191</v>
      </c>
      <c r="B93" s="160" t="s">
        <v>336</v>
      </c>
      <c r="C93" s="170">
        <v>43508</v>
      </c>
      <c r="D93" s="160" t="s">
        <v>397</v>
      </c>
      <c r="E93" s="161" t="s">
        <v>398</v>
      </c>
      <c r="F93" s="162">
        <v>75040</v>
      </c>
      <c r="G93" s="163">
        <v>761.35</v>
      </c>
      <c r="H93" s="160">
        <v>1000</v>
      </c>
      <c r="I93" s="160" t="s">
        <v>10</v>
      </c>
      <c r="J93" s="171">
        <v>1000</v>
      </c>
      <c r="K93" s="172" t="s">
        <v>399</v>
      </c>
      <c r="L93" s="173" t="s">
        <v>307</v>
      </c>
      <c r="M93" s="173" t="s">
        <v>259</v>
      </c>
      <c r="N93" s="173"/>
      <c r="O93" s="173"/>
      <c r="P93" s="173" t="s">
        <v>61</v>
      </c>
      <c r="Q93" s="173" t="s">
        <v>240</v>
      </c>
      <c r="R93" s="173" t="s">
        <v>302</v>
      </c>
      <c r="S93" s="160"/>
      <c r="T93" s="160" t="s">
        <v>61</v>
      </c>
      <c r="U93" s="160" t="s">
        <v>240</v>
      </c>
      <c r="V93" s="160" t="s">
        <v>302</v>
      </c>
    </row>
    <row r="94" spans="1:22">
      <c r="A94" s="174" t="s">
        <v>301</v>
      </c>
      <c r="B94" s="174"/>
      <c r="C94" s="174"/>
      <c r="D94" s="174"/>
      <c r="E94" s="175"/>
      <c r="F94" s="176"/>
      <c r="G94" s="177">
        <f>SUM(G89:G93)</f>
        <v>1845.8400000000001</v>
      </c>
      <c r="H94" s="178">
        <f>SUM(H89:H93)</f>
        <v>2383.84</v>
      </c>
      <c r="I94" s="174"/>
      <c r="J94" s="178">
        <f>SUM(J89:J93)</f>
        <v>2383.83</v>
      </c>
      <c r="K94" s="174"/>
      <c r="L94" s="174"/>
      <c r="M94" s="174"/>
      <c r="N94" s="174"/>
      <c r="O94" s="174"/>
      <c r="P94" s="174"/>
      <c r="Q94" s="174"/>
      <c r="R94" s="174"/>
      <c r="S94" s="160"/>
      <c r="T94" s="160"/>
      <c r="U94" s="160"/>
      <c r="V94" s="160"/>
    </row>
    <row r="95" spans="1:22" outlineLevel="1">
      <c r="A95" s="179" t="s">
        <v>192</v>
      </c>
      <c r="B95" s="160" t="s">
        <v>336</v>
      </c>
      <c r="C95" s="170">
        <v>43523</v>
      </c>
      <c r="D95" s="160" t="s">
        <v>400</v>
      </c>
      <c r="E95" s="161" t="s">
        <v>386</v>
      </c>
      <c r="F95" s="162">
        <v>75040</v>
      </c>
      <c r="G95" s="163">
        <v>1161.3900000000001</v>
      </c>
      <c r="H95" s="160">
        <v>1525.43</v>
      </c>
      <c r="I95" s="160" t="s">
        <v>10</v>
      </c>
      <c r="J95" s="171">
        <v>1525.43</v>
      </c>
      <c r="K95" s="172" t="s">
        <v>387</v>
      </c>
      <c r="L95" s="173" t="s">
        <v>307</v>
      </c>
      <c r="M95" s="173" t="s">
        <v>259</v>
      </c>
      <c r="N95" s="173" t="s">
        <v>388</v>
      </c>
      <c r="O95" s="173"/>
      <c r="P95" s="173" t="s">
        <v>61</v>
      </c>
      <c r="Q95" s="173" t="s">
        <v>240</v>
      </c>
      <c r="R95" s="173" t="s">
        <v>302</v>
      </c>
      <c r="S95" s="160"/>
      <c r="T95" s="160" t="s">
        <v>61</v>
      </c>
      <c r="U95" s="160" t="s">
        <v>240</v>
      </c>
      <c r="V95" s="160" t="s">
        <v>302</v>
      </c>
    </row>
    <row r="96" spans="1:22" outlineLevel="1">
      <c r="A96" s="179" t="s">
        <v>192</v>
      </c>
      <c r="B96" s="160" t="s">
        <v>336</v>
      </c>
      <c r="C96" s="170">
        <v>43523</v>
      </c>
      <c r="D96" s="160" t="s">
        <v>401</v>
      </c>
      <c r="E96" s="161" t="s">
        <v>390</v>
      </c>
      <c r="F96" s="162">
        <v>75040</v>
      </c>
      <c r="G96" s="163">
        <v>161.28</v>
      </c>
      <c r="H96" s="160">
        <v>211.83</v>
      </c>
      <c r="I96" s="160" t="s">
        <v>10</v>
      </c>
      <c r="J96" s="171">
        <v>211.83</v>
      </c>
      <c r="K96" s="172" t="s">
        <v>391</v>
      </c>
      <c r="L96" s="173" t="s">
        <v>307</v>
      </c>
      <c r="M96" s="173" t="s">
        <v>259</v>
      </c>
      <c r="N96" s="173" t="s">
        <v>388</v>
      </c>
      <c r="O96" s="173"/>
      <c r="P96" s="173" t="s">
        <v>61</v>
      </c>
      <c r="Q96" s="173" t="s">
        <v>240</v>
      </c>
      <c r="R96" s="173" t="s">
        <v>302</v>
      </c>
      <c r="S96" s="160"/>
      <c r="T96" s="160" t="s">
        <v>61</v>
      </c>
      <c r="U96" s="160" t="s">
        <v>240</v>
      </c>
      <c r="V96" s="160" t="s">
        <v>302</v>
      </c>
    </row>
    <row r="97" spans="1:22" outlineLevel="1">
      <c r="A97" s="179" t="s">
        <v>192</v>
      </c>
      <c r="B97" s="160" t="s">
        <v>336</v>
      </c>
      <c r="C97" s="170">
        <v>43523</v>
      </c>
      <c r="D97" s="160" t="s">
        <v>402</v>
      </c>
      <c r="E97" s="161" t="s">
        <v>396</v>
      </c>
      <c r="F97" s="162">
        <v>75040</v>
      </c>
      <c r="G97" s="163">
        <v>26.88</v>
      </c>
      <c r="H97" s="160">
        <v>35.31</v>
      </c>
      <c r="I97" s="160" t="s">
        <v>10</v>
      </c>
      <c r="J97" s="171">
        <v>35.31</v>
      </c>
      <c r="K97" s="172" t="s">
        <v>394</v>
      </c>
      <c r="L97" s="173" t="s">
        <v>307</v>
      </c>
      <c r="M97" s="173" t="s">
        <v>259</v>
      </c>
      <c r="N97" s="173" t="s">
        <v>388</v>
      </c>
      <c r="O97" s="173"/>
      <c r="P97" s="173" t="s">
        <v>61</v>
      </c>
      <c r="Q97" s="173" t="s">
        <v>240</v>
      </c>
      <c r="R97" s="173" t="s">
        <v>302</v>
      </c>
      <c r="S97" s="160"/>
      <c r="T97" s="160" t="s">
        <v>61</v>
      </c>
      <c r="U97" s="160" t="s">
        <v>240</v>
      </c>
      <c r="V97" s="160" t="s">
        <v>302</v>
      </c>
    </row>
    <row r="98" spans="1:22" outlineLevel="1">
      <c r="A98" s="179" t="s">
        <v>192</v>
      </c>
      <c r="B98" s="160" t="s">
        <v>336</v>
      </c>
      <c r="C98" s="170">
        <v>43523</v>
      </c>
      <c r="D98" s="160" t="s">
        <v>403</v>
      </c>
      <c r="E98" s="161" t="s">
        <v>393</v>
      </c>
      <c r="F98" s="162">
        <v>75040</v>
      </c>
      <c r="G98" s="163">
        <v>1.79</v>
      </c>
      <c r="H98" s="160">
        <v>2.35</v>
      </c>
      <c r="I98" s="160" t="s">
        <v>10</v>
      </c>
      <c r="J98" s="171">
        <v>2.35</v>
      </c>
      <c r="K98" s="172" t="s">
        <v>394</v>
      </c>
      <c r="L98" s="173" t="s">
        <v>307</v>
      </c>
      <c r="M98" s="173" t="s">
        <v>259</v>
      </c>
      <c r="N98" s="173" t="s">
        <v>388</v>
      </c>
      <c r="O98" s="173"/>
      <c r="P98" s="173" t="s">
        <v>61</v>
      </c>
      <c r="Q98" s="173" t="s">
        <v>240</v>
      </c>
      <c r="R98" s="173" t="s">
        <v>302</v>
      </c>
      <c r="S98" s="160"/>
      <c r="T98" s="160" t="s">
        <v>61</v>
      </c>
      <c r="U98" s="160" t="s">
        <v>240</v>
      </c>
      <c r="V98" s="160" t="s">
        <v>302</v>
      </c>
    </row>
    <row r="99" spans="1:22" outlineLevel="1">
      <c r="A99" s="179" t="s">
        <v>192</v>
      </c>
      <c r="B99" s="160" t="s">
        <v>274</v>
      </c>
      <c r="C99" s="170">
        <v>43553</v>
      </c>
      <c r="D99" s="160" t="s">
        <v>404</v>
      </c>
      <c r="E99" s="161" t="s">
        <v>386</v>
      </c>
      <c r="F99" s="162">
        <v>75358</v>
      </c>
      <c r="G99" s="163">
        <v>2298</v>
      </c>
      <c r="H99" s="160">
        <v>3050.86</v>
      </c>
      <c r="I99" s="160" t="s">
        <v>10</v>
      </c>
      <c r="J99" s="171">
        <v>3050.86</v>
      </c>
      <c r="K99" s="172" t="s">
        <v>387</v>
      </c>
      <c r="L99" s="173" t="s">
        <v>307</v>
      </c>
      <c r="M99" s="173" t="s">
        <v>259</v>
      </c>
      <c r="N99" s="173" t="s">
        <v>388</v>
      </c>
      <c r="O99" s="173"/>
      <c r="P99" s="173" t="s">
        <v>61</v>
      </c>
      <c r="Q99" s="173" t="s">
        <v>240</v>
      </c>
      <c r="R99" s="173" t="s">
        <v>302</v>
      </c>
      <c r="S99" s="160"/>
      <c r="T99" s="160" t="s">
        <v>61</v>
      </c>
      <c r="U99" s="160" t="s">
        <v>240</v>
      </c>
      <c r="V99" s="160" t="s">
        <v>302</v>
      </c>
    </row>
    <row r="100" spans="1:22" outlineLevel="1">
      <c r="A100" s="179" t="s">
        <v>192</v>
      </c>
      <c r="B100" s="160" t="s">
        <v>274</v>
      </c>
      <c r="C100" s="170">
        <v>43553</v>
      </c>
      <c r="D100" s="160" t="s">
        <v>405</v>
      </c>
      <c r="E100" s="161" t="s">
        <v>390</v>
      </c>
      <c r="F100" s="162">
        <v>75358</v>
      </c>
      <c r="G100" s="163">
        <v>319.11</v>
      </c>
      <c r="H100" s="160">
        <v>423.66</v>
      </c>
      <c r="I100" s="160" t="s">
        <v>10</v>
      </c>
      <c r="J100" s="171">
        <v>423.66</v>
      </c>
      <c r="K100" s="172" t="s">
        <v>391</v>
      </c>
      <c r="L100" s="173" t="s">
        <v>307</v>
      </c>
      <c r="M100" s="173" t="s">
        <v>259</v>
      </c>
      <c r="N100" s="173" t="s">
        <v>388</v>
      </c>
      <c r="O100" s="173"/>
      <c r="P100" s="173" t="s">
        <v>61</v>
      </c>
      <c r="Q100" s="173" t="s">
        <v>240</v>
      </c>
      <c r="R100" s="173" t="s">
        <v>302</v>
      </c>
      <c r="S100" s="160"/>
      <c r="T100" s="160" t="s">
        <v>61</v>
      </c>
      <c r="U100" s="160" t="s">
        <v>240</v>
      </c>
      <c r="V100" s="160" t="s">
        <v>302</v>
      </c>
    </row>
    <row r="101" spans="1:22" outlineLevel="1">
      <c r="A101" s="179" t="s">
        <v>192</v>
      </c>
      <c r="B101" s="160" t="s">
        <v>274</v>
      </c>
      <c r="C101" s="170">
        <v>43552</v>
      </c>
      <c r="D101" s="160" t="s">
        <v>406</v>
      </c>
      <c r="E101" s="161" t="s">
        <v>393</v>
      </c>
      <c r="F101" s="162">
        <v>75358</v>
      </c>
      <c r="G101" s="163">
        <v>3.55</v>
      </c>
      <c r="H101" s="160">
        <v>4.71</v>
      </c>
      <c r="I101" s="160" t="s">
        <v>10</v>
      </c>
      <c r="J101" s="171">
        <v>4.71</v>
      </c>
      <c r="K101" s="172" t="s">
        <v>394</v>
      </c>
      <c r="L101" s="173" t="s">
        <v>307</v>
      </c>
      <c r="M101" s="173" t="s">
        <v>259</v>
      </c>
      <c r="N101" s="173" t="s">
        <v>388</v>
      </c>
      <c r="O101" s="173"/>
      <c r="P101" s="173" t="s">
        <v>61</v>
      </c>
      <c r="Q101" s="173" t="s">
        <v>240</v>
      </c>
      <c r="R101" s="173" t="s">
        <v>302</v>
      </c>
      <c r="S101" s="160"/>
      <c r="T101" s="160" t="s">
        <v>61</v>
      </c>
      <c r="U101" s="160" t="s">
        <v>240</v>
      </c>
      <c r="V101" s="160" t="s">
        <v>302</v>
      </c>
    </row>
    <row r="102" spans="1:22" outlineLevel="1">
      <c r="A102" s="179" t="s">
        <v>192</v>
      </c>
      <c r="B102" s="160" t="s">
        <v>274</v>
      </c>
      <c r="C102" s="170">
        <v>43553</v>
      </c>
      <c r="D102" s="160" t="s">
        <v>407</v>
      </c>
      <c r="E102" s="161" t="s">
        <v>396</v>
      </c>
      <c r="F102" s="162">
        <v>75358</v>
      </c>
      <c r="G102" s="163">
        <v>53.19</v>
      </c>
      <c r="H102" s="160">
        <v>70.61</v>
      </c>
      <c r="I102" s="160" t="s">
        <v>10</v>
      </c>
      <c r="J102" s="171">
        <v>70.62</v>
      </c>
      <c r="K102" s="172" t="s">
        <v>394</v>
      </c>
      <c r="L102" s="173" t="s">
        <v>307</v>
      </c>
      <c r="M102" s="173" t="s">
        <v>259</v>
      </c>
      <c r="N102" s="173" t="s">
        <v>388</v>
      </c>
      <c r="O102" s="173"/>
      <c r="P102" s="173" t="s">
        <v>61</v>
      </c>
      <c r="Q102" s="173" t="s">
        <v>240</v>
      </c>
      <c r="R102" s="173" t="s">
        <v>302</v>
      </c>
      <c r="S102" s="160"/>
      <c r="T102" s="160" t="s">
        <v>61</v>
      </c>
      <c r="U102" s="160" t="s">
        <v>240</v>
      </c>
      <c r="V102" s="160" t="s">
        <v>302</v>
      </c>
    </row>
    <row r="103" spans="1:22">
      <c r="A103" s="174" t="s">
        <v>301</v>
      </c>
      <c r="B103" s="174"/>
      <c r="C103" s="174"/>
      <c r="D103" s="174"/>
      <c r="E103" s="175"/>
      <c r="F103" s="176"/>
      <c r="G103" s="177">
        <f>SUM(G95:G102)</f>
        <v>4025.1900000000005</v>
      </c>
      <c r="H103" s="178">
        <f>SUM(H95:H102)</f>
        <v>5324.7599999999993</v>
      </c>
      <c r="I103" s="174"/>
      <c r="J103" s="178">
        <f>SUM(J95:J102)</f>
        <v>5324.7699999999995</v>
      </c>
      <c r="K103" s="174"/>
      <c r="L103" s="174"/>
      <c r="M103" s="174"/>
      <c r="N103" s="174"/>
      <c r="O103" s="174"/>
      <c r="P103" s="174"/>
      <c r="Q103" s="174"/>
      <c r="R103" s="174"/>
      <c r="S103" s="160"/>
      <c r="T103" s="160"/>
      <c r="U103" s="160"/>
      <c r="V103" s="160"/>
    </row>
    <row r="104" spans="1:22" outlineLevel="1">
      <c r="A104" s="179" t="s">
        <v>195</v>
      </c>
      <c r="B104" s="160" t="s">
        <v>336</v>
      </c>
      <c r="C104" s="170">
        <v>43509</v>
      </c>
      <c r="D104" s="160" t="s">
        <v>408</v>
      </c>
      <c r="E104" s="161" t="s">
        <v>409</v>
      </c>
      <c r="F104" s="162">
        <v>75040</v>
      </c>
      <c r="G104" s="163">
        <v>1.52</v>
      </c>
      <c r="H104" s="160">
        <v>2</v>
      </c>
      <c r="I104" s="160" t="s">
        <v>10</v>
      </c>
      <c r="J104" s="171">
        <v>2</v>
      </c>
      <c r="K104" s="172" t="s">
        <v>410</v>
      </c>
      <c r="L104" s="173" t="s">
        <v>307</v>
      </c>
      <c r="M104" s="173" t="s">
        <v>259</v>
      </c>
      <c r="N104" s="173" t="s">
        <v>388</v>
      </c>
      <c r="O104" s="173"/>
      <c r="P104" s="173" t="s">
        <v>61</v>
      </c>
      <c r="Q104" s="173" t="s">
        <v>240</v>
      </c>
      <c r="R104" s="173" t="s">
        <v>302</v>
      </c>
      <c r="S104" s="160"/>
      <c r="T104" s="160" t="s">
        <v>61</v>
      </c>
      <c r="U104" s="160" t="s">
        <v>240</v>
      </c>
      <c r="V104" s="160" t="s">
        <v>302</v>
      </c>
    </row>
    <row r="105" spans="1:22" outlineLevel="1">
      <c r="A105" s="179" t="s">
        <v>195</v>
      </c>
      <c r="B105" s="160" t="s">
        <v>336</v>
      </c>
      <c r="C105" s="170">
        <v>43509</v>
      </c>
      <c r="D105" s="160" t="s">
        <v>408</v>
      </c>
      <c r="E105" s="161" t="s">
        <v>411</v>
      </c>
      <c r="F105" s="162">
        <v>75040</v>
      </c>
      <c r="G105" s="163">
        <v>170.54</v>
      </c>
      <c r="H105" s="160">
        <v>224</v>
      </c>
      <c r="I105" s="160" t="s">
        <v>10</v>
      </c>
      <c r="J105" s="171">
        <v>224</v>
      </c>
      <c r="K105" s="172" t="s">
        <v>412</v>
      </c>
      <c r="L105" s="173" t="s">
        <v>307</v>
      </c>
      <c r="M105" s="173" t="s">
        <v>259</v>
      </c>
      <c r="N105" s="173" t="s">
        <v>388</v>
      </c>
      <c r="O105" s="173"/>
      <c r="P105" s="173" t="s">
        <v>61</v>
      </c>
      <c r="Q105" s="173" t="s">
        <v>240</v>
      </c>
      <c r="R105" s="173" t="s">
        <v>302</v>
      </c>
      <c r="S105" s="160"/>
      <c r="T105" s="160" t="s">
        <v>61</v>
      </c>
      <c r="U105" s="160" t="s">
        <v>240</v>
      </c>
      <c r="V105" s="160" t="s">
        <v>302</v>
      </c>
    </row>
    <row r="106" spans="1:22" outlineLevel="1">
      <c r="A106" s="179" t="s">
        <v>195</v>
      </c>
      <c r="B106" s="160" t="s">
        <v>274</v>
      </c>
      <c r="C106" s="170">
        <v>43539</v>
      </c>
      <c r="D106" s="160" t="s">
        <v>413</v>
      </c>
      <c r="E106" s="161" t="s">
        <v>414</v>
      </c>
      <c r="F106" s="162">
        <v>75358</v>
      </c>
      <c r="G106" s="163">
        <v>9.0399999999999991</v>
      </c>
      <c r="H106" s="160">
        <v>12</v>
      </c>
      <c r="I106" s="160" t="s">
        <v>10</v>
      </c>
      <c r="J106" s="171">
        <v>12</v>
      </c>
      <c r="K106" s="172" t="s">
        <v>410</v>
      </c>
      <c r="L106" s="173" t="s">
        <v>307</v>
      </c>
      <c r="M106" s="173" t="s">
        <v>259</v>
      </c>
      <c r="N106" s="173" t="s">
        <v>388</v>
      </c>
      <c r="O106" s="173"/>
      <c r="P106" s="173" t="s">
        <v>61</v>
      </c>
      <c r="Q106" s="173" t="s">
        <v>240</v>
      </c>
      <c r="R106" s="173" t="s">
        <v>302</v>
      </c>
      <c r="S106" s="160"/>
      <c r="T106" s="160" t="s">
        <v>61</v>
      </c>
      <c r="U106" s="160" t="s">
        <v>240</v>
      </c>
      <c r="V106" s="160" t="s">
        <v>302</v>
      </c>
    </row>
    <row r="107" spans="1:22" outlineLevel="1">
      <c r="A107" s="179" t="s">
        <v>195</v>
      </c>
      <c r="B107" s="160" t="s">
        <v>274</v>
      </c>
      <c r="C107" s="170">
        <v>43539</v>
      </c>
      <c r="D107" s="160" t="s">
        <v>413</v>
      </c>
      <c r="E107" s="161" t="s">
        <v>415</v>
      </c>
      <c r="F107" s="162">
        <v>75358</v>
      </c>
      <c r="G107" s="163">
        <v>22.6</v>
      </c>
      <c r="H107" s="160">
        <v>30</v>
      </c>
      <c r="I107" s="160" t="s">
        <v>10</v>
      </c>
      <c r="J107" s="171">
        <v>30</v>
      </c>
      <c r="K107" s="172" t="s">
        <v>416</v>
      </c>
      <c r="L107" s="173" t="s">
        <v>307</v>
      </c>
      <c r="M107" s="173" t="s">
        <v>259</v>
      </c>
      <c r="N107" s="173" t="s">
        <v>388</v>
      </c>
      <c r="O107" s="173"/>
      <c r="P107" s="173" t="s">
        <v>61</v>
      </c>
      <c r="Q107" s="173" t="s">
        <v>240</v>
      </c>
      <c r="R107" s="173" t="s">
        <v>302</v>
      </c>
      <c r="S107" s="160"/>
      <c r="T107" s="160" t="s">
        <v>61</v>
      </c>
      <c r="U107" s="160" t="s">
        <v>240</v>
      </c>
      <c r="V107" s="160" t="s">
        <v>302</v>
      </c>
    </row>
    <row r="108" spans="1:22" outlineLevel="1">
      <c r="A108" s="179" t="s">
        <v>195</v>
      </c>
      <c r="B108" s="160" t="s">
        <v>274</v>
      </c>
      <c r="C108" s="170">
        <v>43539</v>
      </c>
      <c r="D108" s="160" t="s">
        <v>413</v>
      </c>
      <c r="E108" s="161" t="s">
        <v>417</v>
      </c>
      <c r="F108" s="162">
        <v>75358</v>
      </c>
      <c r="G108" s="163">
        <v>22.6</v>
      </c>
      <c r="H108" s="160">
        <v>30</v>
      </c>
      <c r="I108" s="160" t="s">
        <v>10</v>
      </c>
      <c r="J108" s="171">
        <v>30</v>
      </c>
      <c r="K108" s="172" t="s">
        <v>416</v>
      </c>
      <c r="L108" s="173" t="s">
        <v>307</v>
      </c>
      <c r="M108" s="173" t="s">
        <v>259</v>
      </c>
      <c r="N108" s="173" t="s">
        <v>388</v>
      </c>
      <c r="O108" s="173"/>
      <c r="P108" s="173" t="s">
        <v>61</v>
      </c>
      <c r="Q108" s="173" t="s">
        <v>240</v>
      </c>
      <c r="R108" s="173" t="s">
        <v>302</v>
      </c>
      <c r="S108" s="160"/>
      <c r="T108" s="160" t="s">
        <v>61</v>
      </c>
      <c r="U108" s="160" t="s">
        <v>240</v>
      </c>
      <c r="V108" s="160" t="s">
        <v>302</v>
      </c>
    </row>
    <row r="109" spans="1:22" outlineLevel="1">
      <c r="A109" s="179" t="s">
        <v>195</v>
      </c>
      <c r="B109" s="160" t="s">
        <v>274</v>
      </c>
      <c r="C109" s="170">
        <v>43525</v>
      </c>
      <c r="D109" s="160" t="s">
        <v>418</v>
      </c>
      <c r="E109" s="161" t="s">
        <v>419</v>
      </c>
      <c r="F109" s="162">
        <v>75358</v>
      </c>
      <c r="G109" s="163">
        <v>89.63</v>
      </c>
      <c r="H109" s="160">
        <v>119</v>
      </c>
      <c r="I109" s="160" t="s">
        <v>10</v>
      </c>
      <c r="J109" s="171">
        <v>118.99</v>
      </c>
      <c r="K109" s="172" t="s">
        <v>412</v>
      </c>
      <c r="L109" s="173" t="s">
        <v>307</v>
      </c>
      <c r="M109" s="173" t="s">
        <v>259</v>
      </c>
      <c r="N109" s="173" t="s">
        <v>420</v>
      </c>
      <c r="O109" s="173"/>
      <c r="P109" s="173" t="s">
        <v>61</v>
      </c>
      <c r="Q109" s="173" t="s">
        <v>240</v>
      </c>
      <c r="R109" s="173" t="s">
        <v>302</v>
      </c>
      <c r="S109" s="160"/>
      <c r="T109" s="160" t="s">
        <v>61</v>
      </c>
      <c r="U109" s="160" t="s">
        <v>240</v>
      </c>
      <c r="V109" s="160" t="s">
        <v>302</v>
      </c>
    </row>
    <row r="110" spans="1:22" outlineLevel="1">
      <c r="A110" s="179" t="s">
        <v>195</v>
      </c>
      <c r="B110" s="160" t="s">
        <v>274</v>
      </c>
      <c r="C110" s="170">
        <v>43539</v>
      </c>
      <c r="D110" s="160" t="s">
        <v>413</v>
      </c>
      <c r="E110" s="161" t="s">
        <v>421</v>
      </c>
      <c r="F110" s="162">
        <v>75358</v>
      </c>
      <c r="G110" s="163">
        <v>75.319999999999993</v>
      </c>
      <c r="H110" s="160">
        <v>100</v>
      </c>
      <c r="I110" s="160" t="s">
        <v>10</v>
      </c>
      <c r="J110" s="171">
        <v>100</v>
      </c>
      <c r="K110" s="172" t="s">
        <v>412</v>
      </c>
      <c r="L110" s="173" t="s">
        <v>307</v>
      </c>
      <c r="M110" s="173" t="s">
        <v>259</v>
      </c>
      <c r="N110" s="173" t="s">
        <v>388</v>
      </c>
      <c r="O110" s="173"/>
      <c r="P110" s="173" t="s">
        <v>61</v>
      </c>
      <c r="Q110" s="173" t="s">
        <v>240</v>
      </c>
      <c r="R110" s="173" t="s">
        <v>302</v>
      </c>
      <c r="S110" s="160"/>
      <c r="T110" s="160" t="s">
        <v>61</v>
      </c>
      <c r="U110" s="160" t="s">
        <v>240</v>
      </c>
      <c r="V110" s="160" t="s">
        <v>302</v>
      </c>
    </row>
    <row r="111" spans="1:22" outlineLevel="1">
      <c r="A111" s="179" t="s">
        <v>195</v>
      </c>
      <c r="B111" s="160" t="s">
        <v>274</v>
      </c>
      <c r="C111" s="170">
        <v>43539</v>
      </c>
      <c r="D111" s="160" t="s">
        <v>413</v>
      </c>
      <c r="E111" s="161" t="s">
        <v>422</v>
      </c>
      <c r="F111" s="162">
        <v>75358</v>
      </c>
      <c r="G111" s="163">
        <v>75.319999999999993</v>
      </c>
      <c r="H111" s="160">
        <v>100</v>
      </c>
      <c r="I111" s="160" t="s">
        <v>10</v>
      </c>
      <c r="J111" s="171">
        <v>100</v>
      </c>
      <c r="K111" s="172" t="s">
        <v>412</v>
      </c>
      <c r="L111" s="173" t="s">
        <v>307</v>
      </c>
      <c r="M111" s="173" t="s">
        <v>259</v>
      </c>
      <c r="N111" s="173" t="s">
        <v>388</v>
      </c>
      <c r="O111" s="173"/>
      <c r="P111" s="173" t="s">
        <v>61</v>
      </c>
      <c r="Q111" s="173" t="s">
        <v>240</v>
      </c>
      <c r="R111" s="173" t="s">
        <v>302</v>
      </c>
      <c r="S111" s="160"/>
      <c r="T111" s="160" t="s">
        <v>61</v>
      </c>
      <c r="U111" s="160" t="s">
        <v>240</v>
      </c>
      <c r="V111" s="160" t="s">
        <v>302</v>
      </c>
    </row>
    <row r="112" spans="1:22">
      <c r="A112" s="174" t="s">
        <v>301</v>
      </c>
      <c r="B112" s="174"/>
      <c r="C112" s="174"/>
      <c r="D112" s="174"/>
      <c r="E112" s="175"/>
      <c r="F112" s="176"/>
      <c r="G112" s="177">
        <f>SUM(G104:G111)</f>
        <v>466.56999999999994</v>
      </c>
      <c r="H112" s="178">
        <f>SUM(H104:H111)</f>
        <v>617</v>
      </c>
      <c r="I112" s="174"/>
      <c r="J112" s="178">
        <f>SUM(J104:J111)</f>
        <v>616.99</v>
      </c>
      <c r="K112" s="174"/>
      <c r="L112" s="174"/>
      <c r="M112" s="174"/>
      <c r="N112" s="174"/>
      <c r="O112" s="174"/>
      <c r="P112" s="174"/>
      <c r="Q112" s="174"/>
      <c r="R112" s="174"/>
      <c r="S112" s="160"/>
      <c r="T112" s="160"/>
      <c r="U112" s="160"/>
      <c r="V112" s="160"/>
    </row>
    <row r="113" spans="1:22" outlineLevel="1">
      <c r="A113" s="179" t="s">
        <v>199</v>
      </c>
      <c r="B113" s="160" t="s">
        <v>384</v>
      </c>
      <c r="C113" s="170">
        <v>43496</v>
      </c>
      <c r="D113" s="160" t="s">
        <v>385</v>
      </c>
      <c r="E113" s="161" t="s">
        <v>386</v>
      </c>
      <c r="F113" s="162">
        <v>74791</v>
      </c>
      <c r="G113" s="163">
        <v>932.66</v>
      </c>
      <c r="H113" s="160">
        <v>1190.0999999999999</v>
      </c>
      <c r="I113" s="160" t="s">
        <v>10</v>
      </c>
      <c r="J113" s="171">
        <v>1190.0899999999999</v>
      </c>
      <c r="K113" s="172" t="s">
        <v>387</v>
      </c>
      <c r="L113" s="173" t="s">
        <v>307</v>
      </c>
      <c r="M113" s="173" t="s">
        <v>259</v>
      </c>
      <c r="N113" s="173" t="s">
        <v>388</v>
      </c>
      <c r="O113" s="173"/>
      <c r="P113" s="173" t="s">
        <v>61</v>
      </c>
      <c r="Q113" s="173" t="s">
        <v>240</v>
      </c>
      <c r="R113" s="173" t="s">
        <v>302</v>
      </c>
      <c r="S113" s="160"/>
      <c r="T113" s="160" t="s">
        <v>61</v>
      </c>
      <c r="U113" s="160" t="s">
        <v>240</v>
      </c>
      <c r="V113" s="160" t="s">
        <v>302</v>
      </c>
    </row>
    <row r="114" spans="1:22" outlineLevel="1">
      <c r="A114" s="179" t="s">
        <v>199</v>
      </c>
      <c r="B114" s="160" t="s">
        <v>384</v>
      </c>
      <c r="C114" s="170">
        <v>43496</v>
      </c>
      <c r="D114" s="160" t="s">
        <v>389</v>
      </c>
      <c r="E114" s="161" t="s">
        <v>390</v>
      </c>
      <c r="F114" s="162">
        <v>74791</v>
      </c>
      <c r="G114" s="163">
        <v>129.52000000000001</v>
      </c>
      <c r="H114" s="160">
        <v>165.27</v>
      </c>
      <c r="I114" s="160" t="s">
        <v>10</v>
      </c>
      <c r="J114" s="171">
        <v>165.27</v>
      </c>
      <c r="K114" s="172" t="s">
        <v>391</v>
      </c>
      <c r="L114" s="173" t="s">
        <v>307</v>
      </c>
      <c r="M114" s="173" t="s">
        <v>259</v>
      </c>
      <c r="N114" s="173" t="s">
        <v>388</v>
      </c>
      <c r="O114" s="173"/>
      <c r="P114" s="173" t="s">
        <v>61</v>
      </c>
      <c r="Q114" s="173" t="s">
        <v>240</v>
      </c>
      <c r="R114" s="173" t="s">
        <v>302</v>
      </c>
      <c r="S114" s="160"/>
      <c r="T114" s="160" t="s">
        <v>61</v>
      </c>
      <c r="U114" s="160" t="s">
        <v>240</v>
      </c>
      <c r="V114" s="160" t="s">
        <v>302</v>
      </c>
    </row>
    <row r="115" spans="1:22" outlineLevel="1">
      <c r="A115" s="179" t="s">
        <v>199</v>
      </c>
      <c r="B115" s="160" t="s">
        <v>384</v>
      </c>
      <c r="C115" s="170">
        <v>43496</v>
      </c>
      <c r="D115" s="160" t="s">
        <v>395</v>
      </c>
      <c r="E115" s="161" t="s">
        <v>396</v>
      </c>
      <c r="F115" s="162">
        <v>74791</v>
      </c>
      <c r="G115" s="163">
        <v>21.58</v>
      </c>
      <c r="H115" s="160">
        <v>27.54</v>
      </c>
      <c r="I115" s="160" t="s">
        <v>10</v>
      </c>
      <c r="J115" s="171">
        <v>27.54</v>
      </c>
      <c r="K115" s="172" t="s">
        <v>394</v>
      </c>
      <c r="L115" s="173" t="s">
        <v>307</v>
      </c>
      <c r="M115" s="173" t="s">
        <v>259</v>
      </c>
      <c r="N115" s="173" t="s">
        <v>388</v>
      </c>
      <c r="O115" s="173"/>
      <c r="P115" s="173" t="s">
        <v>61</v>
      </c>
      <c r="Q115" s="173" t="s">
        <v>240</v>
      </c>
      <c r="R115" s="173" t="s">
        <v>302</v>
      </c>
      <c r="S115" s="160"/>
      <c r="T115" s="160" t="s">
        <v>61</v>
      </c>
      <c r="U115" s="160" t="s">
        <v>240</v>
      </c>
      <c r="V115" s="160" t="s">
        <v>302</v>
      </c>
    </row>
    <row r="116" spans="1:22" outlineLevel="1">
      <c r="A116" s="179" t="s">
        <v>199</v>
      </c>
      <c r="B116" s="160" t="s">
        <v>384</v>
      </c>
      <c r="C116" s="170">
        <v>43495</v>
      </c>
      <c r="D116" s="160" t="s">
        <v>392</v>
      </c>
      <c r="E116" s="161" t="s">
        <v>393</v>
      </c>
      <c r="F116" s="162">
        <v>74791</v>
      </c>
      <c r="G116" s="163">
        <v>0.72</v>
      </c>
      <c r="H116" s="160">
        <v>0.92</v>
      </c>
      <c r="I116" s="160" t="s">
        <v>10</v>
      </c>
      <c r="J116" s="171">
        <v>0.92</v>
      </c>
      <c r="K116" s="172" t="s">
        <v>394</v>
      </c>
      <c r="L116" s="173" t="s">
        <v>307</v>
      </c>
      <c r="M116" s="173" t="s">
        <v>259</v>
      </c>
      <c r="N116" s="173" t="s">
        <v>388</v>
      </c>
      <c r="O116" s="173"/>
      <c r="P116" s="173" t="s">
        <v>61</v>
      </c>
      <c r="Q116" s="173" t="s">
        <v>240</v>
      </c>
      <c r="R116" s="173" t="s">
        <v>302</v>
      </c>
      <c r="S116" s="160"/>
      <c r="T116" s="160" t="s">
        <v>61</v>
      </c>
      <c r="U116" s="160" t="s">
        <v>240</v>
      </c>
      <c r="V116" s="160" t="s">
        <v>302</v>
      </c>
    </row>
    <row r="117" spans="1:22">
      <c r="A117" s="174" t="s">
        <v>301</v>
      </c>
      <c r="B117" s="174"/>
      <c r="C117" s="174"/>
      <c r="D117" s="174"/>
      <c r="E117" s="175"/>
      <c r="F117" s="176"/>
      <c r="G117" s="177">
        <f>SUM(G113:G116)</f>
        <v>1084.48</v>
      </c>
      <c r="H117" s="178">
        <f>SUM(H113:H116)</f>
        <v>1383.83</v>
      </c>
      <c r="I117" s="174"/>
      <c r="J117" s="178">
        <f>SUM(J113:J116)</f>
        <v>1383.82</v>
      </c>
      <c r="K117" s="174"/>
      <c r="L117" s="174"/>
      <c r="M117" s="174"/>
      <c r="N117" s="174"/>
      <c r="O117" s="174"/>
      <c r="P117" s="174"/>
      <c r="Q117" s="174"/>
      <c r="R117" s="174"/>
      <c r="S117" s="160"/>
      <c r="T117" s="160"/>
      <c r="U117" s="160"/>
      <c r="V117" s="160"/>
    </row>
    <row r="118" spans="1:22" outlineLevel="1">
      <c r="A118" s="179" t="s">
        <v>200</v>
      </c>
      <c r="B118" s="160" t="s">
        <v>336</v>
      </c>
      <c r="C118" s="170">
        <v>43523</v>
      </c>
      <c r="D118" s="160" t="s">
        <v>400</v>
      </c>
      <c r="E118" s="161" t="s">
        <v>386</v>
      </c>
      <c r="F118" s="162">
        <v>75040</v>
      </c>
      <c r="G118" s="163">
        <v>1161.3900000000001</v>
      </c>
      <c r="H118" s="160">
        <v>1525.43</v>
      </c>
      <c r="I118" s="160" t="s">
        <v>10</v>
      </c>
      <c r="J118" s="171">
        <v>1525.43</v>
      </c>
      <c r="K118" s="172" t="s">
        <v>387</v>
      </c>
      <c r="L118" s="173" t="s">
        <v>307</v>
      </c>
      <c r="M118" s="173" t="s">
        <v>259</v>
      </c>
      <c r="N118" s="173" t="s">
        <v>388</v>
      </c>
      <c r="O118" s="173"/>
      <c r="P118" s="173" t="s">
        <v>61</v>
      </c>
      <c r="Q118" s="173" t="s">
        <v>240</v>
      </c>
      <c r="R118" s="173" t="s">
        <v>302</v>
      </c>
      <c r="S118" s="160"/>
      <c r="T118" s="160" t="s">
        <v>61</v>
      </c>
      <c r="U118" s="160" t="s">
        <v>240</v>
      </c>
      <c r="V118" s="160" t="s">
        <v>302</v>
      </c>
    </row>
    <row r="119" spans="1:22" outlineLevel="1">
      <c r="A119" s="179" t="s">
        <v>200</v>
      </c>
      <c r="B119" s="160" t="s">
        <v>336</v>
      </c>
      <c r="C119" s="170">
        <v>43523</v>
      </c>
      <c r="D119" s="160" t="s">
        <v>401</v>
      </c>
      <c r="E119" s="161" t="s">
        <v>390</v>
      </c>
      <c r="F119" s="162">
        <v>75040</v>
      </c>
      <c r="G119" s="163">
        <v>161.28</v>
      </c>
      <c r="H119" s="160">
        <v>211.83</v>
      </c>
      <c r="I119" s="160" t="s">
        <v>10</v>
      </c>
      <c r="J119" s="171">
        <v>211.83</v>
      </c>
      <c r="K119" s="172" t="s">
        <v>391</v>
      </c>
      <c r="L119" s="173" t="s">
        <v>307</v>
      </c>
      <c r="M119" s="173" t="s">
        <v>259</v>
      </c>
      <c r="N119" s="173" t="s">
        <v>388</v>
      </c>
      <c r="O119" s="173"/>
      <c r="P119" s="173" t="s">
        <v>61</v>
      </c>
      <c r="Q119" s="173" t="s">
        <v>240</v>
      </c>
      <c r="R119" s="173" t="s">
        <v>302</v>
      </c>
      <c r="S119" s="160"/>
      <c r="T119" s="160" t="s">
        <v>61</v>
      </c>
      <c r="U119" s="160" t="s">
        <v>240</v>
      </c>
      <c r="V119" s="160" t="s">
        <v>302</v>
      </c>
    </row>
    <row r="120" spans="1:22" outlineLevel="1">
      <c r="A120" s="179" t="s">
        <v>200</v>
      </c>
      <c r="B120" s="160" t="s">
        <v>336</v>
      </c>
      <c r="C120" s="170">
        <v>43523</v>
      </c>
      <c r="D120" s="160" t="s">
        <v>403</v>
      </c>
      <c r="E120" s="161" t="s">
        <v>393</v>
      </c>
      <c r="F120" s="162">
        <v>75040</v>
      </c>
      <c r="G120" s="163">
        <v>1.79</v>
      </c>
      <c r="H120" s="160">
        <v>2.35</v>
      </c>
      <c r="I120" s="160" t="s">
        <v>10</v>
      </c>
      <c r="J120" s="171">
        <v>2.35</v>
      </c>
      <c r="K120" s="172" t="s">
        <v>394</v>
      </c>
      <c r="L120" s="173" t="s">
        <v>307</v>
      </c>
      <c r="M120" s="173" t="s">
        <v>259</v>
      </c>
      <c r="N120" s="173" t="s">
        <v>388</v>
      </c>
      <c r="O120" s="173"/>
      <c r="P120" s="173" t="s">
        <v>61</v>
      </c>
      <c r="Q120" s="173" t="s">
        <v>240</v>
      </c>
      <c r="R120" s="173" t="s">
        <v>302</v>
      </c>
      <c r="S120" s="160"/>
      <c r="T120" s="160" t="s">
        <v>61</v>
      </c>
      <c r="U120" s="160" t="s">
        <v>240</v>
      </c>
      <c r="V120" s="160" t="s">
        <v>302</v>
      </c>
    </row>
    <row r="121" spans="1:22" outlineLevel="1">
      <c r="A121" s="179" t="s">
        <v>200</v>
      </c>
      <c r="B121" s="160" t="s">
        <v>336</v>
      </c>
      <c r="C121" s="170">
        <v>43523</v>
      </c>
      <c r="D121" s="160" t="s">
        <v>402</v>
      </c>
      <c r="E121" s="161" t="s">
        <v>396</v>
      </c>
      <c r="F121" s="162">
        <v>75040</v>
      </c>
      <c r="G121" s="163">
        <v>26.88</v>
      </c>
      <c r="H121" s="160">
        <v>35.31</v>
      </c>
      <c r="I121" s="160" t="s">
        <v>10</v>
      </c>
      <c r="J121" s="171">
        <v>35.31</v>
      </c>
      <c r="K121" s="172" t="s">
        <v>394</v>
      </c>
      <c r="L121" s="173" t="s">
        <v>307</v>
      </c>
      <c r="M121" s="173" t="s">
        <v>259</v>
      </c>
      <c r="N121" s="173" t="s">
        <v>388</v>
      </c>
      <c r="O121" s="173"/>
      <c r="P121" s="173" t="s">
        <v>61</v>
      </c>
      <c r="Q121" s="173" t="s">
        <v>240</v>
      </c>
      <c r="R121" s="173" t="s">
        <v>302</v>
      </c>
      <c r="S121" s="160"/>
      <c r="T121" s="160" t="s">
        <v>61</v>
      </c>
      <c r="U121" s="160" t="s">
        <v>240</v>
      </c>
      <c r="V121" s="160" t="s">
        <v>302</v>
      </c>
    </row>
    <row r="122" spans="1:22">
      <c r="A122" s="174" t="s">
        <v>301</v>
      </c>
      <c r="B122" s="174"/>
      <c r="C122" s="174"/>
      <c r="D122" s="174"/>
      <c r="E122" s="175"/>
      <c r="F122" s="176"/>
      <c r="G122" s="177">
        <f>SUM(G118:G121)</f>
        <v>1351.3400000000001</v>
      </c>
      <c r="H122" s="178">
        <f>SUM(H118:H121)</f>
        <v>1774.9199999999998</v>
      </c>
      <c r="I122" s="174"/>
      <c r="J122" s="178">
        <f>SUM(J118:J121)</f>
        <v>1774.9199999999998</v>
      </c>
      <c r="K122" s="174"/>
      <c r="L122" s="174"/>
      <c r="M122" s="174"/>
      <c r="N122" s="174"/>
      <c r="O122" s="174"/>
      <c r="P122" s="174"/>
      <c r="Q122" s="174"/>
      <c r="R122" s="174"/>
      <c r="S122" s="160"/>
      <c r="T122" s="160"/>
      <c r="U122" s="160"/>
      <c r="V122" s="160"/>
    </row>
    <row r="123" spans="1:22" outlineLevel="1">
      <c r="A123" s="179" t="s">
        <v>201</v>
      </c>
      <c r="B123" s="160" t="s">
        <v>384</v>
      </c>
      <c r="C123" s="170">
        <v>43496</v>
      </c>
      <c r="D123" s="160" t="s">
        <v>385</v>
      </c>
      <c r="E123" s="161" t="s">
        <v>423</v>
      </c>
      <c r="F123" s="162">
        <v>74791</v>
      </c>
      <c r="G123" s="163">
        <v>243.08</v>
      </c>
      <c r="H123" s="160">
        <v>310.18</v>
      </c>
      <c r="I123" s="160" t="s">
        <v>10</v>
      </c>
      <c r="J123" s="171">
        <v>310.18</v>
      </c>
      <c r="K123" s="172" t="s">
        <v>387</v>
      </c>
      <c r="L123" s="173" t="s">
        <v>307</v>
      </c>
      <c r="M123" s="173" t="s">
        <v>259</v>
      </c>
      <c r="N123" s="173" t="s">
        <v>424</v>
      </c>
      <c r="O123" s="173"/>
      <c r="P123" s="173" t="s">
        <v>61</v>
      </c>
      <c r="Q123" s="173" t="s">
        <v>240</v>
      </c>
      <c r="R123" s="173" t="s">
        <v>302</v>
      </c>
      <c r="S123" s="160"/>
      <c r="T123" s="160" t="s">
        <v>61</v>
      </c>
      <c r="U123" s="160" t="s">
        <v>240</v>
      </c>
      <c r="V123" s="160" t="s">
        <v>302</v>
      </c>
    </row>
    <row r="124" spans="1:22" outlineLevel="1">
      <c r="A124" s="179" t="s">
        <v>201</v>
      </c>
      <c r="B124" s="160" t="s">
        <v>384</v>
      </c>
      <c r="C124" s="170">
        <v>43496</v>
      </c>
      <c r="D124" s="160" t="s">
        <v>389</v>
      </c>
      <c r="E124" s="161" t="s">
        <v>425</v>
      </c>
      <c r="F124" s="162">
        <v>74791</v>
      </c>
      <c r="G124" s="163">
        <v>34.14</v>
      </c>
      <c r="H124" s="160">
        <v>43.56</v>
      </c>
      <c r="I124" s="160" t="s">
        <v>10</v>
      </c>
      <c r="J124" s="171">
        <v>43.56</v>
      </c>
      <c r="K124" s="172" t="s">
        <v>391</v>
      </c>
      <c r="L124" s="173" t="s">
        <v>307</v>
      </c>
      <c r="M124" s="173" t="s">
        <v>259</v>
      </c>
      <c r="N124" s="173" t="s">
        <v>424</v>
      </c>
      <c r="O124" s="173"/>
      <c r="P124" s="173" t="s">
        <v>61</v>
      </c>
      <c r="Q124" s="173" t="s">
        <v>240</v>
      </c>
      <c r="R124" s="173" t="s">
        <v>302</v>
      </c>
      <c r="S124" s="160"/>
      <c r="T124" s="160" t="s">
        <v>61</v>
      </c>
      <c r="U124" s="160" t="s">
        <v>240</v>
      </c>
      <c r="V124" s="160" t="s">
        <v>302</v>
      </c>
    </row>
    <row r="125" spans="1:22" outlineLevel="1">
      <c r="A125" s="179" t="s">
        <v>201</v>
      </c>
      <c r="B125" s="160" t="s">
        <v>384</v>
      </c>
      <c r="C125" s="170">
        <v>43495</v>
      </c>
      <c r="D125" s="160" t="s">
        <v>392</v>
      </c>
      <c r="E125" s="161" t="s">
        <v>426</v>
      </c>
      <c r="F125" s="162">
        <v>74791</v>
      </c>
      <c r="G125" s="163">
        <v>0.6</v>
      </c>
      <c r="H125" s="160">
        <v>0.76</v>
      </c>
      <c r="I125" s="160" t="s">
        <v>10</v>
      </c>
      <c r="J125" s="171">
        <v>0.77</v>
      </c>
      <c r="K125" s="172" t="s">
        <v>394</v>
      </c>
      <c r="L125" s="173" t="s">
        <v>307</v>
      </c>
      <c r="M125" s="173" t="s">
        <v>259</v>
      </c>
      <c r="N125" s="173" t="s">
        <v>424</v>
      </c>
      <c r="O125" s="173"/>
      <c r="P125" s="173" t="s">
        <v>61</v>
      </c>
      <c r="Q125" s="173" t="s">
        <v>240</v>
      </c>
      <c r="R125" s="173" t="s">
        <v>302</v>
      </c>
      <c r="S125" s="160"/>
      <c r="T125" s="160" t="s">
        <v>61</v>
      </c>
      <c r="U125" s="160" t="s">
        <v>240</v>
      </c>
      <c r="V125" s="160" t="s">
        <v>302</v>
      </c>
    </row>
    <row r="126" spans="1:22" outlineLevel="1">
      <c r="A126" s="179" t="s">
        <v>201</v>
      </c>
      <c r="B126" s="160" t="s">
        <v>384</v>
      </c>
      <c r="C126" s="170">
        <v>43496</v>
      </c>
      <c r="D126" s="160" t="s">
        <v>395</v>
      </c>
      <c r="E126" s="161" t="s">
        <v>427</v>
      </c>
      <c r="F126" s="162">
        <v>74791</v>
      </c>
      <c r="G126" s="163">
        <v>5.69</v>
      </c>
      <c r="H126" s="160">
        <v>7.26</v>
      </c>
      <c r="I126" s="160" t="s">
        <v>10</v>
      </c>
      <c r="J126" s="171">
        <v>7.26</v>
      </c>
      <c r="K126" s="172" t="s">
        <v>394</v>
      </c>
      <c r="L126" s="173" t="s">
        <v>307</v>
      </c>
      <c r="M126" s="173" t="s">
        <v>259</v>
      </c>
      <c r="N126" s="173" t="s">
        <v>424</v>
      </c>
      <c r="O126" s="173"/>
      <c r="P126" s="173" t="s">
        <v>61</v>
      </c>
      <c r="Q126" s="173" t="s">
        <v>240</v>
      </c>
      <c r="R126" s="173" t="s">
        <v>302</v>
      </c>
      <c r="S126" s="160"/>
      <c r="T126" s="160" t="s">
        <v>61</v>
      </c>
      <c r="U126" s="160" t="s">
        <v>240</v>
      </c>
      <c r="V126" s="160" t="s">
        <v>302</v>
      </c>
    </row>
    <row r="127" spans="1:22" outlineLevel="1">
      <c r="A127" s="179" t="s">
        <v>201</v>
      </c>
      <c r="B127" s="160" t="s">
        <v>336</v>
      </c>
      <c r="C127" s="170">
        <v>43523</v>
      </c>
      <c r="D127" s="160" t="s">
        <v>400</v>
      </c>
      <c r="E127" s="161" t="s">
        <v>423</v>
      </c>
      <c r="F127" s="162">
        <v>75040</v>
      </c>
      <c r="G127" s="163">
        <v>237.98</v>
      </c>
      <c r="H127" s="160">
        <v>312.58</v>
      </c>
      <c r="I127" s="160" t="s">
        <v>10</v>
      </c>
      <c r="J127" s="171">
        <v>312.58</v>
      </c>
      <c r="K127" s="172" t="s">
        <v>387</v>
      </c>
      <c r="L127" s="173" t="s">
        <v>307</v>
      </c>
      <c r="M127" s="173" t="s">
        <v>259</v>
      </c>
      <c r="N127" s="173" t="s">
        <v>424</v>
      </c>
      <c r="O127" s="173"/>
      <c r="P127" s="173" t="s">
        <v>61</v>
      </c>
      <c r="Q127" s="173" t="s">
        <v>240</v>
      </c>
      <c r="R127" s="173" t="s">
        <v>302</v>
      </c>
      <c r="S127" s="160"/>
      <c r="T127" s="160" t="s">
        <v>61</v>
      </c>
      <c r="U127" s="160" t="s">
        <v>240</v>
      </c>
      <c r="V127" s="160" t="s">
        <v>302</v>
      </c>
    </row>
    <row r="128" spans="1:22" outlineLevel="1">
      <c r="A128" s="179" t="s">
        <v>201</v>
      </c>
      <c r="B128" s="160" t="s">
        <v>336</v>
      </c>
      <c r="C128" s="170">
        <v>43523</v>
      </c>
      <c r="D128" s="160" t="s">
        <v>401</v>
      </c>
      <c r="E128" s="161" t="s">
        <v>425</v>
      </c>
      <c r="F128" s="162">
        <v>75040</v>
      </c>
      <c r="G128" s="163">
        <v>33.159999999999997</v>
      </c>
      <c r="H128" s="160">
        <v>43.56</v>
      </c>
      <c r="I128" s="160" t="s">
        <v>10</v>
      </c>
      <c r="J128" s="171">
        <v>43.55</v>
      </c>
      <c r="K128" s="172" t="s">
        <v>391</v>
      </c>
      <c r="L128" s="173" t="s">
        <v>307</v>
      </c>
      <c r="M128" s="173" t="s">
        <v>259</v>
      </c>
      <c r="N128" s="173" t="s">
        <v>424</v>
      </c>
      <c r="O128" s="173"/>
      <c r="P128" s="173" t="s">
        <v>61</v>
      </c>
      <c r="Q128" s="173" t="s">
        <v>240</v>
      </c>
      <c r="R128" s="173" t="s">
        <v>302</v>
      </c>
      <c r="S128" s="160"/>
      <c r="T128" s="160" t="s">
        <v>61</v>
      </c>
      <c r="U128" s="160" t="s">
        <v>240</v>
      </c>
      <c r="V128" s="160" t="s">
        <v>302</v>
      </c>
    </row>
    <row r="129" spans="1:22" outlineLevel="1">
      <c r="A129" s="179" t="s">
        <v>201</v>
      </c>
      <c r="B129" s="160" t="s">
        <v>336</v>
      </c>
      <c r="C129" s="170">
        <v>43523</v>
      </c>
      <c r="D129" s="160" t="s">
        <v>402</v>
      </c>
      <c r="E129" s="161" t="s">
        <v>427</v>
      </c>
      <c r="F129" s="162">
        <v>75040</v>
      </c>
      <c r="G129" s="163">
        <v>5.53</v>
      </c>
      <c r="H129" s="160">
        <v>7.26</v>
      </c>
      <c r="I129" s="160" t="s">
        <v>10</v>
      </c>
      <c r="J129" s="171">
        <v>7.26</v>
      </c>
      <c r="K129" s="172" t="s">
        <v>394</v>
      </c>
      <c r="L129" s="173" t="s">
        <v>307</v>
      </c>
      <c r="M129" s="173" t="s">
        <v>259</v>
      </c>
      <c r="N129" s="173" t="s">
        <v>424</v>
      </c>
      <c r="O129" s="173"/>
      <c r="P129" s="173" t="s">
        <v>61</v>
      </c>
      <c r="Q129" s="173" t="s">
        <v>240</v>
      </c>
      <c r="R129" s="173" t="s">
        <v>302</v>
      </c>
      <c r="S129" s="160"/>
      <c r="T129" s="160" t="s">
        <v>61</v>
      </c>
      <c r="U129" s="160" t="s">
        <v>240</v>
      </c>
      <c r="V129" s="160" t="s">
        <v>302</v>
      </c>
    </row>
    <row r="130" spans="1:22" outlineLevel="1">
      <c r="A130" s="179" t="s">
        <v>201</v>
      </c>
      <c r="B130" s="160" t="s">
        <v>336</v>
      </c>
      <c r="C130" s="170">
        <v>43523</v>
      </c>
      <c r="D130" s="160" t="s">
        <v>403</v>
      </c>
      <c r="E130" s="161" t="s">
        <v>426</v>
      </c>
      <c r="F130" s="162">
        <v>75040</v>
      </c>
      <c r="G130" s="163">
        <v>0.37</v>
      </c>
      <c r="H130" s="160">
        <v>0.48</v>
      </c>
      <c r="I130" s="160" t="s">
        <v>10</v>
      </c>
      <c r="J130" s="171">
        <v>0.49</v>
      </c>
      <c r="K130" s="172" t="s">
        <v>394</v>
      </c>
      <c r="L130" s="173" t="s">
        <v>307</v>
      </c>
      <c r="M130" s="173" t="s">
        <v>259</v>
      </c>
      <c r="N130" s="173" t="s">
        <v>424</v>
      </c>
      <c r="O130" s="173"/>
      <c r="P130" s="173" t="s">
        <v>61</v>
      </c>
      <c r="Q130" s="173" t="s">
        <v>240</v>
      </c>
      <c r="R130" s="173" t="s">
        <v>302</v>
      </c>
      <c r="S130" s="160"/>
      <c r="T130" s="160" t="s">
        <v>61</v>
      </c>
      <c r="U130" s="160" t="s">
        <v>240</v>
      </c>
      <c r="V130" s="160" t="s">
        <v>302</v>
      </c>
    </row>
    <row r="131" spans="1:22" outlineLevel="1">
      <c r="A131" s="179" t="s">
        <v>201</v>
      </c>
      <c r="B131" s="160" t="s">
        <v>274</v>
      </c>
      <c r="C131" s="170">
        <v>43553</v>
      </c>
      <c r="D131" s="160" t="s">
        <v>404</v>
      </c>
      <c r="E131" s="161" t="s">
        <v>423</v>
      </c>
      <c r="F131" s="162">
        <v>75358</v>
      </c>
      <c r="G131" s="163">
        <v>821.96</v>
      </c>
      <c r="H131" s="160">
        <v>1091.24</v>
      </c>
      <c r="I131" s="160" t="s">
        <v>10</v>
      </c>
      <c r="J131" s="171">
        <v>1091.25</v>
      </c>
      <c r="K131" s="172" t="s">
        <v>387</v>
      </c>
      <c r="L131" s="173" t="s">
        <v>307</v>
      </c>
      <c r="M131" s="173" t="s">
        <v>259</v>
      </c>
      <c r="N131" s="173" t="s">
        <v>424</v>
      </c>
      <c r="O131" s="173"/>
      <c r="P131" s="173" t="s">
        <v>61</v>
      </c>
      <c r="Q131" s="173" t="s">
        <v>240</v>
      </c>
      <c r="R131" s="173" t="s">
        <v>302</v>
      </c>
      <c r="S131" s="160"/>
      <c r="T131" s="160" t="s">
        <v>61</v>
      </c>
      <c r="U131" s="160" t="s">
        <v>240</v>
      </c>
      <c r="V131" s="160" t="s">
        <v>302</v>
      </c>
    </row>
    <row r="132" spans="1:22" outlineLevel="1">
      <c r="A132" s="179" t="s">
        <v>201</v>
      </c>
      <c r="B132" s="160" t="s">
        <v>274</v>
      </c>
      <c r="C132" s="170">
        <v>43553</v>
      </c>
      <c r="D132" s="160" t="s">
        <v>405</v>
      </c>
      <c r="E132" s="161" t="s">
        <v>425</v>
      </c>
      <c r="F132" s="162">
        <v>75358</v>
      </c>
      <c r="G132" s="163">
        <v>114.85</v>
      </c>
      <c r="H132" s="160">
        <v>152.47999999999999</v>
      </c>
      <c r="I132" s="160" t="s">
        <v>10</v>
      </c>
      <c r="J132" s="171">
        <v>152.47999999999999</v>
      </c>
      <c r="K132" s="172" t="s">
        <v>391</v>
      </c>
      <c r="L132" s="173" t="s">
        <v>307</v>
      </c>
      <c r="M132" s="173" t="s">
        <v>259</v>
      </c>
      <c r="N132" s="173" t="s">
        <v>424</v>
      </c>
      <c r="O132" s="173"/>
      <c r="P132" s="173" t="s">
        <v>61</v>
      </c>
      <c r="Q132" s="173" t="s">
        <v>240</v>
      </c>
      <c r="R132" s="173" t="s">
        <v>302</v>
      </c>
      <c r="S132" s="160"/>
      <c r="T132" s="160" t="s">
        <v>61</v>
      </c>
      <c r="U132" s="160" t="s">
        <v>240</v>
      </c>
      <c r="V132" s="160" t="s">
        <v>302</v>
      </c>
    </row>
    <row r="133" spans="1:22" outlineLevel="1">
      <c r="A133" s="179" t="s">
        <v>201</v>
      </c>
      <c r="B133" s="160" t="s">
        <v>274</v>
      </c>
      <c r="C133" s="170">
        <v>43552</v>
      </c>
      <c r="D133" s="160" t="s">
        <v>406</v>
      </c>
      <c r="E133" s="161" t="s">
        <v>426</v>
      </c>
      <c r="F133" s="162">
        <v>75358</v>
      </c>
      <c r="G133" s="163">
        <v>1.27</v>
      </c>
      <c r="H133" s="160">
        <v>1.69</v>
      </c>
      <c r="I133" s="160" t="s">
        <v>10</v>
      </c>
      <c r="J133" s="171">
        <v>1.69</v>
      </c>
      <c r="K133" s="172" t="s">
        <v>394</v>
      </c>
      <c r="L133" s="173" t="s">
        <v>307</v>
      </c>
      <c r="M133" s="173" t="s">
        <v>259</v>
      </c>
      <c r="N133" s="173" t="s">
        <v>424</v>
      </c>
      <c r="O133" s="173"/>
      <c r="P133" s="173" t="s">
        <v>61</v>
      </c>
      <c r="Q133" s="173" t="s">
        <v>240</v>
      </c>
      <c r="R133" s="173" t="s">
        <v>302</v>
      </c>
      <c r="S133" s="160"/>
      <c r="T133" s="160" t="s">
        <v>61</v>
      </c>
      <c r="U133" s="160" t="s">
        <v>240</v>
      </c>
      <c r="V133" s="160" t="s">
        <v>302</v>
      </c>
    </row>
    <row r="134" spans="1:22" outlineLevel="1">
      <c r="A134" s="179" t="s">
        <v>201</v>
      </c>
      <c r="B134" s="160" t="s">
        <v>274</v>
      </c>
      <c r="C134" s="170">
        <v>43553</v>
      </c>
      <c r="D134" s="160" t="s">
        <v>407</v>
      </c>
      <c r="E134" s="161" t="s">
        <v>427</v>
      </c>
      <c r="F134" s="162">
        <v>75358</v>
      </c>
      <c r="G134" s="163">
        <v>19.14</v>
      </c>
      <c r="H134" s="160">
        <v>25.41</v>
      </c>
      <c r="I134" s="160" t="s">
        <v>10</v>
      </c>
      <c r="J134" s="171">
        <v>25.41</v>
      </c>
      <c r="K134" s="172" t="s">
        <v>394</v>
      </c>
      <c r="L134" s="173" t="s">
        <v>307</v>
      </c>
      <c r="M134" s="173" t="s">
        <v>259</v>
      </c>
      <c r="N134" s="173" t="s">
        <v>424</v>
      </c>
      <c r="O134" s="173"/>
      <c r="P134" s="173" t="s">
        <v>61</v>
      </c>
      <c r="Q134" s="173" t="s">
        <v>240</v>
      </c>
      <c r="R134" s="173" t="s">
        <v>302</v>
      </c>
      <c r="S134" s="160"/>
      <c r="T134" s="160" t="s">
        <v>61</v>
      </c>
      <c r="U134" s="160" t="s">
        <v>240</v>
      </c>
      <c r="V134" s="160" t="s">
        <v>302</v>
      </c>
    </row>
    <row r="135" spans="1:22">
      <c r="A135" s="174" t="s">
        <v>301</v>
      </c>
      <c r="B135" s="174"/>
      <c r="C135" s="174"/>
      <c r="D135" s="174"/>
      <c r="E135" s="175"/>
      <c r="F135" s="176"/>
      <c r="G135" s="177">
        <f>SUM(G123:G134)</f>
        <v>1517.77</v>
      </c>
      <c r="H135" s="178">
        <f>SUM(H123:H134)</f>
        <v>1996.46</v>
      </c>
      <c r="I135" s="174"/>
      <c r="J135" s="178">
        <f>SUM(J123:J134)</f>
        <v>1996.48</v>
      </c>
      <c r="K135" s="174"/>
      <c r="L135" s="174"/>
      <c r="M135" s="174"/>
      <c r="N135" s="174"/>
      <c r="O135" s="174"/>
      <c r="P135" s="174"/>
      <c r="Q135" s="174"/>
      <c r="R135" s="174"/>
      <c r="S135" s="160"/>
      <c r="T135" s="160"/>
      <c r="U135" s="160"/>
      <c r="V135" s="160"/>
    </row>
    <row r="136" spans="1:22" outlineLevel="1">
      <c r="A136" s="179" t="s">
        <v>203</v>
      </c>
      <c r="B136" s="160" t="s">
        <v>384</v>
      </c>
      <c r="C136" s="170">
        <v>43496</v>
      </c>
      <c r="D136" s="160" t="s">
        <v>385</v>
      </c>
      <c r="E136" s="161" t="s">
        <v>428</v>
      </c>
      <c r="F136" s="162">
        <v>74791</v>
      </c>
      <c r="G136" s="163">
        <v>571.66</v>
      </c>
      <c r="H136" s="160">
        <v>729.45</v>
      </c>
      <c r="I136" s="160" t="s">
        <v>10</v>
      </c>
      <c r="J136" s="171">
        <v>729.45</v>
      </c>
      <c r="K136" s="172" t="s">
        <v>387</v>
      </c>
      <c r="L136" s="173" t="s">
        <v>307</v>
      </c>
      <c r="M136" s="173" t="s">
        <v>259</v>
      </c>
      <c r="N136" s="173" t="s">
        <v>429</v>
      </c>
      <c r="O136" s="173"/>
      <c r="P136" s="173" t="s">
        <v>61</v>
      </c>
      <c r="Q136" s="173" t="s">
        <v>240</v>
      </c>
      <c r="R136" s="173" t="s">
        <v>302</v>
      </c>
      <c r="S136" s="160"/>
      <c r="T136" s="160" t="s">
        <v>61</v>
      </c>
      <c r="U136" s="160" t="s">
        <v>240</v>
      </c>
      <c r="V136" s="160" t="s">
        <v>302</v>
      </c>
    </row>
    <row r="137" spans="1:22" outlineLevel="1">
      <c r="A137" s="179" t="s">
        <v>203</v>
      </c>
      <c r="B137" s="160" t="s">
        <v>384</v>
      </c>
      <c r="C137" s="170">
        <v>43496</v>
      </c>
      <c r="D137" s="160" t="s">
        <v>389</v>
      </c>
      <c r="E137" s="161" t="s">
        <v>430</v>
      </c>
      <c r="F137" s="162">
        <v>74791</v>
      </c>
      <c r="G137" s="163">
        <v>79.3</v>
      </c>
      <c r="H137" s="160">
        <v>101.19</v>
      </c>
      <c r="I137" s="160" t="s">
        <v>10</v>
      </c>
      <c r="J137" s="171">
        <v>101.19</v>
      </c>
      <c r="K137" s="172" t="s">
        <v>391</v>
      </c>
      <c r="L137" s="173" t="s">
        <v>307</v>
      </c>
      <c r="M137" s="173" t="s">
        <v>259</v>
      </c>
      <c r="N137" s="173" t="s">
        <v>429</v>
      </c>
      <c r="O137" s="173"/>
      <c r="P137" s="173" t="s">
        <v>61</v>
      </c>
      <c r="Q137" s="173" t="s">
        <v>240</v>
      </c>
      <c r="R137" s="173" t="s">
        <v>302</v>
      </c>
      <c r="S137" s="160"/>
      <c r="T137" s="160" t="s">
        <v>61</v>
      </c>
      <c r="U137" s="160" t="s">
        <v>240</v>
      </c>
      <c r="V137" s="160" t="s">
        <v>302</v>
      </c>
    </row>
    <row r="138" spans="1:22" outlineLevel="1">
      <c r="A138" s="179" t="s">
        <v>203</v>
      </c>
      <c r="B138" s="160" t="s">
        <v>384</v>
      </c>
      <c r="C138" s="170">
        <v>43495</v>
      </c>
      <c r="D138" s="160" t="s">
        <v>392</v>
      </c>
      <c r="E138" s="161" t="s">
        <v>431</v>
      </c>
      <c r="F138" s="162">
        <v>74791</v>
      </c>
      <c r="G138" s="163">
        <v>0.88</v>
      </c>
      <c r="H138" s="160">
        <v>1.1200000000000001</v>
      </c>
      <c r="I138" s="160" t="s">
        <v>10</v>
      </c>
      <c r="J138" s="171">
        <v>1.1200000000000001</v>
      </c>
      <c r="K138" s="172" t="s">
        <v>394</v>
      </c>
      <c r="L138" s="173" t="s">
        <v>307</v>
      </c>
      <c r="M138" s="173" t="s">
        <v>259</v>
      </c>
      <c r="N138" s="173" t="s">
        <v>429</v>
      </c>
      <c r="O138" s="173"/>
      <c r="P138" s="173" t="s">
        <v>61</v>
      </c>
      <c r="Q138" s="173" t="s">
        <v>240</v>
      </c>
      <c r="R138" s="173" t="s">
        <v>302</v>
      </c>
      <c r="S138" s="160"/>
      <c r="T138" s="160" t="s">
        <v>61</v>
      </c>
      <c r="U138" s="160" t="s">
        <v>240</v>
      </c>
      <c r="V138" s="160" t="s">
        <v>302</v>
      </c>
    </row>
    <row r="139" spans="1:22" outlineLevel="1">
      <c r="A139" s="179" t="s">
        <v>203</v>
      </c>
      <c r="B139" s="160" t="s">
        <v>384</v>
      </c>
      <c r="C139" s="170">
        <v>43496</v>
      </c>
      <c r="D139" s="160" t="s">
        <v>395</v>
      </c>
      <c r="E139" s="161" t="s">
        <v>432</v>
      </c>
      <c r="F139" s="162">
        <v>74791</v>
      </c>
      <c r="G139" s="163">
        <v>13.21</v>
      </c>
      <c r="H139" s="160">
        <v>16.86</v>
      </c>
      <c r="I139" s="160" t="s">
        <v>10</v>
      </c>
      <c r="J139" s="171">
        <v>16.86</v>
      </c>
      <c r="K139" s="172" t="s">
        <v>394</v>
      </c>
      <c r="L139" s="173" t="s">
        <v>307</v>
      </c>
      <c r="M139" s="173" t="s">
        <v>259</v>
      </c>
      <c r="N139" s="173" t="s">
        <v>429</v>
      </c>
      <c r="O139" s="173"/>
      <c r="P139" s="173" t="s">
        <v>61</v>
      </c>
      <c r="Q139" s="173" t="s">
        <v>240</v>
      </c>
      <c r="R139" s="173" t="s">
        <v>302</v>
      </c>
      <c r="S139" s="160"/>
      <c r="T139" s="160" t="s">
        <v>61</v>
      </c>
      <c r="U139" s="160" t="s">
        <v>240</v>
      </c>
      <c r="V139" s="160" t="s">
        <v>302</v>
      </c>
    </row>
    <row r="140" spans="1:22" outlineLevel="1">
      <c r="A140" s="179" t="s">
        <v>203</v>
      </c>
      <c r="B140" s="160" t="s">
        <v>336</v>
      </c>
      <c r="C140" s="170">
        <v>43523</v>
      </c>
      <c r="D140" s="160" t="s">
        <v>400</v>
      </c>
      <c r="E140" s="161" t="s">
        <v>428</v>
      </c>
      <c r="F140" s="162">
        <v>75040</v>
      </c>
      <c r="G140" s="163">
        <v>561.76</v>
      </c>
      <c r="H140" s="160">
        <v>737.85</v>
      </c>
      <c r="I140" s="160" t="s">
        <v>10</v>
      </c>
      <c r="J140" s="171">
        <v>737.85</v>
      </c>
      <c r="K140" s="172" t="s">
        <v>387</v>
      </c>
      <c r="L140" s="173" t="s">
        <v>307</v>
      </c>
      <c r="M140" s="173" t="s">
        <v>259</v>
      </c>
      <c r="N140" s="173" t="s">
        <v>429</v>
      </c>
      <c r="O140" s="173"/>
      <c r="P140" s="173" t="s">
        <v>61</v>
      </c>
      <c r="Q140" s="173" t="s">
        <v>240</v>
      </c>
      <c r="R140" s="173" t="s">
        <v>302</v>
      </c>
      <c r="S140" s="160"/>
      <c r="T140" s="160" t="s">
        <v>61</v>
      </c>
      <c r="U140" s="160" t="s">
        <v>240</v>
      </c>
      <c r="V140" s="160" t="s">
        <v>302</v>
      </c>
    </row>
    <row r="141" spans="1:22" outlineLevel="1">
      <c r="A141" s="179" t="s">
        <v>203</v>
      </c>
      <c r="B141" s="160" t="s">
        <v>336</v>
      </c>
      <c r="C141" s="170">
        <v>43523</v>
      </c>
      <c r="D141" s="160" t="s">
        <v>401</v>
      </c>
      <c r="E141" s="161" t="s">
        <v>430</v>
      </c>
      <c r="F141" s="162">
        <v>75040</v>
      </c>
      <c r="G141" s="163">
        <v>77.040000000000006</v>
      </c>
      <c r="H141" s="160">
        <v>101.19</v>
      </c>
      <c r="I141" s="160" t="s">
        <v>10</v>
      </c>
      <c r="J141" s="171">
        <v>101.19</v>
      </c>
      <c r="K141" s="172" t="s">
        <v>391</v>
      </c>
      <c r="L141" s="173" t="s">
        <v>307</v>
      </c>
      <c r="M141" s="173" t="s">
        <v>259</v>
      </c>
      <c r="N141" s="173" t="s">
        <v>429</v>
      </c>
      <c r="O141" s="173"/>
      <c r="P141" s="173" t="s">
        <v>61</v>
      </c>
      <c r="Q141" s="173" t="s">
        <v>240</v>
      </c>
      <c r="R141" s="173" t="s">
        <v>302</v>
      </c>
      <c r="S141" s="160"/>
      <c r="T141" s="160" t="s">
        <v>61</v>
      </c>
      <c r="U141" s="160" t="s">
        <v>240</v>
      </c>
      <c r="V141" s="160" t="s">
        <v>302</v>
      </c>
    </row>
    <row r="142" spans="1:22" outlineLevel="1">
      <c r="A142" s="179" t="s">
        <v>203</v>
      </c>
      <c r="B142" s="160" t="s">
        <v>336</v>
      </c>
      <c r="C142" s="170">
        <v>43523</v>
      </c>
      <c r="D142" s="160" t="s">
        <v>402</v>
      </c>
      <c r="E142" s="161" t="s">
        <v>432</v>
      </c>
      <c r="F142" s="162">
        <v>75040</v>
      </c>
      <c r="G142" s="163">
        <v>12.84</v>
      </c>
      <c r="H142" s="160">
        <v>16.86</v>
      </c>
      <c r="I142" s="160" t="s">
        <v>10</v>
      </c>
      <c r="J142" s="171">
        <v>16.86</v>
      </c>
      <c r="K142" s="172" t="s">
        <v>394</v>
      </c>
      <c r="L142" s="173" t="s">
        <v>307</v>
      </c>
      <c r="M142" s="173" t="s">
        <v>259</v>
      </c>
      <c r="N142" s="173" t="s">
        <v>429</v>
      </c>
      <c r="O142" s="173"/>
      <c r="P142" s="173" t="s">
        <v>61</v>
      </c>
      <c r="Q142" s="173" t="s">
        <v>240</v>
      </c>
      <c r="R142" s="173" t="s">
        <v>302</v>
      </c>
      <c r="S142" s="160"/>
      <c r="T142" s="160" t="s">
        <v>61</v>
      </c>
      <c r="U142" s="160" t="s">
        <v>240</v>
      </c>
      <c r="V142" s="160" t="s">
        <v>302</v>
      </c>
    </row>
    <row r="143" spans="1:22" outlineLevel="1">
      <c r="A143" s="179" t="s">
        <v>203</v>
      </c>
      <c r="B143" s="160" t="s">
        <v>336</v>
      </c>
      <c r="C143" s="170">
        <v>43523</v>
      </c>
      <c r="D143" s="160" t="s">
        <v>403</v>
      </c>
      <c r="E143" s="161" t="s">
        <v>431</v>
      </c>
      <c r="F143" s="162">
        <v>75040</v>
      </c>
      <c r="G143" s="163">
        <v>0.85</v>
      </c>
      <c r="H143" s="160">
        <v>1.1200000000000001</v>
      </c>
      <c r="I143" s="160" t="s">
        <v>10</v>
      </c>
      <c r="J143" s="171">
        <v>1.1200000000000001</v>
      </c>
      <c r="K143" s="172" t="s">
        <v>394</v>
      </c>
      <c r="L143" s="173" t="s">
        <v>307</v>
      </c>
      <c r="M143" s="173" t="s">
        <v>259</v>
      </c>
      <c r="N143" s="173" t="s">
        <v>429</v>
      </c>
      <c r="O143" s="173"/>
      <c r="P143" s="173" t="s">
        <v>61</v>
      </c>
      <c r="Q143" s="173" t="s">
        <v>240</v>
      </c>
      <c r="R143" s="173" t="s">
        <v>302</v>
      </c>
      <c r="S143" s="160"/>
      <c r="T143" s="160" t="s">
        <v>61</v>
      </c>
      <c r="U143" s="160" t="s">
        <v>240</v>
      </c>
      <c r="V143" s="160" t="s">
        <v>302</v>
      </c>
    </row>
    <row r="144" spans="1:22" outlineLevel="1">
      <c r="A144" s="179" t="s">
        <v>203</v>
      </c>
      <c r="B144" s="160" t="s">
        <v>274</v>
      </c>
      <c r="C144" s="170">
        <v>43553</v>
      </c>
      <c r="D144" s="160" t="s">
        <v>404</v>
      </c>
      <c r="E144" s="161" t="s">
        <v>428</v>
      </c>
      <c r="F144" s="162">
        <v>75358</v>
      </c>
      <c r="G144" s="163">
        <v>467.33</v>
      </c>
      <c r="H144" s="160">
        <v>620.44000000000005</v>
      </c>
      <c r="I144" s="160" t="s">
        <v>10</v>
      </c>
      <c r="J144" s="171">
        <v>620.42999999999995</v>
      </c>
      <c r="K144" s="172" t="s">
        <v>387</v>
      </c>
      <c r="L144" s="173" t="s">
        <v>307</v>
      </c>
      <c r="M144" s="173" t="s">
        <v>259</v>
      </c>
      <c r="N144" s="173" t="s">
        <v>429</v>
      </c>
      <c r="O144" s="173"/>
      <c r="P144" s="173" t="s">
        <v>61</v>
      </c>
      <c r="Q144" s="173" t="s">
        <v>240</v>
      </c>
      <c r="R144" s="173" t="s">
        <v>302</v>
      </c>
      <c r="S144" s="160"/>
      <c r="T144" s="160" t="s">
        <v>61</v>
      </c>
      <c r="U144" s="160" t="s">
        <v>240</v>
      </c>
      <c r="V144" s="160" t="s">
        <v>302</v>
      </c>
    </row>
    <row r="145" spans="1:22" outlineLevel="1">
      <c r="A145" s="179" t="s">
        <v>203</v>
      </c>
      <c r="B145" s="160" t="s">
        <v>274</v>
      </c>
      <c r="C145" s="170">
        <v>43553</v>
      </c>
      <c r="D145" s="160" t="s">
        <v>405</v>
      </c>
      <c r="E145" s="161" t="s">
        <v>430</v>
      </c>
      <c r="F145" s="162">
        <v>75358</v>
      </c>
      <c r="G145" s="163">
        <v>65.33</v>
      </c>
      <c r="H145" s="160">
        <v>86.73</v>
      </c>
      <c r="I145" s="160" t="s">
        <v>10</v>
      </c>
      <c r="J145" s="171">
        <v>86.73</v>
      </c>
      <c r="K145" s="172" t="s">
        <v>391</v>
      </c>
      <c r="L145" s="173" t="s">
        <v>307</v>
      </c>
      <c r="M145" s="173" t="s">
        <v>259</v>
      </c>
      <c r="N145" s="173" t="s">
        <v>429</v>
      </c>
      <c r="O145" s="173"/>
      <c r="P145" s="173" t="s">
        <v>61</v>
      </c>
      <c r="Q145" s="173" t="s">
        <v>240</v>
      </c>
      <c r="R145" s="173" t="s">
        <v>302</v>
      </c>
      <c r="S145" s="160"/>
      <c r="T145" s="160" t="s">
        <v>61</v>
      </c>
      <c r="U145" s="160" t="s">
        <v>240</v>
      </c>
      <c r="V145" s="160" t="s">
        <v>302</v>
      </c>
    </row>
    <row r="146" spans="1:22" outlineLevel="1">
      <c r="A146" s="179" t="s">
        <v>203</v>
      </c>
      <c r="B146" s="160" t="s">
        <v>274</v>
      </c>
      <c r="C146" s="170">
        <v>43552</v>
      </c>
      <c r="D146" s="160" t="s">
        <v>406</v>
      </c>
      <c r="E146" s="161" t="s">
        <v>431</v>
      </c>
      <c r="F146" s="162">
        <v>75358</v>
      </c>
      <c r="G146" s="163">
        <v>0.72</v>
      </c>
      <c r="H146" s="160">
        <v>0.96</v>
      </c>
      <c r="I146" s="160" t="s">
        <v>10</v>
      </c>
      <c r="J146" s="171">
        <v>0.96</v>
      </c>
      <c r="K146" s="172" t="s">
        <v>394</v>
      </c>
      <c r="L146" s="173" t="s">
        <v>307</v>
      </c>
      <c r="M146" s="173" t="s">
        <v>259</v>
      </c>
      <c r="N146" s="173" t="s">
        <v>429</v>
      </c>
      <c r="O146" s="173"/>
      <c r="P146" s="173" t="s">
        <v>61</v>
      </c>
      <c r="Q146" s="173" t="s">
        <v>240</v>
      </c>
      <c r="R146" s="173" t="s">
        <v>302</v>
      </c>
      <c r="S146" s="160"/>
      <c r="T146" s="160" t="s">
        <v>61</v>
      </c>
      <c r="U146" s="160" t="s">
        <v>240</v>
      </c>
      <c r="V146" s="160" t="s">
        <v>302</v>
      </c>
    </row>
    <row r="147" spans="1:22" outlineLevel="1">
      <c r="A147" s="179" t="s">
        <v>203</v>
      </c>
      <c r="B147" s="160" t="s">
        <v>274</v>
      </c>
      <c r="C147" s="170">
        <v>43553</v>
      </c>
      <c r="D147" s="160" t="s">
        <v>407</v>
      </c>
      <c r="E147" s="161" t="s">
        <v>432</v>
      </c>
      <c r="F147" s="162">
        <v>75358</v>
      </c>
      <c r="G147" s="163">
        <v>10.89</v>
      </c>
      <c r="H147" s="160">
        <v>14.46</v>
      </c>
      <c r="I147" s="160" t="s">
        <v>10</v>
      </c>
      <c r="J147" s="171">
        <v>14.46</v>
      </c>
      <c r="K147" s="172" t="s">
        <v>394</v>
      </c>
      <c r="L147" s="173" t="s">
        <v>307</v>
      </c>
      <c r="M147" s="173" t="s">
        <v>259</v>
      </c>
      <c r="N147" s="173" t="s">
        <v>429</v>
      </c>
      <c r="O147" s="173"/>
      <c r="P147" s="173" t="s">
        <v>61</v>
      </c>
      <c r="Q147" s="173" t="s">
        <v>240</v>
      </c>
      <c r="R147" s="173" t="s">
        <v>302</v>
      </c>
      <c r="S147" s="160"/>
      <c r="T147" s="160" t="s">
        <v>61</v>
      </c>
      <c r="U147" s="160" t="s">
        <v>240</v>
      </c>
      <c r="V147" s="160" t="s">
        <v>302</v>
      </c>
    </row>
    <row r="148" spans="1:22">
      <c r="A148" s="174" t="s">
        <v>301</v>
      </c>
      <c r="B148" s="174"/>
      <c r="C148" s="174"/>
      <c r="D148" s="174"/>
      <c r="E148" s="175"/>
      <c r="F148" s="176"/>
      <c r="G148" s="177">
        <f>SUM(G136:G147)</f>
        <v>1861.8099999999997</v>
      </c>
      <c r="H148" s="178">
        <f>SUM(H136:H147)</f>
        <v>2428.23</v>
      </c>
      <c r="I148" s="174"/>
      <c r="J148" s="178">
        <f>SUM(J136:J147)</f>
        <v>2428.2200000000003</v>
      </c>
      <c r="K148" s="174"/>
      <c r="L148" s="174"/>
      <c r="M148" s="174"/>
      <c r="N148" s="174"/>
      <c r="O148" s="174"/>
      <c r="P148" s="174"/>
      <c r="Q148" s="174"/>
      <c r="R148" s="174"/>
      <c r="S148" s="160"/>
      <c r="T148" s="160"/>
      <c r="U148" s="160"/>
      <c r="V148" s="160"/>
    </row>
    <row r="149" spans="1:22" outlineLevel="1">
      <c r="A149" s="179" t="s">
        <v>204</v>
      </c>
      <c r="B149" s="160" t="s">
        <v>384</v>
      </c>
      <c r="C149" s="170">
        <v>43496</v>
      </c>
      <c r="D149" s="160" t="s">
        <v>385</v>
      </c>
      <c r="E149" s="161" t="s">
        <v>433</v>
      </c>
      <c r="F149" s="162">
        <v>74791</v>
      </c>
      <c r="G149" s="163">
        <v>419.46</v>
      </c>
      <c r="H149" s="160">
        <v>535.24</v>
      </c>
      <c r="I149" s="160" t="s">
        <v>10</v>
      </c>
      <c r="J149" s="171">
        <v>535.24</v>
      </c>
      <c r="K149" s="172" t="s">
        <v>387</v>
      </c>
      <c r="L149" s="173" t="s">
        <v>307</v>
      </c>
      <c r="M149" s="173" t="s">
        <v>259</v>
      </c>
      <c r="N149" s="173" t="s">
        <v>434</v>
      </c>
      <c r="O149" s="173"/>
      <c r="P149" s="173" t="s">
        <v>61</v>
      </c>
      <c r="Q149" s="173" t="s">
        <v>240</v>
      </c>
      <c r="R149" s="173" t="s">
        <v>302</v>
      </c>
      <c r="S149" s="160"/>
      <c r="T149" s="160" t="s">
        <v>61</v>
      </c>
      <c r="U149" s="160" t="s">
        <v>240</v>
      </c>
      <c r="V149" s="160" t="s">
        <v>302</v>
      </c>
    </row>
    <row r="150" spans="1:22" outlineLevel="1">
      <c r="A150" s="179" t="s">
        <v>204</v>
      </c>
      <c r="B150" s="160" t="s">
        <v>384</v>
      </c>
      <c r="C150" s="170">
        <v>43496</v>
      </c>
      <c r="D150" s="160" t="s">
        <v>389</v>
      </c>
      <c r="E150" s="161" t="s">
        <v>435</v>
      </c>
      <c r="F150" s="162">
        <v>74791</v>
      </c>
      <c r="G150" s="163">
        <v>57.11</v>
      </c>
      <c r="H150" s="160">
        <v>72.87</v>
      </c>
      <c r="I150" s="160" t="s">
        <v>10</v>
      </c>
      <c r="J150" s="171">
        <v>72.87</v>
      </c>
      <c r="K150" s="172" t="s">
        <v>391</v>
      </c>
      <c r="L150" s="173" t="s">
        <v>307</v>
      </c>
      <c r="M150" s="173" t="s">
        <v>259</v>
      </c>
      <c r="N150" s="173" t="s">
        <v>434</v>
      </c>
      <c r="O150" s="173"/>
      <c r="P150" s="173" t="s">
        <v>61</v>
      </c>
      <c r="Q150" s="173" t="s">
        <v>240</v>
      </c>
      <c r="R150" s="173" t="s">
        <v>302</v>
      </c>
      <c r="S150" s="160"/>
      <c r="T150" s="160" t="s">
        <v>61</v>
      </c>
      <c r="U150" s="160" t="s">
        <v>240</v>
      </c>
      <c r="V150" s="160" t="s">
        <v>302</v>
      </c>
    </row>
    <row r="151" spans="1:22" outlineLevel="1">
      <c r="A151" s="179" t="s">
        <v>204</v>
      </c>
      <c r="B151" s="160" t="s">
        <v>384</v>
      </c>
      <c r="C151" s="170">
        <v>43495</v>
      </c>
      <c r="D151" s="160" t="s">
        <v>392</v>
      </c>
      <c r="E151" s="161" t="s">
        <v>436</v>
      </c>
      <c r="F151" s="162">
        <v>74791</v>
      </c>
      <c r="G151" s="163">
        <v>0.63</v>
      </c>
      <c r="H151" s="160">
        <v>0.81</v>
      </c>
      <c r="I151" s="160" t="s">
        <v>10</v>
      </c>
      <c r="J151" s="171">
        <v>0.8</v>
      </c>
      <c r="K151" s="172" t="s">
        <v>394</v>
      </c>
      <c r="L151" s="173" t="s">
        <v>307</v>
      </c>
      <c r="M151" s="173" t="s">
        <v>259</v>
      </c>
      <c r="N151" s="173" t="s">
        <v>434</v>
      </c>
      <c r="O151" s="173"/>
      <c r="P151" s="173" t="s">
        <v>61</v>
      </c>
      <c r="Q151" s="173" t="s">
        <v>240</v>
      </c>
      <c r="R151" s="173" t="s">
        <v>302</v>
      </c>
      <c r="S151" s="160"/>
      <c r="T151" s="160" t="s">
        <v>61</v>
      </c>
      <c r="U151" s="160" t="s">
        <v>240</v>
      </c>
      <c r="V151" s="160" t="s">
        <v>302</v>
      </c>
    </row>
    <row r="152" spans="1:22" outlineLevel="1">
      <c r="A152" s="179" t="s">
        <v>204</v>
      </c>
      <c r="B152" s="160" t="s">
        <v>384</v>
      </c>
      <c r="C152" s="170">
        <v>43496</v>
      </c>
      <c r="D152" s="160" t="s">
        <v>395</v>
      </c>
      <c r="E152" s="161" t="s">
        <v>437</v>
      </c>
      <c r="F152" s="162">
        <v>74791</v>
      </c>
      <c r="G152" s="163">
        <v>9.52</v>
      </c>
      <c r="H152" s="160">
        <v>12.15</v>
      </c>
      <c r="I152" s="160" t="s">
        <v>10</v>
      </c>
      <c r="J152" s="171">
        <v>12.15</v>
      </c>
      <c r="K152" s="172" t="s">
        <v>394</v>
      </c>
      <c r="L152" s="173" t="s">
        <v>307</v>
      </c>
      <c r="M152" s="173" t="s">
        <v>259</v>
      </c>
      <c r="N152" s="173" t="s">
        <v>434</v>
      </c>
      <c r="O152" s="173"/>
      <c r="P152" s="173" t="s">
        <v>61</v>
      </c>
      <c r="Q152" s="173" t="s">
        <v>240</v>
      </c>
      <c r="R152" s="173" t="s">
        <v>302</v>
      </c>
      <c r="S152" s="160"/>
      <c r="T152" s="160" t="s">
        <v>61</v>
      </c>
      <c r="U152" s="160" t="s">
        <v>240</v>
      </c>
      <c r="V152" s="160" t="s">
        <v>302</v>
      </c>
    </row>
    <row r="153" spans="1:22" outlineLevel="1">
      <c r="A153" s="179" t="s">
        <v>204</v>
      </c>
      <c r="B153" s="160" t="s">
        <v>336</v>
      </c>
      <c r="C153" s="170">
        <v>43523</v>
      </c>
      <c r="D153" s="160" t="s">
        <v>400</v>
      </c>
      <c r="E153" s="161" t="s">
        <v>433</v>
      </c>
      <c r="F153" s="162">
        <v>75040</v>
      </c>
      <c r="G153" s="163">
        <v>340.35</v>
      </c>
      <c r="H153" s="160">
        <v>447.03</v>
      </c>
      <c r="I153" s="160" t="s">
        <v>10</v>
      </c>
      <c r="J153" s="171">
        <v>447.03</v>
      </c>
      <c r="K153" s="172" t="s">
        <v>387</v>
      </c>
      <c r="L153" s="173" t="s">
        <v>307</v>
      </c>
      <c r="M153" s="173" t="s">
        <v>259</v>
      </c>
      <c r="N153" s="173" t="s">
        <v>434</v>
      </c>
      <c r="O153" s="173"/>
      <c r="P153" s="173" t="s">
        <v>61</v>
      </c>
      <c r="Q153" s="173" t="s">
        <v>240</v>
      </c>
      <c r="R153" s="173" t="s">
        <v>302</v>
      </c>
      <c r="S153" s="160"/>
      <c r="T153" s="160" t="s">
        <v>61</v>
      </c>
      <c r="U153" s="160" t="s">
        <v>240</v>
      </c>
      <c r="V153" s="160" t="s">
        <v>302</v>
      </c>
    </row>
    <row r="154" spans="1:22" outlineLevel="1">
      <c r="A154" s="179" t="s">
        <v>204</v>
      </c>
      <c r="B154" s="160" t="s">
        <v>336</v>
      </c>
      <c r="C154" s="170">
        <v>43523</v>
      </c>
      <c r="D154" s="160" t="s">
        <v>401</v>
      </c>
      <c r="E154" s="161" t="s">
        <v>435</v>
      </c>
      <c r="F154" s="162">
        <v>75040</v>
      </c>
      <c r="G154" s="163">
        <v>55.48</v>
      </c>
      <c r="H154" s="160">
        <v>72.87</v>
      </c>
      <c r="I154" s="160" t="s">
        <v>10</v>
      </c>
      <c r="J154" s="171">
        <v>72.87</v>
      </c>
      <c r="K154" s="172" t="s">
        <v>391</v>
      </c>
      <c r="L154" s="173" t="s">
        <v>307</v>
      </c>
      <c r="M154" s="173" t="s">
        <v>259</v>
      </c>
      <c r="N154" s="173" t="s">
        <v>434</v>
      </c>
      <c r="O154" s="173"/>
      <c r="P154" s="173" t="s">
        <v>61</v>
      </c>
      <c r="Q154" s="173" t="s">
        <v>240</v>
      </c>
      <c r="R154" s="173" t="s">
        <v>302</v>
      </c>
      <c r="S154" s="160"/>
      <c r="T154" s="160" t="s">
        <v>61</v>
      </c>
      <c r="U154" s="160" t="s">
        <v>240</v>
      </c>
      <c r="V154" s="160" t="s">
        <v>302</v>
      </c>
    </row>
    <row r="155" spans="1:22" outlineLevel="1">
      <c r="A155" s="179" t="s">
        <v>204</v>
      </c>
      <c r="B155" s="160" t="s">
        <v>336</v>
      </c>
      <c r="C155" s="170">
        <v>43523</v>
      </c>
      <c r="D155" s="160" t="s">
        <v>403</v>
      </c>
      <c r="E155" s="161" t="s">
        <v>436</v>
      </c>
      <c r="F155" s="162">
        <v>75040</v>
      </c>
      <c r="G155" s="163">
        <v>0.51</v>
      </c>
      <c r="H155" s="160">
        <v>0.67</v>
      </c>
      <c r="I155" s="160" t="s">
        <v>10</v>
      </c>
      <c r="J155" s="171">
        <v>0.67</v>
      </c>
      <c r="K155" s="172" t="s">
        <v>394</v>
      </c>
      <c r="L155" s="173" t="s">
        <v>307</v>
      </c>
      <c r="M155" s="173" t="s">
        <v>259</v>
      </c>
      <c r="N155" s="173" t="s">
        <v>434</v>
      </c>
      <c r="O155" s="173"/>
      <c r="P155" s="173" t="s">
        <v>61</v>
      </c>
      <c r="Q155" s="173" t="s">
        <v>240</v>
      </c>
      <c r="R155" s="173" t="s">
        <v>302</v>
      </c>
      <c r="S155" s="160"/>
      <c r="T155" s="160" t="s">
        <v>61</v>
      </c>
      <c r="U155" s="160" t="s">
        <v>240</v>
      </c>
      <c r="V155" s="160" t="s">
        <v>302</v>
      </c>
    </row>
    <row r="156" spans="1:22" outlineLevel="1">
      <c r="A156" s="179" t="s">
        <v>204</v>
      </c>
      <c r="B156" s="160" t="s">
        <v>336</v>
      </c>
      <c r="C156" s="170">
        <v>43523</v>
      </c>
      <c r="D156" s="160" t="s">
        <v>402</v>
      </c>
      <c r="E156" s="161" t="s">
        <v>437</v>
      </c>
      <c r="F156" s="162">
        <v>75040</v>
      </c>
      <c r="G156" s="163">
        <v>9.25</v>
      </c>
      <c r="H156" s="160">
        <v>12.15</v>
      </c>
      <c r="I156" s="160" t="s">
        <v>10</v>
      </c>
      <c r="J156" s="171">
        <v>12.15</v>
      </c>
      <c r="K156" s="172" t="s">
        <v>394</v>
      </c>
      <c r="L156" s="173" t="s">
        <v>307</v>
      </c>
      <c r="M156" s="173" t="s">
        <v>259</v>
      </c>
      <c r="N156" s="173" t="s">
        <v>434</v>
      </c>
      <c r="O156" s="173"/>
      <c r="P156" s="173" t="s">
        <v>61</v>
      </c>
      <c r="Q156" s="173" t="s">
        <v>240</v>
      </c>
      <c r="R156" s="173" t="s">
        <v>302</v>
      </c>
      <c r="S156" s="160"/>
      <c r="T156" s="160" t="s">
        <v>61</v>
      </c>
      <c r="U156" s="160" t="s">
        <v>240</v>
      </c>
      <c r="V156" s="160" t="s">
        <v>302</v>
      </c>
    </row>
    <row r="157" spans="1:22" outlineLevel="1">
      <c r="A157" s="179" t="s">
        <v>204</v>
      </c>
      <c r="B157" s="160" t="s">
        <v>274</v>
      </c>
      <c r="C157" s="170">
        <v>43553</v>
      </c>
      <c r="D157" s="160" t="s">
        <v>404</v>
      </c>
      <c r="E157" s="161" t="s">
        <v>433</v>
      </c>
      <c r="F157" s="162">
        <v>75358</v>
      </c>
      <c r="G157" s="163">
        <v>408.58</v>
      </c>
      <c r="H157" s="160">
        <v>542.44000000000005</v>
      </c>
      <c r="I157" s="160" t="s">
        <v>10</v>
      </c>
      <c r="J157" s="171">
        <v>542.44000000000005</v>
      </c>
      <c r="K157" s="172" t="s">
        <v>387</v>
      </c>
      <c r="L157" s="173" t="s">
        <v>307</v>
      </c>
      <c r="M157" s="173" t="s">
        <v>259</v>
      </c>
      <c r="N157" s="173" t="s">
        <v>434</v>
      </c>
      <c r="O157" s="173"/>
      <c r="P157" s="173" t="s">
        <v>61</v>
      </c>
      <c r="Q157" s="173" t="s">
        <v>240</v>
      </c>
      <c r="R157" s="173" t="s">
        <v>302</v>
      </c>
      <c r="S157" s="160"/>
      <c r="T157" s="160" t="s">
        <v>61</v>
      </c>
      <c r="U157" s="160" t="s">
        <v>240</v>
      </c>
      <c r="V157" s="160" t="s">
        <v>302</v>
      </c>
    </row>
    <row r="158" spans="1:22" outlineLevel="1">
      <c r="A158" s="179" t="s">
        <v>204</v>
      </c>
      <c r="B158" s="160" t="s">
        <v>274</v>
      </c>
      <c r="C158" s="170">
        <v>43553</v>
      </c>
      <c r="D158" s="160" t="s">
        <v>405</v>
      </c>
      <c r="E158" s="161" t="s">
        <v>435</v>
      </c>
      <c r="F158" s="162">
        <v>75358</v>
      </c>
      <c r="G158" s="163">
        <v>54.89</v>
      </c>
      <c r="H158" s="160">
        <v>72.87</v>
      </c>
      <c r="I158" s="160" t="s">
        <v>10</v>
      </c>
      <c r="J158" s="171">
        <v>72.87</v>
      </c>
      <c r="K158" s="172" t="s">
        <v>391</v>
      </c>
      <c r="L158" s="173" t="s">
        <v>307</v>
      </c>
      <c r="M158" s="173" t="s">
        <v>259</v>
      </c>
      <c r="N158" s="173" t="s">
        <v>434</v>
      </c>
      <c r="O158" s="173"/>
      <c r="P158" s="173" t="s">
        <v>61</v>
      </c>
      <c r="Q158" s="173" t="s">
        <v>240</v>
      </c>
      <c r="R158" s="173" t="s">
        <v>302</v>
      </c>
      <c r="S158" s="160"/>
      <c r="T158" s="160" t="s">
        <v>61</v>
      </c>
      <c r="U158" s="160" t="s">
        <v>240</v>
      </c>
      <c r="V158" s="160" t="s">
        <v>302</v>
      </c>
    </row>
    <row r="159" spans="1:22" outlineLevel="1">
      <c r="A159" s="179" t="s">
        <v>204</v>
      </c>
      <c r="B159" s="160" t="s">
        <v>274</v>
      </c>
      <c r="C159" s="170">
        <v>43553</v>
      </c>
      <c r="D159" s="160" t="s">
        <v>407</v>
      </c>
      <c r="E159" s="161" t="s">
        <v>437</v>
      </c>
      <c r="F159" s="162">
        <v>75358</v>
      </c>
      <c r="G159" s="163">
        <v>9.15</v>
      </c>
      <c r="H159" s="160">
        <v>12.15</v>
      </c>
      <c r="I159" s="160" t="s">
        <v>10</v>
      </c>
      <c r="J159" s="171">
        <v>12.15</v>
      </c>
      <c r="K159" s="172" t="s">
        <v>394</v>
      </c>
      <c r="L159" s="173" t="s">
        <v>307</v>
      </c>
      <c r="M159" s="173" t="s">
        <v>259</v>
      </c>
      <c r="N159" s="173" t="s">
        <v>434</v>
      </c>
      <c r="O159" s="173"/>
      <c r="P159" s="173" t="s">
        <v>61</v>
      </c>
      <c r="Q159" s="173" t="s">
        <v>240</v>
      </c>
      <c r="R159" s="173" t="s">
        <v>302</v>
      </c>
      <c r="S159" s="160"/>
      <c r="T159" s="160" t="s">
        <v>61</v>
      </c>
      <c r="U159" s="160" t="s">
        <v>240</v>
      </c>
      <c r="V159" s="160" t="s">
        <v>302</v>
      </c>
    </row>
    <row r="160" spans="1:22" outlineLevel="1">
      <c r="A160" s="179" t="s">
        <v>204</v>
      </c>
      <c r="B160" s="160" t="s">
        <v>274</v>
      </c>
      <c r="C160" s="170">
        <v>43552</v>
      </c>
      <c r="D160" s="160" t="s">
        <v>406</v>
      </c>
      <c r="E160" s="161" t="s">
        <v>436</v>
      </c>
      <c r="F160" s="162">
        <v>75358</v>
      </c>
      <c r="G160" s="163">
        <v>0.61</v>
      </c>
      <c r="H160" s="160">
        <v>0.81</v>
      </c>
      <c r="I160" s="160" t="s">
        <v>10</v>
      </c>
      <c r="J160" s="171">
        <v>0.81</v>
      </c>
      <c r="K160" s="172" t="s">
        <v>394</v>
      </c>
      <c r="L160" s="173" t="s">
        <v>307</v>
      </c>
      <c r="M160" s="173" t="s">
        <v>259</v>
      </c>
      <c r="N160" s="173" t="s">
        <v>434</v>
      </c>
      <c r="O160" s="173"/>
      <c r="P160" s="173" t="s">
        <v>61</v>
      </c>
      <c r="Q160" s="173" t="s">
        <v>240</v>
      </c>
      <c r="R160" s="173" t="s">
        <v>302</v>
      </c>
      <c r="S160" s="160"/>
      <c r="T160" s="160" t="s">
        <v>61</v>
      </c>
      <c r="U160" s="160" t="s">
        <v>240</v>
      </c>
      <c r="V160" s="160" t="s">
        <v>302</v>
      </c>
    </row>
    <row r="161" spans="1:22">
      <c r="A161" s="174" t="s">
        <v>301</v>
      </c>
      <c r="B161" s="174"/>
      <c r="C161" s="174"/>
      <c r="D161" s="174"/>
      <c r="E161" s="175"/>
      <c r="F161" s="176"/>
      <c r="G161" s="177">
        <f>SUM(G149:G160)</f>
        <v>1365.54</v>
      </c>
      <c r="H161" s="178">
        <f>SUM(H149:H160)</f>
        <v>1782.06</v>
      </c>
      <c r="I161" s="174"/>
      <c r="J161" s="178">
        <f>SUM(J149:J160)</f>
        <v>1782.0500000000002</v>
      </c>
      <c r="K161" s="174"/>
      <c r="L161" s="174"/>
      <c r="M161" s="174"/>
      <c r="N161" s="174"/>
      <c r="O161" s="174"/>
      <c r="P161" s="174"/>
      <c r="Q161" s="174"/>
      <c r="R161" s="174"/>
      <c r="S161" s="160"/>
      <c r="T161" s="160"/>
      <c r="U161" s="160"/>
      <c r="V161" s="160"/>
    </row>
    <row r="162" spans="1:22" outlineLevel="1">
      <c r="A162" s="179" t="s">
        <v>205</v>
      </c>
      <c r="B162" s="160" t="s">
        <v>384</v>
      </c>
      <c r="C162" s="170">
        <v>43496</v>
      </c>
      <c r="D162" s="160" t="s">
        <v>385</v>
      </c>
      <c r="E162" s="161" t="s">
        <v>438</v>
      </c>
      <c r="F162" s="162">
        <v>74791</v>
      </c>
      <c r="G162" s="163">
        <v>256.39</v>
      </c>
      <c r="H162" s="160">
        <v>327.16000000000003</v>
      </c>
      <c r="I162" s="160" t="s">
        <v>10</v>
      </c>
      <c r="J162" s="171">
        <v>327.16000000000003</v>
      </c>
      <c r="K162" s="172" t="s">
        <v>387</v>
      </c>
      <c r="L162" s="173" t="s">
        <v>307</v>
      </c>
      <c r="M162" s="173" t="s">
        <v>259</v>
      </c>
      <c r="N162" s="173" t="s">
        <v>439</v>
      </c>
      <c r="O162" s="173"/>
      <c r="P162" s="173" t="s">
        <v>61</v>
      </c>
      <c r="Q162" s="173" t="s">
        <v>240</v>
      </c>
      <c r="R162" s="173" t="s">
        <v>302</v>
      </c>
      <c r="S162" s="160"/>
      <c r="T162" s="160" t="s">
        <v>61</v>
      </c>
      <c r="U162" s="160" t="s">
        <v>240</v>
      </c>
      <c r="V162" s="160" t="s">
        <v>302</v>
      </c>
    </row>
    <row r="163" spans="1:22" outlineLevel="1">
      <c r="A163" s="179" t="s">
        <v>205</v>
      </c>
      <c r="B163" s="160" t="s">
        <v>384</v>
      </c>
      <c r="C163" s="170">
        <v>43496</v>
      </c>
      <c r="D163" s="160" t="s">
        <v>389</v>
      </c>
      <c r="E163" s="161" t="s">
        <v>440</v>
      </c>
      <c r="F163" s="162">
        <v>74791</v>
      </c>
      <c r="G163" s="163">
        <v>35.119999999999997</v>
      </c>
      <c r="H163" s="160">
        <v>44.81</v>
      </c>
      <c r="I163" s="160" t="s">
        <v>10</v>
      </c>
      <c r="J163" s="171">
        <v>44.81</v>
      </c>
      <c r="K163" s="172" t="s">
        <v>391</v>
      </c>
      <c r="L163" s="173" t="s">
        <v>307</v>
      </c>
      <c r="M163" s="173" t="s">
        <v>259</v>
      </c>
      <c r="N163" s="173" t="s">
        <v>439</v>
      </c>
      <c r="O163" s="173"/>
      <c r="P163" s="173" t="s">
        <v>61</v>
      </c>
      <c r="Q163" s="173" t="s">
        <v>240</v>
      </c>
      <c r="R163" s="173" t="s">
        <v>302</v>
      </c>
      <c r="S163" s="160"/>
      <c r="T163" s="160" t="s">
        <v>61</v>
      </c>
      <c r="U163" s="160" t="s">
        <v>240</v>
      </c>
      <c r="V163" s="160" t="s">
        <v>302</v>
      </c>
    </row>
    <row r="164" spans="1:22" outlineLevel="1">
      <c r="A164" s="179" t="s">
        <v>205</v>
      </c>
      <c r="B164" s="160" t="s">
        <v>384</v>
      </c>
      <c r="C164" s="170">
        <v>43496</v>
      </c>
      <c r="D164" s="160" t="s">
        <v>395</v>
      </c>
      <c r="E164" s="161" t="s">
        <v>441</v>
      </c>
      <c r="F164" s="162">
        <v>74791</v>
      </c>
      <c r="G164" s="163">
        <v>5.85</v>
      </c>
      <c r="H164" s="160">
        <v>7.47</v>
      </c>
      <c r="I164" s="160" t="s">
        <v>10</v>
      </c>
      <c r="J164" s="171">
        <v>7.46</v>
      </c>
      <c r="K164" s="172" t="s">
        <v>394</v>
      </c>
      <c r="L164" s="173" t="s">
        <v>307</v>
      </c>
      <c r="M164" s="173" t="s">
        <v>259</v>
      </c>
      <c r="N164" s="173" t="s">
        <v>439</v>
      </c>
      <c r="O164" s="173"/>
      <c r="P164" s="173" t="s">
        <v>61</v>
      </c>
      <c r="Q164" s="173" t="s">
        <v>240</v>
      </c>
      <c r="R164" s="173" t="s">
        <v>302</v>
      </c>
      <c r="S164" s="160"/>
      <c r="T164" s="160" t="s">
        <v>61</v>
      </c>
      <c r="U164" s="160" t="s">
        <v>240</v>
      </c>
      <c r="V164" s="160" t="s">
        <v>302</v>
      </c>
    </row>
    <row r="165" spans="1:22" outlineLevel="1">
      <c r="A165" s="179" t="s">
        <v>205</v>
      </c>
      <c r="B165" s="160" t="s">
        <v>384</v>
      </c>
      <c r="C165" s="170">
        <v>43495</v>
      </c>
      <c r="D165" s="160" t="s">
        <v>392</v>
      </c>
      <c r="E165" s="161" t="s">
        <v>442</v>
      </c>
      <c r="F165" s="162">
        <v>74791</v>
      </c>
      <c r="G165" s="163">
        <v>0.39</v>
      </c>
      <c r="H165" s="160">
        <v>0.5</v>
      </c>
      <c r="I165" s="160" t="s">
        <v>10</v>
      </c>
      <c r="J165" s="171">
        <v>0.5</v>
      </c>
      <c r="K165" s="172" t="s">
        <v>394</v>
      </c>
      <c r="L165" s="173" t="s">
        <v>307</v>
      </c>
      <c r="M165" s="173" t="s">
        <v>259</v>
      </c>
      <c r="N165" s="173" t="s">
        <v>439</v>
      </c>
      <c r="O165" s="173"/>
      <c r="P165" s="173" t="s">
        <v>61</v>
      </c>
      <c r="Q165" s="173" t="s">
        <v>240</v>
      </c>
      <c r="R165" s="173" t="s">
        <v>302</v>
      </c>
      <c r="S165" s="160"/>
      <c r="T165" s="160" t="s">
        <v>61</v>
      </c>
      <c r="U165" s="160" t="s">
        <v>240</v>
      </c>
      <c r="V165" s="160" t="s">
        <v>302</v>
      </c>
    </row>
    <row r="166" spans="1:22" outlineLevel="1">
      <c r="A166" s="179" t="s">
        <v>205</v>
      </c>
      <c r="B166" s="160" t="s">
        <v>336</v>
      </c>
      <c r="C166" s="170">
        <v>43523</v>
      </c>
      <c r="D166" s="160" t="s">
        <v>400</v>
      </c>
      <c r="E166" s="161" t="s">
        <v>438</v>
      </c>
      <c r="F166" s="162">
        <v>75040</v>
      </c>
      <c r="G166" s="163">
        <v>253.65</v>
      </c>
      <c r="H166" s="160">
        <v>333.16</v>
      </c>
      <c r="I166" s="160" t="s">
        <v>10</v>
      </c>
      <c r="J166" s="171">
        <v>333.16</v>
      </c>
      <c r="K166" s="172" t="s">
        <v>387</v>
      </c>
      <c r="L166" s="173" t="s">
        <v>307</v>
      </c>
      <c r="M166" s="173" t="s">
        <v>259</v>
      </c>
      <c r="N166" s="173" t="s">
        <v>439</v>
      </c>
      <c r="O166" s="173"/>
      <c r="P166" s="173" t="s">
        <v>61</v>
      </c>
      <c r="Q166" s="173" t="s">
        <v>240</v>
      </c>
      <c r="R166" s="173" t="s">
        <v>302</v>
      </c>
      <c r="S166" s="160"/>
      <c r="T166" s="160" t="s">
        <v>61</v>
      </c>
      <c r="U166" s="160" t="s">
        <v>240</v>
      </c>
      <c r="V166" s="160" t="s">
        <v>302</v>
      </c>
    </row>
    <row r="167" spans="1:22" outlineLevel="1">
      <c r="A167" s="179" t="s">
        <v>205</v>
      </c>
      <c r="B167" s="160" t="s">
        <v>336</v>
      </c>
      <c r="C167" s="170">
        <v>43523</v>
      </c>
      <c r="D167" s="160" t="s">
        <v>401</v>
      </c>
      <c r="E167" s="161" t="s">
        <v>440</v>
      </c>
      <c r="F167" s="162">
        <v>75040</v>
      </c>
      <c r="G167" s="163">
        <v>34.119999999999997</v>
      </c>
      <c r="H167" s="160">
        <v>44.81</v>
      </c>
      <c r="I167" s="160" t="s">
        <v>10</v>
      </c>
      <c r="J167" s="171">
        <v>44.82</v>
      </c>
      <c r="K167" s="172" t="s">
        <v>391</v>
      </c>
      <c r="L167" s="173" t="s">
        <v>307</v>
      </c>
      <c r="M167" s="173" t="s">
        <v>259</v>
      </c>
      <c r="N167" s="173" t="s">
        <v>439</v>
      </c>
      <c r="O167" s="173"/>
      <c r="P167" s="173" t="s">
        <v>61</v>
      </c>
      <c r="Q167" s="173" t="s">
        <v>240</v>
      </c>
      <c r="R167" s="173" t="s">
        <v>302</v>
      </c>
      <c r="S167" s="160"/>
      <c r="T167" s="160" t="s">
        <v>61</v>
      </c>
      <c r="U167" s="160" t="s">
        <v>240</v>
      </c>
      <c r="V167" s="160" t="s">
        <v>302</v>
      </c>
    </row>
    <row r="168" spans="1:22" outlineLevel="1">
      <c r="A168" s="179" t="s">
        <v>205</v>
      </c>
      <c r="B168" s="160" t="s">
        <v>336</v>
      </c>
      <c r="C168" s="170">
        <v>43523</v>
      </c>
      <c r="D168" s="160" t="s">
        <v>403</v>
      </c>
      <c r="E168" s="161" t="s">
        <v>442</v>
      </c>
      <c r="F168" s="162">
        <v>75040</v>
      </c>
      <c r="G168" s="163">
        <v>0.38</v>
      </c>
      <c r="H168" s="160">
        <v>0.5</v>
      </c>
      <c r="I168" s="160" t="s">
        <v>10</v>
      </c>
      <c r="J168" s="171">
        <v>0.5</v>
      </c>
      <c r="K168" s="172" t="s">
        <v>394</v>
      </c>
      <c r="L168" s="173" t="s">
        <v>307</v>
      </c>
      <c r="M168" s="173" t="s">
        <v>259</v>
      </c>
      <c r="N168" s="173" t="s">
        <v>439</v>
      </c>
      <c r="O168" s="173"/>
      <c r="P168" s="173" t="s">
        <v>61</v>
      </c>
      <c r="Q168" s="173" t="s">
        <v>240</v>
      </c>
      <c r="R168" s="173" t="s">
        <v>302</v>
      </c>
      <c r="S168" s="160"/>
      <c r="T168" s="160" t="s">
        <v>61</v>
      </c>
      <c r="U168" s="160" t="s">
        <v>240</v>
      </c>
      <c r="V168" s="160" t="s">
        <v>302</v>
      </c>
    </row>
    <row r="169" spans="1:22" outlineLevel="1">
      <c r="A169" s="179" t="s">
        <v>205</v>
      </c>
      <c r="B169" s="160" t="s">
        <v>336</v>
      </c>
      <c r="C169" s="170">
        <v>43523</v>
      </c>
      <c r="D169" s="160" t="s">
        <v>402</v>
      </c>
      <c r="E169" s="161" t="s">
        <v>441</v>
      </c>
      <c r="F169" s="162">
        <v>75040</v>
      </c>
      <c r="G169" s="163">
        <v>5.69</v>
      </c>
      <c r="H169" s="160">
        <v>7.47</v>
      </c>
      <c r="I169" s="160" t="s">
        <v>10</v>
      </c>
      <c r="J169" s="171">
        <v>7.47</v>
      </c>
      <c r="K169" s="172" t="s">
        <v>394</v>
      </c>
      <c r="L169" s="173" t="s">
        <v>307</v>
      </c>
      <c r="M169" s="173" t="s">
        <v>259</v>
      </c>
      <c r="N169" s="173" t="s">
        <v>439</v>
      </c>
      <c r="O169" s="173"/>
      <c r="P169" s="173" t="s">
        <v>61</v>
      </c>
      <c r="Q169" s="173" t="s">
        <v>240</v>
      </c>
      <c r="R169" s="173" t="s">
        <v>302</v>
      </c>
      <c r="S169" s="160"/>
      <c r="T169" s="160" t="s">
        <v>61</v>
      </c>
      <c r="U169" s="160" t="s">
        <v>240</v>
      </c>
      <c r="V169" s="160" t="s">
        <v>302</v>
      </c>
    </row>
    <row r="170" spans="1:22" outlineLevel="1">
      <c r="A170" s="179" t="s">
        <v>205</v>
      </c>
      <c r="B170" s="160" t="s">
        <v>274</v>
      </c>
      <c r="C170" s="170">
        <v>43553</v>
      </c>
      <c r="D170" s="160" t="s">
        <v>404</v>
      </c>
      <c r="E170" s="161" t="s">
        <v>438</v>
      </c>
      <c r="F170" s="162">
        <v>75358</v>
      </c>
      <c r="G170" s="163">
        <v>296.61</v>
      </c>
      <c r="H170" s="160">
        <v>393.79</v>
      </c>
      <c r="I170" s="160" t="s">
        <v>10</v>
      </c>
      <c r="J170" s="171">
        <v>393.78</v>
      </c>
      <c r="K170" s="172" t="s">
        <v>387</v>
      </c>
      <c r="L170" s="173" t="s">
        <v>307</v>
      </c>
      <c r="M170" s="173" t="s">
        <v>259</v>
      </c>
      <c r="N170" s="173" t="s">
        <v>439</v>
      </c>
      <c r="O170" s="173"/>
      <c r="P170" s="173" t="s">
        <v>61</v>
      </c>
      <c r="Q170" s="173" t="s">
        <v>240</v>
      </c>
      <c r="R170" s="173" t="s">
        <v>302</v>
      </c>
      <c r="S170" s="160"/>
      <c r="T170" s="160" t="s">
        <v>61</v>
      </c>
      <c r="U170" s="160" t="s">
        <v>240</v>
      </c>
      <c r="V170" s="160" t="s">
        <v>302</v>
      </c>
    </row>
    <row r="171" spans="1:22" outlineLevel="1">
      <c r="A171" s="179" t="s">
        <v>205</v>
      </c>
      <c r="B171" s="160" t="s">
        <v>274</v>
      </c>
      <c r="C171" s="170">
        <v>43553</v>
      </c>
      <c r="D171" s="160" t="s">
        <v>405</v>
      </c>
      <c r="E171" s="161" t="s">
        <v>440</v>
      </c>
      <c r="F171" s="162">
        <v>75358</v>
      </c>
      <c r="G171" s="163">
        <v>40.5</v>
      </c>
      <c r="H171" s="160">
        <v>53.77</v>
      </c>
      <c r="I171" s="160" t="s">
        <v>10</v>
      </c>
      <c r="J171" s="171">
        <v>53.77</v>
      </c>
      <c r="K171" s="172" t="s">
        <v>391</v>
      </c>
      <c r="L171" s="173" t="s">
        <v>307</v>
      </c>
      <c r="M171" s="173" t="s">
        <v>259</v>
      </c>
      <c r="N171" s="173" t="s">
        <v>439</v>
      </c>
      <c r="O171" s="173"/>
      <c r="P171" s="173" t="s">
        <v>61</v>
      </c>
      <c r="Q171" s="173" t="s">
        <v>240</v>
      </c>
      <c r="R171" s="173" t="s">
        <v>302</v>
      </c>
      <c r="S171" s="160"/>
      <c r="T171" s="160" t="s">
        <v>61</v>
      </c>
      <c r="U171" s="160" t="s">
        <v>240</v>
      </c>
      <c r="V171" s="160" t="s">
        <v>302</v>
      </c>
    </row>
    <row r="172" spans="1:22" outlineLevel="1">
      <c r="A172" s="179" t="s">
        <v>205</v>
      </c>
      <c r="B172" s="160" t="s">
        <v>274</v>
      </c>
      <c r="C172" s="170">
        <v>43552</v>
      </c>
      <c r="D172" s="160" t="s">
        <v>406</v>
      </c>
      <c r="E172" s="161" t="s">
        <v>442</v>
      </c>
      <c r="F172" s="162">
        <v>75358</v>
      </c>
      <c r="G172" s="163">
        <v>0.45</v>
      </c>
      <c r="H172" s="160">
        <v>0.6</v>
      </c>
      <c r="I172" s="160" t="s">
        <v>10</v>
      </c>
      <c r="J172" s="171">
        <v>0.6</v>
      </c>
      <c r="K172" s="172" t="s">
        <v>394</v>
      </c>
      <c r="L172" s="173" t="s">
        <v>307</v>
      </c>
      <c r="M172" s="173" t="s">
        <v>259</v>
      </c>
      <c r="N172" s="173" t="s">
        <v>439</v>
      </c>
      <c r="O172" s="173"/>
      <c r="P172" s="173" t="s">
        <v>61</v>
      </c>
      <c r="Q172" s="173" t="s">
        <v>240</v>
      </c>
      <c r="R172" s="173" t="s">
        <v>302</v>
      </c>
      <c r="S172" s="160"/>
      <c r="T172" s="160" t="s">
        <v>61</v>
      </c>
      <c r="U172" s="160" t="s">
        <v>240</v>
      </c>
      <c r="V172" s="160" t="s">
        <v>302</v>
      </c>
    </row>
    <row r="173" spans="1:22" outlineLevel="1">
      <c r="A173" s="179" t="s">
        <v>205</v>
      </c>
      <c r="B173" s="160" t="s">
        <v>274</v>
      </c>
      <c r="C173" s="170">
        <v>43553</v>
      </c>
      <c r="D173" s="160" t="s">
        <v>407</v>
      </c>
      <c r="E173" s="161" t="s">
        <v>441</v>
      </c>
      <c r="F173" s="162">
        <v>75358</v>
      </c>
      <c r="G173" s="163">
        <v>6.75</v>
      </c>
      <c r="H173" s="160">
        <v>8.9600000000000009</v>
      </c>
      <c r="I173" s="160" t="s">
        <v>10</v>
      </c>
      <c r="J173" s="171">
        <v>8.9600000000000009</v>
      </c>
      <c r="K173" s="172" t="s">
        <v>394</v>
      </c>
      <c r="L173" s="173" t="s">
        <v>307</v>
      </c>
      <c r="M173" s="173" t="s">
        <v>259</v>
      </c>
      <c r="N173" s="173" t="s">
        <v>439</v>
      </c>
      <c r="O173" s="173"/>
      <c r="P173" s="173" t="s">
        <v>61</v>
      </c>
      <c r="Q173" s="173" t="s">
        <v>240</v>
      </c>
      <c r="R173" s="173" t="s">
        <v>302</v>
      </c>
      <c r="S173" s="160"/>
      <c r="T173" s="160" t="s">
        <v>61</v>
      </c>
      <c r="U173" s="160" t="s">
        <v>240</v>
      </c>
      <c r="V173" s="160" t="s">
        <v>302</v>
      </c>
    </row>
    <row r="174" spans="1:22" outlineLevel="1">
      <c r="A174" s="179" t="s">
        <v>205</v>
      </c>
      <c r="B174" s="160" t="s">
        <v>274</v>
      </c>
      <c r="C174" s="170">
        <v>43552</v>
      </c>
      <c r="D174" s="160" t="s">
        <v>443</v>
      </c>
      <c r="E174" s="161" t="s">
        <v>444</v>
      </c>
      <c r="F174" s="162">
        <v>75390</v>
      </c>
      <c r="G174" s="163">
        <v>79.09</v>
      </c>
      <c r="H174" s="160">
        <v>105</v>
      </c>
      <c r="I174" s="160" t="s">
        <v>10</v>
      </c>
      <c r="J174" s="171">
        <v>105</v>
      </c>
      <c r="K174" s="172" t="s">
        <v>416</v>
      </c>
      <c r="L174" s="173" t="s">
        <v>445</v>
      </c>
      <c r="M174" s="173" t="s">
        <v>259</v>
      </c>
      <c r="N174" s="173" t="s">
        <v>446</v>
      </c>
      <c r="O174" s="173"/>
      <c r="P174" s="173" t="s">
        <v>61</v>
      </c>
      <c r="Q174" s="173" t="s">
        <v>240</v>
      </c>
      <c r="R174" s="173" t="s">
        <v>302</v>
      </c>
      <c r="S174" s="160"/>
      <c r="T174" s="160" t="s">
        <v>61</v>
      </c>
      <c r="U174" s="160" t="s">
        <v>240</v>
      </c>
      <c r="V174" s="160" t="s">
        <v>302</v>
      </c>
    </row>
    <row r="175" spans="1:22" outlineLevel="1">
      <c r="A175" s="179" t="s">
        <v>205</v>
      </c>
      <c r="B175" s="160" t="s">
        <v>274</v>
      </c>
      <c r="C175" s="170">
        <v>43552</v>
      </c>
      <c r="D175" s="160" t="s">
        <v>443</v>
      </c>
      <c r="E175" s="161" t="s">
        <v>447</v>
      </c>
      <c r="F175" s="162">
        <v>75390</v>
      </c>
      <c r="G175" s="163">
        <v>105.45</v>
      </c>
      <c r="H175" s="160">
        <v>140</v>
      </c>
      <c r="I175" s="160" t="s">
        <v>10</v>
      </c>
      <c r="J175" s="171">
        <v>140</v>
      </c>
      <c r="K175" s="172" t="s">
        <v>416</v>
      </c>
      <c r="L175" s="173" t="s">
        <v>445</v>
      </c>
      <c r="M175" s="173" t="s">
        <v>259</v>
      </c>
      <c r="N175" s="173" t="s">
        <v>270</v>
      </c>
      <c r="O175" s="173"/>
      <c r="P175" s="173" t="s">
        <v>61</v>
      </c>
      <c r="Q175" s="173" t="s">
        <v>240</v>
      </c>
      <c r="R175" s="173" t="s">
        <v>302</v>
      </c>
      <c r="S175" s="160"/>
      <c r="T175" s="160" t="s">
        <v>61</v>
      </c>
      <c r="U175" s="160" t="s">
        <v>240</v>
      </c>
      <c r="V175" s="160" t="s">
        <v>302</v>
      </c>
    </row>
    <row r="176" spans="1:22">
      <c r="A176" s="174" t="s">
        <v>301</v>
      </c>
      <c r="B176" s="174"/>
      <c r="C176" s="174"/>
      <c r="D176" s="174"/>
      <c r="E176" s="175"/>
      <c r="F176" s="176"/>
      <c r="G176" s="177">
        <f>SUM(G162:G175)</f>
        <v>1120.44</v>
      </c>
      <c r="H176" s="178">
        <f>SUM(H162:H175)</f>
        <v>1468</v>
      </c>
      <c r="I176" s="174"/>
      <c r="J176" s="178">
        <f>SUM(J162:J175)</f>
        <v>1467.99</v>
      </c>
      <c r="K176" s="174"/>
      <c r="L176" s="174"/>
      <c r="M176" s="174"/>
      <c r="N176" s="174"/>
      <c r="O176" s="174"/>
      <c r="P176" s="174"/>
      <c r="Q176" s="174"/>
      <c r="R176" s="174"/>
      <c r="S176" s="160"/>
      <c r="T176" s="160"/>
      <c r="U176" s="160"/>
      <c r="V176" s="160"/>
    </row>
    <row r="177" spans="1:22" outlineLevel="1">
      <c r="A177" s="179" t="s">
        <v>206</v>
      </c>
      <c r="B177" s="160" t="s">
        <v>384</v>
      </c>
      <c r="C177" s="170">
        <v>43496</v>
      </c>
      <c r="D177" s="160" t="s">
        <v>385</v>
      </c>
      <c r="E177" s="161" t="s">
        <v>448</v>
      </c>
      <c r="F177" s="162">
        <v>74791</v>
      </c>
      <c r="G177" s="163">
        <v>467.08</v>
      </c>
      <c r="H177" s="160">
        <v>596.01</v>
      </c>
      <c r="I177" s="160" t="s">
        <v>10</v>
      </c>
      <c r="J177" s="171">
        <v>596</v>
      </c>
      <c r="K177" s="172" t="s">
        <v>387</v>
      </c>
      <c r="L177" s="173" t="s">
        <v>307</v>
      </c>
      <c r="M177" s="173" t="s">
        <v>259</v>
      </c>
      <c r="N177" s="173" t="s">
        <v>449</v>
      </c>
      <c r="O177" s="173"/>
      <c r="P177" s="173" t="s">
        <v>61</v>
      </c>
      <c r="Q177" s="173" t="s">
        <v>240</v>
      </c>
      <c r="R177" s="173" t="s">
        <v>302</v>
      </c>
      <c r="S177" s="160"/>
      <c r="T177" s="160" t="s">
        <v>61</v>
      </c>
      <c r="U177" s="160" t="s">
        <v>240</v>
      </c>
      <c r="V177" s="160" t="s">
        <v>302</v>
      </c>
    </row>
    <row r="178" spans="1:22" outlineLevel="1">
      <c r="A178" s="179" t="s">
        <v>206</v>
      </c>
      <c r="B178" s="160" t="s">
        <v>384</v>
      </c>
      <c r="C178" s="170">
        <v>43496</v>
      </c>
      <c r="D178" s="160" t="s">
        <v>385</v>
      </c>
      <c r="E178" s="161" t="s">
        <v>450</v>
      </c>
      <c r="F178" s="162">
        <v>74791</v>
      </c>
      <c r="G178" s="163">
        <v>467.08</v>
      </c>
      <c r="H178" s="160">
        <v>596.01</v>
      </c>
      <c r="I178" s="160" t="s">
        <v>10</v>
      </c>
      <c r="J178" s="171">
        <v>596</v>
      </c>
      <c r="K178" s="172" t="s">
        <v>387</v>
      </c>
      <c r="L178" s="173" t="s">
        <v>307</v>
      </c>
      <c r="M178" s="173" t="s">
        <v>259</v>
      </c>
      <c r="N178" s="173" t="s">
        <v>451</v>
      </c>
      <c r="O178" s="173"/>
      <c r="P178" s="173" t="s">
        <v>61</v>
      </c>
      <c r="Q178" s="173" t="s">
        <v>240</v>
      </c>
      <c r="R178" s="173" t="s">
        <v>302</v>
      </c>
      <c r="S178" s="160"/>
      <c r="T178" s="160" t="s">
        <v>61</v>
      </c>
      <c r="U178" s="160" t="s">
        <v>240</v>
      </c>
      <c r="V178" s="160" t="s">
        <v>302</v>
      </c>
    </row>
    <row r="179" spans="1:22" outlineLevel="1">
      <c r="A179" s="179" t="s">
        <v>206</v>
      </c>
      <c r="B179" s="160" t="s">
        <v>384</v>
      </c>
      <c r="C179" s="170">
        <v>43496</v>
      </c>
      <c r="D179" s="160" t="s">
        <v>389</v>
      </c>
      <c r="E179" s="161" t="s">
        <v>452</v>
      </c>
      <c r="F179" s="162">
        <v>74791</v>
      </c>
      <c r="G179" s="163">
        <v>60.89</v>
      </c>
      <c r="H179" s="160">
        <v>77.7</v>
      </c>
      <c r="I179" s="160" t="s">
        <v>10</v>
      </c>
      <c r="J179" s="171">
        <v>77.7</v>
      </c>
      <c r="K179" s="172" t="s">
        <v>391</v>
      </c>
      <c r="L179" s="173" t="s">
        <v>307</v>
      </c>
      <c r="M179" s="173" t="s">
        <v>259</v>
      </c>
      <c r="N179" s="173" t="s">
        <v>451</v>
      </c>
      <c r="O179" s="173"/>
      <c r="P179" s="173" t="s">
        <v>61</v>
      </c>
      <c r="Q179" s="173" t="s">
        <v>240</v>
      </c>
      <c r="R179" s="173" t="s">
        <v>302</v>
      </c>
      <c r="S179" s="160"/>
      <c r="T179" s="160" t="s">
        <v>61</v>
      </c>
      <c r="U179" s="160" t="s">
        <v>240</v>
      </c>
      <c r="V179" s="160" t="s">
        <v>302</v>
      </c>
    </row>
    <row r="180" spans="1:22" outlineLevel="1">
      <c r="A180" s="179" t="s">
        <v>206</v>
      </c>
      <c r="B180" s="160" t="s">
        <v>384</v>
      </c>
      <c r="C180" s="170">
        <v>43496</v>
      </c>
      <c r="D180" s="160" t="s">
        <v>389</v>
      </c>
      <c r="E180" s="161" t="s">
        <v>453</v>
      </c>
      <c r="F180" s="162">
        <v>74791</v>
      </c>
      <c r="G180" s="163">
        <v>60.89</v>
      </c>
      <c r="H180" s="160">
        <v>77.7</v>
      </c>
      <c r="I180" s="160" t="s">
        <v>10</v>
      </c>
      <c r="J180" s="171">
        <v>77.7</v>
      </c>
      <c r="K180" s="172" t="s">
        <v>391</v>
      </c>
      <c r="L180" s="173" t="s">
        <v>307</v>
      </c>
      <c r="M180" s="173" t="s">
        <v>259</v>
      </c>
      <c r="N180" s="173" t="s">
        <v>449</v>
      </c>
      <c r="O180" s="173"/>
      <c r="P180" s="173" t="s">
        <v>61</v>
      </c>
      <c r="Q180" s="173" t="s">
        <v>240</v>
      </c>
      <c r="R180" s="173" t="s">
        <v>302</v>
      </c>
      <c r="S180" s="160"/>
      <c r="T180" s="160" t="s">
        <v>61</v>
      </c>
      <c r="U180" s="160" t="s">
        <v>240</v>
      </c>
      <c r="V180" s="160" t="s">
        <v>302</v>
      </c>
    </row>
    <row r="181" spans="1:22" outlineLevel="1">
      <c r="A181" s="179" t="s">
        <v>206</v>
      </c>
      <c r="B181" s="160" t="s">
        <v>384</v>
      </c>
      <c r="C181" s="170">
        <v>43495</v>
      </c>
      <c r="D181" s="160" t="s">
        <v>392</v>
      </c>
      <c r="E181" s="161" t="s">
        <v>454</v>
      </c>
      <c r="F181" s="162">
        <v>74791</v>
      </c>
      <c r="G181" s="163">
        <v>0.67</v>
      </c>
      <c r="H181" s="160">
        <v>0.86</v>
      </c>
      <c r="I181" s="160" t="s">
        <v>10</v>
      </c>
      <c r="J181" s="171">
        <v>0.85</v>
      </c>
      <c r="K181" s="172" t="s">
        <v>394</v>
      </c>
      <c r="L181" s="173" t="s">
        <v>307</v>
      </c>
      <c r="M181" s="173" t="s">
        <v>259</v>
      </c>
      <c r="N181" s="173" t="s">
        <v>449</v>
      </c>
      <c r="O181" s="173"/>
      <c r="P181" s="173" t="s">
        <v>61</v>
      </c>
      <c r="Q181" s="173" t="s">
        <v>240</v>
      </c>
      <c r="R181" s="173" t="s">
        <v>302</v>
      </c>
      <c r="S181" s="160"/>
      <c r="T181" s="160" t="s">
        <v>61</v>
      </c>
      <c r="U181" s="160" t="s">
        <v>240</v>
      </c>
      <c r="V181" s="160" t="s">
        <v>302</v>
      </c>
    </row>
    <row r="182" spans="1:22" outlineLevel="1">
      <c r="A182" s="179" t="s">
        <v>206</v>
      </c>
      <c r="B182" s="160" t="s">
        <v>384</v>
      </c>
      <c r="C182" s="170">
        <v>43496</v>
      </c>
      <c r="D182" s="160" t="s">
        <v>395</v>
      </c>
      <c r="E182" s="161" t="s">
        <v>455</v>
      </c>
      <c r="F182" s="162">
        <v>74791</v>
      </c>
      <c r="G182" s="163">
        <v>10.15</v>
      </c>
      <c r="H182" s="160">
        <v>12.95</v>
      </c>
      <c r="I182" s="160" t="s">
        <v>10</v>
      </c>
      <c r="J182" s="171">
        <v>12.95</v>
      </c>
      <c r="K182" s="172" t="s">
        <v>394</v>
      </c>
      <c r="L182" s="173" t="s">
        <v>307</v>
      </c>
      <c r="M182" s="173" t="s">
        <v>259</v>
      </c>
      <c r="N182" s="173" t="s">
        <v>449</v>
      </c>
      <c r="O182" s="173"/>
      <c r="P182" s="173" t="s">
        <v>61</v>
      </c>
      <c r="Q182" s="173" t="s">
        <v>240</v>
      </c>
      <c r="R182" s="173" t="s">
        <v>302</v>
      </c>
      <c r="S182" s="160"/>
      <c r="T182" s="160" t="s">
        <v>61</v>
      </c>
      <c r="U182" s="160" t="s">
        <v>240</v>
      </c>
      <c r="V182" s="160" t="s">
        <v>302</v>
      </c>
    </row>
    <row r="183" spans="1:22" outlineLevel="1">
      <c r="A183" s="179" t="s">
        <v>206</v>
      </c>
      <c r="B183" s="160" t="s">
        <v>384</v>
      </c>
      <c r="C183" s="170">
        <v>43495</v>
      </c>
      <c r="D183" s="160" t="s">
        <v>392</v>
      </c>
      <c r="E183" s="161" t="s">
        <v>456</v>
      </c>
      <c r="F183" s="162">
        <v>74791</v>
      </c>
      <c r="G183" s="163">
        <v>0.67</v>
      </c>
      <c r="H183" s="160">
        <v>0.86</v>
      </c>
      <c r="I183" s="160" t="s">
        <v>10</v>
      </c>
      <c r="J183" s="171">
        <v>0.85</v>
      </c>
      <c r="K183" s="172" t="s">
        <v>394</v>
      </c>
      <c r="L183" s="173" t="s">
        <v>307</v>
      </c>
      <c r="M183" s="173" t="s">
        <v>259</v>
      </c>
      <c r="N183" s="173" t="s">
        <v>451</v>
      </c>
      <c r="O183" s="173"/>
      <c r="P183" s="173" t="s">
        <v>61</v>
      </c>
      <c r="Q183" s="173" t="s">
        <v>240</v>
      </c>
      <c r="R183" s="173" t="s">
        <v>302</v>
      </c>
      <c r="S183" s="160"/>
      <c r="T183" s="160" t="s">
        <v>61</v>
      </c>
      <c r="U183" s="160" t="s">
        <v>240</v>
      </c>
      <c r="V183" s="160" t="s">
        <v>302</v>
      </c>
    </row>
    <row r="184" spans="1:22" outlineLevel="1">
      <c r="A184" s="179" t="s">
        <v>206</v>
      </c>
      <c r="B184" s="160" t="s">
        <v>384</v>
      </c>
      <c r="C184" s="170">
        <v>43496</v>
      </c>
      <c r="D184" s="160" t="s">
        <v>395</v>
      </c>
      <c r="E184" s="161" t="s">
        <v>457</v>
      </c>
      <c r="F184" s="162">
        <v>74791</v>
      </c>
      <c r="G184" s="163">
        <v>10.15</v>
      </c>
      <c r="H184" s="160">
        <v>12.95</v>
      </c>
      <c r="I184" s="160" t="s">
        <v>10</v>
      </c>
      <c r="J184" s="171">
        <v>12.95</v>
      </c>
      <c r="K184" s="172" t="s">
        <v>394</v>
      </c>
      <c r="L184" s="173" t="s">
        <v>307</v>
      </c>
      <c r="M184" s="173" t="s">
        <v>259</v>
      </c>
      <c r="N184" s="173" t="s">
        <v>451</v>
      </c>
      <c r="O184" s="173"/>
      <c r="P184" s="173" t="s">
        <v>61</v>
      </c>
      <c r="Q184" s="173" t="s">
        <v>240</v>
      </c>
      <c r="R184" s="173" t="s">
        <v>302</v>
      </c>
      <c r="S184" s="160"/>
      <c r="T184" s="160" t="s">
        <v>61</v>
      </c>
      <c r="U184" s="160" t="s">
        <v>240</v>
      </c>
      <c r="V184" s="160" t="s">
        <v>302</v>
      </c>
    </row>
    <row r="185" spans="1:22" outlineLevel="1">
      <c r="A185" s="179" t="s">
        <v>206</v>
      </c>
      <c r="B185" s="160" t="s">
        <v>336</v>
      </c>
      <c r="C185" s="170">
        <v>43523</v>
      </c>
      <c r="D185" s="160" t="s">
        <v>400</v>
      </c>
      <c r="E185" s="161" t="s">
        <v>450</v>
      </c>
      <c r="F185" s="162">
        <v>75040</v>
      </c>
      <c r="G185" s="163">
        <v>466.56</v>
      </c>
      <c r="H185" s="160">
        <v>612.80999999999995</v>
      </c>
      <c r="I185" s="160" t="s">
        <v>10</v>
      </c>
      <c r="J185" s="171">
        <v>612.80999999999995</v>
      </c>
      <c r="K185" s="172" t="s">
        <v>387</v>
      </c>
      <c r="L185" s="173" t="s">
        <v>307</v>
      </c>
      <c r="M185" s="173" t="s">
        <v>259</v>
      </c>
      <c r="N185" s="173" t="s">
        <v>451</v>
      </c>
      <c r="O185" s="173"/>
      <c r="P185" s="173" t="s">
        <v>61</v>
      </c>
      <c r="Q185" s="173" t="s">
        <v>240</v>
      </c>
      <c r="R185" s="173" t="s">
        <v>302</v>
      </c>
      <c r="S185" s="160"/>
      <c r="T185" s="160" t="s">
        <v>61</v>
      </c>
      <c r="U185" s="160" t="s">
        <v>240</v>
      </c>
      <c r="V185" s="160" t="s">
        <v>302</v>
      </c>
    </row>
    <row r="186" spans="1:22" outlineLevel="1">
      <c r="A186" s="179" t="s">
        <v>206</v>
      </c>
      <c r="B186" s="160" t="s">
        <v>336</v>
      </c>
      <c r="C186" s="170">
        <v>43523</v>
      </c>
      <c r="D186" s="160" t="s">
        <v>400</v>
      </c>
      <c r="E186" s="161" t="s">
        <v>448</v>
      </c>
      <c r="F186" s="162">
        <v>75040</v>
      </c>
      <c r="G186" s="163">
        <v>190.82</v>
      </c>
      <c r="H186" s="160">
        <v>250.63</v>
      </c>
      <c r="I186" s="160" t="s">
        <v>10</v>
      </c>
      <c r="J186" s="171">
        <v>250.63</v>
      </c>
      <c r="K186" s="172" t="s">
        <v>387</v>
      </c>
      <c r="L186" s="173" t="s">
        <v>307</v>
      </c>
      <c r="M186" s="173" t="s">
        <v>259</v>
      </c>
      <c r="N186" s="173" t="s">
        <v>449</v>
      </c>
      <c r="O186" s="173"/>
      <c r="P186" s="173" t="s">
        <v>61</v>
      </c>
      <c r="Q186" s="173" t="s">
        <v>240</v>
      </c>
      <c r="R186" s="173" t="s">
        <v>302</v>
      </c>
      <c r="S186" s="160"/>
      <c r="T186" s="160" t="s">
        <v>61</v>
      </c>
      <c r="U186" s="160" t="s">
        <v>240</v>
      </c>
      <c r="V186" s="160" t="s">
        <v>302</v>
      </c>
    </row>
    <row r="187" spans="1:22" outlineLevel="1">
      <c r="A187" s="179" t="s">
        <v>206</v>
      </c>
      <c r="B187" s="160" t="s">
        <v>336</v>
      </c>
      <c r="C187" s="170">
        <v>43523</v>
      </c>
      <c r="D187" s="160" t="s">
        <v>401</v>
      </c>
      <c r="E187" s="161" t="s">
        <v>453</v>
      </c>
      <c r="F187" s="162">
        <v>75040</v>
      </c>
      <c r="G187" s="163">
        <v>59.16</v>
      </c>
      <c r="H187" s="160">
        <v>77.7</v>
      </c>
      <c r="I187" s="160" t="s">
        <v>10</v>
      </c>
      <c r="J187" s="171">
        <v>77.7</v>
      </c>
      <c r="K187" s="172" t="s">
        <v>391</v>
      </c>
      <c r="L187" s="173" t="s">
        <v>307</v>
      </c>
      <c r="M187" s="173" t="s">
        <v>259</v>
      </c>
      <c r="N187" s="173" t="s">
        <v>449</v>
      </c>
      <c r="O187" s="173"/>
      <c r="P187" s="173" t="s">
        <v>61</v>
      </c>
      <c r="Q187" s="173" t="s">
        <v>240</v>
      </c>
      <c r="R187" s="173" t="s">
        <v>302</v>
      </c>
      <c r="S187" s="160"/>
      <c r="T187" s="160" t="s">
        <v>61</v>
      </c>
      <c r="U187" s="160" t="s">
        <v>240</v>
      </c>
      <c r="V187" s="160" t="s">
        <v>302</v>
      </c>
    </row>
    <row r="188" spans="1:22" outlineLevel="1">
      <c r="A188" s="179" t="s">
        <v>206</v>
      </c>
      <c r="B188" s="160" t="s">
        <v>336</v>
      </c>
      <c r="C188" s="170">
        <v>43523</v>
      </c>
      <c r="D188" s="160" t="s">
        <v>401</v>
      </c>
      <c r="E188" s="161" t="s">
        <v>452</v>
      </c>
      <c r="F188" s="162">
        <v>75040</v>
      </c>
      <c r="G188" s="163">
        <v>59.16</v>
      </c>
      <c r="H188" s="160">
        <v>77.7</v>
      </c>
      <c r="I188" s="160" t="s">
        <v>10</v>
      </c>
      <c r="J188" s="171">
        <v>77.7</v>
      </c>
      <c r="K188" s="172" t="s">
        <v>391</v>
      </c>
      <c r="L188" s="173" t="s">
        <v>307</v>
      </c>
      <c r="M188" s="173" t="s">
        <v>259</v>
      </c>
      <c r="N188" s="173" t="s">
        <v>451</v>
      </c>
      <c r="O188" s="173"/>
      <c r="P188" s="173" t="s">
        <v>61</v>
      </c>
      <c r="Q188" s="173" t="s">
        <v>240</v>
      </c>
      <c r="R188" s="173" t="s">
        <v>302</v>
      </c>
      <c r="S188" s="160"/>
      <c r="T188" s="160" t="s">
        <v>61</v>
      </c>
      <c r="U188" s="160" t="s">
        <v>240</v>
      </c>
      <c r="V188" s="160" t="s">
        <v>302</v>
      </c>
    </row>
    <row r="189" spans="1:22" outlineLevel="1">
      <c r="A189" s="179" t="s">
        <v>206</v>
      </c>
      <c r="B189" s="160" t="s">
        <v>336</v>
      </c>
      <c r="C189" s="170">
        <v>43523</v>
      </c>
      <c r="D189" s="160" t="s">
        <v>402</v>
      </c>
      <c r="E189" s="161" t="s">
        <v>455</v>
      </c>
      <c r="F189" s="162">
        <v>75040</v>
      </c>
      <c r="G189" s="163">
        <v>9.86</v>
      </c>
      <c r="H189" s="160">
        <v>12.95</v>
      </c>
      <c r="I189" s="160" t="s">
        <v>10</v>
      </c>
      <c r="J189" s="171">
        <v>12.95</v>
      </c>
      <c r="K189" s="172" t="s">
        <v>394</v>
      </c>
      <c r="L189" s="173" t="s">
        <v>307</v>
      </c>
      <c r="M189" s="173" t="s">
        <v>259</v>
      </c>
      <c r="N189" s="173" t="s">
        <v>449</v>
      </c>
      <c r="O189" s="173"/>
      <c r="P189" s="173" t="s">
        <v>61</v>
      </c>
      <c r="Q189" s="173" t="s">
        <v>240</v>
      </c>
      <c r="R189" s="173" t="s">
        <v>302</v>
      </c>
      <c r="S189" s="160"/>
      <c r="T189" s="160" t="s">
        <v>61</v>
      </c>
      <c r="U189" s="160" t="s">
        <v>240</v>
      </c>
      <c r="V189" s="160" t="s">
        <v>302</v>
      </c>
    </row>
    <row r="190" spans="1:22" outlineLevel="1">
      <c r="A190" s="179" t="s">
        <v>206</v>
      </c>
      <c r="B190" s="160" t="s">
        <v>336</v>
      </c>
      <c r="C190" s="170">
        <v>43523</v>
      </c>
      <c r="D190" s="160" t="s">
        <v>403</v>
      </c>
      <c r="E190" s="161" t="s">
        <v>458</v>
      </c>
      <c r="F190" s="162">
        <v>75040</v>
      </c>
      <c r="G190" s="163">
        <v>0.65</v>
      </c>
      <c r="H190" s="160">
        <v>0.86</v>
      </c>
      <c r="I190" s="160" t="s">
        <v>10</v>
      </c>
      <c r="J190" s="171">
        <v>0.85</v>
      </c>
      <c r="K190" s="172" t="s">
        <v>394</v>
      </c>
      <c r="L190" s="173" t="s">
        <v>307</v>
      </c>
      <c r="M190" s="173" t="s">
        <v>259</v>
      </c>
      <c r="N190" s="173" t="s">
        <v>449</v>
      </c>
      <c r="O190" s="173"/>
      <c r="P190" s="173" t="s">
        <v>61</v>
      </c>
      <c r="Q190" s="173" t="s">
        <v>240</v>
      </c>
      <c r="R190" s="173" t="s">
        <v>302</v>
      </c>
      <c r="S190" s="160"/>
      <c r="T190" s="160" t="s">
        <v>61</v>
      </c>
      <c r="U190" s="160" t="s">
        <v>240</v>
      </c>
      <c r="V190" s="160" t="s">
        <v>302</v>
      </c>
    </row>
    <row r="191" spans="1:22" outlineLevel="1">
      <c r="A191" s="179" t="s">
        <v>206</v>
      </c>
      <c r="B191" s="160" t="s">
        <v>336</v>
      </c>
      <c r="C191" s="170">
        <v>43523</v>
      </c>
      <c r="D191" s="160" t="s">
        <v>402</v>
      </c>
      <c r="E191" s="161" t="s">
        <v>457</v>
      </c>
      <c r="F191" s="162">
        <v>75040</v>
      </c>
      <c r="G191" s="163">
        <v>9.86</v>
      </c>
      <c r="H191" s="160">
        <v>12.95</v>
      </c>
      <c r="I191" s="160" t="s">
        <v>10</v>
      </c>
      <c r="J191" s="171">
        <v>12.95</v>
      </c>
      <c r="K191" s="172" t="s">
        <v>394</v>
      </c>
      <c r="L191" s="173" t="s">
        <v>307</v>
      </c>
      <c r="M191" s="173" t="s">
        <v>259</v>
      </c>
      <c r="N191" s="173" t="s">
        <v>451</v>
      </c>
      <c r="O191" s="173"/>
      <c r="P191" s="173" t="s">
        <v>61</v>
      </c>
      <c r="Q191" s="173" t="s">
        <v>240</v>
      </c>
      <c r="R191" s="173" t="s">
        <v>302</v>
      </c>
      <c r="S191" s="160"/>
      <c r="T191" s="160" t="s">
        <v>61</v>
      </c>
      <c r="U191" s="160" t="s">
        <v>240</v>
      </c>
      <c r="V191" s="160" t="s">
        <v>302</v>
      </c>
    </row>
    <row r="192" spans="1:22" outlineLevel="1">
      <c r="A192" s="179" t="s">
        <v>206</v>
      </c>
      <c r="B192" s="160" t="s">
        <v>336</v>
      </c>
      <c r="C192" s="170">
        <v>43523</v>
      </c>
      <c r="D192" s="160" t="s">
        <v>403</v>
      </c>
      <c r="E192" s="161" t="s">
        <v>456</v>
      </c>
      <c r="F192" s="162">
        <v>75040</v>
      </c>
      <c r="G192" s="163">
        <v>0.65</v>
      </c>
      <c r="H192" s="160">
        <v>0.86</v>
      </c>
      <c r="I192" s="160" t="s">
        <v>10</v>
      </c>
      <c r="J192" s="171">
        <v>0.85</v>
      </c>
      <c r="K192" s="172" t="s">
        <v>394</v>
      </c>
      <c r="L192" s="173" t="s">
        <v>307</v>
      </c>
      <c r="M192" s="173" t="s">
        <v>259</v>
      </c>
      <c r="N192" s="173" t="s">
        <v>451</v>
      </c>
      <c r="O192" s="173"/>
      <c r="P192" s="173" t="s">
        <v>61</v>
      </c>
      <c r="Q192" s="173" t="s">
        <v>240</v>
      </c>
      <c r="R192" s="173" t="s">
        <v>302</v>
      </c>
      <c r="S192" s="160"/>
      <c r="T192" s="160" t="s">
        <v>61</v>
      </c>
      <c r="U192" s="160" t="s">
        <v>240</v>
      </c>
      <c r="V192" s="160" t="s">
        <v>302</v>
      </c>
    </row>
    <row r="193" spans="1:22" outlineLevel="1">
      <c r="A193" s="179" t="s">
        <v>206</v>
      </c>
      <c r="B193" s="160" t="s">
        <v>274</v>
      </c>
      <c r="C193" s="170">
        <v>43553</v>
      </c>
      <c r="D193" s="160" t="s">
        <v>404</v>
      </c>
      <c r="E193" s="161" t="s">
        <v>459</v>
      </c>
      <c r="F193" s="162">
        <v>75358</v>
      </c>
      <c r="G193" s="163">
        <v>461.59</v>
      </c>
      <c r="H193" s="160">
        <v>612.80999999999995</v>
      </c>
      <c r="I193" s="160" t="s">
        <v>10</v>
      </c>
      <c r="J193" s="171">
        <v>612.80999999999995</v>
      </c>
      <c r="K193" s="172" t="s">
        <v>387</v>
      </c>
      <c r="L193" s="173" t="s">
        <v>307</v>
      </c>
      <c r="M193" s="173" t="s">
        <v>259</v>
      </c>
      <c r="N193" s="173" t="s">
        <v>449</v>
      </c>
      <c r="O193" s="173"/>
      <c r="P193" s="173" t="s">
        <v>61</v>
      </c>
      <c r="Q193" s="173" t="s">
        <v>240</v>
      </c>
      <c r="R193" s="173" t="s">
        <v>302</v>
      </c>
      <c r="S193" s="160"/>
      <c r="T193" s="160" t="s">
        <v>61</v>
      </c>
      <c r="U193" s="160" t="s">
        <v>240</v>
      </c>
      <c r="V193" s="160" t="s">
        <v>302</v>
      </c>
    </row>
    <row r="194" spans="1:22" outlineLevel="1">
      <c r="A194" s="179" t="s">
        <v>206</v>
      </c>
      <c r="B194" s="160" t="s">
        <v>274</v>
      </c>
      <c r="C194" s="170">
        <v>43553</v>
      </c>
      <c r="D194" s="160" t="s">
        <v>404</v>
      </c>
      <c r="E194" s="161" t="s">
        <v>450</v>
      </c>
      <c r="F194" s="162">
        <v>75358</v>
      </c>
      <c r="G194" s="163">
        <v>461.59</v>
      </c>
      <c r="H194" s="160">
        <v>612.80999999999995</v>
      </c>
      <c r="I194" s="160" t="s">
        <v>10</v>
      </c>
      <c r="J194" s="171">
        <v>612.80999999999995</v>
      </c>
      <c r="K194" s="172" t="s">
        <v>387</v>
      </c>
      <c r="L194" s="173" t="s">
        <v>307</v>
      </c>
      <c r="M194" s="173" t="s">
        <v>259</v>
      </c>
      <c r="N194" s="173" t="s">
        <v>451</v>
      </c>
      <c r="O194" s="173"/>
      <c r="P194" s="173" t="s">
        <v>61</v>
      </c>
      <c r="Q194" s="173" t="s">
        <v>240</v>
      </c>
      <c r="R194" s="173" t="s">
        <v>302</v>
      </c>
      <c r="S194" s="160"/>
      <c r="T194" s="160" t="s">
        <v>61</v>
      </c>
      <c r="U194" s="160" t="s">
        <v>240</v>
      </c>
      <c r="V194" s="160" t="s">
        <v>302</v>
      </c>
    </row>
    <row r="195" spans="1:22" outlineLevel="1">
      <c r="A195" s="179" t="s">
        <v>206</v>
      </c>
      <c r="B195" s="160" t="s">
        <v>274</v>
      </c>
      <c r="C195" s="170">
        <v>43553</v>
      </c>
      <c r="D195" s="160" t="s">
        <v>405</v>
      </c>
      <c r="E195" s="161" t="s">
        <v>452</v>
      </c>
      <c r="F195" s="162">
        <v>75358</v>
      </c>
      <c r="G195" s="163">
        <v>58.53</v>
      </c>
      <c r="H195" s="160">
        <v>77.7</v>
      </c>
      <c r="I195" s="160" t="s">
        <v>10</v>
      </c>
      <c r="J195" s="171">
        <v>77.709999999999994</v>
      </c>
      <c r="K195" s="172" t="s">
        <v>391</v>
      </c>
      <c r="L195" s="173" t="s">
        <v>307</v>
      </c>
      <c r="M195" s="173" t="s">
        <v>259</v>
      </c>
      <c r="N195" s="173" t="s">
        <v>451</v>
      </c>
      <c r="O195" s="173"/>
      <c r="P195" s="173" t="s">
        <v>61</v>
      </c>
      <c r="Q195" s="173" t="s">
        <v>240</v>
      </c>
      <c r="R195" s="173" t="s">
        <v>302</v>
      </c>
      <c r="S195" s="160"/>
      <c r="T195" s="160" t="s">
        <v>61</v>
      </c>
      <c r="U195" s="160" t="s">
        <v>240</v>
      </c>
      <c r="V195" s="160" t="s">
        <v>302</v>
      </c>
    </row>
    <row r="196" spans="1:22" outlineLevel="1">
      <c r="A196" s="179" t="s">
        <v>206</v>
      </c>
      <c r="B196" s="160" t="s">
        <v>274</v>
      </c>
      <c r="C196" s="170">
        <v>43553</v>
      </c>
      <c r="D196" s="160" t="s">
        <v>405</v>
      </c>
      <c r="E196" s="161" t="s">
        <v>453</v>
      </c>
      <c r="F196" s="162">
        <v>75358</v>
      </c>
      <c r="G196" s="163">
        <v>58.53</v>
      </c>
      <c r="H196" s="160">
        <v>77.7</v>
      </c>
      <c r="I196" s="160" t="s">
        <v>10</v>
      </c>
      <c r="J196" s="171">
        <v>77.709999999999994</v>
      </c>
      <c r="K196" s="172" t="s">
        <v>391</v>
      </c>
      <c r="L196" s="173" t="s">
        <v>307</v>
      </c>
      <c r="M196" s="173" t="s">
        <v>259</v>
      </c>
      <c r="N196" s="173" t="s">
        <v>449</v>
      </c>
      <c r="O196" s="173"/>
      <c r="P196" s="173" t="s">
        <v>61</v>
      </c>
      <c r="Q196" s="173" t="s">
        <v>240</v>
      </c>
      <c r="R196" s="173" t="s">
        <v>302</v>
      </c>
      <c r="S196" s="160"/>
      <c r="T196" s="160" t="s">
        <v>61</v>
      </c>
      <c r="U196" s="160" t="s">
        <v>240</v>
      </c>
      <c r="V196" s="160" t="s">
        <v>302</v>
      </c>
    </row>
    <row r="197" spans="1:22" outlineLevel="1">
      <c r="A197" s="179" t="s">
        <v>206</v>
      </c>
      <c r="B197" s="160" t="s">
        <v>274</v>
      </c>
      <c r="C197" s="170">
        <v>43552</v>
      </c>
      <c r="D197" s="160" t="s">
        <v>406</v>
      </c>
      <c r="E197" s="161" t="s">
        <v>456</v>
      </c>
      <c r="F197" s="162">
        <v>75358</v>
      </c>
      <c r="G197" s="163">
        <v>0.65</v>
      </c>
      <c r="H197" s="160">
        <v>0.86</v>
      </c>
      <c r="I197" s="160" t="s">
        <v>10</v>
      </c>
      <c r="J197" s="171">
        <v>0.86</v>
      </c>
      <c r="K197" s="172" t="s">
        <v>394</v>
      </c>
      <c r="L197" s="173" t="s">
        <v>307</v>
      </c>
      <c r="M197" s="173" t="s">
        <v>259</v>
      </c>
      <c r="N197" s="173" t="s">
        <v>451</v>
      </c>
      <c r="O197" s="173"/>
      <c r="P197" s="173" t="s">
        <v>61</v>
      </c>
      <c r="Q197" s="173" t="s">
        <v>240</v>
      </c>
      <c r="R197" s="173" t="s">
        <v>302</v>
      </c>
      <c r="S197" s="160"/>
      <c r="T197" s="160" t="s">
        <v>61</v>
      </c>
      <c r="U197" s="160" t="s">
        <v>240</v>
      </c>
      <c r="V197" s="160" t="s">
        <v>302</v>
      </c>
    </row>
    <row r="198" spans="1:22" outlineLevel="1">
      <c r="A198" s="179" t="s">
        <v>206</v>
      </c>
      <c r="B198" s="160" t="s">
        <v>274</v>
      </c>
      <c r="C198" s="170">
        <v>43553</v>
      </c>
      <c r="D198" s="160" t="s">
        <v>407</v>
      </c>
      <c r="E198" s="161" t="s">
        <v>457</v>
      </c>
      <c r="F198" s="162">
        <v>75358</v>
      </c>
      <c r="G198" s="163">
        <v>9.75</v>
      </c>
      <c r="H198" s="160">
        <v>12.95</v>
      </c>
      <c r="I198" s="160" t="s">
        <v>10</v>
      </c>
      <c r="J198" s="171">
        <v>12.94</v>
      </c>
      <c r="K198" s="172" t="s">
        <v>394</v>
      </c>
      <c r="L198" s="173" t="s">
        <v>307</v>
      </c>
      <c r="M198" s="173" t="s">
        <v>259</v>
      </c>
      <c r="N198" s="173" t="s">
        <v>451</v>
      </c>
      <c r="O198" s="173"/>
      <c r="P198" s="173" t="s">
        <v>61</v>
      </c>
      <c r="Q198" s="173" t="s">
        <v>240</v>
      </c>
      <c r="R198" s="173" t="s">
        <v>302</v>
      </c>
      <c r="S198" s="160"/>
      <c r="T198" s="160" t="s">
        <v>61</v>
      </c>
      <c r="U198" s="160" t="s">
        <v>240</v>
      </c>
      <c r="V198" s="160" t="s">
        <v>302</v>
      </c>
    </row>
    <row r="199" spans="1:22" outlineLevel="1">
      <c r="A199" s="179" t="s">
        <v>206</v>
      </c>
      <c r="B199" s="160" t="s">
        <v>274</v>
      </c>
      <c r="C199" s="170">
        <v>43552</v>
      </c>
      <c r="D199" s="160" t="s">
        <v>406</v>
      </c>
      <c r="E199" s="161" t="s">
        <v>458</v>
      </c>
      <c r="F199" s="162">
        <v>75358</v>
      </c>
      <c r="G199" s="163">
        <v>0.65</v>
      </c>
      <c r="H199" s="160">
        <v>0.86</v>
      </c>
      <c r="I199" s="160" t="s">
        <v>10</v>
      </c>
      <c r="J199" s="171">
        <v>0.86</v>
      </c>
      <c r="K199" s="172" t="s">
        <v>394</v>
      </c>
      <c r="L199" s="173" t="s">
        <v>307</v>
      </c>
      <c r="M199" s="173" t="s">
        <v>259</v>
      </c>
      <c r="N199" s="173" t="s">
        <v>449</v>
      </c>
      <c r="O199" s="173"/>
      <c r="P199" s="173" t="s">
        <v>61</v>
      </c>
      <c r="Q199" s="173" t="s">
        <v>240</v>
      </c>
      <c r="R199" s="173" t="s">
        <v>302</v>
      </c>
      <c r="S199" s="160"/>
      <c r="T199" s="160" t="s">
        <v>61</v>
      </c>
      <c r="U199" s="160" t="s">
        <v>240</v>
      </c>
      <c r="V199" s="160" t="s">
        <v>302</v>
      </c>
    </row>
    <row r="200" spans="1:22" outlineLevel="1">
      <c r="A200" s="179" t="s">
        <v>206</v>
      </c>
      <c r="B200" s="160" t="s">
        <v>274</v>
      </c>
      <c r="C200" s="170">
        <v>43553</v>
      </c>
      <c r="D200" s="160" t="s">
        <v>407</v>
      </c>
      <c r="E200" s="161" t="s">
        <v>455</v>
      </c>
      <c r="F200" s="162">
        <v>75358</v>
      </c>
      <c r="G200" s="163">
        <v>9.75</v>
      </c>
      <c r="H200" s="160">
        <v>12.95</v>
      </c>
      <c r="I200" s="160" t="s">
        <v>10</v>
      </c>
      <c r="J200" s="171">
        <v>12.94</v>
      </c>
      <c r="K200" s="172" t="s">
        <v>394</v>
      </c>
      <c r="L200" s="173" t="s">
        <v>307</v>
      </c>
      <c r="M200" s="173" t="s">
        <v>259</v>
      </c>
      <c r="N200" s="173" t="s">
        <v>449</v>
      </c>
      <c r="O200" s="173"/>
      <c r="P200" s="173" t="s">
        <v>61</v>
      </c>
      <c r="Q200" s="173" t="s">
        <v>240</v>
      </c>
      <c r="R200" s="173" t="s">
        <v>302</v>
      </c>
      <c r="S200" s="160"/>
      <c r="T200" s="160" t="s">
        <v>61</v>
      </c>
      <c r="U200" s="160" t="s">
        <v>240</v>
      </c>
      <c r="V200" s="160" t="s">
        <v>302</v>
      </c>
    </row>
    <row r="201" spans="1:22">
      <c r="A201" s="174" t="s">
        <v>301</v>
      </c>
      <c r="B201" s="174"/>
      <c r="C201" s="174"/>
      <c r="D201" s="174"/>
      <c r="E201" s="175"/>
      <c r="F201" s="176"/>
      <c r="G201" s="177">
        <f>SUM(G177:G200)</f>
        <v>2935.3400000000011</v>
      </c>
      <c r="H201" s="178">
        <f>SUM(H177:H200)</f>
        <v>3830.139999999999</v>
      </c>
      <c r="I201" s="174"/>
      <c r="J201" s="178">
        <f>SUM(J177:J200)</f>
        <v>3830.0799999999995</v>
      </c>
      <c r="K201" s="174"/>
      <c r="L201" s="174"/>
      <c r="M201" s="174"/>
      <c r="N201" s="174"/>
      <c r="O201" s="174"/>
      <c r="P201" s="174"/>
      <c r="Q201" s="174"/>
      <c r="R201" s="174"/>
      <c r="S201" s="160"/>
      <c r="T201" s="160"/>
      <c r="U201" s="160"/>
      <c r="V201" s="160"/>
    </row>
    <row r="202" spans="1:22" outlineLevel="1">
      <c r="A202" s="179" t="s">
        <v>207</v>
      </c>
      <c r="B202" s="160" t="s">
        <v>384</v>
      </c>
      <c r="C202" s="170">
        <v>43496</v>
      </c>
      <c r="D202" s="160" t="s">
        <v>385</v>
      </c>
      <c r="E202" s="161" t="s">
        <v>460</v>
      </c>
      <c r="F202" s="162">
        <v>74791</v>
      </c>
      <c r="G202" s="163">
        <v>112.55</v>
      </c>
      <c r="H202" s="160">
        <v>143.62</v>
      </c>
      <c r="I202" s="160" t="s">
        <v>10</v>
      </c>
      <c r="J202" s="171">
        <v>143.62</v>
      </c>
      <c r="K202" s="172" t="s">
        <v>387</v>
      </c>
      <c r="L202" s="173" t="s">
        <v>307</v>
      </c>
      <c r="M202" s="173" t="s">
        <v>259</v>
      </c>
      <c r="N202" s="173" t="s">
        <v>461</v>
      </c>
      <c r="O202" s="173"/>
      <c r="P202" s="173" t="s">
        <v>61</v>
      </c>
      <c r="Q202" s="173" t="s">
        <v>240</v>
      </c>
      <c r="R202" s="173" t="s">
        <v>302</v>
      </c>
      <c r="S202" s="160"/>
      <c r="T202" s="160" t="s">
        <v>61</v>
      </c>
      <c r="U202" s="160" t="s">
        <v>240</v>
      </c>
      <c r="V202" s="160" t="s">
        <v>302</v>
      </c>
    </row>
    <row r="203" spans="1:22" outlineLevel="1">
      <c r="A203" s="179" t="s">
        <v>207</v>
      </c>
      <c r="B203" s="160" t="s">
        <v>384</v>
      </c>
      <c r="C203" s="170">
        <v>43496</v>
      </c>
      <c r="D203" s="160" t="s">
        <v>389</v>
      </c>
      <c r="E203" s="161" t="s">
        <v>462</v>
      </c>
      <c r="F203" s="162">
        <v>74791</v>
      </c>
      <c r="G203" s="163">
        <v>14.39</v>
      </c>
      <c r="H203" s="160">
        <v>18.36</v>
      </c>
      <c r="I203" s="160" t="s">
        <v>10</v>
      </c>
      <c r="J203" s="171">
        <v>18.36</v>
      </c>
      <c r="K203" s="172" t="s">
        <v>391</v>
      </c>
      <c r="L203" s="173" t="s">
        <v>307</v>
      </c>
      <c r="M203" s="173" t="s">
        <v>259</v>
      </c>
      <c r="N203" s="173" t="s">
        <v>461</v>
      </c>
      <c r="O203" s="173"/>
      <c r="P203" s="173" t="s">
        <v>61</v>
      </c>
      <c r="Q203" s="173" t="s">
        <v>240</v>
      </c>
      <c r="R203" s="173" t="s">
        <v>302</v>
      </c>
      <c r="S203" s="160"/>
      <c r="T203" s="160" t="s">
        <v>61</v>
      </c>
      <c r="U203" s="160" t="s">
        <v>240</v>
      </c>
      <c r="V203" s="160" t="s">
        <v>302</v>
      </c>
    </row>
    <row r="204" spans="1:22" outlineLevel="1">
      <c r="A204" s="179" t="s">
        <v>207</v>
      </c>
      <c r="B204" s="160" t="s">
        <v>384</v>
      </c>
      <c r="C204" s="170">
        <v>43495</v>
      </c>
      <c r="D204" s="160" t="s">
        <v>392</v>
      </c>
      <c r="E204" s="161" t="s">
        <v>463</v>
      </c>
      <c r="F204" s="162">
        <v>74791</v>
      </c>
      <c r="G204" s="163">
        <v>0.16</v>
      </c>
      <c r="H204" s="160">
        <v>0.2</v>
      </c>
      <c r="I204" s="160" t="s">
        <v>10</v>
      </c>
      <c r="J204" s="171">
        <v>0.2</v>
      </c>
      <c r="K204" s="172" t="s">
        <v>394</v>
      </c>
      <c r="L204" s="173" t="s">
        <v>307</v>
      </c>
      <c r="M204" s="173" t="s">
        <v>259</v>
      </c>
      <c r="N204" s="173" t="s">
        <v>461</v>
      </c>
      <c r="O204" s="173"/>
      <c r="P204" s="173" t="s">
        <v>61</v>
      </c>
      <c r="Q204" s="173" t="s">
        <v>240</v>
      </c>
      <c r="R204" s="173" t="s">
        <v>302</v>
      </c>
      <c r="S204" s="160"/>
      <c r="T204" s="160" t="s">
        <v>61</v>
      </c>
      <c r="U204" s="160" t="s">
        <v>240</v>
      </c>
      <c r="V204" s="160" t="s">
        <v>302</v>
      </c>
    </row>
    <row r="205" spans="1:22" outlineLevel="1">
      <c r="A205" s="179" t="s">
        <v>207</v>
      </c>
      <c r="B205" s="160" t="s">
        <v>384</v>
      </c>
      <c r="C205" s="170">
        <v>43496</v>
      </c>
      <c r="D205" s="160" t="s">
        <v>395</v>
      </c>
      <c r="E205" s="161" t="s">
        <v>464</v>
      </c>
      <c r="F205" s="162">
        <v>74791</v>
      </c>
      <c r="G205" s="163">
        <v>2.37</v>
      </c>
      <c r="H205" s="160">
        <v>3.03</v>
      </c>
      <c r="I205" s="160" t="s">
        <v>10</v>
      </c>
      <c r="J205" s="171">
        <v>3.02</v>
      </c>
      <c r="K205" s="172" t="s">
        <v>394</v>
      </c>
      <c r="L205" s="173" t="s">
        <v>307</v>
      </c>
      <c r="M205" s="173" t="s">
        <v>259</v>
      </c>
      <c r="N205" s="173" t="s">
        <v>461</v>
      </c>
      <c r="O205" s="173"/>
      <c r="P205" s="173" t="s">
        <v>61</v>
      </c>
      <c r="Q205" s="173" t="s">
        <v>240</v>
      </c>
      <c r="R205" s="173" t="s">
        <v>302</v>
      </c>
      <c r="S205" s="160"/>
      <c r="T205" s="160" t="s">
        <v>61</v>
      </c>
      <c r="U205" s="160" t="s">
        <v>240</v>
      </c>
      <c r="V205" s="160" t="s">
        <v>302</v>
      </c>
    </row>
    <row r="206" spans="1:22" outlineLevel="1">
      <c r="A206" s="179" t="s">
        <v>207</v>
      </c>
      <c r="B206" s="160" t="s">
        <v>336</v>
      </c>
      <c r="C206" s="170">
        <v>43523</v>
      </c>
      <c r="D206" s="160" t="s">
        <v>400</v>
      </c>
      <c r="E206" s="161" t="s">
        <v>460</v>
      </c>
      <c r="F206" s="162">
        <v>75040</v>
      </c>
      <c r="G206" s="163">
        <v>115.44</v>
      </c>
      <c r="H206" s="160">
        <v>151.62</v>
      </c>
      <c r="I206" s="160" t="s">
        <v>10</v>
      </c>
      <c r="J206" s="171">
        <v>151.63</v>
      </c>
      <c r="K206" s="172" t="s">
        <v>387</v>
      </c>
      <c r="L206" s="173" t="s">
        <v>307</v>
      </c>
      <c r="M206" s="173" t="s">
        <v>259</v>
      </c>
      <c r="N206" s="173" t="s">
        <v>461</v>
      </c>
      <c r="O206" s="173"/>
      <c r="P206" s="173" t="s">
        <v>61</v>
      </c>
      <c r="Q206" s="173" t="s">
        <v>240</v>
      </c>
      <c r="R206" s="173" t="s">
        <v>302</v>
      </c>
      <c r="S206" s="160"/>
      <c r="T206" s="160" t="s">
        <v>61</v>
      </c>
      <c r="U206" s="160" t="s">
        <v>240</v>
      </c>
      <c r="V206" s="160" t="s">
        <v>302</v>
      </c>
    </row>
    <row r="207" spans="1:22" outlineLevel="1">
      <c r="A207" s="179" t="s">
        <v>207</v>
      </c>
      <c r="B207" s="160" t="s">
        <v>336</v>
      </c>
      <c r="C207" s="170">
        <v>43523</v>
      </c>
      <c r="D207" s="160" t="s">
        <v>401</v>
      </c>
      <c r="E207" s="161" t="s">
        <v>462</v>
      </c>
      <c r="F207" s="162">
        <v>75040</v>
      </c>
      <c r="G207" s="163">
        <v>16.78</v>
      </c>
      <c r="H207" s="160">
        <v>22.04</v>
      </c>
      <c r="I207" s="160" t="s">
        <v>10</v>
      </c>
      <c r="J207" s="171">
        <v>22.04</v>
      </c>
      <c r="K207" s="172" t="s">
        <v>391</v>
      </c>
      <c r="L207" s="173" t="s">
        <v>307</v>
      </c>
      <c r="M207" s="173" t="s">
        <v>259</v>
      </c>
      <c r="N207" s="173" t="s">
        <v>461</v>
      </c>
      <c r="O207" s="173"/>
      <c r="P207" s="173" t="s">
        <v>61</v>
      </c>
      <c r="Q207" s="173" t="s">
        <v>240</v>
      </c>
      <c r="R207" s="173" t="s">
        <v>302</v>
      </c>
      <c r="S207" s="160"/>
      <c r="T207" s="160" t="s">
        <v>61</v>
      </c>
      <c r="U207" s="160" t="s">
        <v>240</v>
      </c>
      <c r="V207" s="160" t="s">
        <v>302</v>
      </c>
    </row>
    <row r="208" spans="1:22" outlineLevel="1">
      <c r="A208" s="179" t="s">
        <v>207</v>
      </c>
      <c r="B208" s="160" t="s">
        <v>336</v>
      </c>
      <c r="C208" s="170">
        <v>43523</v>
      </c>
      <c r="D208" s="160" t="s">
        <v>403</v>
      </c>
      <c r="E208" s="161" t="s">
        <v>463</v>
      </c>
      <c r="F208" s="162">
        <v>75040</v>
      </c>
      <c r="G208" s="163">
        <v>0.18</v>
      </c>
      <c r="H208" s="160">
        <v>0.24</v>
      </c>
      <c r="I208" s="160" t="s">
        <v>10</v>
      </c>
      <c r="J208" s="171">
        <v>0.24</v>
      </c>
      <c r="K208" s="172" t="s">
        <v>394</v>
      </c>
      <c r="L208" s="173" t="s">
        <v>307</v>
      </c>
      <c r="M208" s="173" t="s">
        <v>259</v>
      </c>
      <c r="N208" s="173" t="s">
        <v>461</v>
      </c>
      <c r="O208" s="173"/>
      <c r="P208" s="173" t="s">
        <v>61</v>
      </c>
      <c r="Q208" s="173" t="s">
        <v>240</v>
      </c>
      <c r="R208" s="173" t="s">
        <v>302</v>
      </c>
      <c r="S208" s="160"/>
      <c r="T208" s="160" t="s">
        <v>61</v>
      </c>
      <c r="U208" s="160" t="s">
        <v>240</v>
      </c>
      <c r="V208" s="160" t="s">
        <v>302</v>
      </c>
    </row>
    <row r="209" spans="1:22" outlineLevel="1">
      <c r="A209" s="179" t="s">
        <v>207</v>
      </c>
      <c r="B209" s="160" t="s">
        <v>336</v>
      </c>
      <c r="C209" s="170">
        <v>43523</v>
      </c>
      <c r="D209" s="160" t="s">
        <v>402</v>
      </c>
      <c r="E209" s="161" t="s">
        <v>464</v>
      </c>
      <c r="F209" s="162">
        <v>75040</v>
      </c>
      <c r="G209" s="163">
        <v>2.79</v>
      </c>
      <c r="H209" s="160">
        <v>3.66</v>
      </c>
      <c r="I209" s="160" t="s">
        <v>10</v>
      </c>
      <c r="J209" s="171">
        <v>3.66</v>
      </c>
      <c r="K209" s="172" t="s">
        <v>394</v>
      </c>
      <c r="L209" s="173" t="s">
        <v>307</v>
      </c>
      <c r="M209" s="173" t="s">
        <v>259</v>
      </c>
      <c r="N209" s="173" t="s">
        <v>461</v>
      </c>
      <c r="O209" s="173"/>
      <c r="P209" s="173" t="s">
        <v>61</v>
      </c>
      <c r="Q209" s="173" t="s">
        <v>240</v>
      </c>
      <c r="R209" s="173" t="s">
        <v>302</v>
      </c>
      <c r="S209" s="160"/>
      <c r="T209" s="160" t="s">
        <v>61</v>
      </c>
      <c r="U209" s="160" t="s">
        <v>240</v>
      </c>
      <c r="V209" s="160" t="s">
        <v>302</v>
      </c>
    </row>
    <row r="210" spans="1:22" outlineLevel="1">
      <c r="A210" s="179" t="s">
        <v>207</v>
      </c>
      <c r="B210" s="160" t="s">
        <v>274</v>
      </c>
      <c r="C210" s="170">
        <v>43553</v>
      </c>
      <c r="D210" s="160" t="s">
        <v>404</v>
      </c>
      <c r="E210" s="161" t="s">
        <v>460</v>
      </c>
      <c r="F210" s="162">
        <v>75358</v>
      </c>
      <c r="G210" s="163">
        <v>114.2</v>
      </c>
      <c r="H210" s="160">
        <v>151.62</v>
      </c>
      <c r="I210" s="160" t="s">
        <v>10</v>
      </c>
      <c r="J210" s="171">
        <v>151.61000000000001</v>
      </c>
      <c r="K210" s="172" t="s">
        <v>387</v>
      </c>
      <c r="L210" s="173" t="s">
        <v>307</v>
      </c>
      <c r="M210" s="173" t="s">
        <v>259</v>
      </c>
      <c r="N210" s="173" t="s">
        <v>461</v>
      </c>
      <c r="O210" s="173"/>
      <c r="P210" s="173" t="s">
        <v>61</v>
      </c>
      <c r="Q210" s="173" t="s">
        <v>240</v>
      </c>
      <c r="R210" s="173" t="s">
        <v>302</v>
      </c>
      <c r="S210" s="160"/>
      <c r="T210" s="160" t="s">
        <v>61</v>
      </c>
      <c r="U210" s="160" t="s">
        <v>240</v>
      </c>
      <c r="V210" s="160" t="s">
        <v>302</v>
      </c>
    </row>
    <row r="211" spans="1:22" outlineLevel="1">
      <c r="A211" s="179" t="s">
        <v>207</v>
      </c>
      <c r="B211" s="160" t="s">
        <v>274</v>
      </c>
      <c r="C211" s="170">
        <v>43553</v>
      </c>
      <c r="D211" s="160" t="s">
        <v>405</v>
      </c>
      <c r="E211" s="161" t="s">
        <v>462</v>
      </c>
      <c r="F211" s="162">
        <v>75358</v>
      </c>
      <c r="G211" s="163">
        <v>13.84</v>
      </c>
      <c r="H211" s="160">
        <v>18.37</v>
      </c>
      <c r="I211" s="160" t="s">
        <v>10</v>
      </c>
      <c r="J211" s="171">
        <v>18.37</v>
      </c>
      <c r="K211" s="172" t="s">
        <v>391</v>
      </c>
      <c r="L211" s="173" t="s">
        <v>307</v>
      </c>
      <c r="M211" s="173" t="s">
        <v>259</v>
      </c>
      <c r="N211" s="173" t="s">
        <v>461</v>
      </c>
      <c r="O211" s="173"/>
      <c r="P211" s="173" t="s">
        <v>61</v>
      </c>
      <c r="Q211" s="173" t="s">
        <v>240</v>
      </c>
      <c r="R211" s="173" t="s">
        <v>302</v>
      </c>
      <c r="S211" s="160"/>
      <c r="T211" s="160" t="s">
        <v>61</v>
      </c>
      <c r="U211" s="160" t="s">
        <v>240</v>
      </c>
      <c r="V211" s="160" t="s">
        <v>302</v>
      </c>
    </row>
    <row r="212" spans="1:22" outlineLevel="1">
      <c r="A212" s="179" t="s">
        <v>207</v>
      </c>
      <c r="B212" s="160" t="s">
        <v>274</v>
      </c>
      <c r="C212" s="170">
        <v>43552</v>
      </c>
      <c r="D212" s="160" t="s">
        <v>406</v>
      </c>
      <c r="E212" s="161" t="s">
        <v>463</v>
      </c>
      <c r="F212" s="162">
        <v>75358</v>
      </c>
      <c r="G212" s="163">
        <v>0.15</v>
      </c>
      <c r="H212" s="160">
        <v>0.2</v>
      </c>
      <c r="I212" s="160" t="s">
        <v>10</v>
      </c>
      <c r="J212" s="171">
        <v>0.2</v>
      </c>
      <c r="K212" s="172" t="s">
        <v>394</v>
      </c>
      <c r="L212" s="173" t="s">
        <v>307</v>
      </c>
      <c r="M212" s="173" t="s">
        <v>259</v>
      </c>
      <c r="N212" s="173" t="s">
        <v>461</v>
      </c>
      <c r="O212" s="173"/>
      <c r="P212" s="173" t="s">
        <v>61</v>
      </c>
      <c r="Q212" s="173" t="s">
        <v>240</v>
      </c>
      <c r="R212" s="173" t="s">
        <v>302</v>
      </c>
      <c r="S212" s="160"/>
      <c r="T212" s="160" t="s">
        <v>61</v>
      </c>
      <c r="U212" s="160" t="s">
        <v>240</v>
      </c>
      <c r="V212" s="160" t="s">
        <v>302</v>
      </c>
    </row>
    <row r="213" spans="1:22" outlineLevel="1">
      <c r="A213" s="179" t="s">
        <v>207</v>
      </c>
      <c r="B213" s="160" t="s">
        <v>274</v>
      </c>
      <c r="C213" s="170">
        <v>43553</v>
      </c>
      <c r="D213" s="160" t="s">
        <v>407</v>
      </c>
      <c r="E213" s="161" t="s">
        <v>464</v>
      </c>
      <c r="F213" s="162">
        <v>75358</v>
      </c>
      <c r="G213" s="163">
        <v>2.2999999999999998</v>
      </c>
      <c r="H213" s="160">
        <v>3.06</v>
      </c>
      <c r="I213" s="160" t="s">
        <v>10</v>
      </c>
      <c r="J213" s="171">
        <v>3.05</v>
      </c>
      <c r="K213" s="172" t="s">
        <v>394</v>
      </c>
      <c r="L213" s="173" t="s">
        <v>307</v>
      </c>
      <c r="M213" s="173" t="s">
        <v>259</v>
      </c>
      <c r="N213" s="173" t="s">
        <v>461</v>
      </c>
      <c r="O213" s="173"/>
      <c r="P213" s="173" t="s">
        <v>61</v>
      </c>
      <c r="Q213" s="173" t="s">
        <v>240</v>
      </c>
      <c r="R213" s="173" t="s">
        <v>302</v>
      </c>
      <c r="S213" s="160"/>
      <c r="T213" s="160" t="s">
        <v>61</v>
      </c>
      <c r="U213" s="160" t="s">
        <v>240</v>
      </c>
      <c r="V213" s="160" t="s">
        <v>302</v>
      </c>
    </row>
    <row r="214" spans="1:22">
      <c r="A214" s="174" t="s">
        <v>301</v>
      </c>
      <c r="B214" s="174"/>
      <c r="C214" s="174"/>
      <c r="D214" s="174"/>
      <c r="E214" s="175"/>
      <c r="F214" s="176"/>
      <c r="G214" s="177">
        <f>SUM(G202:G213)</f>
        <v>395.15</v>
      </c>
      <c r="H214" s="178">
        <f>SUM(H202:H213)</f>
        <v>516.0200000000001</v>
      </c>
      <c r="I214" s="174"/>
      <c r="J214" s="178">
        <f>SUM(J202:J213)</f>
        <v>516.00000000000011</v>
      </c>
      <c r="K214" s="174"/>
      <c r="L214" s="174"/>
      <c r="M214" s="174"/>
      <c r="N214" s="174"/>
      <c r="O214" s="174"/>
      <c r="P214" s="174"/>
      <c r="Q214" s="174"/>
      <c r="R214" s="174"/>
      <c r="S214" s="160"/>
      <c r="T214" s="160"/>
      <c r="U214" s="160"/>
      <c r="V214" s="160"/>
    </row>
    <row r="215" spans="1:22" outlineLevel="1">
      <c r="A215" s="179" t="s">
        <v>208</v>
      </c>
      <c r="B215" s="160" t="s">
        <v>384</v>
      </c>
      <c r="C215" s="170">
        <v>43496</v>
      </c>
      <c r="D215" s="160" t="s">
        <v>385</v>
      </c>
      <c r="E215" s="161" t="s">
        <v>465</v>
      </c>
      <c r="F215" s="162">
        <v>74791</v>
      </c>
      <c r="G215" s="163">
        <v>292.35000000000002</v>
      </c>
      <c r="H215" s="160">
        <v>373.04</v>
      </c>
      <c r="I215" s="160" t="s">
        <v>10</v>
      </c>
      <c r="J215" s="171">
        <v>373.04</v>
      </c>
      <c r="K215" s="172" t="s">
        <v>387</v>
      </c>
      <c r="L215" s="173" t="s">
        <v>307</v>
      </c>
      <c r="M215" s="173" t="s">
        <v>259</v>
      </c>
      <c r="N215" s="173" t="s">
        <v>466</v>
      </c>
      <c r="O215" s="173"/>
      <c r="P215" s="173" t="s">
        <v>61</v>
      </c>
      <c r="Q215" s="173" t="s">
        <v>240</v>
      </c>
      <c r="R215" s="173" t="s">
        <v>302</v>
      </c>
      <c r="S215" s="160"/>
      <c r="T215" s="160" t="s">
        <v>61</v>
      </c>
      <c r="U215" s="160" t="s">
        <v>240</v>
      </c>
      <c r="V215" s="160" t="s">
        <v>302</v>
      </c>
    </row>
    <row r="216" spans="1:22" outlineLevel="1">
      <c r="A216" s="179" t="s">
        <v>208</v>
      </c>
      <c r="B216" s="160" t="s">
        <v>384</v>
      </c>
      <c r="C216" s="170">
        <v>43496</v>
      </c>
      <c r="D216" s="160" t="s">
        <v>389</v>
      </c>
      <c r="E216" s="161" t="s">
        <v>467</v>
      </c>
      <c r="F216" s="162">
        <v>74791</v>
      </c>
      <c r="G216" s="163">
        <v>34.409999999999997</v>
      </c>
      <c r="H216" s="160">
        <v>43.91</v>
      </c>
      <c r="I216" s="160" t="s">
        <v>10</v>
      </c>
      <c r="J216" s="171">
        <v>43.91</v>
      </c>
      <c r="K216" s="172" t="s">
        <v>391</v>
      </c>
      <c r="L216" s="173" t="s">
        <v>307</v>
      </c>
      <c r="M216" s="173" t="s">
        <v>259</v>
      </c>
      <c r="N216" s="173" t="s">
        <v>466</v>
      </c>
      <c r="O216" s="173"/>
      <c r="P216" s="173" t="s">
        <v>61</v>
      </c>
      <c r="Q216" s="173" t="s">
        <v>240</v>
      </c>
      <c r="R216" s="173" t="s">
        <v>302</v>
      </c>
      <c r="S216" s="160"/>
      <c r="T216" s="160" t="s">
        <v>61</v>
      </c>
      <c r="U216" s="160" t="s">
        <v>240</v>
      </c>
      <c r="V216" s="160" t="s">
        <v>302</v>
      </c>
    </row>
    <row r="217" spans="1:22" outlineLevel="1">
      <c r="A217" s="179" t="s">
        <v>208</v>
      </c>
      <c r="B217" s="160" t="s">
        <v>384</v>
      </c>
      <c r="C217" s="170">
        <v>43495</v>
      </c>
      <c r="D217" s="160" t="s">
        <v>392</v>
      </c>
      <c r="E217" s="161" t="s">
        <v>468</v>
      </c>
      <c r="F217" s="162">
        <v>74791</v>
      </c>
      <c r="G217" s="163">
        <v>0.38</v>
      </c>
      <c r="H217" s="160">
        <v>0.49</v>
      </c>
      <c r="I217" s="160" t="s">
        <v>10</v>
      </c>
      <c r="J217" s="171">
        <v>0.48</v>
      </c>
      <c r="K217" s="172" t="s">
        <v>394</v>
      </c>
      <c r="L217" s="173" t="s">
        <v>307</v>
      </c>
      <c r="M217" s="173" t="s">
        <v>259</v>
      </c>
      <c r="N217" s="173" t="s">
        <v>466</v>
      </c>
      <c r="O217" s="173"/>
      <c r="P217" s="173" t="s">
        <v>61</v>
      </c>
      <c r="Q217" s="173" t="s">
        <v>240</v>
      </c>
      <c r="R217" s="173" t="s">
        <v>302</v>
      </c>
      <c r="S217" s="160"/>
      <c r="T217" s="160" t="s">
        <v>61</v>
      </c>
      <c r="U217" s="160" t="s">
        <v>240</v>
      </c>
      <c r="V217" s="160" t="s">
        <v>302</v>
      </c>
    </row>
    <row r="218" spans="1:22" outlineLevel="1">
      <c r="A218" s="179" t="s">
        <v>208</v>
      </c>
      <c r="B218" s="160" t="s">
        <v>384</v>
      </c>
      <c r="C218" s="170">
        <v>43496</v>
      </c>
      <c r="D218" s="160" t="s">
        <v>395</v>
      </c>
      <c r="E218" s="161" t="s">
        <v>469</v>
      </c>
      <c r="F218" s="162">
        <v>74791</v>
      </c>
      <c r="G218" s="163">
        <v>5.74</v>
      </c>
      <c r="H218" s="160">
        <v>7.32</v>
      </c>
      <c r="I218" s="160" t="s">
        <v>10</v>
      </c>
      <c r="J218" s="171">
        <v>7.32</v>
      </c>
      <c r="K218" s="172" t="s">
        <v>394</v>
      </c>
      <c r="L218" s="173" t="s">
        <v>307</v>
      </c>
      <c r="M218" s="173" t="s">
        <v>259</v>
      </c>
      <c r="N218" s="173" t="s">
        <v>466</v>
      </c>
      <c r="O218" s="173"/>
      <c r="P218" s="173" t="s">
        <v>61</v>
      </c>
      <c r="Q218" s="173" t="s">
        <v>240</v>
      </c>
      <c r="R218" s="173" t="s">
        <v>302</v>
      </c>
      <c r="S218" s="160"/>
      <c r="T218" s="160" t="s">
        <v>61</v>
      </c>
      <c r="U218" s="160" t="s">
        <v>240</v>
      </c>
      <c r="V218" s="160" t="s">
        <v>302</v>
      </c>
    </row>
    <row r="219" spans="1:22" outlineLevel="1">
      <c r="A219" s="179" t="s">
        <v>208</v>
      </c>
      <c r="B219" s="160" t="s">
        <v>336</v>
      </c>
      <c r="C219" s="170">
        <v>43523</v>
      </c>
      <c r="D219" s="160" t="s">
        <v>400</v>
      </c>
      <c r="E219" s="161" t="s">
        <v>465</v>
      </c>
      <c r="F219" s="162">
        <v>75040</v>
      </c>
      <c r="G219" s="163">
        <v>63.6</v>
      </c>
      <c r="H219" s="160">
        <v>83.54</v>
      </c>
      <c r="I219" s="160" t="s">
        <v>10</v>
      </c>
      <c r="J219" s="171">
        <v>83.54</v>
      </c>
      <c r="K219" s="172" t="s">
        <v>387</v>
      </c>
      <c r="L219" s="173" t="s">
        <v>307</v>
      </c>
      <c r="M219" s="173" t="s">
        <v>259</v>
      </c>
      <c r="N219" s="173" t="s">
        <v>466</v>
      </c>
      <c r="O219" s="173"/>
      <c r="P219" s="173" t="s">
        <v>61</v>
      </c>
      <c r="Q219" s="173" t="s">
        <v>240</v>
      </c>
      <c r="R219" s="173" t="s">
        <v>302</v>
      </c>
      <c r="S219" s="160"/>
      <c r="T219" s="160" t="s">
        <v>61</v>
      </c>
      <c r="U219" s="160" t="s">
        <v>240</v>
      </c>
      <c r="V219" s="160" t="s">
        <v>302</v>
      </c>
    </row>
    <row r="220" spans="1:22" outlineLevel="1">
      <c r="A220" s="179" t="s">
        <v>208</v>
      </c>
      <c r="B220" s="160" t="s">
        <v>336</v>
      </c>
      <c r="C220" s="170">
        <v>43523</v>
      </c>
      <c r="D220" s="160" t="s">
        <v>401</v>
      </c>
      <c r="E220" s="161" t="s">
        <v>467</v>
      </c>
      <c r="F220" s="162">
        <v>75040</v>
      </c>
      <c r="G220" s="163">
        <v>33.43</v>
      </c>
      <c r="H220" s="160">
        <v>43.91</v>
      </c>
      <c r="I220" s="160" t="s">
        <v>10</v>
      </c>
      <c r="J220" s="171">
        <v>43.91</v>
      </c>
      <c r="K220" s="172" t="s">
        <v>391</v>
      </c>
      <c r="L220" s="173" t="s">
        <v>307</v>
      </c>
      <c r="M220" s="173" t="s">
        <v>259</v>
      </c>
      <c r="N220" s="173" t="s">
        <v>466</v>
      </c>
      <c r="O220" s="173"/>
      <c r="P220" s="173" t="s">
        <v>61</v>
      </c>
      <c r="Q220" s="173" t="s">
        <v>240</v>
      </c>
      <c r="R220" s="173" t="s">
        <v>302</v>
      </c>
      <c r="S220" s="160"/>
      <c r="T220" s="160" t="s">
        <v>61</v>
      </c>
      <c r="U220" s="160" t="s">
        <v>240</v>
      </c>
      <c r="V220" s="160" t="s">
        <v>302</v>
      </c>
    </row>
    <row r="221" spans="1:22" outlineLevel="1">
      <c r="A221" s="179" t="s">
        <v>208</v>
      </c>
      <c r="B221" s="160" t="s">
        <v>336</v>
      </c>
      <c r="C221" s="170">
        <v>43523</v>
      </c>
      <c r="D221" s="160" t="s">
        <v>403</v>
      </c>
      <c r="E221" s="161" t="s">
        <v>468</v>
      </c>
      <c r="F221" s="162">
        <v>75040</v>
      </c>
      <c r="G221" s="163">
        <v>0.37</v>
      </c>
      <c r="H221" s="160">
        <v>0.49</v>
      </c>
      <c r="I221" s="160" t="s">
        <v>10</v>
      </c>
      <c r="J221" s="171">
        <v>0.49</v>
      </c>
      <c r="K221" s="172" t="s">
        <v>394</v>
      </c>
      <c r="L221" s="173" t="s">
        <v>307</v>
      </c>
      <c r="M221" s="173" t="s">
        <v>259</v>
      </c>
      <c r="N221" s="173" t="s">
        <v>466</v>
      </c>
      <c r="O221" s="173"/>
      <c r="P221" s="173" t="s">
        <v>61</v>
      </c>
      <c r="Q221" s="173" t="s">
        <v>240</v>
      </c>
      <c r="R221" s="173" t="s">
        <v>302</v>
      </c>
      <c r="S221" s="160"/>
      <c r="T221" s="160" t="s">
        <v>61</v>
      </c>
      <c r="U221" s="160" t="s">
        <v>240</v>
      </c>
      <c r="V221" s="160" t="s">
        <v>302</v>
      </c>
    </row>
    <row r="222" spans="1:22" outlineLevel="1">
      <c r="A222" s="179" t="s">
        <v>208</v>
      </c>
      <c r="B222" s="160" t="s">
        <v>336</v>
      </c>
      <c r="C222" s="170">
        <v>43523</v>
      </c>
      <c r="D222" s="160" t="s">
        <v>402</v>
      </c>
      <c r="E222" s="161" t="s">
        <v>469</v>
      </c>
      <c r="F222" s="162">
        <v>75040</v>
      </c>
      <c r="G222" s="163">
        <v>5.57</v>
      </c>
      <c r="H222" s="160">
        <v>7.32</v>
      </c>
      <c r="I222" s="160" t="s">
        <v>10</v>
      </c>
      <c r="J222" s="171">
        <v>7.32</v>
      </c>
      <c r="K222" s="172" t="s">
        <v>394</v>
      </c>
      <c r="L222" s="173" t="s">
        <v>307</v>
      </c>
      <c r="M222" s="173" t="s">
        <v>259</v>
      </c>
      <c r="N222" s="173" t="s">
        <v>466</v>
      </c>
      <c r="O222" s="173"/>
      <c r="P222" s="173" t="s">
        <v>61</v>
      </c>
      <c r="Q222" s="173" t="s">
        <v>240</v>
      </c>
      <c r="R222" s="173" t="s">
        <v>302</v>
      </c>
      <c r="S222" s="160"/>
      <c r="T222" s="160" t="s">
        <v>61</v>
      </c>
      <c r="U222" s="160" t="s">
        <v>240</v>
      </c>
      <c r="V222" s="160" t="s">
        <v>302</v>
      </c>
    </row>
    <row r="223" spans="1:22" outlineLevel="1">
      <c r="A223" s="179" t="s">
        <v>208</v>
      </c>
      <c r="B223" s="160" t="s">
        <v>274</v>
      </c>
      <c r="C223" s="170">
        <v>43553</v>
      </c>
      <c r="D223" s="160" t="s">
        <v>404</v>
      </c>
      <c r="E223" s="161" t="s">
        <v>465</v>
      </c>
      <c r="F223" s="162">
        <v>75358</v>
      </c>
      <c r="G223" s="163">
        <v>272.66000000000003</v>
      </c>
      <c r="H223" s="160">
        <v>361.99</v>
      </c>
      <c r="I223" s="160" t="s">
        <v>10</v>
      </c>
      <c r="J223" s="171">
        <v>361.99</v>
      </c>
      <c r="K223" s="172" t="s">
        <v>387</v>
      </c>
      <c r="L223" s="173" t="s">
        <v>307</v>
      </c>
      <c r="M223" s="173" t="s">
        <v>259</v>
      </c>
      <c r="N223" s="173" t="s">
        <v>466</v>
      </c>
      <c r="O223" s="173"/>
      <c r="P223" s="173" t="s">
        <v>61</v>
      </c>
      <c r="Q223" s="173" t="s">
        <v>240</v>
      </c>
      <c r="R223" s="173" t="s">
        <v>302</v>
      </c>
      <c r="S223" s="160"/>
      <c r="T223" s="160" t="s">
        <v>61</v>
      </c>
      <c r="U223" s="160" t="s">
        <v>240</v>
      </c>
      <c r="V223" s="160" t="s">
        <v>302</v>
      </c>
    </row>
    <row r="224" spans="1:22" outlineLevel="1">
      <c r="A224" s="179" t="s">
        <v>208</v>
      </c>
      <c r="B224" s="160" t="s">
        <v>274</v>
      </c>
      <c r="C224" s="170">
        <v>43553</v>
      </c>
      <c r="D224" s="160" t="s">
        <v>405</v>
      </c>
      <c r="E224" s="161" t="s">
        <v>467</v>
      </c>
      <c r="F224" s="162">
        <v>75358</v>
      </c>
      <c r="G224" s="163">
        <v>30.72</v>
      </c>
      <c r="H224" s="160">
        <v>40.78</v>
      </c>
      <c r="I224" s="160" t="s">
        <v>10</v>
      </c>
      <c r="J224" s="171">
        <v>40.78</v>
      </c>
      <c r="K224" s="172" t="s">
        <v>391</v>
      </c>
      <c r="L224" s="173" t="s">
        <v>307</v>
      </c>
      <c r="M224" s="173" t="s">
        <v>259</v>
      </c>
      <c r="N224" s="173" t="s">
        <v>466</v>
      </c>
      <c r="O224" s="173"/>
      <c r="P224" s="173" t="s">
        <v>61</v>
      </c>
      <c r="Q224" s="173" t="s">
        <v>240</v>
      </c>
      <c r="R224" s="173" t="s">
        <v>302</v>
      </c>
      <c r="S224" s="160"/>
      <c r="T224" s="160" t="s">
        <v>61</v>
      </c>
      <c r="U224" s="160" t="s">
        <v>240</v>
      </c>
      <c r="V224" s="160" t="s">
        <v>302</v>
      </c>
    </row>
    <row r="225" spans="1:22" outlineLevel="1">
      <c r="A225" s="179" t="s">
        <v>208</v>
      </c>
      <c r="B225" s="160" t="s">
        <v>274</v>
      </c>
      <c r="C225" s="170">
        <v>43552</v>
      </c>
      <c r="D225" s="160" t="s">
        <v>406</v>
      </c>
      <c r="E225" s="161" t="s">
        <v>468</v>
      </c>
      <c r="F225" s="162">
        <v>75358</v>
      </c>
      <c r="G225" s="163">
        <v>0.34</v>
      </c>
      <c r="H225" s="160">
        <v>0.45</v>
      </c>
      <c r="I225" s="160" t="s">
        <v>10</v>
      </c>
      <c r="J225" s="171">
        <v>0.45</v>
      </c>
      <c r="K225" s="172" t="s">
        <v>394</v>
      </c>
      <c r="L225" s="173" t="s">
        <v>307</v>
      </c>
      <c r="M225" s="173" t="s">
        <v>259</v>
      </c>
      <c r="N225" s="173" t="s">
        <v>466</v>
      </c>
      <c r="O225" s="173"/>
      <c r="P225" s="173" t="s">
        <v>61</v>
      </c>
      <c r="Q225" s="173" t="s">
        <v>240</v>
      </c>
      <c r="R225" s="173" t="s">
        <v>302</v>
      </c>
      <c r="S225" s="160"/>
      <c r="T225" s="160" t="s">
        <v>61</v>
      </c>
      <c r="U225" s="160" t="s">
        <v>240</v>
      </c>
      <c r="V225" s="160" t="s">
        <v>302</v>
      </c>
    </row>
    <row r="226" spans="1:22" outlineLevel="1">
      <c r="A226" s="179" t="s">
        <v>208</v>
      </c>
      <c r="B226" s="160" t="s">
        <v>274</v>
      </c>
      <c r="C226" s="170">
        <v>43553</v>
      </c>
      <c r="D226" s="160" t="s">
        <v>407</v>
      </c>
      <c r="E226" s="161" t="s">
        <v>469</v>
      </c>
      <c r="F226" s="162">
        <v>75358</v>
      </c>
      <c r="G226" s="163">
        <v>5.12</v>
      </c>
      <c r="H226" s="160">
        <v>6.8</v>
      </c>
      <c r="I226" s="160" t="s">
        <v>10</v>
      </c>
      <c r="J226" s="171">
        <v>6.8</v>
      </c>
      <c r="K226" s="172" t="s">
        <v>394</v>
      </c>
      <c r="L226" s="173" t="s">
        <v>307</v>
      </c>
      <c r="M226" s="173" t="s">
        <v>259</v>
      </c>
      <c r="N226" s="173" t="s">
        <v>466</v>
      </c>
      <c r="O226" s="173"/>
      <c r="P226" s="173" t="s">
        <v>61</v>
      </c>
      <c r="Q226" s="173" t="s">
        <v>240</v>
      </c>
      <c r="R226" s="173" t="s">
        <v>302</v>
      </c>
      <c r="S226" s="160"/>
      <c r="T226" s="160" t="s">
        <v>61</v>
      </c>
      <c r="U226" s="160" t="s">
        <v>240</v>
      </c>
      <c r="V226" s="160" t="s">
        <v>302</v>
      </c>
    </row>
    <row r="227" spans="1:22">
      <c r="A227" s="174" t="s">
        <v>301</v>
      </c>
      <c r="B227" s="174"/>
      <c r="C227" s="174"/>
      <c r="D227" s="174"/>
      <c r="E227" s="175"/>
      <c r="F227" s="176"/>
      <c r="G227" s="177">
        <f>SUM(G215:G226)</f>
        <v>744.69</v>
      </c>
      <c r="H227" s="178">
        <f>SUM(H215:H226)</f>
        <v>970.04000000000008</v>
      </c>
      <c r="I227" s="174"/>
      <c r="J227" s="178">
        <f>SUM(J215:J226)</f>
        <v>970.03000000000009</v>
      </c>
      <c r="K227" s="174"/>
      <c r="L227" s="174"/>
      <c r="M227" s="174"/>
      <c r="N227" s="174"/>
      <c r="O227" s="174"/>
      <c r="P227" s="174"/>
      <c r="Q227" s="174"/>
      <c r="R227" s="174"/>
      <c r="S227" s="160"/>
      <c r="T227" s="160"/>
      <c r="U227" s="160"/>
      <c r="V227" s="160"/>
    </row>
    <row r="228" spans="1:22" outlineLevel="1">
      <c r="A228" s="179" t="s">
        <v>209</v>
      </c>
      <c r="B228" s="160" t="s">
        <v>384</v>
      </c>
      <c r="C228" s="170">
        <v>43496</v>
      </c>
      <c r="D228" s="160" t="s">
        <v>470</v>
      </c>
      <c r="E228" s="161" t="s">
        <v>471</v>
      </c>
      <c r="F228" s="162">
        <v>75033</v>
      </c>
      <c r="G228" s="163">
        <v>3.03</v>
      </c>
      <c r="H228" s="160">
        <v>3.03</v>
      </c>
      <c r="I228" s="160" t="s">
        <v>237</v>
      </c>
      <c r="J228" s="171">
        <v>3.87</v>
      </c>
      <c r="K228" s="172" t="s">
        <v>387</v>
      </c>
      <c r="L228" s="173" t="s">
        <v>299</v>
      </c>
      <c r="M228" s="173" t="s">
        <v>259</v>
      </c>
      <c r="N228" s="173" t="s">
        <v>472</v>
      </c>
      <c r="O228" s="173"/>
      <c r="P228" s="173" t="s">
        <v>58</v>
      </c>
      <c r="Q228" s="173" t="s">
        <v>240</v>
      </c>
      <c r="R228" s="173" t="s">
        <v>302</v>
      </c>
      <c r="S228" s="160"/>
      <c r="T228" s="160" t="s">
        <v>58</v>
      </c>
      <c r="U228" s="160" t="s">
        <v>240</v>
      </c>
      <c r="V228" s="160" t="s">
        <v>302</v>
      </c>
    </row>
    <row r="229" spans="1:22" outlineLevel="1">
      <c r="A229" s="179" t="s">
        <v>209</v>
      </c>
      <c r="B229" s="160" t="s">
        <v>384</v>
      </c>
      <c r="C229" s="170">
        <v>43496</v>
      </c>
      <c r="D229" s="160" t="s">
        <v>470</v>
      </c>
      <c r="E229" s="161" t="s">
        <v>473</v>
      </c>
      <c r="F229" s="162">
        <v>75032</v>
      </c>
      <c r="G229" s="163">
        <v>10.1</v>
      </c>
      <c r="H229" s="160">
        <v>10.1</v>
      </c>
      <c r="I229" s="160" t="s">
        <v>237</v>
      </c>
      <c r="J229" s="171">
        <v>12.89</v>
      </c>
      <c r="K229" s="172" t="s">
        <v>387</v>
      </c>
      <c r="L229" s="173" t="s">
        <v>299</v>
      </c>
      <c r="M229" s="173" t="s">
        <v>259</v>
      </c>
      <c r="N229" s="173" t="s">
        <v>472</v>
      </c>
      <c r="O229" s="173"/>
      <c r="P229" s="173" t="s">
        <v>474</v>
      </c>
      <c r="Q229" s="173" t="s">
        <v>240</v>
      </c>
      <c r="R229" s="172" t="s">
        <v>209</v>
      </c>
      <c r="S229" s="160"/>
      <c r="T229" s="160" t="s">
        <v>474</v>
      </c>
      <c r="U229" s="160" t="s">
        <v>240</v>
      </c>
      <c r="V229" s="179" t="s">
        <v>209</v>
      </c>
    </row>
    <row r="230" spans="1:22" outlineLevel="1">
      <c r="A230" s="179" t="s">
        <v>209</v>
      </c>
      <c r="B230" s="160" t="s">
        <v>384</v>
      </c>
      <c r="C230" s="170">
        <v>43496</v>
      </c>
      <c r="D230" s="160" t="s">
        <v>470</v>
      </c>
      <c r="E230" s="161" t="s">
        <v>475</v>
      </c>
      <c r="F230" s="162">
        <v>75031</v>
      </c>
      <c r="G230" s="163">
        <v>201.9</v>
      </c>
      <c r="H230" s="160">
        <v>201.9</v>
      </c>
      <c r="I230" s="160" t="s">
        <v>237</v>
      </c>
      <c r="J230" s="171">
        <v>257.63</v>
      </c>
      <c r="K230" s="172" t="s">
        <v>387</v>
      </c>
      <c r="L230" s="173" t="s">
        <v>299</v>
      </c>
      <c r="M230" s="173" t="s">
        <v>259</v>
      </c>
      <c r="N230" s="173" t="s">
        <v>472</v>
      </c>
      <c r="O230" s="173"/>
      <c r="P230" s="173" t="s">
        <v>61</v>
      </c>
      <c r="Q230" s="173" t="s">
        <v>240</v>
      </c>
      <c r="R230" s="172" t="s">
        <v>302</v>
      </c>
      <c r="S230" s="160"/>
      <c r="T230" s="160" t="s">
        <v>61</v>
      </c>
      <c r="U230" s="160" t="s">
        <v>240</v>
      </c>
      <c r="V230" s="179" t="s">
        <v>302</v>
      </c>
    </row>
    <row r="231" spans="1:22" outlineLevel="1">
      <c r="A231" s="179" t="s">
        <v>209</v>
      </c>
      <c r="B231" s="160" t="s">
        <v>384</v>
      </c>
      <c r="C231" s="170">
        <v>43496</v>
      </c>
      <c r="D231" s="160" t="s">
        <v>476</v>
      </c>
      <c r="E231" s="161" t="s">
        <v>477</v>
      </c>
      <c r="F231" s="162">
        <v>74791</v>
      </c>
      <c r="G231" s="163">
        <v>1154.3699999999999</v>
      </c>
      <c r="H231" s="160">
        <v>1473</v>
      </c>
      <c r="I231" s="160" t="s">
        <v>10</v>
      </c>
      <c r="J231" s="171">
        <v>1473</v>
      </c>
      <c r="K231" s="172" t="s">
        <v>387</v>
      </c>
      <c r="L231" s="173" t="s">
        <v>307</v>
      </c>
      <c r="M231" s="173" t="s">
        <v>259</v>
      </c>
      <c r="N231" s="173" t="s">
        <v>478</v>
      </c>
      <c r="O231" s="173"/>
      <c r="P231" s="173" t="s">
        <v>61</v>
      </c>
      <c r="Q231" s="173" t="s">
        <v>240</v>
      </c>
      <c r="R231" s="172" t="s">
        <v>302</v>
      </c>
      <c r="S231" s="160"/>
      <c r="T231" s="160" t="s">
        <v>61</v>
      </c>
      <c r="U231" s="160" t="s">
        <v>240</v>
      </c>
      <c r="V231" s="179" t="s">
        <v>302</v>
      </c>
    </row>
    <row r="232" spans="1:22" outlineLevel="1">
      <c r="A232" s="179" t="s">
        <v>209</v>
      </c>
      <c r="B232" s="160" t="s">
        <v>384</v>
      </c>
      <c r="C232" s="170">
        <v>43496</v>
      </c>
      <c r="D232" s="160" t="s">
        <v>470</v>
      </c>
      <c r="E232" s="161" t="s">
        <v>475</v>
      </c>
      <c r="F232" s="162">
        <v>75031</v>
      </c>
      <c r="G232" s="163">
        <v>20.190000000000001</v>
      </c>
      <c r="H232" s="160">
        <v>20.190000000000001</v>
      </c>
      <c r="I232" s="160" t="s">
        <v>237</v>
      </c>
      <c r="J232" s="171">
        <v>25.76</v>
      </c>
      <c r="K232" s="172" t="s">
        <v>391</v>
      </c>
      <c r="L232" s="173" t="s">
        <v>299</v>
      </c>
      <c r="M232" s="173" t="s">
        <v>259</v>
      </c>
      <c r="N232" s="173" t="s">
        <v>472</v>
      </c>
      <c r="O232" s="173"/>
      <c r="P232" s="173" t="s">
        <v>61</v>
      </c>
      <c r="Q232" s="173" t="s">
        <v>240</v>
      </c>
      <c r="R232" s="172" t="s">
        <v>302</v>
      </c>
      <c r="S232" s="160"/>
      <c r="T232" s="160" t="s">
        <v>61</v>
      </c>
      <c r="U232" s="160" t="s">
        <v>240</v>
      </c>
      <c r="V232" s="179" t="s">
        <v>302</v>
      </c>
    </row>
    <row r="233" spans="1:22" outlineLevel="1">
      <c r="A233" s="179" t="s">
        <v>209</v>
      </c>
      <c r="B233" s="160" t="s">
        <v>384</v>
      </c>
      <c r="C233" s="170">
        <v>43483</v>
      </c>
      <c r="D233" s="160" t="s">
        <v>479</v>
      </c>
      <c r="E233" s="161" t="s">
        <v>480</v>
      </c>
      <c r="F233" s="162">
        <v>74791</v>
      </c>
      <c r="G233" s="163">
        <v>6.27</v>
      </c>
      <c r="H233" s="160">
        <v>8</v>
      </c>
      <c r="I233" s="160" t="s">
        <v>10</v>
      </c>
      <c r="J233" s="171">
        <v>8</v>
      </c>
      <c r="K233" s="172" t="s">
        <v>481</v>
      </c>
      <c r="L233" s="173" t="s">
        <v>307</v>
      </c>
      <c r="M233" s="173" t="s">
        <v>259</v>
      </c>
      <c r="N233" s="173"/>
      <c r="O233" s="173"/>
      <c r="P233" s="173" t="s">
        <v>61</v>
      </c>
      <c r="Q233" s="173" t="s">
        <v>240</v>
      </c>
      <c r="R233" s="172" t="s">
        <v>302</v>
      </c>
      <c r="S233" s="160"/>
      <c r="T233" s="160" t="s">
        <v>61</v>
      </c>
      <c r="U233" s="160" t="s">
        <v>240</v>
      </c>
      <c r="V233" s="179" t="s">
        <v>302</v>
      </c>
    </row>
    <row r="234" spans="1:22" outlineLevel="1">
      <c r="A234" s="179" t="s">
        <v>209</v>
      </c>
      <c r="B234" s="160" t="s">
        <v>336</v>
      </c>
      <c r="C234" s="170">
        <v>43524</v>
      </c>
      <c r="D234" s="160" t="s">
        <v>482</v>
      </c>
      <c r="E234" s="161" t="s">
        <v>483</v>
      </c>
      <c r="F234" s="162">
        <v>75061</v>
      </c>
      <c r="G234" s="163">
        <v>3.03</v>
      </c>
      <c r="H234" s="160">
        <v>3.03</v>
      </c>
      <c r="I234" s="160" t="s">
        <v>237</v>
      </c>
      <c r="J234" s="171">
        <v>3.98</v>
      </c>
      <c r="K234" s="172" t="s">
        <v>387</v>
      </c>
      <c r="L234" s="173" t="s">
        <v>299</v>
      </c>
      <c r="M234" s="173" t="s">
        <v>259</v>
      </c>
      <c r="N234" s="173" t="s">
        <v>472</v>
      </c>
      <c r="O234" s="173"/>
      <c r="P234" s="173" t="s">
        <v>58</v>
      </c>
      <c r="Q234" s="173" t="s">
        <v>240</v>
      </c>
      <c r="R234" s="172" t="s">
        <v>302</v>
      </c>
      <c r="S234" s="160"/>
      <c r="T234" s="160" t="s">
        <v>58</v>
      </c>
      <c r="U234" s="160" t="s">
        <v>240</v>
      </c>
      <c r="V234" s="179" t="s">
        <v>302</v>
      </c>
    </row>
    <row r="235" spans="1:22" outlineLevel="1">
      <c r="A235" s="179" t="s">
        <v>209</v>
      </c>
      <c r="B235" s="160" t="s">
        <v>336</v>
      </c>
      <c r="C235" s="170">
        <v>43515</v>
      </c>
      <c r="D235" s="160" t="s">
        <v>484</v>
      </c>
      <c r="E235" s="161" t="s">
        <v>485</v>
      </c>
      <c r="F235" s="162">
        <v>75040</v>
      </c>
      <c r="G235" s="163">
        <v>87.65</v>
      </c>
      <c r="H235" s="160">
        <v>115.12</v>
      </c>
      <c r="I235" s="160" t="s">
        <v>10</v>
      </c>
      <c r="J235" s="171">
        <v>115.12</v>
      </c>
      <c r="K235" s="172" t="s">
        <v>387</v>
      </c>
      <c r="L235" s="173" t="s">
        <v>307</v>
      </c>
      <c r="M235" s="173" t="s">
        <v>259</v>
      </c>
      <c r="N235" s="173" t="s">
        <v>478</v>
      </c>
      <c r="O235" s="173"/>
      <c r="P235" s="173" t="s">
        <v>61</v>
      </c>
      <c r="Q235" s="173" t="s">
        <v>240</v>
      </c>
      <c r="R235" s="172" t="s">
        <v>302</v>
      </c>
      <c r="S235" s="160"/>
      <c r="T235" s="160" t="s">
        <v>61</v>
      </c>
      <c r="U235" s="160" t="s">
        <v>240</v>
      </c>
      <c r="V235" s="179" t="s">
        <v>302</v>
      </c>
    </row>
    <row r="236" spans="1:22" outlineLevel="1">
      <c r="A236" s="179" t="s">
        <v>209</v>
      </c>
      <c r="B236" s="160" t="s">
        <v>336</v>
      </c>
      <c r="C236" s="170">
        <v>43524</v>
      </c>
      <c r="D236" s="160" t="s">
        <v>482</v>
      </c>
      <c r="E236" s="161" t="s">
        <v>486</v>
      </c>
      <c r="F236" s="162">
        <v>75060</v>
      </c>
      <c r="G236" s="163">
        <v>10.1</v>
      </c>
      <c r="H236" s="160">
        <v>10.1</v>
      </c>
      <c r="I236" s="160" t="s">
        <v>237</v>
      </c>
      <c r="J236" s="171">
        <v>13.27</v>
      </c>
      <c r="K236" s="172" t="s">
        <v>387</v>
      </c>
      <c r="L236" s="173" t="s">
        <v>299</v>
      </c>
      <c r="M236" s="173" t="s">
        <v>259</v>
      </c>
      <c r="N236" s="173" t="s">
        <v>472</v>
      </c>
      <c r="O236" s="173"/>
      <c r="P236" s="173" t="s">
        <v>474</v>
      </c>
      <c r="Q236" s="173" t="s">
        <v>240</v>
      </c>
      <c r="R236" s="172" t="s">
        <v>209</v>
      </c>
      <c r="S236" s="160"/>
      <c r="T236" s="160" t="s">
        <v>474</v>
      </c>
      <c r="U236" s="160" t="s">
        <v>240</v>
      </c>
      <c r="V236" s="179" t="s">
        <v>209</v>
      </c>
    </row>
    <row r="237" spans="1:22" outlineLevel="1">
      <c r="A237" s="179" t="s">
        <v>209</v>
      </c>
      <c r="B237" s="160" t="s">
        <v>336</v>
      </c>
      <c r="C237" s="170">
        <v>43524</v>
      </c>
      <c r="D237" s="160" t="s">
        <v>482</v>
      </c>
      <c r="E237" s="161" t="s">
        <v>475</v>
      </c>
      <c r="F237" s="162">
        <v>75059</v>
      </c>
      <c r="G237" s="163">
        <v>201.9</v>
      </c>
      <c r="H237" s="160">
        <v>201.9</v>
      </c>
      <c r="I237" s="160" t="s">
        <v>237</v>
      </c>
      <c r="J237" s="171">
        <v>265.19</v>
      </c>
      <c r="K237" s="172" t="s">
        <v>387</v>
      </c>
      <c r="L237" s="173" t="s">
        <v>299</v>
      </c>
      <c r="M237" s="173" t="s">
        <v>259</v>
      </c>
      <c r="N237" s="173" t="s">
        <v>472</v>
      </c>
      <c r="O237" s="173"/>
      <c r="P237" s="173" t="s">
        <v>61</v>
      </c>
      <c r="Q237" s="173" t="s">
        <v>240</v>
      </c>
      <c r="R237" s="172" t="s">
        <v>302</v>
      </c>
      <c r="S237" s="160"/>
      <c r="T237" s="160" t="s">
        <v>61</v>
      </c>
      <c r="U237" s="160" t="s">
        <v>240</v>
      </c>
      <c r="V237" s="179" t="s">
        <v>302</v>
      </c>
    </row>
    <row r="238" spans="1:22" outlineLevel="1">
      <c r="A238" s="179" t="s">
        <v>209</v>
      </c>
      <c r="B238" s="160" t="s">
        <v>336</v>
      </c>
      <c r="C238" s="170">
        <v>43515</v>
      </c>
      <c r="D238" s="160" t="s">
        <v>487</v>
      </c>
      <c r="E238" s="161" t="s">
        <v>488</v>
      </c>
      <c r="F238" s="162">
        <v>75040</v>
      </c>
      <c r="G238" s="163">
        <v>161.76</v>
      </c>
      <c r="H238" s="160">
        <v>212.46</v>
      </c>
      <c r="I238" s="160" t="s">
        <v>10</v>
      </c>
      <c r="J238" s="171">
        <v>212.46</v>
      </c>
      <c r="K238" s="172" t="s">
        <v>391</v>
      </c>
      <c r="L238" s="173" t="s">
        <v>307</v>
      </c>
      <c r="M238" s="173" t="s">
        <v>259</v>
      </c>
      <c r="N238" s="173" t="s">
        <v>478</v>
      </c>
      <c r="O238" s="173"/>
      <c r="P238" s="173" t="s">
        <v>61</v>
      </c>
      <c r="Q238" s="173" t="s">
        <v>240</v>
      </c>
      <c r="R238" s="172" t="s">
        <v>302</v>
      </c>
      <c r="S238" s="160"/>
      <c r="T238" s="160" t="s">
        <v>61</v>
      </c>
      <c r="U238" s="160" t="s">
        <v>240</v>
      </c>
      <c r="V238" s="179" t="s">
        <v>302</v>
      </c>
    </row>
    <row r="239" spans="1:22" outlineLevel="1">
      <c r="A239" s="179" t="s">
        <v>209</v>
      </c>
      <c r="B239" s="160" t="s">
        <v>336</v>
      </c>
      <c r="C239" s="170">
        <v>43524</v>
      </c>
      <c r="D239" s="160" t="s">
        <v>482</v>
      </c>
      <c r="E239" s="161" t="s">
        <v>475</v>
      </c>
      <c r="F239" s="162">
        <v>75059</v>
      </c>
      <c r="G239" s="163">
        <v>20.190000000000001</v>
      </c>
      <c r="H239" s="160">
        <v>20.190000000000001</v>
      </c>
      <c r="I239" s="160" t="s">
        <v>237</v>
      </c>
      <c r="J239" s="171">
        <v>26.52</v>
      </c>
      <c r="K239" s="172" t="s">
        <v>391</v>
      </c>
      <c r="L239" s="173" t="s">
        <v>299</v>
      </c>
      <c r="M239" s="173" t="s">
        <v>259</v>
      </c>
      <c r="N239" s="173" t="s">
        <v>472</v>
      </c>
      <c r="O239" s="173"/>
      <c r="P239" s="173" t="s">
        <v>61</v>
      </c>
      <c r="Q239" s="173" t="s">
        <v>240</v>
      </c>
      <c r="R239" s="172" t="s">
        <v>302</v>
      </c>
      <c r="S239" s="160"/>
      <c r="T239" s="160" t="s">
        <v>61</v>
      </c>
      <c r="U239" s="160" t="s">
        <v>240</v>
      </c>
      <c r="V239" s="179" t="s">
        <v>302</v>
      </c>
    </row>
    <row r="240" spans="1:22" outlineLevel="1">
      <c r="A240" s="179" t="s">
        <v>209</v>
      </c>
      <c r="B240" s="160" t="s">
        <v>336</v>
      </c>
      <c r="C240" s="170">
        <v>43504</v>
      </c>
      <c r="D240" s="160" t="s">
        <v>340</v>
      </c>
      <c r="E240" s="161" t="s">
        <v>489</v>
      </c>
      <c r="F240" s="162">
        <v>75040</v>
      </c>
      <c r="G240" s="163">
        <v>4.8099999999999996</v>
      </c>
      <c r="H240" s="160">
        <v>6.32</v>
      </c>
      <c r="I240" s="160" t="s">
        <v>10</v>
      </c>
      <c r="J240" s="171">
        <v>6.32</v>
      </c>
      <c r="K240" s="172" t="s">
        <v>490</v>
      </c>
      <c r="L240" s="173" t="s">
        <v>307</v>
      </c>
      <c r="M240" s="173" t="s">
        <v>259</v>
      </c>
      <c r="N240" s="173"/>
      <c r="O240" s="173"/>
      <c r="P240" s="173" t="s">
        <v>61</v>
      </c>
      <c r="Q240" s="173" t="s">
        <v>240</v>
      </c>
      <c r="R240" s="172" t="s">
        <v>302</v>
      </c>
      <c r="S240" s="160"/>
      <c r="T240" s="160" t="s">
        <v>61</v>
      </c>
      <c r="U240" s="160" t="s">
        <v>240</v>
      </c>
      <c r="V240" s="179" t="s">
        <v>302</v>
      </c>
    </row>
    <row r="241" spans="1:22" outlineLevel="1">
      <c r="A241" s="179" t="s">
        <v>209</v>
      </c>
      <c r="B241" s="160" t="s">
        <v>274</v>
      </c>
      <c r="C241" s="170">
        <v>43555</v>
      </c>
      <c r="D241" s="160" t="s">
        <v>491</v>
      </c>
      <c r="E241" s="161" t="s">
        <v>492</v>
      </c>
      <c r="F241" s="162">
        <v>75374</v>
      </c>
      <c r="G241" s="163">
        <v>3.36</v>
      </c>
      <c r="H241" s="160">
        <v>3.36</v>
      </c>
      <c r="I241" s="160" t="s">
        <v>237</v>
      </c>
      <c r="J241" s="171">
        <v>4.46</v>
      </c>
      <c r="K241" s="172" t="s">
        <v>387</v>
      </c>
      <c r="L241" s="173" t="s">
        <v>299</v>
      </c>
      <c r="M241" s="173" t="s">
        <v>259</v>
      </c>
      <c r="N241" s="173" t="s">
        <v>270</v>
      </c>
      <c r="O241" s="173"/>
      <c r="P241" s="173" t="s">
        <v>58</v>
      </c>
      <c r="Q241" s="173" t="s">
        <v>240</v>
      </c>
      <c r="R241" s="172" t="s">
        <v>302</v>
      </c>
      <c r="S241" s="160"/>
      <c r="T241" s="160" t="s">
        <v>58</v>
      </c>
      <c r="U241" s="160" t="s">
        <v>240</v>
      </c>
      <c r="V241" s="179" t="s">
        <v>302</v>
      </c>
    </row>
    <row r="242" spans="1:22" outlineLevel="1">
      <c r="A242" s="179" t="s">
        <v>209</v>
      </c>
      <c r="B242" s="160" t="s">
        <v>274</v>
      </c>
      <c r="C242" s="170">
        <v>43555</v>
      </c>
      <c r="D242" s="160" t="s">
        <v>491</v>
      </c>
      <c r="E242" s="161" t="s">
        <v>493</v>
      </c>
      <c r="F242" s="162">
        <v>75373</v>
      </c>
      <c r="G242" s="163">
        <v>11.21</v>
      </c>
      <c r="H242" s="160">
        <v>11.21</v>
      </c>
      <c r="I242" s="160" t="s">
        <v>237</v>
      </c>
      <c r="J242" s="171">
        <v>14.88</v>
      </c>
      <c r="K242" s="172" t="s">
        <v>387</v>
      </c>
      <c r="L242" s="173" t="s">
        <v>299</v>
      </c>
      <c r="M242" s="173" t="s">
        <v>259</v>
      </c>
      <c r="N242" s="173" t="s">
        <v>270</v>
      </c>
      <c r="O242" s="173"/>
      <c r="P242" s="173" t="s">
        <v>474</v>
      </c>
      <c r="Q242" s="173" t="s">
        <v>240</v>
      </c>
      <c r="R242" s="172" t="s">
        <v>209</v>
      </c>
      <c r="S242" s="160"/>
      <c r="T242" s="160" t="s">
        <v>474</v>
      </c>
      <c r="U242" s="160" t="s">
        <v>240</v>
      </c>
      <c r="V242" s="179" t="s">
        <v>209</v>
      </c>
    </row>
    <row r="243" spans="1:22" outlineLevel="1">
      <c r="A243" s="179" t="s">
        <v>209</v>
      </c>
      <c r="B243" s="160" t="s">
        <v>274</v>
      </c>
      <c r="C243" s="170">
        <v>43555</v>
      </c>
      <c r="D243" s="160" t="s">
        <v>491</v>
      </c>
      <c r="E243" s="161" t="s">
        <v>494</v>
      </c>
      <c r="F243" s="162">
        <v>75372</v>
      </c>
      <c r="G243" s="163">
        <v>224.17</v>
      </c>
      <c r="H243" s="160">
        <v>224.17</v>
      </c>
      <c r="I243" s="160" t="s">
        <v>237</v>
      </c>
      <c r="J243" s="171">
        <v>297.61</v>
      </c>
      <c r="K243" s="172" t="s">
        <v>387</v>
      </c>
      <c r="L243" s="173" t="s">
        <v>299</v>
      </c>
      <c r="M243" s="173" t="s">
        <v>259</v>
      </c>
      <c r="N243" s="173" t="s">
        <v>270</v>
      </c>
      <c r="O243" s="173"/>
      <c r="P243" s="173" t="s">
        <v>61</v>
      </c>
      <c r="Q243" s="173" t="s">
        <v>240</v>
      </c>
      <c r="R243" s="172" t="s">
        <v>302</v>
      </c>
      <c r="S243" s="160"/>
      <c r="T243" s="160" t="s">
        <v>61</v>
      </c>
      <c r="U243" s="160" t="s">
        <v>240</v>
      </c>
      <c r="V243" s="179" t="s">
        <v>302</v>
      </c>
    </row>
    <row r="244" spans="1:22" outlineLevel="1">
      <c r="A244" s="179" t="s">
        <v>209</v>
      </c>
      <c r="B244" s="160" t="s">
        <v>274</v>
      </c>
      <c r="C244" s="170">
        <v>43555</v>
      </c>
      <c r="D244" s="160" t="s">
        <v>491</v>
      </c>
      <c r="E244" s="161" t="s">
        <v>494</v>
      </c>
      <c r="F244" s="162">
        <v>75372</v>
      </c>
      <c r="G244" s="163">
        <v>22.42</v>
      </c>
      <c r="H244" s="160">
        <v>22.42</v>
      </c>
      <c r="I244" s="160" t="s">
        <v>237</v>
      </c>
      <c r="J244" s="171">
        <v>29.77</v>
      </c>
      <c r="K244" s="172" t="s">
        <v>391</v>
      </c>
      <c r="L244" s="173" t="s">
        <v>299</v>
      </c>
      <c r="M244" s="173" t="s">
        <v>259</v>
      </c>
      <c r="N244" s="173" t="s">
        <v>270</v>
      </c>
      <c r="O244" s="173"/>
      <c r="P244" s="173" t="s">
        <v>61</v>
      </c>
      <c r="Q244" s="173" t="s">
        <v>240</v>
      </c>
      <c r="R244" s="172" t="s">
        <v>302</v>
      </c>
      <c r="S244" s="160"/>
      <c r="T244" s="160" t="s">
        <v>61</v>
      </c>
      <c r="U244" s="160" t="s">
        <v>240</v>
      </c>
      <c r="V244" s="179" t="s">
        <v>302</v>
      </c>
    </row>
    <row r="245" spans="1:22">
      <c r="A245" s="174" t="s">
        <v>301</v>
      </c>
      <c r="B245" s="174"/>
      <c r="C245" s="174"/>
      <c r="D245" s="174"/>
      <c r="E245" s="175"/>
      <c r="F245" s="176"/>
      <c r="G245" s="177">
        <f>SUM(G228:G244)</f>
        <v>2146.46</v>
      </c>
      <c r="H245" s="178">
        <f>SUM(H228:H244)</f>
        <v>2546.5000000000005</v>
      </c>
      <c r="I245" s="174"/>
      <c r="J245" s="178">
        <f>SUM(J228:J244)</f>
        <v>2770.7300000000005</v>
      </c>
      <c r="K245" s="174"/>
      <c r="L245" s="174"/>
      <c r="M245" s="174"/>
      <c r="N245" s="174"/>
      <c r="O245" s="174"/>
      <c r="P245" s="174"/>
      <c r="Q245" s="174"/>
      <c r="R245" s="174"/>
      <c r="S245" s="160"/>
      <c r="T245" s="160"/>
      <c r="U245" s="160"/>
      <c r="V245" s="160"/>
    </row>
    <row r="246" spans="1:22" outlineLevel="1">
      <c r="A246" s="179" t="s">
        <v>210</v>
      </c>
      <c r="B246" s="160" t="s">
        <v>384</v>
      </c>
      <c r="C246" s="170">
        <v>43496</v>
      </c>
      <c r="D246" s="160" t="s">
        <v>470</v>
      </c>
      <c r="E246" s="161" t="s">
        <v>471</v>
      </c>
      <c r="F246" s="162">
        <v>75033</v>
      </c>
      <c r="G246" s="163">
        <v>2.66</v>
      </c>
      <c r="H246" s="160">
        <v>2.66</v>
      </c>
      <c r="I246" s="160" t="s">
        <v>237</v>
      </c>
      <c r="J246" s="171">
        <v>3.39</v>
      </c>
      <c r="K246" s="172" t="s">
        <v>387</v>
      </c>
      <c r="L246" s="173" t="s">
        <v>299</v>
      </c>
      <c r="M246" s="173" t="s">
        <v>259</v>
      </c>
      <c r="N246" s="173" t="s">
        <v>420</v>
      </c>
      <c r="O246" s="173"/>
      <c r="P246" s="173" t="s">
        <v>58</v>
      </c>
      <c r="Q246" s="173" t="s">
        <v>495</v>
      </c>
      <c r="R246" s="172" t="s">
        <v>186</v>
      </c>
      <c r="S246" s="160"/>
      <c r="T246" s="160" t="s">
        <v>58</v>
      </c>
      <c r="U246" s="160" t="s">
        <v>495</v>
      </c>
      <c r="V246" s="179" t="s">
        <v>186</v>
      </c>
    </row>
    <row r="247" spans="1:22" outlineLevel="1">
      <c r="A247" s="179" t="s">
        <v>210</v>
      </c>
      <c r="B247" s="160" t="s">
        <v>384</v>
      </c>
      <c r="C247" s="170">
        <v>43496</v>
      </c>
      <c r="D247" s="160" t="s">
        <v>470</v>
      </c>
      <c r="E247" s="161" t="s">
        <v>496</v>
      </c>
      <c r="F247" s="162">
        <v>75031</v>
      </c>
      <c r="G247" s="163">
        <v>177.34</v>
      </c>
      <c r="H247" s="160">
        <v>177.34</v>
      </c>
      <c r="I247" s="160" t="s">
        <v>237</v>
      </c>
      <c r="J247" s="171">
        <v>226.29</v>
      </c>
      <c r="K247" s="172" t="s">
        <v>387</v>
      </c>
      <c r="L247" s="173" t="s">
        <v>299</v>
      </c>
      <c r="M247" s="173" t="s">
        <v>259</v>
      </c>
      <c r="N247" s="173" t="s">
        <v>420</v>
      </c>
      <c r="O247" s="173"/>
      <c r="P247" s="173" t="s">
        <v>61</v>
      </c>
      <c r="Q247" s="173" t="s">
        <v>495</v>
      </c>
      <c r="R247" s="172" t="s">
        <v>186</v>
      </c>
      <c r="S247" s="160"/>
      <c r="T247" s="160" t="s">
        <v>61</v>
      </c>
      <c r="U247" s="160" t="s">
        <v>495</v>
      </c>
      <c r="V247" s="179" t="s">
        <v>186</v>
      </c>
    </row>
    <row r="248" spans="1:22" outlineLevel="1">
      <c r="A248" s="179" t="s">
        <v>210</v>
      </c>
      <c r="B248" s="160" t="s">
        <v>384</v>
      </c>
      <c r="C248" s="170">
        <v>43496</v>
      </c>
      <c r="D248" s="160" t="s">
        <v>470</v>
      </c>
      <c r="E248" s="161" t="s">
        <v>473</v>
      </c>
      <c r="F248" s="162">
        <v>75032</v>
      </c>
      <c r="G248" s="163">
        <v>8.8699999999999992</v>
      </c>
      <c r="H248" s="160">
        <v>8.8699999999999992</v>
      </c>
      <c r="I248" s="160" t="s">
        <v>237</v>
      </c>
      <c r="J248" s="171">
        <v>11.32</v>
      </c>
      <c r="K248" s="172" t="s">
        <v>387</v>
      </c>
      <c r="L248" s="173" t="s">
        <v>299</v>
      </c>
      <c r="M248" s="173" t="s">
        <v>259</v>
      </c>
      <c r="N248" s="173" t="s">
        <v>420</v>
      </c>
      <c r="O248" s="173"/>
      <c r="P248" s="173" t="s">
        <v>474</v>
      </c>
      <c r="Q248" s="173" t="s">
        <v>495</v>
      </c>
      <c r="R248" s="172" t="s">
        <v>210</v>
      </c>
      <c r="S248" s="160"/>
      <c r="T248" s="160" t="s">
        <v>474</v>
      </c>
      <c r="U248" s="160" t="s">
        <v>495</v>
      </c>
      <c r="V248" s="179" t="s">
        <v>210</v>
      </c>
    </row>
    <row r="249" spans="1:22" outlineLevel="1">
      <c r="A249" s="179" t="s">
        <v>210</v>
      </c>
      <c r="B249" s="160" t="s">
        <v>384</v>
      </c>
      <c r="C249" s="170">
        <v>43496</v>
      </c>
      <c r="D249" s="160" t="s">
        <v>470</v>
      </c>
      <c r="E249" s="161" t="s">
        <v>496</v>
      </c>
      <c r="F249" s="162">
        <v>75031</v>
      </c>
      <c r="G249" s="163">
        <v>17.73</v>
      </c>
      <c r="H249" s="160">
        <v>17.73</v>
      </c>
      <c r="I249" s="160" t="s">
        <v>237</v>
      </c>
      <c r="J249" s="171">
        <v>22.62</v>
      </c>
      <c r="K249" s="172" t="s">
        <v>391</v>
      </c>
      <c r="L249" s="173" t="s">
        <v>299</v>
      </c>
      <c r="M249" s="173" t="s">
        <v>259</v>
      </c>
      <c r="N249" s="173" t="s">
        <v>420</v>
      </c>
      <c r="O249" s="173"/>
      <c r="P249" s="173" t="s">
        <v>61</v>
      </c>
      <c r="Q249" s="173" t="s">
        <v>495</v>
      </c>
      <c r="R249" s="172" t="s">
        <v>186</v>
      </c>
      <c r="S249" s="160"/>
      <c r="T249" s="160" t="s">
        <v>61</v>
      </c>
      <c r="U249" s="160" t="s">
        <v>495</v>
      </c>
      <c r="V249" s="179" t="s">
        <v>186</v>
      </c>
    </row>
    <row r="250" spans="1:22" outlineLevel="1">
      <c r="A250" s="179" t="s">
        <v>210</v>
      </c>
      <c r="B250" s="160" t="s">
        <v>336</v>
      </c>
      <c r="C250" s="170">
        <v>43524</v>
      </c>
      <c r="D250" s="160" t="s">
        <v>482</v>
      </c>
      <c r="E250" s="161" t="s">
        <v>483</v>
      </c>
      <c r="F250" s="162">
        <v>75061</v>
      </c>
      <c r="G250" s="163">
        <v>2.66</v>
      </c>
      <c r="H250" s="160">
        <v>2.66</v>
      </c>
      <c r="I250" s="160" t="s">
        <v>237</v>
      </c>
      <c r="J250" s="171">
        <v>3.49</v>
      </c>
      <c r="K250" s="172" t="s">
        <v>387</v>
      </c>
      <c r="L250" s="173" t="s">
        <v>299</v>
      </c>
      <c r="M250" s="173" t="s">
        <v>259</v>
      </c>
      <c r="N250" s="173" t="s">
        <v>420</v>
      </c>
      <c r="O250" s="173"/>
      <c r="P250" s="173" t="s">
        <v>58</v>
      </c>
      <c r="Q250" s="173" t="s">
        <v>240</v>
      </c>
      <c r="R250" s="172" t="s">
        <v>186</v>
      </c>
      <c r="S250" s="160"/>
      <c r="T250" s="160" t="s">
        <v>58</v>
      </c>
      <c r="U250" s="160" t="s">
        <v>240</v>
      </c>
      <c r="V250" s="179" t="s">
        <v>186</v>
      </c>
    </row>
    <row r="251" spans="1:22" outlineLevel="1">
      <c r="A251" s="179" t="s">
        <v>210</v>
      </c>
      <c r="B251" s="160" t="s">
        <v>336</v>
      </c>
      <c r="C251" s="170">
        <v>43524</v>
      </c>
      <c r="D251" s="160" t="s">
        <v>482</v>
      </c>
      <c r="E251" s="161" t="s">
        <v>496</v>
      </c>
      <c r="F251" s="162">
        <v>75059</v>
      </c>
      <c r="G251" s="163">
        <v>177.34</v>
      </c>
      <c r="H251" s="160">
        <v>177.34</v>
      </c>
      <c r="I251" s="160" t="s">
        <v>237</v>
      </c>
      <c r="J251" s="171">
        <v>232.93</v>
      </c>
      <c r="K251" s="172" t="s">
        <v>387</v>
      </c>
      <c r="L251" s="173" t="s">
        <v>299</v>
      </c>
      <c r="M251" s="173" t="s">
        <v>259</v>
      </c>
      <c r="N251" s="173" t="s">
        <v>420</v>
      </c>
      <c r="O251" s="173"/>
      <c r="P251" s="173" t="s">
        <v>61</v>
      </c>
      <c r="Q251" s="173" t="s">
        <v>240</v>
      </c>
      <c r="R251" s="172" t="s">
        <v>186</v>
      </c>
      <c r="S251" s="160"/>
      <c r="T251" s="160" t="s">
        <v>61</v>
      </c>
      <c r="U251" s="160" t="s">
        <v>240</v>
      </c>
      <c r="V251" s="179" t="s">
        <v>186</v>
      </c>
    </row>
    <row r="252" spans="1:22" outlineLevel="1">
      <c r="A252" s="179" t="s">
        <v>210</v>
      </c>
      <c r="B252" s="160" t="s">
        <v>336</v>
      </c>
      <c r="C252" s="170">
        <v>43524</v>
      </c>
      <c r="D252" s="160" t="s">
        <v>482</v>
      </c>
      <c r="E252" s="161" t="s">
        <v>486</v>
      </c>
      <c r="F252" s="162">
        <v>75060</v>
      </c>
      <c r="G252" s="163">
        <v>8.8699999999999992</v>
      </c>
      <c r="H252" s="160">
        <v>8.8699999999999992</v>
      </c>
      <c r="I252" s="160" t="s">
        <v>237</v>
      </c>
      <c r="J252" s="171">
        <v>11.65</v>
      </c>
      <c r="K252" s="172" t="s">
        <v>387</v>
      </c>
      <c r="L252" s="173" t="s">
        <v>299</v>
      </c>
      <c r="M252" s="173" t="s">
        <v>259</v>
      </c>
      <c r="N252" s="173" t="s">
        <v>420</v>
      </c>
      <c r="O252" s="173"/>
      <c r="P252" s="173" t="s">
        <v>474</v>
      </c>
      <c r="Q252" s="173" t="s">
        <v>240</v>
      </c>
      <c r="R252" s="172" t="s">
        <v>210</v>
      </c>
      <c r="S252" s="160"/>
      <c r="T252" s="160" t="s">
        <v>474</v>
      </c>
      <c r="U252" s="160" t="s">
        <v>240</v>
      </c>
      <c r="V252" s="179" t="s">
        <v>210</v>
      </c>
    </row>
    <row r="253" spans="1:22" outlineLevel="1">
      <c r="A253" s="179" t="s">
        <v>210</v>
      </c>
      <c r="B253" s="160" t="s">
        <v>336</v>
      </c>
      <c r="C253" s="170">
        <v>43524</v>
      </c>
      <c r="D253" s="160" t="s">
        <v>482</v>
      </c>
      <c r="E253" s="161" t="s">
        <v>496</v>
      </c>
      <c r="F253" s="162">
        <v>75059</v>
      </c>
      <c r="G253" s="163">
        <v>17.73</v>
      </c>
      <c r="H253" s="160">
        <v>17.73</v>
      </c>
      <c r="I253" s="160" t="s">
        <v>237</v>
      </c>
      <c r="J253" s="171">
        <v>23.29</v>
      </c>
      <c r="K253" s="172" t="s">
        <v>391</v>
      </c>
      <c r="L253" s="173" t="s">
        <v>299</v>
      </c>
      <c r="M253" s="173" t="s">
        <v>259</v>
      </c>
      <c r="N253" s="173" t="s">
        <v>420</v>
      </c>
      <c r="O253" s="173"/>
      <c r="P253" s="173" t="s">
        <v>61</v>
      </c>
      <c r="Q253" s="173" t="s">
        <v>240</v>
      </c>
      <c r="R253" s="172" t="s">
        <v>186</v>
      </c>
      <c r="S253" s="160"/>
      <c r="T253" s="160" t="s">
        <v>61</v>
      </c>
      <c r="U253" s="160" t="s">
        <v>240</v>
      </c>
      <c r="V253" s="179" t="s">
        <v>186</v>
      </c>
    </row>
    <row r="254" spans="1:22" outlineLevel="1">
      <c r="A254" s="179" t="s">
        <v>210</v>
      </c>
      <c r="B254" s="160" t="s">
        <v>274</v>
      </c>
      <c r="C254" s="170">
        <v>43555</v>
      </c>
      <c r="D254" s="160" t="s">
        <v>491</v>
      </c>
      <c r="E254" s="161" t="s">
        <v>497</v>
      </c>
      <c r="F254" s="162">
        <v>75372</v>
      </c>
      <c r="G254" s="163">
        <v>1418.74</v>
      </c>
      <c r="H254" s="160">
        <v>1418.74</v>
      </c>
      <c r="I254" s="160" t="s">
        <v>237</v>
      </c>
      <c r="J254" s="171">
        <v>1883.54</v>
      </c>
      <c r="K254" s="172" t="s">
        <v>387</v>
      </c>
      <c r="L254" s="173" t="s">
        <v>299</v>
      </c>
      <c r="M254" s="173" t="s">
        <v>259</v>
      </c>
      <c r="N254" s="173" t="s">
        <v>420</v>
      </c>
      <c r="O254" s="173"/>
      <c r="P254" s="173" t="s">
        <v>61</v>
      </c>
      <c r="Q254" s="173" t="s">
        <v>240</v>
      </c>
      <c r="R254" s="172" t="s">
        <v>302</v>
      </c>
      <c r="S254" s="160"/>
      <c r="T254" s="160" t="s">
        <v>61</v>
      </c>
      <c r="U254" s="160" t="s">
        <v>240</v>
      </c>
      <c r="V254" s="179" t="s">
        <v>302</v>
      </c>
    </row>
    <row r="255" spans="1:22" outlineLevel="1">
      <c r="A255" s="179" t="s">
        <v>210</v>
      </c>
      <c r="B255" s="160" t="s">
        <v>274</v>
      </c>
      <c r="C255" s="170">
        <v>43555</v>
      </c>
      <c r="D255" s="160" t="s">
        <v>491</v>
      </c>
      <c r="E255" s="161" t="s">
        <v>493</v>
      </c>
      <c r="F255" s="162">
        <v>75373</v>
      </c>
      <c r="G255" s="163">
        <v>70.94</v>
      </c>
      <c r="H255" s="160">
        <v>70.94</v>
      </c>
      <c r="I255" s="160" t="s">
        <v>237</v>
      </c>
      <c r="J255" s="171">
        <v>94.18</v>
      </c>
      <c r="K255" s="172" t="s">
        <v>387</v>
      </c>
      <c r="L255" s="173" t="s">
        <v>299</v>
      </c>
      <c r="M255" s="173" t="s">
        <v>259</v>
      </c>
      <c r="N255" s="173" t="s">
        <v>420</v>
      </c>
      <c r="O255" s="173"/>
      <c r="P255" s="173" t="s">
        <v>474</v>
      </c>
      <c r="Q255" s="173" t="s">
        <v>240</v>
      </c>
      <c r="R255" s="172" t="s">
        <v>210</v>
      </c>
      <c r="S255" s="160"/>
      <c r="T255" s="160" t="s">
        <v>474</v>
      </c>
      <c r="U255" s="160" t="s">
        <v>240</v>
      </c>
      <c r="V255" s="179" t="s">
        <v>210</v>
      </c>
    </row>
    <row r="256" spans="1:22" outlineLevel="1">
      <c r="A256" s="179" t="s">
        <v>210</v>
      </c>
      <c r="B256" s="160" t="s">
        <v>274</v>
      </c>
      <c r="C256" s="170">
        <v>43555</v>
      </c>
      <c r="D256" s="160" t="s">
        <v>491</v>
      </c>
      <c r="E256" s="161" t="s">
        <v>492</v>
      </c>
      <c r="F256" s="162">
        <v>75374</v>
      </c>
      <c r="G256" s="163">
        <v>21.28</v>
      </c>
      <c r="H256" s="160">
        <v>21.28</v>
      </c>
      <c r="I256" s="160" t="s">
        <v>237</v>
      </c>
      <c r="J256" s="171">
        <v>28.25</v>
      </c>
      <c r="K256" s="172" t="s">
        <v>387</v>
      </c>
      <c r="L256" s="173" t="s">
        <v>299</v>
      </c>
      <c r="M256" s="173" t="s">
        <v>259</v>
      </c>
      <c r="N256" s="173" t="s">
        <v>420</v>
      </c>
      <c r="O256" s="173"/>
      <c r="P256" s="173" t="s">
        <v>58</v>
      </c>
      <c r="Q256" s="173" t="s">
        <v>240</v>
      </c>
      <c r="R256" s="172" t="s">
        <v>302</v>
      </c>
      <c r="S256" s="160"/>
      <c r="T256" s="160" t="s">
        <v>58</v>
      </c>
      <c r="U256" s="160" t="s">
        <v>240</v>
      </c>
      <c r="V256" s="179" t="s">
        <v>302</v>
      </c>
    </row>
    <row r="257" spans="1:22" outlineLevel="1">
      <c r="A257" s="179" t="s">
        <v>210</v>
      </c>
      <c r="B257" s="160" t="s">
        <v>274</v>
      </c>
      <c r="C257" s="170">
        <v>43555</v>
      </c>
      <c r="D257" s="160" t="s">
        <v>491</v>
      </c>
      <c r="E257" s="161" t="s">
        <v>497</v>
      </c>
      <c r="F257" s="162">
        <v>75372</v>
      </c>
      <c r="G257" s="163">
        <v>141.88</v>
      </c>
      <c r="H257" s="160">
        <v>141.88</v>
      </c>
      <c r="I257" s="160" t="s">
        <v>237</v>
      </c>
      <c r="J257" s="171">
        <v>188.36</v>
      </c>
      <c r="K257" s="172" t="s">
        <v>391</v>
      </c>
      <c r="L257" s="173" t="s">
        <v>299</v>
      </c>
      <c r="M257" s="173" t="s">
        <v>259</v>
      </c>
      <c r="N257" s="173" t="s">
        <v>420</v>
      </c>
      <c r="O257" s="173"/>
      <c r="P257" s="173" t="s">
        <v>61</v>
      </c>
      <c r="Q257" s="173" t="s">
        <v>240</v>
      </c>
      <c r="R257" s="172" t="s">
        <v>302</v>
      </c>
      <c r="S257" s="160"/>
      <c r="T257" s="160" t="s">
        <v>61</v>
      </c>
      <c r="U257" s="160" t="s">
        <v>240</v>
      </c>
      <c r="V257" s="179" t="s">
        <v>302</v>
      </c>
    </row>
    <row r="258" spans="1:22">
      <c r="A258" s="174" t="s">
        <v>301</v>
      </c>
      <c r="B258" s="174"/>
      <c r="C258" s="174"/>
      <c r="D258" s="174"/>
      <c r="E258" s="175"/>
      <c r="F258" s="176"/>
      <c r="G258" s="177">
        <f>SUM(G246:G257)</f>
        <v>2066.04</v>
      </c>
      <c r="H258" s="178">
        <f>SUM(H246:H257)</f>
        <v>2066.04</v>
      </c>
      <c r="I258" s="174"/>
      <c r="J258" s="178">
        <f>SUM(J246:J257)</f>
        <v>2729.31</v>
      </c>
      <c r="K258" s="174"/>
      <c r="L258" s="174"/>
      <c r="M258" s="174"/>
      <c r="N258" s="174"/>
      <c r="O258" s="174"/>
      <c r="P258" s="174"/>
      <c r="Q258" s="174"/>
      <c r="R258" s="174"/>
      <c r="S258" s="160"/>
      <c r="T258" s="160"/>
      <c r="U258" s="160"/>
      <c r="V258" s="160"/>
    </row>
    <row r="259" spans="1:22" outlineLevel="1">
      <c r="A259" s="179" t="s">
        <v>211</v>
      </c>
      <c r="B259" s="160" t="s">
        <v>384</v>
      </c>
      <c r="C259" s="170">
        <v>43496</v>
      </c>
      <c r="D259" s="160" t="s">
        <v>470</v>
      </c>
      <c r="E259" s="161" t="s">
        <v>471</v>
      </c>
      <c r="F259" s="162">
        <v>75033</v>
      </c>
      <c r="G259" s="163">
        <v>2.52</v>
      </c>
      <c r="H259" s="160">
        <v>2.52</v>
      </c>
      <c r="I259" s="160" t="s">
        <v>237</v>
      </c>
      <c r="J259" s="171">
        <v>3.22</v>
      </c>
      <c r="K259" s="172" t="s">
        <v>387</v>
      </c>
      <c r="L259" s="173" t="s">
        <v>299</v>
      </c>
      <c r="M259" s="173" t="s">
        <v>259</v>
      </c>
      <c r="N259" s="173" t="s">
        <v>446</v>
      </c>
      <c r="O259" s="173"/>
      <c r="P259" s="173" t="s">
        <v>58</v>
      </c>
      <c r="Q259" s="173" t="s">
        <v>240</v>
      </c>
      <c r="R259" s="172" t="s">
        <v>302</v>
      </c>
      <c r="S259" s="160"/>
      <c r="T259" s="160" t="s">
        <v>58</v>
      </c>
      <c r="U259" s="160" t="s">
        <v>240</v>
      </c>
      <c r="V259" s="179" t="s">
        <v>302</v>
      </c>
    </row>
    <row r="260" spans="1:22" outlineLevel="1">
      <c r="A260" s="179" t="s">
        <v>211</v>
      </c>
      <c r="B260" s="160" t="s">
        <v>384</v>
      </c>
      <c r="C260" s="170">
        <v>43496</v>
      </c>
      <c r="D260" s="160" t="s">
        <v>470</v>
      </c>
      <c r="E260" s="161" t="s">
        <v>473</v>
      </c>
      <c r="F260" s="162">
        <v>75032</v>
      </c>
      <c r="G260" s="163">
        <v>8.42</v>
      </c>
      <c r="H260" s="160">
        <v>8.42</v>
      </c>
      <c r="I260" s="160" t="s">
        <v>237</v>
      </c>
      <c r="J260" s="171">
        <v>10.74</v>
      </c>
      <c r="K260" s="172" t="s">
        <v>387</v>
      </c>
      <c r="L260" s="173" t="s">
        <v>299</v>
      </c>
      <c r="M260" s="173" t="s">
        <v>259</v>
      </c>
      <c r="N260" s="173" t="s">
        <v>446</v>
      </c>
      <c r="O260" s="173"/>
      <c r="P260" s="173" t="s">
        <v>474</v>
      </c>
      <c r="Q260" s="173" t="s">
        <v>240</v>
      </c>
      <c r="R260" s="172" t="s">
        <v>211</v>
      </c>
      <c r="S260" s="160"/>
      <c r="T260" s="160" t="s">
        <v>474</v>
      </c>
      <c r="U260" s="160" t="s">
        <v>240</v>
      </c>
      <c r="V260" s="179" t="s">
        <v>211</v>
      </c>
    </row>
    <row r="261" spans="1:22" outlineLevel="1">
      <c r="A261" s="179" t="s">
        <v>211</v>
      </c>
      <c r="B261" s="160" t="s">
        <v>384</v>
      </c>
      <c r="C261" s="170">
        <v>43496</v>
      </c>
      <c r="D261" s="160" t="s">
        <v>470</v>
      </c>
      <c r="E261" s="161" t="s">
        <v>498</v>
      </c>
      <c r="F261" s="162">
        <v>75031</v>
      </c>
      <c r="G261" s="163">
        <v>168.3</v>
      </c>
      <c r="H261" s="160">
        <v>168.3</v>
      </c>
      <c r="I261" s="160" t="s">
        <v>237</v>
      </c>
      <c r="J261" s="171">
        <v>214.75</v>
      </c>
      <c r="K261" s="172" t="s">
        <v>387</v>
      </c>
      <c r="L261" s="173" t="s">
        <v>299</v>
      </c>
      <c r="M261" s="173" t="s">
        <v>259</v>
      </c>
      <c r="N261" s="173" t="s">
        <v>446</v>
      </c>
      <c r="O261" s="173"/>
      <c r="P261" s="173" t="s">
        <v>61</v>
      </c>
      <c r="Q261" s="173" t="s">
        <v>240</v>
      </c>
      <c r="R261" s="172" t="s">
        <v>302</v>
      </c>
      <c r="S261" s="160"/>
      <c r="T261" s="160" t="s">
        <v>61</v>
      </c>
      <c r="U261" s="160" t="s">
        <v>240</v>
      </c>
      <c r="V261" s="179" t="s">
        <v>302</v>
      </c>
    </row>
    <row r="262" spans="1:22" outlineLevel="1">
      <c r="A262" s="179" t="s">
        <v>211</v>
      </c>
      <c r="B262" s="160" t="s">
        <v>384</v>
      </c>
      <c r="C262" s="170">
        <v>43496</v>
      </c>
      <c r="D262" s="160" t="s">
        <v>470</v>
      </c>
      <c r="E262" s="161" t="s">
        <v>498</v>
      </c>
      <c r="F262" s="162">
        <v>75031</v>
      </c>
      <c r="G262" s="163">
        <v>16.829999999999998</v>
      </c>
      <c r="H262" s="160">
        <v>16.829999999999998</v>
      </c>
      <c r="I262" s="160" t="s">
        <v>237</v>
      </c>
      <c r="J262" s="171">
        <v>21.48</v>
      </c>
      <c r="K262" s="172" t="s">
        <v>391</v>
      </c>
      <c r="L262" s="173" t="s">
        <v>299</v>
      </c>
      <c r="M262" s="173" t="s">
        <v>259</v>
      </c>
      <c r="N262" s="173" t="s">
        <v>446</v>
      </c>
      <c r="O262" s="173"/>
      <c r="P262" s="173" t="s">
        <v>61</v>
      </c>
      <c r="Q262" s="173" t="s">
        <v>240</v>
      </c>
      <c r="R262" s="172" t="s">
        <v>302</v>
      </c>
      <c r="S262" s="160"/>
      <c r="T262" s="160" t="s">
        <v>61</v>
      </c>
      <c r="U262" s="160" t="s">
        <v>240</v>
      </c>
      <c r="V262" s="179" t="s">
        <v>302</v>
      </c>
    </row>
    <row r="263" spans="1:22" outlineLevel="1">
      <c r="A263" s="179" t="s">
        <v>211</v>
      </c>
      <c r="B263" s="160" t="s">
        <v>384</v>
      </c>
      <c r="C263" s="170">
        <v>43486</v>
      </c>
      <c r="D263" s="160" t="s">
        <v>499</v>
      </c>
      <c r="E263" s="161" t="s">
        <v>500</v>
      </c>
      <c r="F263" s="162">
        <v>74791</v>
      </c>
      <c r="G263" s="163">
        <v>55.31</v>
      </c>
      <c r="H263" s="160">
        <v>70.58</v>
      </c>
      <c r="I263" s="160" t="s">
        <v>10</v>
      </c>
      <c r="J263" s="171">
        <v>70.58</v>
      </c>
      <c r="K263" s="172" t="s">
        <v>501</v>
      </c>
      <c r="L263" s="173" t="s">
        <v>307</v>
      </c>
      <c r="M263" s="173" t="s">
        <v>259</v>
      </c>
      <c r="N263" s="173" t="s">
        <v>446</v>
      </c>
      <c r="O263" s="173"/>
      <c r="P263" s="173" t="s">
        <v>61</v>
      </c>
      <c r="Q263" s="173" t="s">
        <v>240</v>
      </c>
      <c r="R263" s="172" t="s">
        <v>302</v>
      </c>
      <c r="S263" s="160"/>
      <c r="T263" s="160" t="s">
        <v>61</v>
      </c>
      <c r="U263" s="160" t="s">
        <v>240</v>
      </c>
      <c r="V263" s="179" t="s">
        <v>302</v>
      </c>
    </row>
    <row r="264" spans="1:22" outlineLevel="1">
      <c r="A264" s="179" t="s">
        <v>211</v>
      </c>
      <c r="B264" s="160" t="s">
        <v>336</v>
      </c>
      <c r="C264" s="170">
        <v>43524</v>
      </c>
      <c r="D264" s="160" t="s">
        <v>482</v>
      </c>
      <c r="E264" s="161" t="s">
        <v>483</v>
      </c>
      <c r="F264" s="162">
        <v>75061</v>
      </c>
      <c r="G264" s="163">
        <v>2.52</v>
      </c>
      <c r="H264" s="160">
        <v>2.52</v>
      </c>
      <c r="I264" s="160" t="s">
        <v>237</v>
      </c>
      <c r="J264" s="171">
        <v>3.31</v>
      </c>
      <c r="K264" s="172" t="s">
        <v>387</v>
      </c>
      <c r="L264" s="173" t="s">
        <v>299</v>
      </c>
      <c r="M264" s="173" t="s">
        <v>259</v>
      </c>
      <c r="N264" s="173" t="s">
        <v>446</v>
      </c>
      <c r="O264" s="173"/>
      <c r="P264" s="173" t="s">
        <v>58</v>
      </c>
      <c r="Q264" s="173" t="s">
        <v>240</v>
      </c>
      <c r="R264" s="172" t="s">
        <v>302</v>
      </c>
      <c r="S264" s="160"/>
      <c r="T264" s="160" t="s">
        <v>58</v>
      </c>
      <c r="U264" s="160" t="s">
        <v>240</v>
      </c>
      <c r="V264" s="179" t="s">
        <v>302</v>
      </c>
    </row>
    <row r="265" spans="1:22" outlineLevel="1">
      <c r="A265" s="179" t="s">
        <v>211</v>
      </c>
      <c r="B265" s="160" t="s">
        <v>336</v>
      </c>
      <c r="C265" s="170">
        <v>43524</v>
      </c>
      <c r="D265" s="160" t="s">
        <v>482</v>
      </c>
      <c r="E265" s="161" t="s">
        <v>486</v>
      </c>
      <c r="F265" s="162">
        <v>75060</v>
      </c>
      <c r="G265" s="163">
        <v>8.42</v>
      </c>
      <c r="H265" s="160">
        <v>8.42</v>
      </c>
      <c r="I265" s="160" t="s">
        <v>237</v>
      </c>
      <c r="J265" s="171">
        <v>11.06</v>
      </c>
      <c r="K265" s="172" t="s">
        <v>387</v>
      </c>
      <c r="L265" s="173" t="s">
        <v>299</v>
      </c>
      <c r="M265" s="173" t="s">
        <v>259</v>
      </c>
      <c r="N265" s="173" t="s">
        <v>446</v>
      </c>
      <c r="O265" s="173"/>
      <c r="P265" s="173" t="s">
        <v>474</v>
      </c>
      <c r="Q265" s="173" t="s">
        <v>240</v>
      </c>
      <c r="R265" s="172" t="s">
        <v>211</v>
      </c>
      <c r="S265" s="160"/>
      <c r="T265" s="160" t="s">
        <v>474</v>
      </c>
      <c r="U265" s="160" t="s">
        <v>240</v>
      </c>
      <c r="V265" s="179" t="s">
        <v>211</v>
      </c>
    </row>
    <row r="266" spans="1:22" outlineLevel="1">
      <c r="A266" s="179" t="s">
        <v>211</v>
      </c>
      <c r="B266" s="160" t="s">
        <v>336</v>
      </c>
      <c r="C266" s="170">
        <v>43524</v>
      </c>
      <c r="D266" s="160" t="s">
        <v>482</v>
      </c>
      <c r="E266" s="161" t="s">
        <v>498</v>
      </c>
      <c r="F266" s="162">
        <v>75059</v>
      </c>
      <c r="G266" s="163">
        <v>168.3</v>
      </c>
      <c r="H266" s="160">
        <v>168.3</v>
      </c>
      <c r="I266" s="160" t="s">
        <v>237</v>
      </c>
      <c r="J266" s="171">
        <v>221.05</v>
      </c>
      <c r="K266" s="172" t="s">
        <v>387</v>
      </c>
      <c r="L266" s="173" t="s">
        <v>299</v>
      </c>
      <c r="M266" s="173" t="s">
        <v>259</v>
      </c>
      <c r="N266" s="173" t="s">
        <v>446</v>
      </c>
      <c r="O266" s="173"/>
      <c r="P266" s="173" t="s">
        <v>61</v>
      </c>
      <c r="Q266" s="173" t="s">
        <v>240</v>
      </c>
      <c r="R266" s="172" t="s">
        <v>302</v>
      </c>
      <c r="S266" s="160"/>
      <c r="T266" s="160" t="s">
        <v>61</v>
      </c>
      <c r="U266" s="160" t="s">
        <v>240</v>
      </c>
      <c r="V266" s="179" t="s">
        <v>302</v>
      </c>
    </row>
    <row r="267" spans="1:22" outlineLevel="1">
      <c r="A267" s="179" t="s">
        <v>211</v>
      </c>
      <c r="B267" s="160" t="s">
        <v>336</v>
      </c>
      <c r="C267" s="170">
        <v>43524</v>
      </c>
      <c r="D267" s="160" t="s">
        <v>482</v>
      </c>
      <c r="E267" s="161" t="s">
        <v>498</v>
      </c>
      <c r="F267" s="162">
        <v>75059</v>
      </c>
      <c r="G267" s="163">
        <v>16.829999999999998</v>
      </c>
      <c r="H267" s="160">
        <v>16.829999999999998</v>
      </c>
      <c r="I267" s="160" t="s">
        <v>237</v>
      </c>
      <c r="J267" s="171">
        <v>22.11</v>
      </c>
      <c r="K267" s="172" t="s">
        <v>391</v>
      </c>
      <c r="L267" s="173" t="s">
        <v>299</v>
      </c>
      <c r="M267" s="173" t="s">
        <v>259</v>
      </c>
      <c r="N267" s="173" t="s">
        <v>446</v>
      </c>
      <c r="O267" s="173"/>
      <c r="P267" s="173" t="s">
        <v>61</v>
      </c>
      <c r="Q267" s="173" t="s">
        <v>240</v>
      </c>
      <c r="R267" s="172" t="s">
        <v>302</v>
      </c>
      <c r="S267" s="160"/>
      <c r="T267" s="160" t="s">
        <v>61</v>
      </c>
      <c r="U267" s="160" t="s">
        <v>240</v>
      </c>
      <c r="V267" s="179" t="s">
        <v>302</v>
      </c>
    </row>
    <row r="268" spans="1:22" outlineLevel="1">
      <c r="A268" s="179" t="s">
        <v>211</v>
      </c>
      <c r="B268" s="160" t="s">
        <v>336</v>
      </c>
      <c r="C268" s="170">
        <v>43497</v>
      </c>
      <c r="D268" s="160" t="s">
        <v>337</v>
      </c>
      <c r="E268" s="161" t="s">
        <v>502</v>
      </c>
      <c r="F268" s="162">
        <v>75040</v>
      </c>
      <c r="G268" s="163">
        <v>3.81</v>
      </c>
      <c r="H268" s="160">
        <v>5</v>
      </c>
      <c r="I268" s="160" t="s">
        <v>10</v>
      </c>
      <c r="J268" s="171">
        <v>5</v>
      </c>
      <c r="K268" s="172" t="s">
        <v>481</v>
      </c>
      <c r="L268" s="173" t="s">
        <v>307</v>
      </c>
      <c r="M268" s="173" t="s">
        <v>259</v>
      </c>
      <c r="N268" s="173"/>
      <c r="O268" s="173"/>
      <c r="P268" s="173" t="s">
        <v>61</v>
      </c>
      <c r="Q268" s="173" t="s">
        <v>240</v>
      </c>
      <c r="R268" s="172" t="s">
        <v>302</v>
      </c>
      <c r="S268" s="160"/>
      <c r="T268" s="160" t="s">
        <v>61</v>
      </c>
      <c r="U268" s="160" t="s">
        <v>240</v>
      </c>
      <c r="V268" s="179" t="s">
        <v>302</v>
      </c>
    </row>
    <row r="269" spans="1:22" outlineLevel="1">
      <c r="A269" s="179" t="s">
        <v>211</v>
      </c>
      <c r="B269" s="160" t="s">
        <v>274</v>
      </c>
      <c r="C269" s="170">
        <v>43555</v>
      </c>
      <c r="D269" s="160" t="s">
        <v>491</v>
      </c>
      <c r="E269" s="161" t="s">
        <v>493</v>
      </c>
      <c r="F269" s="162">
        <v>75373</v>
      </c>
      <c r="G269" s="163">
        <v>8.42</v>
      </c>
      <c r="H269" s="160">
        <v>8.42</v>
      </c>
      <c r="I269" s="160" t="s">
        <v>237</v>
      </c>
      <c r="J269" s="171">
        <v>11.18</v>
      </c>
      <c r="K269" s="172" t="s">
        <v>387</v>
      </c>
      <c r="L269" s="173" t="s">
        <v>299</v>
      </c>
      <c r="M269" s="173" t="s">
        <v>259</v>
      </c>
      <c r="N269" s="173" t="s">
        <v>446</v>
      </c>
      <c r="O269" s="173"/>
      <c r="P269" s="173" t="s">
        <v>474</v>
      </c>
      <c r="Q269" s="173" t="s">
        <v>240</v>
      </c>
      <c r="R269" s="172" t="s">
        <v>211</v>
      </c>
      <c r="S269" s="160"/>
      <c r="T269" s="160" t="s">
        <v>474</v>
      </c>
      <c r="U269" s="160" t="s">
        <v>240</v>
      </c>
      <c r="V269" s="179" t="s">
        <v>211</v>
      </c>
    </row>
    <row r="270" spans="1:22" outlineLevel="1">
      <c r="A270" s="179" t="s">
        <v>211</v>
      </c>
      <c r="B270" s="160" t="s">
        <v>274</v>
      </c>
      <c r="C270" s="170">
        <v>43555</v>
      </c>
      <c r="D270" s="160" t="s">
        <v>491</v>
      </c>
      <c r="E270" s="161" t="s">
        <v>498</v>
      </c>
      <c r="F270" s="162">
        <v>75372</v>
      </c>
      <c r="G270" s="163">
        <v>168.3</v>
      </c>
      <c r="H270" s="160">
        <v>168.3</v>
      </c>
      <c r="I270" s="160" t="s">
        <v>237</v>
      </c>
      <c r="J270" s="171">
        <v>223.44</v>
      </c>
      <c r="K270" s="172" t="s">
        <v>387</v>
      </c>
      <c r="L270" s="173" t="s">
        <v>299</v>
      </c>
      <c r="M270" s="173" t="s">
        <v>259</v>
      </c>
      <c r="N270" s="173" t="s">
        <v>446</v>
      </c>
      <c r="O270" s="173"/>
      <c r="P270" s="173" t="s">
        <v>61</v>
      </c>
      <c r="Q270" s="173" t="s">
        <v>240</v>
      </c>
      <c r="R270" s="172" t="s">
        <v>302</v>
      </c>
      <c r="S270" s="160"/>
      <c r="T270" s="160" t="s">
        <v>61</v>
      </c>
      <c r="U270" s="160" t="s">
        <v>240</v>
      </c>
      <c r="V270" s="179" t="s">
        <v>302</v>
      </c>
    </row>
    <row r="271" spans="1:22" outlineLevel="1">
      <c r="A271" s="179" t="s">
        <v>211</v>
      </c>
      <c r="B271" s="160" t="s">
        <v>274</v>
      </c>
      <c r="C271" s="170">
        <v>43555</v>
      </c>
      <c r="D271" s="160" t="s">
        <v>491</v>
      </c>
      <c r="E271" s="161" t="s">
        <v>492</v>
      </c>
      <c r="F271" s="162">
        <v>75374</v>
      </c>
      <c r="G271" s="163">
        <v>2.52</v>
      </c>
      <c r="H271" s="160">
        <v>2.52</v>
      </c>
      <c r="I271" s="160" t="s">
        <v>237</v>
      </c>
      <c r="J271" s="171">
        <v>3.35</v>
      </c>
      <c r="K271" s="172" t="s">
        <v>387</v>
      </c>
      <c r="L271" s="173" t="s">
        <v>299</v>
      </c>
      <c r="M271" s="173" t="s">
        <v>259</v>
      </c>
      <c r="N271" s="173" t="s">
        <v>446</v>
      </c>
      <c r="O271" s="173"/>
      <c r="P271" s="173" t="s">
        <v>58</v>
      </c>
      <c r="Q271" s="173" t="s">
        <v>240</v>
      </c>
      <c r="R271" s="172" t="s">
        <v>302</v>
      </c>
      <c r="S271" s="160"/>
      <c r="T271" s="160" t="s">
        <v>58</v>
      </c>
      <c r="U271" s="160" t="s">
        <v>240</v>
      </c>
      <c r="V271" s="179" t="s">
        <v>302</v>
      </c>
    </row>
    <row r="272" spans="1:22" outlineLevel="1">
      <c r="A272" s="179" t="s">
        <v>211</v>
      </c>
      <c r="B272" s="160" t="s">
        <v>274</v>
      </c>
      <c r="C272" s="170">
        <v>43555</v>
      </c>
      <c r="D272" s="160" t="s">
        <v>491</v>
      </c>
      <c r="E272" s="161" t="s">
        <v>498</v>
      </c>
      <c r="F272" s="162">
        <v>75372</v>
      </c>
      <c r="G272" s="163">
        <v>16.829999999999998</v>
      </c>
      <c r="H272" s="160">
        <v>16.829999999999998</v>
      </c>
      <c r="I272" s="160" t="s">
        <v>237</v>
      </c>
      <c r="J272" s="171">
        <v>22.34</v>
      </c>
      <c r="K272" s="172" t="s">
        <v>391</v>
      </c>
      <c r="L272" s="173" t="s">
        <v>299</v>
      </c>
      <c r="M272" s="173" t="s">
        <v>259</v>
      </c>
      <c r="N272" s="173" t="s">
        <v>446</v>
      </c>
      <c r="O272" s="173"/>
      <c r="P272" s="173" t="s">
        <v>61</v>
      </c>
      <c r="Q272" s="173" t="s">
        <v>240</v>
      </c>
      <c r="R272" s="172" t="s">
        <v>302</v>
      </c>
      <c r="S272" s="160"/>
      <c r="T272" s="160" t="s">
        <v>61</v>
      </c>
      <c r="U272" s="160" t="s">
        <v>240</v>
      </c>
      <c r="V272" s="179" t="s">
        <v>302</v>
      </c>
    </row>
    <row r="273" spans="1:22">
      <c r="A273" s="174" t="s">
        <v>301</v>
      </c>
      <c r="B273" s="174"/>
      <c r="C273" s="174"/>
      <c r="D273" s="174"/>
      <c r="E273" s="175"/>
      <c r="F273" s="176"/>
      <c r="G273" s="177">
        <f>SUM(G259:G272)</f>
        <v>647.33000000000004</v>
      </c>
      <c r="H273" s="178">
        <f>SUM(H259:H272)</f>
        <v>663.79000000000008</v>
      </c>
      <c r="I273" s="174"/>
      <c r="J273" s="178">
        <f>SUM(J259:J272)</f>
        <v>843.61000000000013</v>
      </c>
      <c r="K273" s="174"/>
      <c r="L273" s="174"/>
      <c r="M273" s="174"/>
      <c r="N273" s="174"/>
      <c r="O273" s="174"/>
      <c r="P273" s="174"/>
      <c r="Q273" s="174"/>
      <c r="R273" s="174"/>
      <c r="S273" s="160"/>
      <c r="T273" s="160"/>
      <c r="U273" s="160"/>
      <c r="V273" s="160"/>
    </row>
    <row r="274" spans="1:22" outlineLevel="1">
      <c r="A274" s="179" t="s">
        <v>212</v>
      </c>
      <c r="B274" s="160" t="s">
        <v>384</v>
      </c>
      <c r="C274" s="170">
        <v>43496</v>
      </c>
      <c r="D274" s="160" t="s">
        <v>385</v>
      </c>
      <c r="E274" s="161" t="s">
        <v>503</v>
      </c>
      <c r="F274" s="162">
        <v>74791</v>
      </c>
      <c r="G274" s="163">
        <v>366.36</v>
      </c>
      <c r="H274" s="160">
        <v>467.48</v>
      </c>
      <c r="I274" s="160" t="s">
        <v>10</v>
      </c>
      <c r="J274" s="171">
        <v>467.48</v>
      </c>
      <c r="K274" s="172" t="s">
        <v>387</v>
      </c>
      <c r="L274" s="173" t="s">
        <v>307</v>
      </c>
      <c r="M274" s="173" t="s">
        <v>259</v>
      </c>
      <c r="N274" s="173" t="s">
        <v>504</v>
      </c>
      <c r="O274" s="173"/>
      <c r="P274" s="173" t="s">
        <v>61</v>
      </c>
      <c r="Q274" s="173" t="s">
        <v>240</v>
      </c>
      <c r="R274" s="172" t="s">
        <v>302</v>
      </c>
      <c r="S274" s="160"/>
      <c r="T274" s="160" t="s">
        <v>61</v>
      </c>
      <c r="U274" s="160" t="s">
        <v>240</v>
      </c>
      <c r="V274" s="179" t="s">
        <v>302</v>
      </c>
    </row>
    <row r="275" spans="1:22" outlineLevel="1">
      <c r="A275" s="179" t="s">
        <v>212</v>
      </c>
      <c r="B275" s="160" t="s">
        <v>384</v>
      </c>
      <c r="C275" s="170">
        <v>43496</v>
      </c>
      <c r="D275" s="160" t="s">
        <v>389</v>
      </c>
      <c r="E275" s="161" t="s">
        <v>505</v>
      </c>
      <c r="F275" s="162">
        <v>74791</v>
      </c>
      <c r="G275" s="163">
        <v>51.89</v>
      </c>
      <c r="H275" s="160">
        <v>66.209999999999994</v>
      </c>
      <c r="I275" s="160" t="s">
        <v>10</v>
      </c>
      <c r="J275" s="171">
        <v>66.209999999999994</v>
      </c>
      <c r="K275" s="172" t="s">
        <v>391</v>
      </c>
      <c r="L275" s="173" t="s">
        <v>307</v>
      </c>
      <c r="M275" s="173" t="s">
        <v>259</v>
      </c>
      <c r="N275" s="173" t="s">
        <v>504</v>
      </c>
      <c r="O275" s="173"/>
      <c r="P275" s="173" t="s">
        <v>61</v>
      </c>
      <c r="Q275" s="173" t="s">
        <v>240</v>
      </c>
      <c r="R275" s="172" t="s">
        <v>302</v>
      </c>
      <c r="S275" s="160"/>
      <c r="T275" s="160" t="s">
        <v>61</v>
      </c>
      <c r="U275" s="160" t="s">
        <v>240</v>
      </c>
      <c r="V275" s="179" t="s">
        <v>302</v>
      </c>
    </row>
    <row r="276" spans="1:22" outlineLevel="1">
      <c r="A276" s="179" t="s">
        <v>212</v>
      </c>
      <c r="B276" s="160" t="s">
        <v>384</v>
      </c>
      <c r="C276" s="170">
        <v>43496</v>
      </c>
      <c r="D276" s="160" t="s">
        <v>395</v>
      </c>
      <c r="E276" s="161" t="s">
        <v>506</v>
      </c>
      <c r="F276" s="162">
        <v>74791</v>
      </c>
      <c r="G276" s="163">
        <v>8.65</v>
      </c>
      <c r="H276" s="160">
        <v>11.04</v>
      </c>
      <c r="I276" s="160" t="s">
        <v>10</v>
      </c>
      <c r="J276" s="171">
        <v>11.04</v>
      </c>
      <c r="K276" s="172" t="s">
        <v>394</v>
      </c>
      <c r="L276" s="173" t="s">
        <v>307</v>
      </c>
      <c r="M276" s="173" t="s">
        <v>259</v>
      </c>
      <c r="N276" s="173" t="s">
        <v>504</v>
      </c>
      <c r="O276" s="173"/>
      <c r="P276" s="173" t="s">
        <v>61</v>
      </c>
      <c r="Q276" s="173" t="s">
        <v>240</v>
      </c>
      <c r="R276" s="172" t="s">
        <v>302</v>
      </c>
      <c r="S276" s="160"/>
      <c r="T276" s="160" t="s">
        <v>61</v>
      </c>
      <c r="U276" s="160" t="s">
        <v>240</v>
      </c>
      <c r="V276" s="179" t="s">
        <v>302</v>
      </c>
    </row>
    <row r="277" spans="1:22" outlineLevel="1">
      <c r="A277" s="179" t="s">
        <v>212</v>
      </c>
      <c r="B277" s="160" t="s">
        <v>384</v>
      </c>
      <c r="C277" s="170">
        <v>43495</v>
      </c>
      <c r="D277" s="160" t="s">
        <v>392</v>
      </c>
      <c r="E277" s="161" t="s">
        <v>507</v>
      </c>
      <c r="F277" s="162">
        <v>74791</v>
      </c>
      <c r="G277" s="163">
        <v>0.57999999999999996</v>
      </c>
      <c r="H277" s="160">
        <v>0.74</v>
      </c>
      <c r="I277" s="160" t="s">
        <v>10</v>
      </c>
      <c r="J277" s="171">
        <v>0.74</v>
      </c>
      <c r="K277" s="172" t="s">
        <v>394</v>
      </c>
      <c r="L277" s="173" t="s">
        <v>307</v>
      </c>
      <c r="M277" s="173" t="s">
        <v>259</v>
      </c>
      <c r="N277" s="173" t="s">
        <v>504</v>
      </c>
      <c r="O277" s="173"/>
      <c r="P277" s="173" t="s">
        <v>61</v>
      </c>
      <c r="Q277" s="173" t="s">
        <v>240</v>
      </c>
      <c r="R277" s="172" t="s">
        <v>302</v>
      </c>
      <c r="S277" s="160"/>
      <c r="T277" s="160" t="s">
        <v>61</v>
      </c>
      <c r="U277" s="160" t="s">
        <v>240</v>
      </c>
      <c r="V277" s="179" t="s">
        <v>302</v>
      </c>
    </row>
    <row r="278" spans="1:22" outlineLevel="1">
      <c r="A278" s="179" t="s">
        <v>212</v>
      </c>
      <c r="B278" s="160" t="s">
        <v>336</v>
      </c>
      <c r="C278" s="170">
        <v>43523</v>
      </c>
      <c r="D278" s="160" t="s">
        <v>400</v>
      </c>
      <c r="E278" s="161" t="s">
        <v>503</v>
      </c>
      <c r="F278" s="162">
        <v>75040</v>
      </c>
      <c r="G278" s="163">
        <v>358.05</v>
      </c>
      <c r="H278" s="160">
        <v>470.28</v>
      </c>
      <c r="I278" s="160" t="s">
        <v>10</v>
      </c>
      <c r="J278" s="171">
        <v>470.28</v>
      </c>
      <c r="K278" s="172" t="s">
        <v>387</v>
      </c>
      <c r="L278" s="173" t="s">
        <v>307</v>
      </c>
      <c r="M278" s="173" t="s">
        <v>259</v>
      </c>
      <c r="N278" s="173" t="s">
        <v>504</v>
      </c>
      <c r="O278" s="173"/>
      <c r="P278" s="173" t="s">
        <v>61</v>
      </c>
      <c r="Q278" s="173" t="s">
        <v>240</v>
      </c>
      <c r="R278" s="172" t="s">
        <v>302</v>
      </c>
      <c r="S278" s="160"/>
      <c r="T278" s="160" t="s">
        <v>61</v>
      </c>
      <c r="U278" s="160" t="s">
        <v>240</v>
      </c>
      <c r="V278" s="179" t="s">
        <v>302</v>
      </c>
    </row>
    <row r="279" spans="1:22" outlineLevel="1">
      <c r="A279" s="179" t="s">
        <v>212</v>
      </c>
      <c r="B279" s="160" t="s">
        <v>336</v>
      </c>
      <c r="C279" s="170">
        <v>43523</v>
      </c>
      <c r="D279" s="160" t="s">
        <v>401</v>
      </c>
      <c r="E279" s="161" t="s">
        <v>505</v>
      </c>
      <c r="F279" s="162">
        <v>75040</v>
      </c>
      <c r="G279" s="163">
        <v>50.41</v>
      </c>
      <c r="H279" s="160">
        <v>66.209999999999994</v>
      </c>
      <c r="I279" s="160" t="s">
        <v>10</v>
      </c>
      <c r="J279" s="171">
        <v>66.209999999999994</v>
      </c>
      <c r="K279" s="172" t="s">
        <v>391</v>
      </c>
      <c r="L279" s="173" t="s">
        <v>307</v>
      </c>
      <c r="M279" s="173" t="s">
        <v>259</v>
      </c>
      <c r="N279" s="173" t="s">
        <v>504</v>
      </c>
      <c r="O279" s="173"/>
      <c r="P279" s="173" t="s">
        <v>61</v>
      </c>
      <c r="Q279" s="173" t="s">
        <v>240</v>
      </c>
      <c r="R279" s="172" t="s">
        <v>302</v>
      </c>
      <c r="S279" s="160"/>
      <c r="T279" s="160" t="s">
        <v>61</v>
      </c>
      <c r="U279" s="160" t="s">
        <v>240</v>
      </c>
      <c r="V279" s="179" t="s">
        <v>302</v>
      </c>
    </row>
    <row r="280" spans="1:22" outlineLevel="1">
      <c r="A280" s="179" t="s">
        <v>212</v>
      </c>
      <c r="B280" s="160" t="s">
        <v>336</v>
      </c>
      <c r="C280" s="170">
        <v>43523</v>
      </c>
      <c r="D280" s="160" t="s">
        <v>402</v>
      </c>
      <c r="E280" s="161" t="s">
        <v>506</v>
      </c>
      <c r="F280" s="162">
        <v>75040</v>
      </c>
      <c r="G280" s="163">
        <v>8.41</v>
      </c>
      <c r="H280" s="160">
        <v>11.04</v>
      </c>
      <c r="I280" s="160" t="s">
        <v>10</v>
      </c>
      <c r="J280" s="171">
        <v>11.05</v>
      </c>
      <c r="K280" s="172" t="s">
        <v>394</v>
      </c>
      <c r="L280" s="173" t="s">
        <v>307</v>
      </c>
      <c r="M280" s="173" t="s">
        <v>259</v>
      </c>
      <c r="N280" s="173" t="s">
        <v>504</v>
      </c>
      <c r="O280" s="173"/>
      <c r="P280" s="173" t="s">
        <v>61</v>
      </c>
      <c r="Q280" s="173" t="s">
        <v>240</v>
      </c>
      <c r="R280" s="172" t="s">
        <v>302</v>
      </c>
      <c r="S280" s="160"/>
      <c r="T280" s="160" t="s">
        <v>61</v>
      </c>
      <c r="U280" s="160" t="s">
        <v>240</v>
      </c>
      <c r="V280" s="179" t="s">
        <v>302</v>
      </c>
    </row>
    <row r="281" spans="1:22" outlineLevel="1">
      <c r="A281" s="179" t="s">
        <v>212</v>
      </c>
      <c r="B281" s="160" t="s">
        <v>336</v>
      </c>
      <c r="C281" s="170">
        <v>43523</v>
      </c>
      <c r="D281" s="160" t="s">
        <v>403</v>
      </c>
      <c r="E281" s="161" t="s">
        <v>507</v>
      </c>
      <c r="F281" s="162">
        <v>75040</v>
      </c>
      <c r="G281" s="163">
        <v>0.56000000000000005</v>
      </c>
      <c r="H281" s="160">
        <v>0.74</v>
      </c>
      <c r="I281" s="160" t="s">
        <v>10</v>
      </c>
      <c r="J281" s="171">
        <v>0.74</v>
      </c>
      <c r="K281" s="172" t="s">
        <v>394</v>
      </c>
      <c r="L281" s="173" t="s">
        <v>307</v>
      </c>
      <c r="M281" s="173" t="s">
        <v>259</v>
      </c>
      <c r="N281" s="173" t="s">
        <v>504</v>
      </c>
      <c r="O281" s="173"/>
      <c r="P281" s="173" t="s">
        <v>61</v>
      </c>
      <c r="Q281" s="173" t="s">
        <v>240</v>
      </c>
      <c r="R281" s="172" t="s">
        <v>302</v>
      </c>
      <c r="S281" s="160"/>
      <c r="T281" s="160" t="s">
        <v>61</v>
      </c>
      <c r="U281" s="160" t="s">
        <v>240</v>
      </c>
      <c r="V281" s="179" t="s">
        <v>302</v>
      </c>
    </row>
    <row r="282" spans="1:22" outlineLevel="1">
      <c r="A282" s="179" t="s">
        <v>212</v>
      </c>
      <c r="B282" s="160" t="s">
        <v>274</v>
      </c>
      <c r="C282" s="170">
        <v>43553</v>
      </c>
      <c r="D282" s="160" t="s">
        <v>404</v>
      </c>
      <c r="E282" s="161" t="s">
        <v>503</v>
      </c>
      <c r="F282" s="162">
        <v>75358</v>
      </c>
      <c r="G282" s="163">
        <v>176.81</v>
      </c>
      <c r="H282" s="160">
        <v>234.74</v>
      </c>
      <c r="I282" s="160" t="s">
        <v>10</v>
      </c>
      <c r="J282" s="171">
        <v>234.74</v>
      </c>
      <c r="K282" s="172" t="s">
        <v>387</v>
      </c>
      <c r="L282" s="173" t="s">
        <v>307</v>
      </c>
      <c r="M282" s="173" t="s">
        <v>259</v>
      </c>
      <c r="N282" s="173" t="s">
        <v>504</v>
      </c>
      <c r="O282" s="173"/>
      <c r="P282" s="173" t="s">
        <v>61</v>
      </c>
      <c r="Q282" s="173" t="s">
        <v>240</v>
      </c>
      <c r="R282" s="172" t="s">
        <v>302</v>
      </c>
      <c r="S282" s="160"/>
      <c r="T282" s="160" t="s">
        <v>61</v>
      </c>
      <c r="U282" s="160" t="s">
        <v>240</v>
      </c>
      <c r="V282" s="179" t="s">
        <v>302</v>
      </c>
    </row>
    <row r="283" spans="1:22" outlineLevel="1">
      <c r="A283" s="179" t="s">
        <v>212</v>
      </c>
      <c r="B283" s="160" t="s">
        <v>274</v>
      </c>
      <c r="C283" s="170">
        <v>43553</v>
      </c>
      <c r="D283" s="160" t="s">
        <v>405</v>
      </c>
      <c r="E283" s="161" t="s">
        <v>505</v>
      </c>
      <c r="F283" s="162">
        <v>75358</v>
      </c>
      <c r="G283" s="163">
        <v>24.94</v>
      </c>
      <c r="H283" s="160">
        <v>33.11</v>
      </c>
      <c r="I283" s="160" t="s">
        <v>10</v>
      </c>
      <c r="J283" s="171">
        <v>33.11</v>
      </c>
      <c r="K283" s="172" t="s">
        <v>391</v>
      </c>
      <c r="L283" s="173" t="s">
        <v>307</v>
      </c>
      <c r="M283" s="173" t="s">
        <v>259</v>
      </c>
      <c r="N283" s="173" t="s">
        <v>504</v>
      </c>
      <c r="O283" s="173"/>
      <c r="P283" s="173" t="s">
        <v>61</v>
      </c>
      <c r="Q283" s="173" t="s">
        <v>240</v>
      </c>
      <c r="R283" s="172" t="s">
        <v>302</v>
      </c>
      <c r="S283" s="160"/>
      <c r="T283" s="160" t="s">
        <v>61</v>
      </c>
      <c r="U283" s="160" t="s">
        <v>240</v>
      </c>
      <c r="V283" s="179" t="s">
        <v>302</v>
      </c>
    </row>
    <row r="284" spans="1:22" outlineLevel="1">
      <c r="A284" s="179" t="s">
        <v>212</v>
      </c>
      <c r="B284" s="160" t="s">
        <v>274</v>
      </c>
      <c r="C284" s="170">
        <v>43553</v>
      </c>
      <c r="D284" s="160" t="s">
        <v>407</v>
      </c>
      <c r="E284" s="161" t="s">
        <v>506</v>
      </c>
      <c r="F284" s="162">
        <v>75358</v>
      </c>
      <c r="G284" s="163">
        <v>4.16</v>
      </c>
      <c r="H284" s="160">
        <v>5.52</v>
      </c>
      <c r="I284" s="160" t="s">
        <v>10</v>
      </c>
      <c r="J284" s="171">
        <v>5.52</v>
      </c>
      <c r="K284" s="172" t="s">
        <v>394</v>
      </c>
      <c r="L284" s="173" t="s">
        <v>307</v>
      </c>
      <c r="M284" s="173" t="s">
        <v>259</v>
      </c>
      <c r="N284" s="173" t="s">
        <v>504</v>
      </c>
      <c r="O284" s="173"/>
      <c r="P284" s="173" t="s">
        <v>61</v>
      </c>
      <c r="Q284" s="173" t="s">
        <v>240</v>
      </c>
      <c r="R284" s="172" t="s">
        <v>302</v>
      </c>
      <c r="S284" s="160"/>
      <c r="T284" s="160" t="s">
        <v>61</v>
      </c>
      <c r="U284" s="160" t="s">
        <v>240</v>
      </c>
      <c r="V284" s="179" t="s">
        <v>302</v>
      </c>
    </row>
    <row r="285" spans="1:22" outlineLevel="1">
      <c r="A285" s="179" t="s">
        <v>212</v>
      </c>
      <c r="B285" s="160" t="s">
        <v>274</v>
      </c>
      <c r="C285" s="170">
        <v>43552</v>
      </c>
      <c r="D285" s="160" t="s">
        <v>406</v>
      </c>
      <c r="E285" s="161" t="s">
        <v>507</v>
      </c>
      <c r="F285" s="162">
        <v>75358</v>
      </c>
      <c r="G285" s="163">
        <v>0.28000000000000003</v>
      </c>
      <c r="H285" s="160">
        <v>0.37</v>
      </c>
      <c r="I285" s="160" t="s">
        <v>10</v>
      </c>
      <c r="J285" s="171">
        <v>0.37</v>
      </c>
      <c r="K285" s="172" t="s">
        <v>394</v>
      </c>
      <c r="L285" s="173" t="s">
        <v>307</v>
      </c>
      <c r="M285" s="173" t="s">
        <v>259</v>
      </c>
      <c r="N285" s="173" t="s">
        <v>504</v>
      </c>
      <c r="O285" s="173"/>
      <c r="P285" s="173" t="s">
        <v>61</v>
      </c>
      <c r="Q285" s="173" t="s">
        <v>240</v>
      </c>
      <c r="R285" s="172" t="s">
        <v>302</v>
      </c>
      <c r="S285" s="160"/>
      <c r="T285" s="160" t="s">
        <v>61</v>
      </c>
      <c r="U285" s="160" t="s">
        <v>240</v>
      </c>
      <c r="V285" s="179" t="s">
        <v>302</v>
      </c>
    </row>
    <row r="286" spans="1:22">
      <c r="A286" s="174" t="s">
        <v>301</v>
      </c>
      <c r="B286" s="174"/>
      <c r="C286" s="174"/>
      <c r="D286" s="174"/>
      <c r="E286" s="175"/>
      <c r="F286" s="176"/>
      <c r="G286" s="177">
        <f>SUM(G274:G285)</f>
        <v>1051.0999999999999</v>
      </c>
      <c r="H286" s="178">
        <f>SUM(H274:H285)</f>
        <v>1367.4799999999998</v>
      </c>
      <c r="I286" s="174"/>
      <c r="J286" s="178">
        <f>SUM(J274:J285)</f>
        <v>1367.4899999999998</v>
      </c>
      <c r="K286" s="174"/>
      <c r="L286" s="174"/>
      <c r="M286" s="174"/>
      <c r="N286" s="174"/>
      <c r="O286" s="174"/>
      <c r="P286" s="174"/>
      <c r="Q286" s="174"/>
      <c r="R286" s="174"/>
      <c r="S286" s="160"/>
      <c r="T286" s="160"/>
      <c r="U286" s="160"/>
      <c r="V286" s="160"/>
    </row>
    <row r="287" spans="1:22" outlineLevel="1">
      <c r="A287" s="179" t="s">
        <v>213</v>
      </c>
      <c r="B287" s="160" t="s">
        <v>384</v>
      </c>
      <c r="C287" s="170">
        <v>43496</v>
      </c>
      <c r="D287" s="160" t="s">
        <v>508</v>
      </c>
      <c r="E287" s="161" t="s">
        <v>509</v>
      </c>
      <c r="F287" s="162">
        <v>74791</v>
      </c>
      <c r="G287" s="163">
        <v>32.659999999999997</v>
      </c>
      <c r="H287" s="160">
        <v>41.67</v>
      </c>
      <c r="I287" s="160" t="s">
        <v>10</v>
      </c>
      <c r="J287" s="171">
        <v>41.67</v>
      </c>
      <c r="K287" s="172" t="s">
        <v>510</v>
      </c>
      <c r="L287" s="173" t="s">
        <v>307</v>
      </c>
      <c r="M287" s="173" t="s">
        <v>259</v>
      </c>
      <c r="N287" s="173" t="s">
        <v>424</v>
      </c>
      <c r="O287" s="173"/>
      <c r="P287" s="173" t="s">
        <v>61</v>
      </c>
      <c r="Q287" s="173" t="s">
        <v>240</v>
      </c>
      <c r="R287" s="172" t="s">
        <v>302</v>
      </c>
      <c r="S287" s="160"/>
      <c r="T287" s="160" t="s">
        <v>61</v>
      </c>
      <c r="U287" s="160" t="s">
        <v>240</v>
      </c>
      <c r="V287" s="179" t="s">
        <v>302</v>
      </c>
    </row>
    <row r="288" spans="1:22" outlineLevel="1">
      <c r="A288" s="179" t="s">
        <v>213</v>
      </c>
      <c r="B288" s="160" t="s">
        <v>336</v>
      </c>
      <c r="C288" s="170">
        <v>43503</v>
      </c>
      <c r="D288" s="160" t="s">
        <v>511</v>
      </c>
      <c r="E288" s="161" t="s">
        <v>512</v>
      </c>
      <c r="F288" s="162">
        <v>75040</v>
      </c>
      <c r="G288" s="163">
        <v>23.51</v>
      </c>
      <c r="H288" s="160">
        <v>30.88</v>
      </c>
      <c r="I288" s="160" t="s">
        <v>10</v>
      </c>
      <c r="J288" s="171">
        <v>30.88</v>
      </c>
      <c r="K288" s="172" t="s">
        <v>510</v>
      </c>
      <c r="L288" s="173" t="s">
        <v>307</v>
      </c>
      <c r="M288" s="173" t="s">
        <v>259</v>
      </c>
      <c r="N288" s="173" t="s">
        <v>424</v>
      </c>
      <c r="O288" s="173"/>
      <c r="P288" s="173" t="s">
        <v>61</v>
      </c>
      <c r="Q288" s="173" t="s">
        <v>240</v>
      </c>
      <c r="R288" s="172" t="s">
        <v>302</v>
      </c>
      <c r="S288" s="160"/>
      <c r="T288" s="160" t="s">
        <v>61</v>
      </c>
      <c r="U288" s="160" t="s">
        <v>240</v>
      </c>
      <c r="V288" s="179" t="s">
        <v>302</v>
      </c>
    </row>
    <row r="289" spans="1:22" outlineLevel="1">
      <c r="A289" s="179" t="s">
        <v>213</v>
      </c>
      <c r="B289" s="160" t="s">
        <v>336</v>
      </c>
      <c r="C289" s="170">
        <v>43508</v>
      </c>
      <c r="D289" s="160" t="s">
        <v>513</v>
      </c>
      <c r="E289" s="161" t="s">
        <v>514</v>
      </c>
      <c r="F289" s="162">
        <v>75030</v>
      </c>
      <c r="G289" s="163">
        <v>10.96</v>
      </c>
      <c r="H289" s="160">
        <v>14.39</v>
      </c>
      <c r="I289" s="160" t="s">
        <v>10</v>
      </c>
      <c r="J289" s="171">
        <v>14.4</v>
      </c>
      <c r="K289" s="172" t="s">
        <v>510</v>
      </c>
      <c r="L289" s="173" t="s">
        <v>445</v>
      </c>
      <c r="M289" s="173" t="s">
        <v>259</v>
      </c>
      <c r="N289" s="173" t="s">
        <v>504</v>
      </c>
      <c r="O289" s="173"/>
      <c r="P289" s="173" t="s">
        <v>61</v>
      </c>
      <c r="Q289" s="173" t="s">
        <v>240</v>
      </c>
      <c r="R289" s="172" t="s">
        <v>302</v>
      </c>
      <c r="S289" s="160"/>
      <c r="T289" s="160" t="s">
        <v>61</v>
      </c>
      <c r="U289" s="160" t="s">
        <v>240</v>
      </c>
      <c r="V289" s="179" t="s">
        <v>302</v>
      </c>
    </row>
    <row r="290" spans="1:22" outlineLevel="1">
      <c r="A290" s="179" t="s">
        <v>213</v>
      </c>
      <c r="B290" s="160" t="s">
        <v>336</v>
      </c>
      <c r="C290" s="170">
        <v>43516</v>
      </c>
      <c r="D290" s="160" t="s">
        <v>515</v>
      </c>
      <c r="E290" s="161" t="s">
        <v>514</v>
      </c>
      <c r="F290" s="162">
        <v>75030</v>
      </c>
      <c r="G290" s="163">
        <v>36.07</v>
      </c>
      <c r="H290" s="160">
        <v>47.38</v>
      </c>
      <c r="I290" s="160" t="s">
        <v>10</v>
      </c>
      <c r="J290" s="171">
        <v>47.38</v>
      </c>
      <c r="K290" s="172" t="s">
        <v>510</v>
      </c>
      <c r="L290" s="173" t="s">
        <v>445</v>
      </c>
      <c r="M290" s="173" t="s">
        <v>259</v>
      </c>
      <c r="N290" s="173" t="s">
        <v>504</v>
      </c>
      <c r="O290" s="173"/>
      <c r="P290" s="173" t="s">
        <v>61</v>
      </c>
      <c r="Q290" s="173" t="s">
        <v>240</v>
      </c>
      <c r="R290" s="172" t="s">
        <v>302</v>
      </c>
      <c r="S290" s="160"/>
      <c r="T290" s="160" t="s">
        <v>61</v>
      </c>
      <c r="U290" s="160" t="s">
        <v>240</v>
      </c>
      <c r="V290" s="179" t="s">
        <v>302</v>
      </c>
    </row>
    <row r="291" spans="1:22" outlineLevel="1">
      <c r="A291" s="179" t="s">
        <v>213</v>
      </c>
      <c r="B291" s="160" t="s">
        <v>336</v>
      </c>
      <c r="C291" s="170">
        <v>43518</v>
      </c>
      <c r="D291" s="160" t="s">
        <v>516</v>
      </c>
      <c r="E291" s="161" t="s">
        <v>517</v>
      </c>
      <c r="F291" s="162">
        <v>75040</v>
      </c>
      <c r="G291" s="163">
        <v>8.69</v>
      </c>
      <c r="H291" s="160">
        <v>11.41</v>
      </c>
      <c r="I291" s="160" t="s">
        <v>10</v>
      </c>
      <c r="J291" s="171">
        <v>11.41</v>
      </c>
      <c r="K291" s="172" t="s">
        <v>510</v>
      </c>
      <c r="L291" s="173" t="s">
        <v>307</v>
      </c>
      <c r="M291" s="173" t="s">
        <v>259</v>
      </c>
      <c r="N291" s="173" t="s">
        <v>424</v>
      </c>
      <c r="O291" s="173"/>
      <c r="P291" s="173" t="s">
        <v>61</v>
      </c>
      <c r="Q291" s="173" t="s">
        <v>240</v>
      </c>
      <c r="R291" s="172" t="s">
        <v>302</v>
      </c>
      <c r="S291" s="160"/>
      <c r="T291" s="160" t="s">
        <v>61</v>
      </c>
      <c r="U291" s="160" t="s">
        <v>240</v>
      </c>
      <c r="V291" s="179" t="s">
        <v>302</v>
      </c>
    </row>
    <row r="292" spans="1:22" outlineLevel="1">
      <c r="A292" s="179" t="s">
        <v>213</v>
      </c>
      <c r="B292" s="160" t="s">
        <v>336</v>
      </c>
      <c r="C292" s="170">
        <v>43518</v>
      </c>
      <c r="D292" s="160" t="s">
        <v>516</v>
      </c>
      <c r="E292" s="161" t="s">
        <v>518</v>
      </c>
      <c r="F292" s="162">
        <v>75040</v>
      </c>
      <c r="G292" s="163">
        <v>79.599999999999994</v>
      </c>
      <c r="H292" s="160">
        <v>104.55</v>
      </c>
      <c r="I292" s="160" t="s">
        <v>10</v>
      </c>
      <c r="J292" s="171">
        <v>104.55</v>
      </c>
      <c r="K292" s="172" t="s">
        <v>510</v>
      </c>
      <c r="L292" s="173" t="s">
        <v>307</v>
      </c>
      <c r="M292" s="173" t="s">
        <v>259</v>
      </c>
      <c r="N292" s="173" t="s">
        <v>429</v>
      </c>
      <c r="O292" s="173"/>
      <c r="P292" s="173" t="s">
        <v>61</v>
      </c>
      <c r="Q292" s="173" t="s">
        <v>240</v>
      </c>
      <c r="R292" s="172" t="s">
        <v>302</v>
      </c>
      <c r="S292" s="160"/>
      <c r="T292" s="160" t="s">
        <v>61</v>
      </c>
      <c r="U292" s="160" t="s">
        <v>240</v>
      </c>
      <c r="V292" s="179" t="s">
        <v>302</v>
      </c>
    </row>
    <row r="293" spans="1:22" outlineLevel="1">
      <c r="A293" s="179" t="s">
        <v>213</v>
      </c>
      <c r="B293" s="160" t="s">
        <v>336</v>
      </c>
      <c r="C293" s="170">
        <v>43518</v>
      </c>
      <c r="D293" s="160" t="s">
        <v>516</v>
      </c>
      <c r="E293" s="161" t="s">
        <v>519</v>
      </c>
      <c r="F293" s="162">
        <v>75040</v>
      </c>
      <c r="G293" s="163">
        <v>67.150000000000006</v>
      </c>
      <c r="H293" s="160">
        <v>88.2</v>
      </c>
      <c r="I293" s="160" t="s">
        <v>10</v>
      </c>
      <c r="J293" s="171">
        <v>88.2</v>
      </c>
      <c r="K293" s="172" t="s">
        <v>510</v>
      </c>
      <c r="L293" s="173" t="s">
        <v>307</v>
      </c>
      <c r="M293" s="173" t="s">
        <v>259</v>
      </c>
      <c r="N293" s="173" t="s">
        <v>434</v>
      </c>
      <c r="O293" s="173"/>
      <c r="P293" s="173" t="s">
        <v>61</v>
      </c>
      <c r="Q293" s="173" t="s">
        <v>240</v>
      </c>
      <c r="R293" s="172" t="s">
        <v>302</v>
      </c>
      <c r="S293" s="160"/>
      <c r="T293" s="160" t="s">
        <v>61</v>
      </c>
      <c r="U293" s="160" t="s">
        <v>240</v>
      </c>
      <c r="V293" s="179" t="s">
        <v>302</v>
      </c>
    </row>
    <row r="294" spans="1:22" outlineLevel="1">
      <c r="A294" s="179" t="s">
        <v>213</v>
      </c>
      <c r="B294" s="160" t="s">
        <v>336</v>
      </c>
      <c r="C294" s="170">
        <v>43518</v>
      </c>
      <c r="D294" s="160" t="s">
        <v>516</v>
      </c>
      <c r="E294" s="161" t="s">
        <v>520</v>
      </c>
      <c r="F294" s="162">
        <v>75040</v>
      </c>
      <c r="G294" s="163">
        <v>25.95</v>
      </c>
      <c r="H294" s="160">
        <v>34.090000000000003</v>
      </c>
      <c r="I294" s="160" t="s">
        <v>10</v>
      </c>
      <c r="J294" s="171">
        <v>34.08</v>
      </c>
      <c r="K294" s="172" t="s">
        <v>510</v>
      </c>
      <c r="L294" s="173" t="s">
        <v>307</v>
      </c>
      <c r="M294" s="173" t="s">
        <v>259</v>
      </c>
      <c r="N294" s="173" t="s">
        <v>439</v>
      </c>
      <c r="O294" s="173"/>
      <c r="P294" s="173" t="s">
        <v>61</v>
      </c>
      <c r="Q294" s="173" t="s">
        <v>240</v>
      </c>
      <c r="R294" s="172" t="s">
        <v>302</v>
      </c>
      <c r="S294" s="160"/>
      <c r="T294" s="160" t="s">
        <v>61</v>
      </c>
      <c r="U294" s="160" t="s">
        <v>240</v>
      </c>
      <c r="V294" s="179" t="s">
        <v>302</v>
      </c>
    </row>
    <row r="295" spans="1:22" outlineLevel="1">
      <c r="A295" s="179" t="s">
        <v>213</v>
      </c>
      <c r="B295" s="160" t="s">
        <v>336</v>
      </c>
      <c r="C295" s="170">
        <v>43518</v>
      </c>
      <c r="D295" s="160" t="s">
        <v>516</v>
      </c>
      <c r="E295" s="161" t="s">
        <v>521</v>
      </c>
      <c r="F295" s="162">
        <v>75040</v>
      </c>
      <c r="G295" s="163">
        <v>71.09</v>
      </c>
      <c r="H295" s="160">
        <v>93.37</v>
      </c>
      <c r="I295" s="160" t="s">
        <v>10</v>
      </c>
      <c r="J295" s="171">
        <v>93.37</v>
      </c>
      <c r="K295" s="172" t="s">
        <v>510</v>
      </c>
      <c r="L295" s="173" t="s">
        <v>307</v>
      </c>
      <c r="M295" s="173" t="s">
        <v>259</v>
      </c>
      <c r="N295" s="173" t="s">
        <v>449</v>
      </c>
      <c r="O295" s="173"/>
      <c r="P295" s="173" t="s">
        <v>61</v>
      </c>
      <c r="Q295" s="173" t="s">
        <v>240</v>
      </c>
      <c r="R295" s="172" t="s">
        <v>302</v>
      </c>
      <c r="S295" s="160"/>
      <c r="T295" s="160" t="s">
        <v>61</v>
      </c>
      <c r="U295" s="160" t="s">
        <v>240</v>
      </c>
      <c r="V295" s="179" t="s">
        <v>302</v>
      </c>
    </row>
    <row r="296" spans="1:22" outlineLevel="1">
      <c r="A296" s="179" t="s">
        <v>213</v>
      </c>
      <c r="B296" s="160" t="s">
        <v>336</v>
      </c>
      <c r="C296" s="170">
        <v>43518</v>
      </c>
      <c r="D296" s="160" t="s">
        <v>516</v>
      </c>
      <c r="E296" s="161" t="s">
        <v>522</v>
      </c>
      <c r="F296" s="162">
        <v>75040</v>
      </c>
      <c r="G296" s="163">
        <v>87.51</v>
      </c>
      <c r="H296" s="160">
        <v>114.94</v>
      </c>
      <c r="I296" s="160" t="s">
        <v>10</v>
      </c>
      <c r="J296" s="171">
        <v>114.94</v>
      </c>
      <c r="K296" s="172" t="s">
        <v>510</v>
      </c>
      <c r="L296" s="173" t="s">
        <v>307</v>
      </c>
      <c r="M296" s="173" t="s">
        <v>259</v>
      </c>
      <c r="N296" s="173" t="s">
        <v>451</v>
      </c>
      <c r="O296" s="173"/>
      <c r="P296" s="173" t="s">
        <v>61</v>
      </c>
      <c r="Q296" s="173" t="s">
        <v>240</v>
      </c>
      <c r="R296" s="172" t="s">
        <v>302</v>
      </c>
      <c r="S296" s="160"/>
      <c r="T296" s="160" t="s">
        <v>61</v>
      </c>
      <c r="U296" s="160" t="s">
        <v>240</v>
      </c>
      <c r="V296" s="179" t="s">
        <v>302</v>
      </c>
    </row>
    <row r="297" spans="1:22" outlineLevel="1">
      <c r="A297" s="179" t="s">
        <v>213</v>
      </c>
      <c r="B297" s="160" t="s">
        <v>336</v>
      </c>
      <c r="C297" s="170">
        <v>43518</v>
      </c>
      <c r="D297" s="160" t="s">
        <v>516</v>
      </c>
      <c r="E297" s="161" t="s">
        <v>523</v>
      </c>
      <c r="F297" s="162">
        <v>75040</v>
      </c>
      <c r="G297" s="163">
        <v>43.02</v>
      </c>
      <c r="H297" s="160">
        <v>56.5</v>
      </c>
      <c r="I297" s="160" t="s">
        <v>10</v>
      </c>
      <c r="J297" s="171">
        <v>56.5</v>
      </c>
      <c r="K297" s="172" t="s">
        <v>510</v>
      </c>
      <c r="L297" s="173" t="s">
        <v>307</v>
      </c>
      <c r="M297" s="173" t="s">
        <v>259</v>
      </c>
      <c r="N297" s="173" t="s">
        <v>478</v>
      </c>
      <c r="O297" s="173"/>
      <c r="P297" s="173" t="s">
        <v>61</v>
      </c>
      <c r="Q297" s="173" t="s">
        <v>240</v>
      </c>
      <c r="R297" s="172" t="s">
        <v>302</v>
      </c>
      <c r="S297" s="160"/>
      <c r="T297" s="160" t="s">
        <v>61</v>
      </c>
      <c r="U297" s="160" t="s">
        <v>240</v>
      </c>
      <c r="V297" s="179" t="s">
        <v>302</v>
      </c>
    </row>
    <row r="298" spans="1:22" outlineLevel="1">
      <c r="A298" s="179" t="s">
        <v>213</v>
      </c>
      <c r="B298" s="160" t="s">
        <v>274</v>
      </c>
      <c r="C298" s="170">
        <v>43546</v>
      </c>
      <c r="D298" s="160" t="s">
        <v>524</v>
      </c>
      <c r="E298" s="161" t="s">
        <v>525</v>
      </c>
      <c r="F298" s="162">
        <v>75358</v>
      </c>
      <c r="G298" s="163">
        <v>32.32</v>
      </c>
      <c r="H298" s="160">
        <v>42.91</v>
      </c>
      <c r="I298" s="160" t="s">
        <v>10</v>
      </c>
      <c r="J298" s="171">
        <v>42.91</v>
      </c>
      <c r="K298" s="172" t="s">
        <v>510</v>
      </c>
      <c r="L298" s="173" t="s">
        <v>307</v>
      </c>
      <c r="M298" s="173" t="s">
        <v>259</v>
      </c>
      <c r="N298" s="173" t="s">
        <v>451</v>
      </c>
      <c r="O298" s="173"/>
      <c r="P298" s="173" t="s">
        <v>61</v>
      </c>
      <c r="Q298" s="173" t="s">
        <v>240</v>
      </c>
      <c r="R298" s="172" t="s">
        <v>302</v>
      </c>
      <c r="S298" s="160"/>
      <c r="T298" s="160" t="s">
        <v>61</v>
      </c>
      <c r="U298" s="160" t="s">
        <v>240</v>
      </c>
      <c r="V298" s="179" t="s">
        <v>302</v>
      </c>
    </row>
    <row r="299" spans="1:22" outlineLevel="1">
      <c r="A299" s="179" t="s">
        <v>213</v>
      </c>
      <c r="B299" s="160" t="s">
        <v>274</v>
      </c>
      <c r="C299" s="170">
        <v>43546</v>
      </c>
      <c r="D299" s="160" t="s">
        <v>524</v>
      </c>
      <c r="E299" s="161" t="s">
        <v>526</v>
      </c>
      <c r="F299" s="162">
        <v>75358</v>
      </c>
      <c r="G299" s="163">
        <v>65.31</v>
      </c>
      <c r="H299" s="160">
        <v>86.7</v>
      </c>
      <c r="I299" s="160" t="s">
        <v>10</v>
      </c>
      <c r="J299" s="171">
        <v>86.71</v>
      </c>
      <c r="K299" s="172" t="s">
        <v>510</v>
      </c>
      <c r="L299" s="173" t="s">
        <v>307</v>
      </c>
      <c r="M299" s="173" t="s">
        <v>259</v>
      </c>
      <c r="N299" s="173" t="s">
        <v>434</v>
      </c>
      <c r="O299" s="173"/>
      <c r="P299" s="173" t="s">
        <v>61</v>
      </c>
      <c r="Q299" s="173" t="s">
        <v>240</v>
      </c>
      <c r="R299" s="172" t="s">
        <v>302</v>
      </c>
      <c r="S299" s="160"/>
      <c r="T299" s="160" t="s">
        <v>61</v>
      </c>
      <c r="U299" s="160" t="s">
        <v>240</v>
      </c>
      <c r="V299" s="179" t="s">
        <v>302</v>
      </c>
    </row>
    <row r="300" spans="1:22" outlineLevel="1">
      <c r="A300" s="179" t="s">
        <v>213</v>
      </c>
      <c r="B300" s="160" t="s">
        <v>274</v>
      </c>
      <c r="C300" s="170">
        <v>43546</v>
      </c>
      <c r="D300" s="160" t="s">
        <v>524</v>
      </c>
      <c r="E300" s="161" t="s">
        <v>527</v>
      </c>
      <c r="F300" s="162">
        <v>75358</v>
      </c>
      <c r="G300" s="163">
        <v>37.74</v>
      </c>
      <c r="H300" s="160">
        <v>50.1</v>
      </c>
      <c r="I300" s="160" t="s">
        <v>10</v>
      </c>
      <c r="J300" s="171">
        <v>50.1</v>
      </c>
      <c r="K300" s="172" t="s">
        <v>510</v>
      </c>
      <c r="L300" s="173" t="s">
        <v>307</v>
      </c>
      <c r="M300" s="173" t="s">
        <v>259</v>
      </c>
      <c r="N300" s="173" t="s">
        <v>461</v>
      </c>
      <c r="O300" s="173"/>
      <c r="P300" s="173" t="s">
        <v>61</v>
      </c>
      <c r="Q300" s="173" t="s">
        <v>240</v>
      </c>
      <c r="R300" s="172" t="s">
        <v>302</v>
      </c>
      <c r="S300" s="160"/>
      <c r="T300" s="160" t="s">
        <v>61</v>
      </c>
      <c r="U300" s="160" t="s">
        <v>240</v>
      </c>
      <c r="V300" s="179" t="s">
        <v>302</v>
      </c>
    </row>
    <row r="301" spans="1:22" outlineLevel="1">
      <c r="A301" s="179" t="s">
        <v>213</v>
      </c>
      <c r="B301" s="160" t="s">
        <v>274</v>
      </c>
      <c r="C301" s="170">
        <v>43546</v>
      </c>
      <c r="D301" s="160" t="s">
        <v>524</v>
      </c>
      <c r="E301" s="161" t="s">
        <v>528</v>
      </c>
      <c r="F301" s="162">
        <v>75358</v>
      </c>
      <c r="G301" s="163">
        <v>8.2899999999999991</v>
      </c>
      <c r="H301" s="160">
        <v>11</v>
      </c>
      <c r="I301" s="160" t="s">
        <v>10</v>
      </c>
      <c r="J301" s="171">
        <v>11.01</v>
      </c>
      <c r="K301" s="172" t="s">
        <v>510</v>
      </c>
      <c r="L301" s="173" t="s">
        <v>307</v>
      </c>
      <c r="M301" s="173" t="s">
        <v>259</v>
      </c>
      <c r="N301" s="173" t="s">
        <v>478</v>
      </c>
      <c r="O301" s="173"/>
      <c r="P301" s="173" t="s">
        <v>61</v>
      </c>
      <c r="Q301" s="173" t="s">
        <v>240</v>
      </c>
      <c r="R301" s="172" t="s">
        <v>302</v>
      </c>
      <c r="S301" s="160"/>
      <c r="T301" s="160" t="s">
        <v>61</v>
      </c>
      <c r="U301" s="160" t="s">
        <v>240</v>
      </c>
      <c r="V301" s="179" t="s">
        <v>302</v>
      </c>
    </row>
    <row r="302" spans="1:22" outlineLevel="1">
      <c r="A302" s="179" t="s">
        <v>213</v>
      </c>
      <c r="B302" s="160" t="s">
        <v>274</v>
      </c>
      <c r="C302" s="170">
        <v>43546</v>
      </c>
      <c r="D302" s="160" t="s">
        <v>524</v>
      </c>
      <c r="E302" s="161" t="s">
        <v>529</v>
      </c>
      <c r="F302" s="162">
        <v>75358</v>
      </c>
      <c r="G302" s="163">
        <v>79.069999999999993</v>
      </c>
      <c r="H302" s="160">
        <v>104.98</v>
      </c>
      <c r="I302" s="160" t="s">
        <v>10</v>
      </c>
      <c r="J302" s="171">
        <v>104.97</v>
      </c>
      <c r="K302" s="172" t="s">
        <v>510</v>
      </c>
      <c r="L302" s="173" t="s">
        <v>307</v>
      </c>
      <c r="M302" s="173" t="s">
        <v>259</v>
      </c>
      <c r="N302" s="173" t="s">
        <v>449</v>
      </c>
      <c r="O302" s="173"/>
      <c r="P302" s="173" t="s">
        <v>61</v>
      </c>
      <c r="Q302" s="173" t="s">
        <v>240</v>
      </c>
      <c r="R302" s="172" t="s">
        <v>302</v>
      </c>
      <c r="S302" s="160"/>
      <c r="T302" s="160" t="s">
        <v>61</v>
      </c>
      <c r="U302" s="160" t="s">
        <v>240</v>
      </c>
      <c r="V302" s="179" t="s">
        <v>302</v>
      </c>
    </row>
    <row r="303" spans="1:22" outlineLevel="1">
      <c r="A303" s="179" t="s">
        <v>213</v>
      </c>
      <c r="B303" s="160" t="s">
        <v>274</v>
      </c>
      <c r="C303" s="170">
        <v>43546</v>
      </c>
      <c r="D303" s="160" t="s">
        <v>524</v>
      </c>
      <c r="E303" s="161" t="s">
        <v>530</v>
      </c>
      <c r="F303" s="162">
        <v>75358</v>
      </c>
      <c r="G303" s="163">
        <v>24.76</v>
      </c>
      <c r="H303" s="160">
        <v>32.869999999999997</v>
      </c>
      <c r="I303" s="160" t="s">
        <v>10</v>
      </c>
      <c r="J303" s="171">
        <v>32.869999999999997</v>
      </c>
      <c r="K303" s="172" t="s">
        <v>510</v>
      </c>
      <c r="L303" s="173" t="s">
        <v>307</v>
      </c>
      <c r="M303" s="173" t="s">
        <v>259</v>
      </c>
      <c r="N303" s="173" t="s">
        <v>429</v>
      </c>
      <c r="O303" s="173"/>
      <c r="P303" s="173" t="s">
        <v>61</v>
      </c>
      <c r="Q303" s="173" t="s">
        <v>240</v>
      </c>
      <c r="R303" s="172" t="s">
        <v>302</v>
      </c>
      <c r="S303" s="160"/>
      <c r="T303" s="160" t="s">
        <v>61</v>
      </c>
      <c r="U303" s="160" t="s">
        <v>240</v>
      </c>
      <c r="V303" s="179" t="s">
        <v>302</v>
      </c>
    </row>
    <row r="304" spans="1:22">
      <c r="A304" s="174" t="s">
        <v>301</v>
      </c>
      <c r="B304" s="174"/>
      <c r="C304" s="174"/>
      <c r="D304" s="174"/>
      <c r="E304" s="175"/>
      <c r="F304" s="176"/>
      <c r="G304" s="177">
        <f>SUM(G287:G303)</f>
        <v>733.69999999999982</v>
      </c>
      <c r="H304" s="178">
        <f>SUM(H287:H303)</f>
        <v>965.93999999999994</v>
      </c>
      <c r="I304" s="174"/>
      <c r="J304" s="178">
        <f>SUM(J287:J303)</f>
        <v>965.95</v>
      </c>
      <c r="K304" s="174"/>
      <c r="L304" s="174"/>
      <c r="M304" s="174"/>
      <c r="N304" s="174"/>
      <c r="O304" s="174"/>
      <c r="P304" s="174"/>
      <c r="Q304" s="174"/>
      <c r="R304" s="174"/>
      <c r="S304" s="160"/>
      <c r="T304" s="160"/>
      <c r="U304" s="160"/>
      <c r="V304" s="160"/>
    </row>
    <row r="305" spans="1:22" outlineLevel="1">
      <c r="A305" s="179" t="s">
        <v>214</v>
      </c>
      <c r="B305" s="160" t="s">
        <v>336</v>
      </c>
      <c r="C305" s="170">
        <v>43503</v>
      </c>
      <c r="D305" s="160" t="s">
        <v>531</v>
      </c>
      <c r="E305" s="161" t="s">
        <v>532</v>
      </c>
      <c r="F305" s="162">
        <v>75030</v>
      </c>
      <c r="G305" s="163">
        <v>17.97</v>
      </c>
      <c r="H305" s="160">
        <v>23.6</v>
      </c>
      <c r="I305" s="160" t="s">
        <v>10</v>
      </c>
      <c r="J305" s="171">
        <v>23.6</v>
      </c>
      <c r="K305" s="172" t="s">
        <v>533</v>
      </c>
      <c r="L305" s="173" t="s">
        <v>445</v>
      </c>
      <c r="M305" s="173" t="s">
        <v>259</v>
      </c>
      <c r="N305" s="173"/>
      <c r="O305" s="173"/>
      <c r="P305" s="173" t="s">
        <v>61</v>
      </c>
      <c r="Q305" s="173" t="s">
        <v>240</v>
      </c>
      <c r="R305" s="172" t="s">
        <v>302</v>
      </c>
      <c r="S305" s="160"/>
      <c r="T305" s="160" t="s">
        <v>61</v>
      </c>
      <c r="U305" s="160" t="s">
        <v>240</v>
      </c>
      <c r="V305" s="179" t="s">
        <v>302</v>
      </c>
    </row>
    <row r="306" spans="1:22" outlineLevel="1">
      <c r="A306" s="179" t="s">
        <v>214</v>
      </c>
      <c r="B306" s="160" t="s">
        <v>336</v>
      </c>
      <c r="C306" s="170">
        <v>43516</v>
      </c>
      <c r="D306" s="160" t="s">
        <v>534</v>
      </c>
      <c r="E306" s="161" t="s">
        <v>535</v>
      </c>
      <c r="F306" s="162">
        <v>75030</v>
      </c>
      <c r="G306" s="163">
        <v>15.23</v>
      </c>
      <c r="H306" s="160">
        <v>20</v>
      </c>
      <c r="I306" s="160" t="s">
        <v>10</v>
      </c>
      <c r="J306" s="171">
        <v>20</v>
      </c>
      <c r="K306" s="172" t="s">
        <v>536</v>
      </c>
      <c r="L306" s="173" t="s">
        <v>445</v>
      </c>
      <c r="M306" s="173" t="s">
        <v>259</v>
      </c>
      <c r="N306" s="173"/>
      <c r="O306" s="173"/>
      <c r="P306" s="173" t="s">
        <v>61</v>
      </c>
      <c r="Q306" s="173" t="s">
        <v>240</v>
      </c>
      <c r="R306" s="172" t="s">
        <v>302</v>
      </c>
      <c r="S306" s="160"/>
      <c r="T306" s="160" t="s">
        <v>61</v>
      </c>
      <c r="U306" s="160" t="s">
        <v>240</v>
      </c>
      <c r="V306" s="179" t="s">
        <v>302</v>
      </c>
    </row>
    <row r="307" spans="1:22" outlineLevel="1">
      <c r="A307" s="179" t="s">
        <v>214</v>
      </c>
      <c r="B307" s="160" t="s">
        <v>336</v>
      </c>
      <c r="C307" s="170">
        <v>43516</v>
      </c>
      <c r="D307" s="160" t="s">
        <v>534</v>
      </c>
      <c r="E307" s="161" t="s">
        <v>537</v>
      </c>
      <c r="F307" s="162">
        <v>75030</v>
      </c>
      <c r="G307" s="163">
        <v>118.77</v>
      </c>
      <c r="H307" s="160">
        <v>156</v>
      </c>
      <c r="I307" s="160" t="s">
        <v>10</v>
      </c>
      <c r="J307" s="171">
        <v>156</v>
      </c>
      <c r="K307" s="172" t="s">
        <v>538</v>
      </c>
      <c r="L307" s="173" t="s">
        <v>445</v>
      </c>
      <c r="M307" s="173" t="s">
        <v>259</v>
      </c>
      <c r="N307" s="173"/>
      <c r="O307" s="173"/>
      <c r="P307" s="173" t="s">
        <v>61</v>
      </c>
      <c r="Q307" s="173" t="s">
        <v>240</v>
      </c>
      <c r="R307" s="172" t="s">
        <v>302</v>
      </c>
      <c r="S307" s="160"/>
      <c r="T307" s="160" t="s">
        <v>61</v>
      </c>
      <c r="U307" s="160" t="s">
        <v>240</v>
      </c>
      <c r="V307" s="179" t="s">
        <v>302</v>
      </c>
    </row>
    <row r="308" spans="1:22">
      <c r="A308" s="174" t="s">
        <v>301</v>
      </c>
      <c r="B308" s="174"/>
      <c r="C308" s="174"/>
      <c r="D308" s="174"/>
      <c r="E308" s="175"/>
      <c r="F308" s="176"/>
      <c r="G308" s="177">
        <f>SUM(G305:G307)</f>
        <v>151.97</v>
      </c>
      <c r="H308" s="178">
        <f>SUM(H305:H307)</f>
        <v>199.6</v>
      </c>
      <c r="I308" s="174"/>
      <c r="J308" s="178">
        <f>SUM(J305:J307)</f>
        <v>199.6</v>
      </c>
      <c r="K308" s="174"/>
      <c r="L308" s="174"/>
      <c r="M308" s="174"/>
      <c r="N308" s="174"/>
      <c r="O308" s="174"/>
      <c r="P308" s="174"/>
      <c r="Q308" s="174"/>
      <c r="R308" s="174"/>
      <c r="S308" s="160"/>
      <c r="T308" s="160"/>
      <c r="U308" s="160"/>
      <c r="V308" s="160"/>
    </row>
    <row r="309" spans="1:22" outlineLevel="1">
      <c r="A309" s="179" t="s">
        <v>216</v>
      </c>
      <c r="B309" s="160" t="s">
        <v>336</v>
      </c>
      <c r="C309" s="170">
        <v>43511</v>
      </c>
      <c r="D309" s="160" t="s">
        <v>539</v>
      </c>
      <c r="E309" s="161" t="s">
        <v>540</v>
      </c>
      <c r="F309" s="162">
        <v>75040</v>
      </c>
      <c r="G309" s="163">
        <v>67.180000000000007</v>
      </c>
      <c r="H309" s="160">
        <v>88.24</v>
      </c>
      <c r="I309" s="160" t="s">
        <v>10</v>
      </c>
      <c r="J309" s="171">
        <v>88.24</v>
      </c>
      <c r="K309" s="172" t="s">
        <v>501</v>
      </c>
      <c r="L309" s="173" t="s">
        <v>307</v>
      </c>
      <c r="M309" s="173" t="s">
        <v>259</v>
      </c>
      <c r="N309" s="173" t="s">
        <v>472</v>
      </c>
      <c r="O309" s="173"/>
      <c r="P309" s="173" t="s">
        <v>61</v>
      </c>
      <c r="Q309" s="173" t="s">
        <v>495</v>
      </c>
      <c r="R309" s="172" t="s">
        <v>190</v>
      </c>
      <c r="S309" s="160"/>
      <c r="T309" s="160" t="s">
        <v>61</v>
      </c>
      <c r="U309" s="160" t="s">
        <v>495</v>
      </c>
      <c r="V309" s="179" t="s">
        <v>190</v>
      </c>
    </row>
    <row r="310" spans="1:22" outlineLevel="1">
      <c r="A310" s="179" t="s">
        <v>216</v>
      </c>
      <c r="B310" s="160" t="s">
        <v>274</v>
      </c>
      <c r="C310" s="170">
        <v>43553</v>
      </c>
      <c r="D310" s="160" t="s">
        <v>541</v>
      </c>
      <c r="E310" s="161" t="s">
        <v>542</v>
      </c>
      <c r="F310" s="162">
        <v>75390</v>
      </c>
      <c r="G310" s="163">
        <v>508.43</v>
      </c>
      <c r="H310" s="160">
        <v>675</v>
      </c>
      <c r="I310" s="160" t="s">
        <v>10</v>
      </c>
      <c r="J310" s="171">
        <v>675</v>
      </c>
      <c r="K310" s="172" t="s">
        <v>501</v>
      </c>
      <c r="L310" s="173" t="s">
        <v>445</v>
      </c>
      <c r="M310" s="173" t="s">
        <v>259</v>
      </c>
      <c r="N310" s="173" t="s">
        <v>420</v>
      </c>
      <c r="O310" s="173"/>
      <c r="P310" s="173" t="s">
        <v>61</v>
      </c>
      <c r="Q310" s="173" t="s">
        <v>240</v>
      </c>
      <c r="R310" s="172" t="s">
        <v>302</v>
      </c>
      <c r="S310" s="160"/>
      <c r="T310" s="160" t="s">
        <v>61</v>
      </c>
      <c r="U310" s="160" t="s">
        <v>240</v>
      </c>
      <c r="V310" s="179" t="s">
        <v>302</v>
      </c>
    </row>
    <row r="311" spans="1:22">
      <c r="A311" s="174" t="s">
        <v>301</v>
      </c>
      <c r="B311" s="174"/>
      <c r="C311" s="174"/>
      <c r="D311" s="174"/>
      <c r="E311" s="175"/>
      <c r="F311" s="176"/>
      <c r="G311" s="177">
        <f>SUM(G309:G310)</f>
        <v>575.61</v>
      </c>
      <c r="H311" s="178">
        <f>SUM(H309:H310)</f>
        <v>763.24</v>
      </c>
      <c r="I311" s="174"/>
      <c r="J311" s="178">
        <f>SUM(J309:J310)</f>
        <v>763.24</v>
      </c>
      <c r="K311" s="174"/>
      <c r="L311" s="174"/>
      <c r="M311" s="174"/>
      <c r="N311" s="174"/>
      <c r="O311" s="174"/>
      <c r="P311" s="174"/>
      <c r="Q311" s="174"/>
      <c r="R311" s="174"/>
      <c r="S311" s="160"/>
      <c r="T311" s="160"/>
      <c r="U311" s="160"/>
      <c r="V311" s="160"/>
    </row>
    <row r="312" spans="1:22" outlineLevel="1">
      <c r="A312" s="179" t="s">
        <v>218</v>
      </c>
      <c r="B312" s="160" t="s">
        <v>384</v>
      </c>
      <c r="C312" s="170">
        <v>43472</v>
      </c>
      <c r="D312" s="160" t="s">
        <v>479</v>
      </c>
      <c r="E312" s="161" t="s">
        <v>543</v>
      </c>
      <c r="F312" s="162">
        <v>74791</v>
      </c>
      <c r="G312" s="163">
        <v>50.94</v>
      </c>
      <c r="H312" s="160">
        <v>65</v>
      </c>
      <c r="I312" s="160" t="s">
        <v>10</v>
      </c>
      <c r="J312" s="171">
        <v>65</v>
      </c>
      <c r="K312" s="172" t="s">
        <v>544</v>
      </c>
      <c r="L312" s="173" t="s">
        <v>307</v>
      </c>
      <c r="M312" s="173" t="s">
        <v>259</v>
      </c>
      <c r="N312" s="173"/>
      <c r="O312" s="173"/>
      <c r="P312" s="173" t="s">
        <v>61</v>
      </c>
      <c r="Q312" s="173" t="s">
        <v>240</v>
      </c>
      <c r="R312" s="172" t="s">
        <v>302</v>
      </c>
      <c r="S312" s="160"/>
      <c r="T312" s="160" t="s">
        <v>61</v>
      </c>
      <c r="U312" s="160" t="s">
        <v>240</v>
      </c>
      <c r="V312" s="179" t="s">
        <v>302</v>
      </c>
    </row>
    <row r="313" spans="1:22" outlineLevel="1">
      <c r="A313" s="179" t="s">
        <v>218</v>
      </c>
      <c r="B313" s="160" t="s">
        <v>384</v>
      </c>
      <c r="C313" s="170">
        <v>43494</v>
      </c>
      <c r="D313" s="160" t="s">
        <v>392</v>
      </c>
      <c r="E313" s="161" t="s">
        <v>545</v>
      </c>
      <c r="F313" s="162">
        <v>74791</v>
      </c>
      <c r="G313" s="163">
        <v>23.51</v>
      </c>
      <c r="H313" s="160">
        <v>30</v>
      </c>
      <c r="I313" s="160" t="s">
        <v>10</v>
      </c>
      <c r="J313" s="171">
        <v>30</v>
      </c>
      <c r="K313" s="172" t="s">
        <v>544</v>
      </c>
      <c r="L313" s="173" t="s">
        <v>307</v>
      </c>
      <c r="M313" s="173" t="s">
        <v>259</v>
      </c>
      <c r="N313" s="173"/>
      <c r="O313" s="173"/>
      <c r="P313" s="173" t="s">
        <v>61</v>
      </c>
      <c r="Q313" s="173" t="s">
        <v>240</v>
      </c>
      <c r="R313" s="172" t="s">
        <v>302</v>
      </c>
      <c r="S313" s="160"/>
      <c r="T313" s="160" t="s">
        <v>61</v>
      </c>
      <c r="U313" s="160" t="s">
        <v>240</v>
      </c>
      <c r="V313" s="179" t="s">
        <v>302</v>
      </c>
    </row>
    <row r="314" spans="1:22">
      <c r="A314" s="174" t="s">
        <v>301</v>
      </c>
      <c r="B314" s="174"/>
      <c r="C314" s="174"/>
      <c r="D314" s="174"/>
      <c r="E314" s="175"/>
      <c r="F314" s="176"/>
      <c r="G314" s="177">
        <f>SUM(G312:G313)</f>
        <v>74.45</v>
      </c>
      <c r="H314" s="178">
        <f>SUM(H312:H313)</f>
        <v>95</v>
      </c>
      <c r="I314" s="174"/>
      <c r="J314" s="178">
        <f>SUM(J312:J313)</f>
        <v>95</v>
      </c>
      <c r="K314" s="174"/>
      <c r="L314" s="174"/>
      <c r="M314" s="174"/>
      <c r="N314" s="174"/>
      <c r="O314" s="174"/>
      <c r="P314" s="174"/>
      <c r="Q314" s="174"/>
      <c r="R314" s="174"/>
      <c r="S314" s="160"/>
      <c r="T314" s="160"/>
      <c r="U314" s="160"/>
      <c r="V314" s="160"/>
    </row>
    <row r="315" spans="1:22" outlineLevel="1">
      <c r="A315" s="179" t="s">
        <v>219</v>
      </c>
      <c r="B315" s="160" t="s">
        <v>384</v>
      </c>
      <c r="C315" s="170">
        <v>43486</v>
      </c>
      <c r="D315" s="160" t="s">
        <v>479</v>
      </c>
      <c r="E315" s="161" t="s">
        <v>546</v>
      </c>
      <c r="F315" s="162">
        <v>74791</v>
      </c>
      <c r="G315" s="163">
        <v>2.35</v>
      </c>
      <c r="H315" s="160">
        <v>3</v>
      </c>
      <c r="I315" s="160" t="s">
        <v>10</v>
      </c>
      <c r="J315" s="171">
        <v>3</v>
      </c>
      <c r="K315" s="172" t="s">
        <v>339</v>
      </c>
      <c r="L315" s="173" t="s">
        <v>307</v>
      </c>
      <c r="M315" s="173" t="s">
        <v>259</v>
      </c>
      <c r="N315" s="173"/>
      <c r="O315" s="173"/>
      <c r="P315" s="173" t="s">
        <v>61</v>
      </c>
      <c r="Q315" s="173" t="s">
        <v>240</v>
      </c>
      <c r="R315" s="172" t="s">
        <v>302</v>
      </c>
      <c r="S315" s="160"/>
      <c r="T315" s="160" t="s">
        <v>61</v>
      </c>
      <c r="U315" s="160" t="s">
        <v>240</v>
      </c>
      <c r="V315" s="179" t="s">
        <v>302</v>
      </c>
    </row>
    <row r="316" spans="1:22" outlineLevel="1">
      <c r="A316" s="179" t="s">
        <v>219</v>
      </c>
      <c r="B316" s="160" t="s">
        <v>336</v>
      </c>
      <c r="C316" s="170">
        <v>43502</v>
      </c>
      <c r="D316" s="160" t="s">
        <v>340</v>
      </c>
      <c r="E316" s="161" t="s">
        <v>546</v>
      </c>
      <c r="F316" s="162">
        <v>75040</v>
      </c>
      <c r="G316" s="163">
        <v>3.05</v>
      </c>
      <c r="H316" s="160">
        <v>4</v>
      </c>
      <c r="I316" s="160" t="s">
        <v>10</v>
      </c>
      <c r="J316" s="171">
        <v>4.01</v>
      </c>
      <c r="K316" s="172" t="s">
        <v>410</v>
      </c>
      <c r="L316" s="173" t="s">
        <v>307</v>
      </c>
      <c r="M316" s="173" t="s">
        <v>259</v>
      </c>
      <c r="N316" s="173" t="s">
        <v>547</v>
      </c>
      <c r="O316" s="173"/>
      <c r="P316" s="173" t="s">
        <v>61</v>
      </c>
      <c r="Q316" s="173" t="s">
        <v>240</v>
      </c>
      <c r="R316" s="172" t="s">
        <v>302</v>
      </c>
      <c r="S316" s="160"/>
      <c r="T316" s="160" t="s">
        <v>61</v>
      </c>
      <c r="U316" s="160" t="s">
        <v>240</v>
      </c>
      <c r="V316" s="179" t="s">
        <v>302</v>
      </c>
    </row>
    <row r="317" spans="1:22" outlineLevel="1">
      <c r="A317" s="179" t="s">
        <v>219</v>
      </c>
      <c r="B317" s="160" t="s">
        <v>336</v>
      </c>
      <c r="C317" s="170">
        <v>43516</v>
      </c>
      <c r="D317" s="160" t="s">
        <v>548</v>
      </c>
      <c r="E317" s="161" t="s">
        <v>549</v>
      </c>
      <c r="F317" s="162">
        <v>75030</v>
      </c>
      <c r="G317" s="163">
        <v>365.45</v>
      </c>
      <c r="H317" s="160">
        <v>480</v>
      </c>
      <c r="I317" s="160" t="s">
        <v>10</v>
      </c>
      <c r="J317" s="171">
        <v>480</v>
      </c>
      <c r="K317" s="172" t="s">
        <v>416</v>
      </c>
      <c r="L317" s="173" t="s">
        <v>445</v>
      </c>
      <c r="M317" s="173" t="s">
        <v>259</v>
      </c>
      <c r="N317" s="173" t="s">
        <v>388</v>
      </c>
      <c r="O317" s="173"/>
      <c r="P317" s="173" t="s">
        <v>61</v>
      </c>
      <c r="Q317" s="173" t="s">
        <v>240</v>
      </c>
      <c r="R317" s="172" t="s">
        <v>302</v>
      </c>
      <c r="S317" s="160"/>
      <c r="T317" s="160" t="s">
        <v>61</v>
      </c>
      <c r="U317" s="160" t="s">
        <v>240</v>
      </c>
      <c r="V317" s="179" t="s">
        <v>302</v>
      </c>
    </row>
    <row r="318" spans="1:22" outlineLevel="1">
      <c r="A318" s="179" t="s">
        <v>219</v>
      </c>
      <c r="B318" s="160" t="s">
        <v>336</v>
      </c>
      <c r="C318" s="170">
        <v>43510</v>
      </c>
      <c r="D318" s="160" t="s">
        <v>340</v>
      </c>
      <c r="E318" s="161" t="s">
        <v>550</v>
      </c>
      <c r="F318" s="162">
        <v>75040</v>
      </c>
      <c r="G318" s="163">
        <v>36.54</v>
      </c>
      <c r="H318" s="160">
        <v>48</v>
      </c>
      <c r="I318" s="160" t="s">
        <v>10</v>
      </c>
      <c r="J318" s="171">
        <v>47.99</v>
      </c>
      <c r="K318" s="172" t="s">
        <v>412</v>
      </c>
      <c r="L318" s="173" t="s">
        <v>307</v>
      </c>
      <c r="M318" s="173" t="s">
        <v>259</v>
      </c>
      <c r="N318" s="173" t="s">
        <v>472</v>
      </c>
      <c r="O318" s="173"/>
      <c r="P318" s="173" t="s">
        <v>61</v>
      </c>
      <c r="Q318" s="173" t="s">
        <v>240</v>
      </c>
      <c r="R318" s="172" t="s">
        <v>302</v>
      </c>
      <c r="S318" s="160"/>
      <c r="T318" s="160" t="s">
        <v>61</v>
      </c>
      <c r="U318" s="160" t="s">
        <v>240</v>
      </c>
      <c r="V318" s="179" t="s">
        <v>302</v>
      </c>
    </row>
    <row r="319" spans="1:22" outlineLevel="1">
      <c r="A319" s="179" t="s">
        <v>219</v>
      </c>
      <c r="B319" s="160" t="s">
        <v>336</v>
      </c>
      <c r="C319" s="170">
        <v>43515</v>
      </c>
      <c r="D319" s="160" t="s">
        <v>403</v>
      </c>
      <c r="E319" s="161" t="s">
        <v>551</v>
      </c>
      <c r="F319" s="162">
        <v>75040</v>
      </c>
      <c r="G319" s="163">
        <v>2.09</v>
      </c>
      <c r="H319" s="160">
        <v>2.75</v>
      </c>
      <c r="I319" s="160" t="s">
        <v>10</v>
      </c>
      <c r="J319" s="171">
        <v>2.75</v>
      </c>
      <c r="K319" s="172" t="s">
        <v>339</v>
      </c>
      <c r="L319" s="173" t="s">
        <v>307</v>
      </c>
      <c r="M319" s="173" t="s">
        <v>259</v>
      </c>
      <c r="N319" s="173"/>
      <c r="O319" s="173"/>
      <c r="P319" s="173" t="s">
        <v>61</v>
      </c>
      <c r="Q319" s="173" t="s">
        <v>240</v>
      </c>
      <c r="R319" s="172" t="s">
        <v>302</v>
      </c>
      <c r="S319" s="160"/>
      <c r="T319" s="160" t="s">
        <v>61</v>
      </c>
      <c r="U319" s="160" t="s">
        <v>240</v>
      </c>
      <c r="V319" s="179" t="s">
        <v>302</v>
      </c>
    </row>
    <row r="320" spans="1:22" outlineLevel="1">
      <c r="A320" s="179" t="s">
        <v>219</v>
      </c>
      <c r="B320" s="160" t="s">
        <v>274</v>
      </c>
      <c r="C320" s="170">
        <v>43536</v>
      </c>
      <c r="D320" s="160" t="s">
        <v>552</v>
      </c>
      <c r="E320" s="161" t="s">
        <v>553</v>
      </c>
      <c r="F320" s="162">
        <v>75358</v>
      </c>
      <c r="G320" s="163">
        <v>22.6</v>
      </c>
      <c r="H320" s="160">
        <v>30</v>
      </c>
      <c r="I320" s="160" t="s">
        <v>10</v>
      </c>
      <c r="J320" s="171">
        <v>30</v>
      </c>
      <c r="K320" s="172" t="s">
        <v>410</v>
      </c>
      <c r="L320" s="173" t="s">
        <v>307</v>
      </c>
      <c r="M320" s="173" t="s">
        <v>259</v>
      </c>
      <c r="N320" s="173" t="s">
        <v>388</v>
      </c>
      <c r="O320" s="173"/>
      <c r="P320" s="173" t="s">
        <v>61</v>
      </c>
      <c r="Q320" s="173" t="s">
        <v>240</v>
      </c>
      <c r="R320" s="172" t="s">
        <v>302</v>
      </c>
      <c r="S320" s="160"/>
      <c r="T320" s="160" t="s">
        <v>61</v>
      </c>
      <c r="U320" s="160" t="s">
        <v>240</v>
      </c>
      <c r="V320" s="179" t="s">
        <v>302</v>
      </c>
    </row>
    <row r="321" spans="1:22" outlineLevel="1">
      <c r="A321" s="179" t="s">
        <v>219</v>
      </c>
      <c r="B321" s="160" t="s">
        <v>274</v>
      </c>
      <c r="C321" s="170">
        <v>43543</v>
      </c>
      <c r="D321" s="160" t="s">
        <v>554</v>
      </c>
      <c r="E321" s="161" t="s">
        <v>555</v>
      </c>
      <c r="F321" s="162">
        <v>75390</v>
      </c>
      <c r="G321" s="163">
        <v>22.6</v>
      </c>
      <c r="H321" s="160">
        <v>30</v>
      </c>
      <c r="I321" s="160" t="s">
        <v>10</v>
      </c>
      <c r="J321" s="171">
        <v>30</v>
      </c>
      <c r="K321" s="172" t="s">
        <v>410</v>
      </c>
      <c r="L321" s="173" t="s">
        <v>445</v>
      </c>
      <c r="M321" s="173" t="s">
        <v>259</v>
      </c>
      <c r="N321" s="173" t="s">
        <v>388</v>
      </c>
      <c r="O321" s="173"/>
      <c r="P321" s="173" t="s">
        <v>61</v>
      </c>
      <c r="Q321" s="173" t="s">
        <v>240</v>
      </c>
      <c r="R321" s="172" t="s">
        <v>302</v>
      </c>
      <c r="S321" s="160"/>
      <c r="T321" s="160" t="s">
        <v>61</v>
      </c>
      <c r="U321" s="160" t="s">
        <v>240</v>
      </c>
      <c r="V321" s="179" t="s">
        <v>302</v>
      </c>
    </row>
    <row r="322" spans="1:22" outlineLevel="1">
      <c r="A322" s="179" t="s">
        <v>219</v>
      </c>
      <c r="B322" s="160" t="s">
        <v>274</v>
      </c>
      <c r="C322" s="170">
        <v>43543</v>
      </c>
      <c r="D322" s="160" t="s">
        <v>554</v>
      </c>
      <c r="E322" s="161" t="s">
        <v>556</v>
      </c>
      <c r="F322" s="162">
        <v>75390</v>
      </c>
      <c r="G322" s="163">
        <v>22.6</v>
      </c>
      <c r="H322" s="160">
        <v>30</v>
      </c>
      <c r="I322" s="160" t="s">
        <v>10</v>
      </c>
      <c r="J322" s="171">
        <v>30</v>
      </c>
      <c r="K322" s="172" t="s">
        <v>410</v>
      </c>
      <c r="L322" s="173" t="s">
        <v>445</v>
      </c>
      <c r="M322" s="173" t="s">
        <v>259</v>
      </c>
      <c r="N322" s="173" t="s">
        <v>429</v>
      </c>
      <c r="O322" s="173"/>
      <c r="P322" s="173" t="s">
        <v>61</v>
      </c>
      <c r="Q322" s="173" t="s">
        <v>240</v>
      </c>
      <c r="R322" s="172" t="s">
        <v>302</v>
      </c>
      <c r="S322" s="160"/>
      <c r="T322" s="160" t="s">
        <v>61</v>
      </c>
      <c r="U322" s="160" t="s">
        <v>240</v>
      </c>
      <c r="V322" s="179" t="s">
        <v>302</v>
      </c>
    </row>
    <row r="323" spans="1:22" outlineLevel="1">
      <c r="A323" s="179" t="s">
        <v>219</v>
      </c>
      <c r="B323" s="160" t="s">
        <v>274</v>
      </c>
      <c r="C323" s="170">
        <v>43553</v>
      </c>
      <c r="D323" s="160" t="s">
        <v>557</v>
      </c>
      <c r="E323" s="161" t="s">
        <v>558</v>
      </c>
      <c r="F323" s="162">
        <v>75390</v>
      </c>
      <c r="G323" s="163">
        <v>7.53</v>
      </c>
      <c r="H323" s="160">
        <v>10</v>
      </c>
      <c r="I323" s="160" t="s">
        <v>10</v>
      </c>
      <c r="J323" s="171">
        <v>10</v>
      </c>
      <c r="K323" s="172" t="s">
        <v>410</v>
      </c>
      <c r="L323" s="173" t="s">
        <v>445</v>
      </c>
      <c r="M323" s="173" t="s">
        <v>259</v>
      </c>
      <c r="N323" s="173" t="s">
        <v>559</v>
      </c>
      <c r="O323" s="173"/>
      <c r="P323" s="173" t="s">
        <v>61</v>
      </c>
      <c r="Q323" s="173" t="s">
        <v>240</v>
      </c>
      <c r="R323" s="172" t="s">
        <v>302</v>
      </c>
      <c r="S323" s="160"/>
      <c r="T323" s="160" t="s">
        <v>61</v>
      </c>
      <c r="U323" s="160" t="s">
        <v>240</v>
      </c>
      <c r="V323" s="179" t="s">
        <v>302</v>
      </c>
    </row>
    <row r="324" spans="1:22" outlineLevel="1">
      <c r="A324" s="179" t="s">
        <v>219</v>
      </c>
      <c r="B324" s="160" t="s">
        <v>274</v>
      </c>
      <c r="C324" s="170">
        <v>43516</v>
      </c>
      <c r="D324" s="160" t="s">
        <v>560</v>
      </c>
      <c r="E324" s="161" t="s">
        <v>561</v>
      </c>
      <c r="F324" s="162">
        <v>75348</v>
      </c>
      <c r="G324" s="163">
        <v>63.95</v>
      </c>
      <c r="H324" s="160">
        <v>84</v>
      </c>
      <c r="I324" s="160" t="s">
        <v>10</v>
      </c>
      <c r="J324" s="171">
        <v>84.9</v>
      </c>
      <c r="K324" s="172" t="s">
        <v>416</v>
      </c>
      <c r="L324" s="173" t="s">
        <v>445</v>
      </c>
      <c r="M324" s="173" t="s">
        <v>259</v>
      </c>
      <c r="N324" s="173" t="s">
        <v>446</v>
      </c>
      <c r="O324" s="173"/>
      <c r="P324" s="173" t="s">
        <v>61</v>
      </c>
      <c r="Q324" s="173" t="s">
        <v>240</v>
      </c>
      <c r="R324" s="172" t="s">
        <v>302</v>
      </c>
      <c r="S324" s="160"/>
      <c r="T324" s="160" t="s">
        <v>61</v>
      </c>
      <c r="U324" s="160" t="s">
        <v>240</v>
      </c>
      <c r="V324" s="179" t="s">
        <v>302</v>
      </c>
    </row>
    <row r="325" spans="1:22" outlineLevel="1">
      <c r="A325" s="179" t="s">
        <v>219</v>
      </c>
      <c r="B325" s="160" t="s">
        <v>274</v>
      </c>
      <c r="C325" s="170">
        <v>43553</v>
      </c>
      <c r="D325" s="160" t="s">
        <v>562</v>
      </c>
      <c r="E325" s="161" t="s">
        <v>563</v>
      </c>
      <c r="F325" s="162">
        <v>75358</v>
      </c>
      <c r="G325" s="163">
        <v>84.36</v>
      </c>
      <c r="H325" s="160">
        <v>112</v>
      </c>
      <c r="I325" s="160" t="s">
        <v>10</v>
      </c>
      <c r="J325" s="171">
        <v>112</v>
      </c>
      <c r="K325" s="172" t="s">
        <v>416</v>
      </c>
      <c r="L325" s="173" t="s">
        <v>307</v>
      </c>
      <c r="M325" s="173" t="s">
        <v>259</v>
      </c>
      <c r="N325" s="173" t="s">
        <v>559</v>
      </c>
      <c r="O325" s="173"/>
      <c r="P325" s="173" t="s">
        <v>61</v>
      </c>
      <c r="Q325" s="173" t="s">
        <v>240</v>
      </c>
      <c r="R325" s="172" t="s">
        <v>302</v>
      </c>
      <c r="S325" s="160"/>
      <c r="T325" s="160" t="s">
        <v>61</v>
      </c>
      <c r="U325" s="160" t="s">
        <v>240</v>
      </c>
      <c r="V325" s="179" t="s">
        <v>302</v>
      </c>
    </row>
    <row r="326" spans="1:22" outlineLevel="1">
      <c r="A326" s="179" t="s">
        <v>219</v>
      </c>
      <c r="B326" s="160" t="s">
        <v>274</v>
      </c>
      <c r="C326" s="170">
        <v>43553</v>
      </c>
      <c r="D326" s="160" t="s">
        <v>557</v>
      </c>
      <c r="E326" s="161" t="s">
        <v>564</v>
      </c>
      <c r="F326" s="162">
        <v>75390</v>
      </c>
      <c r="G326" s="163">
        <v>55.36</v>
      </c>
      <c r="H326" s="160">
        <v>73.5</v>
      </c>
      <c r="I326" s="160" t="s">
        <v>10</v>
      </c>
      <c r="J326" s="171">
        <v>73.5</v>
      </c>
      <c r="K326" s="172" t="s">
        <v>412</v>
      </c>
      <c r="L326" s="173" t="s">
        <v>445</v>
      </c>
      <c r="M326" s="173" t="s">
        <v>259</v>
      </c>
      <c r="N326" s="173" t="s">
        <v>559</v>
      </c>
      <c r="O326" s="173"/>
      <c r="P326" s="173" t="s">
        <v>61</v>
      </c>
      <c r="Q326" s="173" t="s">
        <v>240</v>
      </c>
      <c r="R326" s="172" t="s">
        <v>302</v>
      </c>
      <c r="S326" s="160"/>
      <c r="T326" s="160" t="s">
        <v>61</v>
      </c>
      <c r="U326" s="160" t="s">
        <v>240</v>
      </c>
      <c r="V326" s="179" t="s">
        <v>302</v>
      </c>
    </row>
    <row r="327" spans="1:22" outlineLevel="1">
      <c r="A327" s="179" t="s">
        <v>219</v>
      </c>
      <c r="B327" s="160" t="s">
        <v>274</v>
      </c>
      <c r="C327" s="170">
        <v>43515</v>
      </c>
      <c r="D327" s="160" t="s">
        <v>565</v>
      </c>
      <c r="E327" s="161" t="s">
        <v>566</v>
      </c>
      <c r="F327" s="162">
        <v>75348</v>
      </c>
      <c r="G327" s="163">
        <v>31.98</v>
      </c>
      <c r="H327" s="160">
        <v>42</v>
      </c>
      <c r="I327" s="160" t="s">
        <v>10</v>
      </c>
      <c r="J327" s="171">
        <v>42.46</v>
      </c>
      <c r="K327" s="172" t="s">
        <v>412</v>
      </c>
      <c r="L327" s="173" t="s">
        <v>307</v>
      </c>
      <c r="M327" s="173" t="s">
        <v>259</v>
      </c>
      <c r="N327" s="173" t="s">
        <v>446</v>
      </c>
      <c r="O327" s="173"/>
      <c r="P327" s="173" t="s">
        <v>61</v>
      </c>
      <c r="Q327" s="173" t="s">
        <v>240</v>
      </c>
      <c r="R327" s="172" t="s">
        <v>302</v>
      </c>
      <c r="S327" s="160"/>
      <c r="T327" s="160" t="s">
        <v>61</v>
      </c>
      <c r="U327" s="160" t="s">
        <v>240</v>
      </c>
      <c r="V327" s="179" t="s">
        <v>302</v>
      </c>
    </row>
    <row r="328" spans="1:22" outlineLevel="1">
      <c r="A328" s="179" t="s">
        <v>219</v>
      </c>
      <c r="B328" s="160" t="s">
        <v>274</v>
      </c>
      <c r="C328" s="170">
        <v>43526</v>
      </c>
      <c r="D328" s="160" t="s">
        <v>304</v>
      </c>
      <c r="E328" s="161" t="s">
        <v>567</v>
      </c>
      <c r="F328" s="162">
        <v>75343</v>
      </c>
      <c r="G328" s="163">
        <v>41.44</v>
      </c>
      <c r="H328" s="160">
        <v>54.43</v>
      </c>
      <c r="I328" s="160" t="s">
        <v>10</v>
      </c>
      <c r="J328" s="171">
        <v>55.02</v>
      </c>
      <c r="K328" s="172" t="s">
        <v>350</v>
      </c>
      <c r="L328" s="173" t="s">
        <v>307</v>
      </c>
      <c r="M328" s="173" t="s">
        <v>259</v>
      </c>
      <c r="N328" s="173"/>
      <c r="O328" s="173" t="s">
        <v>308</v>
      </c>
      <c r="P328" s="173" t="s">
        <v>61</v>
      </c>
      <c r="Q328" s="173" t="s">
        <v>240</v>
      </c>
      <c r="R328" s="172" t="s">
        <v>302</v>
      </c>
      <c r="S328" s="160" t="s">
        <v>308</v>
      </c>
      <c r="T328" s="160" t="s">
        <v>61</v>
      </c>
      <c r="U328" s="160" t="s">
        <v>240</v>
      </c>
      <c r="V328" s="179" t="s">
        <v>302</v>
      </c>
    </row>
    <row r="329" spans="1:22" outlineLevel="1">
      <c r="A329" s="179" t="s">
        <v>219</v>
      </c>
      <c r="B329" s="160" t="s">
        <v>274</v>
      </c>
      <c r="C329" s="170">
        <v>43526</v>
      </c>
      <c r="D329" s="160" t="s">
        <v>304</v>
      </c>
      <c r="E329" s="161" t="s">
        <v>568</v>
      </c>
      <c r="F329" s="162">
        <v>75343</v>
      </c>
      <c r="G329" s="163">
        <v>6.63</v>
      </c>
      <c r="H329" s="160">
        <v>8.7100000000000009</v>
      </c>
      <c r="I329" s="160" t="s">
        <v>10</v>
      </c>
      <c r="J329" s="171">
        <v>8.8000000000000007</v>
      </c>
      <c r="K329" s="172" t="s">
        <v>350</v>
      </c>
      <c r="L329" s="173" t="s">
        <v>307</v>
      </c>
      <c r="M329" s="173" t="s">
        <v>259</v>
      </c>
      <c r="N329" s="173"/>
      <c r="O329" s="173" t="s">
        <v>308</v>
      </c>
      <c r="P329" s="173" t="s">
        <v>61</v>
      </c>
      <c r="Q329" s="173" t="s">
        <v>240</v>
      </c>
      <c r="R329" s="172" t="s">
        <v>302</v>
      </c>
      <c r="S329" s="160" t="s">
        <v>308</v>
      </c>
      <c r="T329" s="160" t="s">
        <v>61</v>
      </c>
      <c r="U329" s="160" t="s">
        <v>240</v>
      </c>
      <c r="V329" s="179" t="s">
        <v>302</v>
      </c>
    </row>
    <row r="330" spans="1:22" outlineLevel="1">
      <c r="A330" s="179" t="s">
        <v>219</v>
      </c>
      <c r="B330" s="160" t="s">
        <v>274</v>
      </c>
      <c r="C330" s="170">
        <v>43526</v>
      </c>
      <c r="D330" s="160" t="s">
        <v>304</v>
      </c>
      <c r="E330" s="161" t="s">
        <v>569</v>
      </c>
      <c r="F330" s="162">
        <v>75343</v>
      </c>
      <c r="G330" s="163">
        <v>11.42</v>
      </c>
      <c r="H330" s="160">
        <v>15</v>
      </c>
      <c r="I330" s="160" t="s">
        <v>10</v>
      </c>
      <c r="J330" s="171">
        <v>15.16</v>
      </c>
      <c r="K330" s="172" t="s">
        <v>350</v>
      </c>
      <c r="L330" s="173" t="s">
        <v>307</v>
      </c>
      <c r="M330" s="173" t="s">
        <v>259</v>
      </c>
      <c r="N330" s="173"/>
      <c r="O330" s="173" t="s">
        <v>308</v>
      </c>
      <c r="P330" s="173" t="s">
        <v>61</v>
      </c>
      <c r="Q330" s="173" t="s">
        <v>240</v>
      </c>
      <c r="R330" s="172" t="s">
        <v>302</v>
      </c>
      <c r="S330" s="160" t="s">
        <v>308</v>
      </c>
      <c r="T330" s="160" t="s">
        <v>61</v>
      </c>
      <c r="U330" s="160" t="s">
        <v>240</v>
      </c>
      <c r="V330" s="179" t="s">
        <v>302</v>
      </c>
    </row>
    <row r="331" spans="1:22" outlineLevel="1">
      <c r="A331" s="179" t="s">
        <v>219</v>
      </c>
      <c r="B331" s="160" t="s">
        <v>274</v>
      </c>
      <c r="C331" s="170">
        <v>43529</v>
      </c>
      <c r="D331" s="160" t="s">
        <v>304</v>
      </c>
      <c r="E331" s="161" t="s">
        <v>570</v>
      </c>
      <c r="F331" s="162">
        <v>75343</v>
      </c>
      <c r="G331" s="163">
        <v>81.459999999999994</v>
      </c>
      <c r="H331" s="160">
        <v>107</v>
      </c>
      <c r="I331" s="160" t="s">
        <v>10</v>
      </c>
      <c r="J331" s="171">
        <v>108.15</v>
      </c>
      <c r="K331" s="172" t="s">
        <v>350</v>
      </c>
      <c r="L331" s="173" t="s">
        <v>307</v>
      </c>
      <c r="M331" s="173" t="s">
        <v>259</v>
      </c>
      <c r="N331" s="173"/>
      <c r="O331" s="173" t="s">
        <v>308</v>
      </c>
      <c r="P331" s="173" t="s">
        <v>61</v>
      </c>
      <c r="Q331" s="173" t="s">
        <v>240</v>
      </c>
      <c r="R331" s="172" t="s">
        <v>302</v>
      </c>
      <c r="S331" s="160" t="s">
        <v>308</v>
      </c>
      <c r="T331" s="160" t="s">
        <v>61</v>
      </c>
      <c r="U331" s="160" t="s">
        <v>240</v>
      </c>
      <c r="V331" s="179" t="s">
        <v>302</v>
      </c>
    </row>
    <row r="332" spans="1:22" outlineLevel="1">
      <c r="A332" s="179" t="s">
        <v>219</v>
      </c>
      <c r="B332" s="160" t="s">
        <v>274</v>
      </c>
      <c r="C332" s="170">
        <v>43529</v>
      </c>
      <c r="D332" s="160" t="s">
        <v>304</v>
      </c>
      <c r="E332" s="161" t="s">
        <v>571</v>
      </c>
      <c r="F332" s="162">
        <v>75343</v>
      </c>
      <c r="G332" s="163">
        <v>51.77</v>
      </c>
      <c r="H332" s="160">
        <v>68</v>
      </c>
      <c r="I332" s="160" t="s">
        <v>10</v>
      </c>
      <c r="J332" s="171">
        <v>68.73</v>
      </c>
      <c r="K332" s="172" t="s">
        <v>350</v>
      </c>
      <c r="L332" s="173" t="s">
        <v>307</v>
      </c>
      <c r="M332" s="173" t="s">
        <v>259</v>
      </c>
      <c r="N332" s="173"/>
      <c r="O332" s="173" t="s">
        <v>308</v>
      </c>
      <c r="P332" s="173" t="s">
        <v>61</v>
      </c>
      <c r="Q332" s="173" t="s">
        <v>240</v>
      </c>
      <c r="R332" s="172" t="s">
        <v>302</v>
      </c>
      <c r="S332" s="160" t="s">
        <v>308</v>
      </c>
      <c r="T332" s="160" t="s">
        <v>61</v>
      </c>
      <c r="U332" s="160" t="s">
        <v>240</v>
      </c>
      <c r="V332" s="179" t="s">
        <v>302</v>
      </c>
    </row>
    <row r="333" spans="1:22" outlineLevel="1">
      <c r="A333" s="179" t="s">
        <v>219</v>
      </c>
      <c r="B333" s="160" t="s">
        <v>274</v>
      </c>
      <c r="C333" s="170">
        <v>43529</v>
      </c>
      <c r="D333" s="160" t="s">
        <v>304</v>
      </c>
      <c r="E333" s="161" t="s">
        <v>572</v>
      </c>
      <c r="F333" s="162">
        <v>75343</v>
      </c>
      <c r="G333" s="163">
        <v>22.84</v>
      </c>
      <c r="H333" s="160">
        <v>30</v>
      </c>
      <c r="I333" s="160" t="s">
        <v>10</v>
      </c>
      <c r="J333" s="171">
        <v>30.32</v>
      </c>
      <c r="K333" s="172" t="s">
        <v>350</v>
      </c>
      <c r="L333" s="173" t="s">
        <v>307</v>
      </c>
      <c r="M333" s="173" t="s">
        <v>259</v>
      </c>
      <c r="N333" s="173"/>
      <c r="O333" s="173" t="s">
        <v>308</v>
      </c>
      <c r="P333" s="173" t="s">
        <v>61</v>
      </c>
      <c r="Q333" s="173" t="s">
        <v>240</v>
      </c>
      <c r="R333" s="172" t="s">
        <v>302</v>
      </c>
      <c r="S333" s="160" t="s">
        <v>308</v>
      </c>
      <c r="T333" s="160" t="s">
        <v>61</v>
      </c>
      <c r="U333" s="160" t="s">
        <v>240</v>
      </c>
      <c r="V333" s="179" t="s">
        <v>302</v>
      </c>
    </row>
    <row r="334" spans="1:22" outlineLevel="1">
      <c r="A334" s="179" t="s">
        <v>219</v>
      </c>
      <c r="B334" s="160" t="s">
        <v>274</v>
      </c>
      <c r="C334" s="170">
        <v>43529</v>
      </c>
      <c r="D334" s="160" t="s">
        <v>304</v>
      </c>
      <c r="E334" s="161" t="s">
        <v>573</v>
      </c>
      <c r="F334" s="162">
        <v>75343</v>
      </c>
      <c r="G334" s="163">
        <v>15.23</v>
      </c>
      <c r="H334" s="160">
        <v>20</v>
      </c>
      <c r="I334" s="160" t="s">
        <v>10</v>
      </c>
      <c r="J334" s="171">
        <v>20.22</v>
      </c>
      <c r="K334" s="172" t="s">
        <v>350</v>
      </c>
      <c r="L334" s="173" t="s">
        <v>307</v>
      </c>
      <c r="M334" s="173" t="s">
        <v>259</v>
      </c>
      <c r="N334" s="173"/>
      <c r="O334" s="173" t="s">
        <v>308</v>
      </c>
      <c r="P334" s="173" t="s">
        <v>61</v>
      </c>
      <c r="Q334" s="173" t="s">
        <v>240</v>
      </c>
      <c r="R334" s="172" t="s">
        <v>302</v>
      </c>
      <c r="S334" s="160" t="s">
        <v>308</v>
      </c>
      <c r="T334" s="160" t="s">
        <v>61</v>
      </c>
      <c r="U334" s="160" t="s">
        <v>240</v>
      </c>
      <c r="V334" s="179" t="s">
        <v>302</v>
      </c>
    </row>
    <row r="335" spans="1:22" outlineLevel="1">
      <c r="A335" s="179" t="s">
        <v>219</v>
      </c>
      <c r="B335" s="160" t="s">
        <v>274</v>
      </c>
      <c r="C335" s="170">
        <v>43529</v>
      </c>
      <c r="D335" s="160" t="s">
        <v>304</v>
      </c>
      <c r="E335" s="161" t="s">
        <v>574</v>
      </c>
      <c r="F335" s="162">
        <v>75343</v>
      </c>
      <c r="G335" s="163">
        <v>34.26</v>
      </c>
      <c r="H335" s="160">
        <v>45</v>
      </c>
      <c r="I335" s="160" t="s">
        <v>10</v>
      </c>
      <c r="J335" s="171">
        <v>45.48</v>
      </c>
      <c r="K335" s="172" t="s">
        <v>350</v>
      </c>
      <c r="L335" s="173" t="s">
        <v>307</v>
      </c>
      <c r="M335" s="173" t="s">
        <v>259</v>
      </c>
      <c r="N335" s="173"/>
      <c r="O335" s="173" t="s">
        <v>308</v>
      </c>
      <c r="P335" s="173" t="s">
        <v>61</v>
      </c>
      <c r="Q335" s="173" t="s">
        <v>240</v>
      </c>
      <c r="R335" s="172" t="s">
        <v>302</v>
      </c>
      <c r="S335" s="160" t="s">
        <v>308</v>
      </c>
      <c r="T335" s="160" t="s">
        <v>61</v>
      </c>
      <c r="U335" s="160" t="s">
        <v>240</v>
      </c>
      <c r="V335" s="179" t="s">
        <v>302</v>
      </c>
    </row>
    <row r="336" spans="1:22" outlineLevel="1">
      <c r="A336" s="179" t="s">
        <v>219</v>
      </c>
      <c r="B336" s="160" t="s">
        <v>274</v>
      </c>
      <c r="C336" s="170">
        <v>43530</v>
      </c>
      <c r="D336" s="160" t="s">
        <v>304</v>
      </c>
      <c r="E336" s="161" t="s">
        <v>575</v>
      </c>
      <c r="F336" s="162">
        <v>75343</v>
      </c>
      <c r="G336" s="163">
        <v>152.27000000000001</v>
      </c>
      <c r="H336" s="160">
        <v>200</v>
      </c>
      <c r="I336" s="160" t="s">
        <v>10</v>
      </c>
      <c r="J336" s="171">
        <v>202.16</v>
      </c>
      <c r="K336" s="172" t="s">
        <v>350</v>
      </c>
      <c r="L336" s="173" t="s">
        <v>307</v>
      </c>
      <c r="M336" s="173" t="s">
        <v>259</v>
      </c>
      <c r="N336" s="173"/>
      <c r="O336" s="173" t="s">
        <v>308</v>
      </c>
      <c r="P336" s="173" t="s">
        <v>61</v>
      </c>
      <c r="Q336" s="173" t="s">
        <v>240</v>
      </c>
      <c r="R336" s="172" t="s">
        <v>302</v>
      </c>
      <c r="S336" s="160" t="s">
        <v>308</v>
      </c>
      <c r="T336" s="160" t="s">
        <v>61</v>
      </c>
      <c r="U336" s="160" t="s">
        <v>240</v>
      </c>
      <c r="V336" s="179" t="s">
        <v>302</v>
      </c>
    </row>
    <row r="337" spans="1:22" outlineLevel="1">
      <c r="A337" s="179" t="s">
        <v>219</v>
      </c>
      <c r="B337" s="160" t="s">
        <v>274</v>
      </c>
      <c r="C337" s="170">
        <v>43543</v>
      </c>
      <c r="D337" s="160" t="s">
        <v>304</v>
      </c>
      <c r="E337" s="161" t="s">
        <v>576</v>
      </c>
      <c r="F337" s="162">
        <v>75343</v>
      </c>
      <c r="G337" s="163">
        <v>30.45</v>
      </c>
      <c r="H337" s="160">
        <v>40</v>
      </c>
      <c r="I337" s="160" t="s">
        <v>10</v>
      </c>
      <c r="J337" s="171">
        <v>40.43</v>
      </c>
      <c r="K337" s="172" t="s">
        <v>350</v>
      </c>
      <c r="L337" s="173" t="s">
        <v>307</v>
      </c>
      <c r="M337" s="173" t="s">
        <v>259</v>
      </c>
      <c r="N337" s="173"/>
      <c r="O337" s="173" t="s">
        <v>308</v>
      </c>
      <c r="P337" s="173" t="s">
        <v>61</v>
      </c>
      <c r="Q337" s="173" t="s">
        <v>240</v>
      </c>
      <c r="R337" s="172" t="s">
        <v>302</v>
      </c>
      <c r="S337" s="160" t="s">
        <v>308</v>
      </c>
      <c r="T337" s="160" t="s">
        <v>61</v>
      </c>
      <c r="U337" s="160" t="s">
        <v>240</v>
      </c>
      <c r="V337" s="179" t="s">
        <v>302</v>
      </c>
    </row>
    <row r="338" spans="1:22" outlineLevel="1">
      <c r="A338" s="179" t="s">
        <v>219</v>
      </c>
      <c r="B338" s="160" t="s">
        <v>274</v>
      </c>
      <c r="C338" s="170">
        <v>43545</v>
      </c>
      <c r="D338" s="160" t="s">
        <v>304</v>
      </c>
      <c r="E338" s="161" t="s">
        <v>577</v>
      </c>
      <c r="F338" s="162">
        <v>75343</v>
      </c>
      <c r="G338" s="163">
        <v>380.68</v>
      </c>
      <c r="H338" s="160">
        <v>500</v>
      </c>
      <c r="I338" s="160" t="s">
        <v>10</v>
      </c>
      <c r="J338" s="171">
        <v>505.4</v>
      </c>
      <c r="K338" s="172" t="s">
        <v>350</v>
      </c>
      <c r="L338" s="173" t="s">
        <v>307</v>
      </c>
      <c r="M338" s="173" t="s">
        <v>259</v>
      </c>
      <c r="N338" s="173"/>
      <c r="O338" s="173" t="s">
        <v>308</v>
      </c>
      <c r="P338" s="173" t="s">
        <v>61</v>
      </c>
      <c r="Q338" s="173" t="s">
        <v>240</v>
      </c>
      <c r="R338" s="172" t="s">
        <v>302</v>
      </c>
      <c r="S338" s="160" t="s">
        <v>308</v>
      </c>
      <c r="T338" s="160" t="s">
        <v>61</v>
      </c>
      <c r="U338" s="160" t="s">
        <v>240</v>
      </c>
      <c r="V338" s="179" t="s">
        <v>302</v>
      </c>
    </row>
    <row r="339" spans="1:22" outlineLevel="1">
      <c r="A339" s="179" t="s">
        <v>219</v>
      </c>
      <c r="B339" s="160" t="s">
        <v>274</v>
      </c>
      <c r="C339" s="170">
        <v>43545</v>
      </c>
      <c r="D339" s="160" t="s">
        <v>304</v>
      </c>
      <c r="E339" s="161" t="s">
        <v>578</v>
      </c>
      <c r="F339" s="162">
        <v>75343</v>
      </c>
      <c r="G339" s="163">
        <v>304.54000000000002</v>
      </c>
      <c r="H339" s="160">
        <v>400</v>
      </c>
      <c r="I339" s="160" t="s">
        <v>10</v>
      </c>
      <c r="J339" s="171">
        <v>404.31</v>
      </c>
      <c r="K339" s="172" t="s">
        <v>350</v>
      </c>
      <c r="L339" s="173" t="s">
        <v>307</v>
      </c>
      <c r="M339" s="173" t="s">
        <v>259</v>
      </c>
      <c r="N339" s="173"/>
      <c r="O339" s="173" t="s">
        <v>308</v>
      </c>
      <c r="P339" s="173" t="s">
        <v>61</v>
      </c>
      <c r="Q339" s="173" t="s">
        <v>240</v>
      </c>
      <c r="R339" s="172" t="s">
        <v>302</v>
      </c>
      <c r="S339" s="160" t="s">
        <v>308</v>
      </c>
      <c r="T339" s="160" t="s">
        <v>61</v>
      </c>
      <c r="U339" s="160" t="s">
        <v>240</v>
      </c>
      <c r="V339" s="179" t="s">
        <v>302</v>
      </c>
    </row>
    <row r="340" spans="1:22" outlineLevel="1">
      <c r="A340" s="179" t="s">
        <v>219</v>
      </c>
      <c r="B340" s="160" t="s">
        <v>274</v>
      </c>
      <c r="C340" s="170">
        <v>43545</v>
      </c>
      <c r="D340" s="160" t="s">
        <v>304</v>
      </c>
      <c r="E340" s="161" t="s">
        <v>579</v>
      </c>
      <c r="F340" s="162">
        <v>75343</v>
      </c>
      <c r="G340" s="163">
        <v>152.27000000000001</v>
      </c>
      <c r="H340" s="160">
        <v>200</v>
      </c>
      <c r="I340" s="160" t="s">
        <v>10</v>
      </c>
      <c r="J340" s="171">
        <v>202.16</v>
      </c>
      <c r="K340" s="172" t="s">
        <v>350</v>
      </c>
      <c r="L340" s="173" t="s">
        <v>307</v>
      </c>
      <c r="M340" s="173" t="s">
        <v>259</v>
      </c>
      <c r="N340" s="173"/>
      <c r="O340" s="173" t="s">
        <v>308</v>
      </c>
      <c r="P340" s="173" t="s">
        <v>61</v>
      </c>
      <c r="Q340" s="173" t="s">
        <v>240</v>
      </c>
      <c r="R340" s="172" t="s">
        <v>302</v>
      </c>
      <c r="S340" s="160" t="s">
        <v>308</v>
      </c>
      <c r="T340" s="160" t="s">
        <v>61</v>
      </c>
      <c r="U340" s="160" t="s">
        <v>240</v>
      </c>
      <c r="V340" s="179" t="s">
        <v>302</v>
      </c>
    </row>
    <row r="341" spans="1:22" outlineLevel="1">
      <c r="A341" s="179" t="s">
        <v>219</v>
      </c>
      <c r="B341" s="160" t="s">
        <v>274</v>
      </c>
      <c r="C341" s="170">
        <v>43545</v>
      </c>
      <c r="D341" s="160" t="s">
        <v>304</v>
      </c>
      <c r="E341" s="161" t="s">
        <v>580</v>
      </c>
      <c r="F341" s="162">
        <v>75343</v>
      </c>
      <c r="G341" s="163">
        <v>152.27000000000001</v>
      </c>
      <c r="H341" s="160">
        <v>200</v>
      </c>
      <c r="I341" s="160" t="s">
        <v>10</v>
      </c>
      <c r="J341" s="171">
        <v>202.16</v>
      </c>
      <c r="K341" s="172" t="s">
        <v>350</v>
      </c>
      <c r="L341" s="173" t="s">
        <v>307</v>
      </c>
      <c r="M341" s="173" t="s">
        <v>259</v>
      </c>
      <c r="N341" s="173"/>
      <c r="O341" s="173" t="s">
        <v>308</v>
      </c>
      <c r="P341" s="173" t="s">
        <v>61</v>
      </c>
      <c r="Q341" s="173" t="s">
        <v>240</v>
      </c>
      <c r="R341" s="172" t="s">
        <v>302</v>
      </c>
      <c r="S341" s="160" t="s">
        <v>308</v>
      </c>
      <c r="T341" s="160" t="s">
        <v>61</v>
      </c>
      <c r="U341" s="160" t="s">
        <v>240</v>
      </c>
      <c r="V341" s="179" t="s">
        <v>302</v>
      </c>
    </row>
    <row r="342" spans="1:22" outlineLevel="1">
      <c r="A342" s="179" t="s">
        <v>219</v>
      </c>
      <c r="B342" s="160" t="s">
        <v>274</v>
      </c>
      <c r="C342" s="170">
        <v>43550</v>
      </c>
      <c r="D342" s="160" t="s">
        <v>304</v>
      </c>
      <c r="E342" s="161" t="s">
        <v>581</v>
      </c>
      <c r="F342" s="162">
        <v>75343</v>
      </c>
      <c r="G342" s="163">
        <v>183.76</v>
      </c>
      <c r="H342" s="160">
        <v>241.36</v>
      </c>
      <c r="I342" s="160" t="s">
        <v>10</v>
      </c>
      <c r="J342" s="171">
        <v>243.96</v>
      </c>
      <c r="K342" s="172" t="s">
        <v>350</v>
      </c>
      <c r="L342" s="173" t="s">
        <v>307</v>
      </c>
      <c r="M342" s="173" t="s">
        <v>259</v>
      </c>
      <c r="N342" s="173"/>
      <c r="O342" s="173" t="s">
        <v>308</v>
      </c>
      <c r="P342" s="173" t="s">
        <v>61</v>
      </c>
      <c r="Q342" s="173" t="s">
        <v>240</v>
      </c>
      <c r="R342" s="172" t="s">
        <v>302</v>
      </c>
      <c r="S342" s="160" t="s">
        <v>308</v>
      </c>
      <c r="T342" s="160" t="s">
        <v>61</v>
      </c>
      <c r="U342" s="160" t="s">
        <v>240</v>
      </c>
      <c r="V342" s="179" t="s">
        <v>302</v>
      </c>
    </row>
    <row r="343" spans="1:22" outlineLevel="1">
      <c r="A343" s="179" t="s">
        <v>219</v>
      </c>
      <c r="B343" s="160" t="s">
        <v>274</v>
      </c>
      <c r="C343" s="170">
        <v>43526</v>
      </c>
      <c r="D343" s="160" t="s">
        <v>304</v>
      </c>
      <c r="E343" s="161" t="s">
        <v>567</v>
      </c>
      <c r="F343" s="162">
        <v>75343</v>
      </c>
      <c r="G343" s="163">
        <f>-G328</f>
        <v>-41.44</v>
      </c>
      <c r="H343" s="163">
        <f>-H328</f>
        <v>-54.43</v>
      </c>
      <c r="I343" s="160" t="s">
        <v>10</v>
      </c>
      <c r="J343" s="163">
        <f>-J328</f>
        <v>-55.02</v>
      </c>
      <c r="K343" s="172" t="s">
        <v>350</v>
      </c>
      <c r="L343" s="173" t="s">
        <v>307</v>
      </c>
      <c r="M343" s="173" t="s">
        <v>259</v>
      </c>
      <c r="N343" s="173"/>
      <c r="O343" s="173" t="s">
        <v>308</v>
      </c>
      <c r="P343" s="173" t="s">
        <v>61</v>
      </c>
      <c r="Q343" s="173" t="s">
        <v>240</v>
      </c>
      <c r="R343" s="172" t="s">
        <v>302</v>
      </c>
      <c r="S343" s="160" t="s">
        <v>308</v>
      </c>
      <c r="T343" s="160" t="s">
        <v>61</v>
      </c>
      <c r="U343" s="160" t="s">
        <v>240</v>
      </c>
      <c r="V343" s="179" t="s">
        <v>302</v>
      </c>
    </row>
    <row r="344" spans="1:22" outlineLevel="1">
      <c r="A344" s="179" t="s">
        <v>219</v>
      </c>
      <c r="B344" s="160" t="s">
        <v>274</v>
      </c>
      <c r="C344" s="170">
        <v>43526</v>
      </c>
      <c r="D344" s="160" t="s">
        <v>304</v>
      </c>
      <c r="E344" s="161" t="s">
        <v>568</v>
      </c>
      <c r="F344" s="162">
        <v>75343</v>
      </c>
      <c r="G344" s="163">
        <f t="shared" ref="G344:H357" si="0">-G329</f>
        <v>-6.63</v>
      </c>
      <c r="H344" s="163">
        <f t="shared" si="0"/>
        <v>-8.7100000000000009</v>
      </c>
      <c r="I344" s="160" t="s">
        <v>10</v>
      </c>
      <c r="J344" s="163">
        <f t="shared" ref="J344:J357" si="1">-J329</f>
        <v>-8.8000000000000007</v>
      </c>
      <c r="K344" s="172" t="s">
        <v>350</v>
      </c>
      <c r="L344" s="173" t="s">
        <v>307</v>
      </c>
      <c r="M344" s="173" t="s">
        <v>259</v>
      </c>
      <c r="N344" s="173"/>
      <c r="O344" s="173" t="s">
        <v>308</v>
      </c>
      <c r="P344" s="173" t="s">
        <v>61</v>
      </c>
      <c r="Q344" s="173" t="s">
        <v>240</v>
      </c>
      <c r="R344" s="172" t="s">
        <v>302</v>
      </c>
      <c r="S344" s="160" t="s">
        <v>308</v>
      </c>
      <c r="T344" s="160" t="s">
        <v>61</v>
      </c>
      <c r="U344" s="160" t="s">
        <v>240</v>
      </c>
      <c r="V344" s="179" t="s">
        <v>302</v>
      </c>
    </row>
    <row r="345" spans="1:22" outlineLevel="1">
      <c r="A345" s="179" t="s">
        <v>219</v>
      </c>
      <c r="B345" s="160" t="s">
        <v>274</v>
      </c>
      <c r="C345" s="170">
        <v>43526</v>
      </c>
      <c r="D345" s="160" t="s">
        <v>304</v>
      </c>
      <c r="E345" s="161" t="s">
        <v>569</v>
      </c>
      <c r="F345" s="162">
        <v>75343</v>
      </c>
      <c r="G345" s="163">
        <f t="shared" si="0"/>
        <v>-11.42</v>
      </c>
      <c r="H345" s="163">
        <f t="shared" si="0"/>
        <v>-15</v>
      </c>
      <c r="I345" s="160" t="s">
        <v>10</v>
      </c>
      <c r="J345" s="163">
        <f t="shared" si="1"/>
        <v>-15.16</v>
      </c>
      <c r="K345" s="172" t="s">
        <v>350</v>
      </c>
      <c r="L345" s="173" t="s">
        <v>307</v>
      </c>
      <c r="M345" s="173" t="s">
        <v>259</v>
      </c>
      <c r="N345" s="173"/>
      <c r="O345" s="173" t="s">
        <v>308</v>
      </c>
      <c r="P345" s="173" t="s">
        <v>61</v>
      </c>
      <c r="Q345" s="173" t="s">
        <v>240</v>
      </c>
      <c r="R345" s="172" t="s">
        <v>302</v>
      </c>
      <c r="S345" s="160" t="s">
        <v>308</v>
      </c>
      <c r="T345" s="160" t="s">
        <v>61</v>
      </c>
      <c r="U345" s="160" t="s">
        <v>240</v>
      </c>
      <c r="V345" s="179" t="s">
        <v>302</v>
      </c>
    </row>
    <row r="346" spans="1:22" outlineLevel="1">
      <c r="A346" s="179" t="s">
        <v>219</v>
      </c>
      <c r="B346" s="160" t="s">
        <v>274</v>
      </c>
      <c r="C346" s="170">
        <v>43529</v>
      </c>
      <c r="D346" s="160" t="s">
        <v>304</v>
      </c>
      <c r="E346" s="161" t="s">
        <v>570</v>
      </c>
      <c r="F346" s="162">
        <v>75343</v>
      </c>
      <c r="G346" s="163">
        <f t="shared" si="0"/>
        <v>-81.459999999999994</v>
      </c>
      <c r="H346" s="163">
        <f t="shared" si="0"/>
        <v>-107</v>
      </c>
      <c r="I346" s="160" t="s">
        <v>10</v>
      </c>
      <c r="J346" s="163">
        <f t="shared" si="1"/>
        <v>-108.15</v>
      </c>
      <c r="K346" s="172" t="s">
        <v>350</v>
      </c>
      <c r="L346" s="173" t="s">
        <v>307</v>
      </c>
      <c r="M346" s="173" t="s">
        <v>259</v>
      </c>
      <c r="N346" s="173"/>
      <c r="O346" s="173" t="s">
        <v>308</v>
      </c>
      <c r="P346" s="173" t="s">
        <v>61</v>
      </c>
      <c r="Q346" s="173" t="s">
        <v>240</v>
      </c>
      <c r="R346" s="172" t="s">
        <v>302</v>
      </c>
      <c r="S346" s="160" t="s">
        <v>308</v>
      </c>
      <c r="T346" s="160" t="s">
        <v>61</v>
      </c>
      <c r="U346" s="160" t="s">
        <v>240</v>
      </c>
      <c r="V346" s="179" t="s">
        <v>302</v>
      </c>
    </row>
    <row r="347" spans="1:22" outlineLevel="1">
      <c r="A347" s="179" t="s">
        <v>219</v>
      </c>
      <c r="B347" s="160" t="s">
        <v>274</v>
      </c>
      <c r="C347" s="170">
        <v>43529</v>
      </c>
      <c r="D347" s="160" t="s">
        <v>304</v>
      </c>
      <c r="E347" s="161" t="s">
        <v>571</v>
      </c>
      <c r="F347" s="162">
        <v>75343</v>
      </c>
      <c r="G347" s="163">
        <f t="shared" si="0"/>
        <v>-51.77</v>
      </c>
      <c r="H347" s="163">
        <f t="shared" si="0"/>
        <v>-68</v>
      </c>
      <c r="I347" s="160" t="s">
        <v>10</v>
      </c>
      <c r="J347" s="163">
        <f t="shared" si="1"/>
        <v>-68.73</v>
      </c>
      <c r="K347" s="172" t="s">
        <v>350</v>
      </c>
      <c r="L347" s="173" t="s">
        <v>307</v>
      </c>
      <c r="M347" s="173" t="s">
        <v>259</v>
      </c>
      <c r="N347" s="173"/>
      <c r="O347" s="173" t="s">
        <v>308</v>
      </c>
      <c r="P347" s="173" t="s">
        <v>61</v>
      </c>
      <c r="Q347" s="173" t="s">
        <v>240</v>
      </c>
      <c r="R347" s="172" t="s">
        <v>302</v>
      </c>
      <c r="S347" s="160" t="s">
        <v>308</v>
      </c>
      <c r="T347" s="160" t="s">
        <v>61</v>
      </c>
      <c r="U347" s="160" t="s">
        <v>240</v>
      </c>
      <c r="V347" s="179" t="s">
        <v>302</v>
      </c>
    </row>
    <row r="348" spans="1:22" outlineLevel="1">
      <c r="A348" s="179" t="s">
        <v>219</v>
      </c>
      <c r="B348" s="160" t="s">
        <v>274</v>
      </c>
      <c r="C348" s="170">
        <v>43529</v>
      </c>
      <c r="D348" s="160" t="s">
        <v>304</v>
      </c>
      <c r="E348" s="161" t="s">
        <v>572</v>
      </c>
      <c r="F348" s="162">
        <v>75343</v>
      </c>
      <c r="G348" s="163">
        <f t="shared" si="0"/>
        <v>-22.84</v>
      </c>
      <c r="H348" s="163">
        <f t="shared" si="0"/>
        <v>-30</v>
      </c>
      <c r="I348" s="160" t="s">
        <v>10</v>
      </c>
      <c r="J348" s="163">
        <f t="shared" si="1"/>
        <v>-30.32</v>
      </c>
      <c r="K348" s="172" t="s">
        <v>350</v>
      </c>
      <c r="L348" s="173" t="s">
        <v>307</v>
      </c>
      <c r="M348" s="173" t="s">
        <v>259</v>
      </c>
      <c r="N348" s="173"/>
      <c r="O348" s="173" t="s">
        <v>308</v>
      </c>
      <c r="P348" s="173" t="s">
        <v>61</v>
      </c>
      <c r="Q348" s="173" t="s">
        <v>240</v>
      </c>
      <c r="R348" s="172" t="s">
        <v>302</v>
      </c>
      <c r="S348" s="160" t="s">
        <v>308</v>
      </c>
      <c r="T348" s="160" t="s">
        <v>61</v>
      </c>
      <c r="U348" s="160" t="s">
        <v>240</v>
      </c>
      <c r="V348" s="179" t="s">
        <v>302</v>
      </c>
    </row>
    <row r="349" spans="1:22" outlineLevel="1">
      <c r="A349" s="179" t="s">
        <v>219</v>
      </c>
      <c r="B349" s="160" t="s">
        <v>274</v>
      </c>
      <c r="C349" s="170">
        <v>43529</v>
      </c>
      <c r="D349" s="160" t="s">
        <v>304</v>
      </c>
      <c r="E349" s="161" t="s">
        <v>573</v>
      </c>
      <c r="F349" s="162">
        <v>75343</v>
      </c>
      <c r="G349" s="163">
        <f t="shared" si="0"/>
        <v>-15.23</v>
      </c>
      <c r="H349" s="163">
        <f t="shared" si="0"/>
        <v>-20</v>
      </c>
      <c r="I349" s="160" t="s">
        <v>10</v>
      </c>
      <c r="J349" s="163">
        <f t="shared" si="1"/>
        <v>-20.22</v>
      </c>
      <c r="K349" s="172" t="s">
        <v>350</v>
      </c>
      <c r="L349" s="173" t="s">
        <v>307</v>
      </c>
      <c r="M349" s="173" t="s">
        <v>259</v>
      </c>
      <c r="N349" s="173"/>
      <c r="O349" s="173" t="s">
        <v>308</v>
      </c>
      <c r="P349" s="173" t="s">
        <v>61</v>
      </c>
      <c r="Q349" s="173" t="s">
        <v>240</v>
      </c>
      <c r="R349" s="172" t="s">
        <v>302</v>
      </c>
      <c r="S349" s="160" t="s">
        <v>308</v>
      </c>
      <c r="T349" s="160" t="s">
        <v>61</v>
      </c>
      <c r="U349" s="160" t="s">
        <v>240</v>
      </c>
      <c r="V349" s="179" t="s">
        <v>302</v>
      </c>
    </row>
    <row r="350" spans="1:22" outlineLevel="1">
      <c r="A350" s="179" t="s">
        <v>219</v>
      </c>
      <c r="B350" s="160" t="s">
        <v>274</v>
      </c>
      <c r="C350" s="170">
        <v>43529</v>
      </c>
      <c r="D350" s="160" t="s">
        <v>304</v>
      </c>
      <c r="E350" s="161" t="s">
        <v>574</v>
      </c>
      <c r="F350" s="162">
        <v>75343</v>
      </c>
      <c r="G350" s="163">
        <f t="shared" si="0"/>
        <v>-34.26</v>
      </c>
      <c r="H350" s="163">
        <f t="shared" si="0"/>
        <v>-45</v>
      </c>
      <c r="I350" s="160" t="s">
        <v>10</v>
      </c>
      <c r="J350" s="163">
        <f t="shared" si="1"/>
        <v>-45.48</v>
      </c>
      <c r="K350" s="172" t="s">
        <v>350</v>
      </c>
      <c r="L350" s="173" t="s">
        <v>307</v>
      </c>
      <c r="M350" s="173" t="s">
        <v>259</v>
      </c>
      <c r="N350" s="173"/>
      <c r="O350" s="173" t="s">
        <v>308</v>
      </c>
      <c r="P350" s="173" t="s">
        <v>61</v>
      </c>
      <c r="Q350" s="173" t="s">
        <v>240</v>
      </c>
      <c r="R350" s="172" t="s">
        <v>302</v>
      </c>
      <c r="S350" s="160" t="s">
        <v>308</v>
      </c>
      <c r="T350" s="160" t="s">
        <v>61</v>
      </c>
      <c r="U350" s="160" t="s">
        <v>240</v>
      </c>
      <c r="V350" s="179" t="s">
        <v>302</v>
      </c>
    </row>
    <row r="351" spans="1:22" outlineLevel="1">
      <c r="A351" s="179" t="s">
        <v>219</v>
      </c>
      <c r="B351" s="160" t="s">
        <v>274</v>
      </c>
      <c r="C351" s="170">
        <v>43530</v>
      </c>
      <c r="D351" s="160" t="s">
        <v>304</v>
      </c>
      <c r="E351" s="161" t="s">
        <v>575</v>
      </c>
      <c r="F351" s="162">
        <v>75343</v>
      </c>
      <c r="G351" s="163">
        <f t="shared" si="0"/>
        <v>-152.27000000000001</v>
      </c>
      <c r="H351" s="163">
        <f t="shared" si="0"/>
        <v>-200</v>
      </c>
      <c r="I351" s="160" t="s">
        <v>10</v>
      </c>
      <c r="J351" s="163">
        <f t="shared" si="1"/>
        <v>-202.16</v>
      </c>
      <c r="K351" s="172" t="s">
        <v>350</v>
      </c>
      <c r="L351" s="173" t="s">
        <v>307</v>
      </c>
      <c r="M351" s="173" t="s">
        <v>259</v>
      </c>
      <c r="N351" s="173"/>
      <c r="O351" s="173" t="s">
        <v>308</v>
      </c>
      <c r="P351" s="173" t="s">
        <v>61</v>
      </c>
      <c r="Q351" s="173" t="s">
        <v>240</v>
      </c>
      <c r="R351" s="172" t="s">
        <v>302</v>
      </c>
      <c r="S351" s="160" t="s">
        <v>308</v>
      </c>
      <c r="T351" s="160" t="s">
        <v>61</v>
      </c>
      <c r="U351" s="160" t="s">
        <v>240</v>
      </c>
      <c r="V351" s="179" t="s">
        <v>302</v>
      </c>
    </row>
    <row r="352" spans="1:22" outlineLevel="1">
      <c r="A352" s="179" t="s">
        <v>219</v>
      </c>
      <c r="B352" s="160" t="s">
        <v>274</v>
      </c>
      <c r="C352" s="170">
        <v>43543</v>
      </c>
      <c r="D352" s="160" t="s">
        <v>304</v>
      </c>
      <c r="E352" s="161" t="s">
        <v>576</v>
      </c>
      <c r="F352" s="162">
        <v>75343</v>
      </c>
      <c r="G352" s="163">
        <f t="shared" si="0"/>
        <v>-30.45</v>
      </c>
      <c r="H352" s="163">
        <f t="shared" si="0"/>
        <v>-40</v>
      </c>
      <c r="I352" s="160" t="s">
        <v>10</v>
      </c>
      <c r="J352" s="163">
        <f t="shared" si="1"/>
        <v>-40.43</v>
      </c>
      <c r="K352" s="172" t="s">
        <v>350</v>
      </c>
      <c r="L352" s="173" t="s">
        <v>307</v>
      </c>
      <c r="M352" s="173" t="s">
        <v>259</v>
      </c>
      <c r="N352" s="173"/>
      <c r="O352" s="173" t="s">
        <v>308</v>
      </c>
      <c r="P352" s="173" t="s">
        <v>61</v>
      </c>
      <c r="Q352" s="173" t="s">
        <v>240</v>
      </c>
      <c r="R352" s="172" t="s">
        <v>302</v>
      </c>
      <c r="S352" s="160" t="s">
        <v>308</v>
      </c>
      <c r="T352" s="160" t="s">
        <v>61</v>
      </c>
      <c r="U352" s="160" t="s">
        <v>240</v>
      </c>
      <c r="V352" s="179" t="s">
        <v>302</v>
      </c>
    </row>
    <row r="353" spans="1:22" outlineLevel="1">
      <c r="A353" s="179" t="s">
        <v>219</v>
      </c>
      <c r="B353" s="160" t="s">
        <v>274</v>
      </c>
      <c r="C353" s="170">
        <v>43545</v>
      </c>
      <c r="D353" s="160" t="s">
        <v>304</v>
      </c>
      <c r="E353" s="161" t="s">
        <v>577</v>
      </c>
      <c r="F353" s="162">
        <v>75343</v>
      </c>
      <c r="G353" s="163">
        <f t="shared" si="0"/>
        <v>-380.68</v>
      </c>
      <c r="H353" s="163">
        <f t="shared" si="0"/>
        <v>-500</v>
      </c>
      <c r="I353" s="160" t="s">
        <v>10</v>
      </c>
      <c r="J353" s="163">
        <f t="shared" si="1"/>
        <v>-505.4</v>
      </c>
      <c r="K353" s="172" t="s">
        <v>350</v>
      </c>
      <c r="L353" s="173" t="s">
        <v>307</v>
      </c>
      <c r="M353" s="173" t="s">
        <v>259</v>
      </c>
      <c r="N353" s="173"/>
      <c r="O353" s="173" t="s">
        <v>308</v>
      </c>
      <c r="P353" s="173" t="s">
        <v>61</v>
      </c>
      <c r="Q353" s="173" t="s">
        <v>240</v>
      </c>
      <c r="R353" s="172" t="s">
        <v>302</v>
      </c>
      <c r="S353" s="160" t="s">
        <v>308</v>
      </c>
      <c r="T353" s="160" t="s">
        <v>61</v>
      </c>
      <c r="U353" s="160" t="s">
        <v>240</v>
      </c>
      <c r="V353" s="179" t="s">
        <v>302</v>
      </c>
    </row>
    <row r="354" spans="1:22" outlineLevel="1">
      <c r="A354" s="179" t="s">
        <v>219</v>
      </c>
      <c r="B354" s="160" t="s">
        <v>274</v>
      </c>
      <c r="C354" s="170">
        <v>43545</v>
      </c>
      <c r="D354" s="160" t="s">
        <v>304</v>
      </c>
      <c r="E354" s="161" t="s">
        <v>578</v>
      </c>
      <c r="F354" s="162">
        <v>75343</v>
      </c>
      <c r="G354" s="163">
        <f t="shared" si="0"/>
        <v>-304.54000000000002</v>
      </c>
      <c r="H354" s="163">
        <f t="shared" si="0"/>
        <v>-400</v>
      </c>
      <c r="I354" s="160" t="s">
        <v>10</v>
      </c>
      <c r="J354" s="163">
        <f t="shared" si="1"/>
        <v>-404.31</v>
      </c>
      <c r="K354" s="172" t="s">
        <v>350</v>
      </c>
      <c r="L354" s="173" t="s">
        <v>307</v>
      </c>
      <c r="M354" s="173" t="s">
        <v>259</v>
      </c>
      <c r="N354" s="173"/>
      <c r="O354" s="173" t="s">
        <v>308</v>
      </c>
      <c r="P354" s="173" t="s">
        <v>61</v>
      </c>
      <c r="Q354" s="173" t="s">
        <v>240</v>
      </c>
      <c r="R354" s="172" t="s">
        <v>302</v>
      </c>
      <c r="S354" s="160" t="s">
        <v>308</v>
      </c>
      <c r="T354" s="160" t="s">
        <v>61</v>
      </c>
      <c r="U354" s="160" t="s">
        <v>240</v>
      </c>
      <c r="V354" s="179" t="s">
        <v>302</v>
      </c>
    </row>
    <row r="355" spans="1:22" outlineLevel="1">
      <c r="A355" s="179" t="s">
        <v>219</v>
      </c>
      <c r="B355" s="160" t="s">
        <v>274</v>
      </c>
      <c r="C355" s="170">
        <v>43545</v>
      </c>
      <c r="D355" s="160" t="s">
        <v>304</v>
      </c>
      <c r="E355" s="161" t="s">
        <v>579</v>
      </c>
      <c r="F355" s="162">
        <v>75343</v>
      </c>
      <c r="G355" s="163">
        <f t="shared" si="0"/>
        <v>-152.27000000000001</v>
      </c>
      <c r="H355" s="163">
        <f t="shared" si="0"/>
        <v>-200</v>
      </c>
      <c r="I355" s="160" t="s">
        <v>10</v>
      </c>
      <c r="J355" s="163">
        <f t="shared" si="1"/>
        <v>-202.16</v>
      </c>
      <c r="K355" s="172" t="s">
        <v>350</v>
      </c>
      <c r="L355" s="173" t="s">
        <v>307</v>
      </c>
      <c r="M355" s="173" t="s">
        <v>259</v>
      </c>
      <c r="N355" s="173"/>
      <c r="O355" s="173" t="s">
        <v>308</v>
      </c>
      <c r="P355" s="173" t="s">
        <v>61</v>
      </c>
      <c r="Q355" s="173" t="s">
        <v>240</v>
      </c>
      <c r="R355" s="172" t="s">
        <v>302</v>
      </c>
      <c r="S355" s="160" t="s">
        <v>308</v>
      </c>
      <c r="T355" s="160" t="s">
        <v>61</v>
      </c>
      <c r="U355" s="160" t="s">
        <v>240</v>
      </c>
      <c r="V355" s="179" t="s">
        <v>302</v>
      </c>
    </row>
    <row r="356" spans="1:22" outlineLevel="1">
      <c r="A356" s="179" t="s">
        <v>219</v>
      </c>
      <c r="B356" s="160" t="s">
        <v>274</v>
      </c>
      <c r="C356" s="170">
        <v>43545</v>
      </c>
      <c r="D356" s="160" t="s">
        <v>304</v>
      </c>
      <c r="E356" s="161" t="s">
        <v>580</v>
      </c>
      <c r="F356" s="162">
        <v>75343</v>
      </c>
      <c r="G356" s="163">
        <f t="shared" si="0"/>
        <v>-152.27000000000001</v>
      </c>
      <c r="H356" s="163">
        <f t="shared" si="0"/>
        <v>-200</v>
      </c>
      <c r="I356" s="160" t="s">
        <v>10</v>
      </c>
      <c r="J356" s="163">
        <f t="shared" si="1"/>
        <v>-202.16</v>
      </c>
      <c r="K356" s="172" t="s">
        <v>350</v>
      </c>
      <c r="L356" s="173" t="s">
        <v>307</v>
      </c>
      <c r="M356" s="173" t="s">
        <v>259</v>
      </c>
      <c r="N356" s="173"/>
      <c r="O356" s="173" t="s">
        <v>308</v>
      </c>
      <c r="P356" s="173" t="s">
        <v>61</v>
      </c>
      <c r="Q356" s="173" t="s">
        <v>240</v>
      </c>
      <c r="R356" s="172" t="s">
        <v>302</v>
      </c>
      <c r="S356" s="160" t="s">
        <v>308</v>
      </c>
      <c r="T356" s="160" t="s">
        <v>61</v>
      </c>
      <c r="U356" s="160" t="s">
        <v>240</v>
      </c>
      <c r="V356" s="179" t="s">
        <v>302</v>
      </c>
    </row>
    <row r="357" spans="1:22" outlineLevel="1">
      <c r="A357" s="179" t="s">
        <v>219</v>
      </c>
      <c r="B357" s="160" t="s">
        <v>274</v>
      </c>
      <c r="C357" s="170">
        <v>43550</v>
      </c>
      <c r="D357" s="160" t="s">
        <v>304</v>
      </c>
      <c r="E357" s="161" t="s">
        <v>581</v>
      </c>
      <c r="F357" s="162">
        <v>75343</v>
      </c>
      <c r="G357" s="163">
        <f t="shared" si="0"/>
        <v>-183.76</v>
      </c>
      <c r="H357" s="163">
        <f t="shared" si="0"/>
        <v>-241.36</v>
      </c>
      <c r="I357" s="160" t="s">
        <v>10</v>
      </c>
      <c r="J357" s="163">
        <f t="shared" si="1"/>
        <v>-243.96</v>
      </c>
      <c r="K357" s="172" t="s">
        <v>350</v>
      </c>
      <c r="L357" s="173" t="s">
        <v>307</v>
      </c>
      <c r="M357" s="173" t="s">
        <v>259</v>
      </c>
      <c r="N357" s="173"/>
      <c r="O357" s="173" t="s">
        <v>308</v>
      </c>
      <c r="P357" s="173" t="s">
        <v>61</v>
      </c>
      <c r="Q357" s="173" t="s">
        <v>240</v>
      </c>
      <c r="R357" s="172" t="s">
        <v>302</v>
      </c>
      <c r="S357" s="160" t="s">
        <v>308</v>
      </c>
      <c r="T357" s="160" t="s">
        <v>61</v>
      </c>
      <c r="U357" s="160" t="s">
        <v>240</v>
      </c>
      <c r="V357" s="179" t="s">
        <v>302</v>
      </c>
    </row>
    <row r="358" spans="1:22">
      <c r="A358" s="174" t="s">
        <v>301</v>
      </c>
      <c r="B358" s="174"/>
      <c r="C358" s="174"/>
      <c r="D358" s="174"/>
      <c r="E358" s="175"/>
      <c r="F358" s="176"/>
      <c r="G358" s="177">
        <f>SUM(G315:G357)</f>
        <v>720.45999999999935</v>
      </c>
      <c r="H358" s="178">
        <f>SUM(H315:H357)</f>
        <v>949.25000000000011</v>
      </c>
      <c r="I358" s="174"/>
      <c r="J358" s="178">
        <f>SUM(J315:J357)</f>
        <v>950.60999999999967</v>
      </c>
      <c r="K358" s="174"/>
      <c r="L358" s="174"/>
      <c r="M358" s="174"/>
      <c r="N358" s="174"/>
      <c r="O358" s="174"/>
      <c r="P358" s="174"/>
      <c r="Q358" s="174"/>
      <c r="R358" s="174"/>
      <c r="S358" s="160"/>
      <c r="T358" s="160"/>
      <c r="U358" s="160"/>
      <c r="V358" s="160"/>
    </row>
    <row r="359" spans="1:22" outlineLevel="1">
      <c r="A359" s="179" t="s">
        <v>221</v>
      </c>
      <c r="B359" s="160" t="s">
        <v>274</v>
      </c>
      <c r="C359" s="170">
        <v>43546</v>
      </c>
      <c r="D359" s="160" t="s">
        <v>348</v>
      </c>
      <c r="E359" s="161" t="s">
        <v>582</v>
      </c>
      <c r="F359" s="162">
        <v>75385</v>
      </c>
      <c r="G359" s="163">
        <v>190.34</v>
      </c>
      <c r="H359" s="160">
        <v>250</v>
      </c>
      <c r="I359" s="160" t="s">
        <v>10</v>
      </c>
      <c r="J359" s="171">
        <v>250</v>
      </c>
      <c r="K359" s="172" t="s">
        <v>350</v>
      </c>
      <c r="L359" s="173" t="s">
        <v>307</v>
      </c>
      <c r="M359" s="173" t="s">
        <v>259</v>
      </c>
      <c r="N359" s="173"/>
      <c r="O359" s="173" t="s">
        <v>351</v>
      </c>
      <c r="P359" s="173" t="s">
        <v>61</v>
      </c>
      <c r="Q359" s="173" t="s">
        <v>240</v>
      </c>
      <c r="R359" s="172" t="s">
        <v>302</v>
      </c>
      <c r="S359" s="160" t="s">
        <v>351</v>
      </c>
      <c r="T359" s="160" t="s">
        <v>61</v>
      </c>
      <c r="U359" s="160" t="s">
        <v>240</v>
      </c>
      <c r="V359" s="179" t="s">
        <v>302</v>
      </c>
    </row>
    <row r="360" spans="1:22" outlineLevel="1">
      <c r="A360" s="179" t="s">
        <v>221</v>
      </c>
      <c r="B360" s="160" t="s">
        <v>274</v>
      </c>
      <c r="C360" s="170">
        <v>43546</v>
      </c>
      <c r="D360" s="160" t="s">
        <v>348</v>
      </c>
      <c r="E360" s="161" t="s">
        <v>583</v>
      </c>
      <c r="F360" s="162">
        <v>75385</v>
      </c>
      <c r="G360" s="163">
        <v>144.66</v>
      </c>
      <c r="H360" s="160">
        <v>190</v>
      </c>
      <c r="I360" s="160" t="s">
        <v>10</v>
      </c>
      <c r="J360" s="171">
        <v>190</v>
      </c>
      <c r="K360" s="172" t="s">
        <v>350</v>
      </c>
      <c r="L360" s="173" t="s">
        <v>307</v>
      </c>
      <c r="M360" s="173" t="s">
        <v>259</v>
      </c>
      <c r="N360" s="173"/>
      <c r="O360" s="173" t="s">
        <v>351</v>
      </c>
      <c r="P360" s="173" t="s">
        <v>61</v>
      </c>
      <c r="Q360" s="173" t="s">
        <v>240</v>
      </c>
      <c r="R360" s="172" t="s">
        <v>302</v>
      </c>
      <c r="S360" s="160" t="s">
        <v>351</v>
      </c>
      <c r="T360" s="160" t="s">
        <v>61</v>
      </c>
      <c r="U360" s="160" t="s">
        <v>240</v>
      </c>
      <c r="V360" s="179" t="s">
        <v>302</v>
      </c>
    </row>
    <row r="361" spans="1:22" outlineLevel="1">
      <c r="A361" s="179" t="s">
        <v>221</v>
      </c>
      <c r="B361" s="160" t="s">
        <v>274</v>
      </c>
      <c r="C361" s="170">
        <v>43546</v>
      </c>
      <c r="D361" s="160" t="s">
        <v>348</v>
      </c>
      <c r="E361" s="161" t="s">
        <v>584</v>
      </c>
      <c r="F361" s="162">
        <v>75385</v>
      </c>
      <c r="G361" s="163">
        <v>114.2</v>
      </c>
      <c r="H361" s="160">
        <v>150</v>
      </c>
      <c r="I361" s="160" t="s">
        <v>10</v>
      </c>
      <c r="J361" s="171">
        <v>150</v>
      </c>
      <c r="K361" s="172" t="s">
        <v>350</v>
      </c>
      <c r="L361" s="173" t="s">
        <v>307</v>
      </c>
      <c r="M361" s="173" t="s">
        <v>259</v>
      </c>
      <c r="N361" s="173"/>
      <c r="O361" s="173" t="s">
        <v>351</v>
      </c>
      <c r="P361" s="173" t="s">
        <v>61</v>
      </c>
      <c r="Q361" s="173" t="s">
        <v>240</v>
      </c>
      <c r="R361" s="172" t="s">
        <v>302</v>
      </c>
      <c r="S361" s="160" t="s">
        <v>351</v>
      </c>
      <c r="T361" s="160" t="s">
        <v>61</v>
      </c>
      <c r="U361" s="160" t="s">
        <v>240</v>
      </c>
      <c r="V361" s="179" t="s">
        <v>302</v>
      </c>
    </row>
    <row r="362" spans="1:22" outlineLevel="1">
      <c r="A362" s="179" t="s">
        <v>221</v>
      </c>
      <c r="B362" s="160" t="s">
        <v>274</v>
      </c>
      <c r="C362" s="170">
        <v>43546</v>
      </c>
      <c r="D362" s="160" t="s">
        <v>348</v>
      </c>
      <c r="E362" s="161" t="s">
        <v>585</v>
      </c>
      <c r="F362" s="162">
        <v>75385</v>
      </c>
      <c r="G362" s="163">
        <v>304.54000000000002</v>
      </c>
      <c r="H362" s="160">
        <v>400</v>
      </c>
      <c r="I362" s="160" t="s">
        <v>10</v>
      </c>
      <c r="J362" s="171">
        <v>400</v>
      </c>
      <c r="K362" s="172" t="s">
        <v>350</v>
      </c>
      <c r="L362" s="173" t="s">
        <v>307</v>
      </c>
      <c r="M362" s="173" t="s">
        <v>259</v>
      </c>
      <c r="N362" s="173"/>
      <c r="O362" s="173" t="s">
        <v>351</v>
      </c>
      <c r="P362" s="173" t="s">
        <v>61</v>
      </c>
      <c r="Q362" s="173" t="s">
        <v>240</v>
      </c>
      <c r="R362" s="172" t="s">
        <v>302</v>
      </c>
      <c r="S362" s="160" t="s">
        <v>351</v>
      </c>
      <c r="T362" s="160" t="s">
        <v>61</v>
      </c>
      <c r="U362" s="160" t="s">
        <v>240</v>
      </c>
      <c r="V362" s="179" t="s">
        <v>302</v>
      </c>
    </row>
    <row r="363" spans="1:22" outlineLevel="1">
      <c r="A363" s="179" t="s">
        <v>221</v>
      </c>
      <c r="B363" s="160" t="s">
        <v>274</v>
      </c>
      <c r="C363" s="170">
        <v>43546</v>
      </c>
      <c r="D363" s="160" t="s">
        <v>348</v>
      </c>
      <c r="E363" s="161" t="s">
        <v>586</v>
      </c>
      <c r="F363" s="162">
        <v>75385</v>
      </c>
      <c r="G363" s="163">
        <v>152.27000000000001</v>
      </c>
      <c r="H363" s="160">
        <v>200</v>
      </c>
      <c r="I363" s="160" t="s">
        <v>10</v>
      </c>
      <c r="J363" s="171">
        <v>200</v>
      </c>
      <c r="K363" s="172" t="s">
        <v>350</v>
      </c>
      <c r="L363" s="173" t="s">
        <v>307</v>
      </c>
      <c r="M363" s="173" t="s">
        <v>259</v>
      </c>
      <c r="N363" s="173"/>
      <c r="O363" s="173" t="s">
        <v>351</v>
      </c>
      <c r="P363" s="173" t="s">
        <v>61</v>
      </c>
      <c r="Q363" s="173" t="s">
        <v>240</v>
      </c>
      <c r="R363" s="172" t="s">
        <v>302</v>
      </c>
      <c r="S363" s="160" t="s">
        <v>351</v>
      </c>
      <c r="T363" s="160" t="s">
        <v>61</v>
      </c>
      <c r="U363" s="160" t="s">
        <v>240</v>
      </c>
      <c r="V363" s="179" t="s">
        <v>302</v>
      </c>
    </row>
    <row r="364" spans="1:22" outlineLevel="1">
      <c r="A364" s="179" t="s">
        <v>221</v>
      </c>
      <c r="B364" s="160" t="s">
        <v>274</v>
      </c>
      <c r="C364" s="170">
        <v>43546</v>
      </c>
      <c r="D364" s="160" t="s">
        <v>348</v>
      </c>
      <c r="E364" s="161" t="s">
        <v>587</v>
      </c>
      <c r="F364" s="162">
        <v>75385</v>
      </c>
      <c r="G364" s="163">
        <v>152.27000000000001</v>
      </c>
      <c r="H364" s="160">
        <v>200</v>
      </c>
      <c r="I364" s="160" t="s">
        <v>10</v>
      </c>
      <c r="J364" s="171">
        <v>200</v>
      </c>
      <c r="K364" s="172" t="s">
        <v>350</v>
      </c>
      <c r="L364" s="173" t="s">
        <v>307</v>
      </c>
      <c r="M364" s="173" t="s">
        <v>259</v>
      </c>
      <c r="N364" s="173"/>
      <c r="O364" s="173" t="s">
        <v>351</v>
      </c>
      <c r="P364" s="173" t="s">
        <v>61</v>
      </c>
      <c r="Q364" s="173" t="s">
        <v>240</v>
      </c>
      <c r="R364" s="172" t="s">
        <v>302</v>
      </c>
      <c r="S364" s="160" t="s">
        <v>351</v>
      </c>
      <c r="T364" s="160" t="s">
        <v>61</v>
      </c>
      <c r="U364" s="160" t="s">
        <v>240</v>
      </c>
      <c r="V364" s="179" t="s">
        <v>302</v>
      </c>
    </row>
    <row r="365" spans="1:22" outlineLevel="1">
      <c r="A365" s="179" t="s">
        <v>221</v>
      </c>
      <c r="B365" s="160" t="s">
        <v>274</v>
      </c>
      <c r="C365" s="170">
        <v>43525</v>
      </c>
      <c r="D365" s="160" t="s">
        <v>348</v>
      </c>
      <c r="E365" s="161" t="s">
        <v>588</v>
      </c>
      <c r="F365" s="162">
        <v>75385</v>
      </c>
      <c r="G365" s="163">
        <v>7.61</v>
      </c>
      <c r="H365" s="160">
        <v>10</v>
      </c>
      <c r="I365" s="160" t="s">
        <v>10</v>
      </c>
      <c r="J365" s="171">
        <v>10</v>
      </c>
      <c r="K365" s="172" t="s">
        <v>350</v>
      </c>
      <c r="L365" s="173" t="s">
        <v>307</v>
      </c>
      <c r="M365" s="173" t="s">
        <v>259</v>
      </c>
      <c r="N365" s="173"/>
      <c r="O365" s="173" t="s">
        <v>351</v>
      </c>
      <c r="P365" s="173" t="s">
        <v>61</v>
      </c>
      <c r="Q365" s="173" t="s">
        <v>240</v>
      </c>
      <c r="R365" s="172" t="s">
        <v>302</v>
      </c>
      <c r="S365" s="160" t="s">
        <v>351</v>
      </c>
      <c r="T365" s="160" t="s">
        <v>61</v>
      </c>
      <c r="U365" s="160" t="s">
        <v>240</v>
      </c>
      <c r="V365" s="179" t="s">
        <v>302</v>
      </c>
    </row>
    <row r="366" spans="1:22" outlineLevel="1">
      <c r="A366" s="179" t="s">
        <v>221</v>
      </c>
      <c r="B366" s="160" t="s">
        <v>274</v>
      </c>
      <c r="C366" s="170">
        <v>43555</v>
      </c>
      <c r="D366" s="160" t="s">
        <v>348</v>
      </c>
      <c r="E366" s="161" t="s">
        <v>589</v>
      </c>
      <c r="F366" s="162">
        <v>75385</v>
      </c>
      <c r="G366" s="163">
        <v>149.88999999999999</v>
      </c>
      <c r="H366" s="160">
        <v>196.88</v>
      </c>
      <c r="I366" s="160" t="s">
        <v>10</v>
      </c>
      <c r="J366" s="171">
        <v>196.88</v>
      </c>
      <c r="K366" s="172" t="s">
        <v>306</v>
      </c>
      <c r="L366" s="173" t="s">
        <v>307</v>
      </c>
      <c r="M366" s="173" t="s">
        <v>259</v>
      </c>
      <c r="N366" s="173"/>
      <c r="O366" s="173" t="s">
        <v>351</v>
      </c>
      <c r="P366" s="173" t="s">
        <v>61</v>
      </c>
      <c r="Q366" s="173" t="s">
        <v>240</v>
      </c>
      <c r="R366" s="172" t="s">
        <v>302</v>
      </c>
      <c r="S366" s="160" t="s">
        <v>351</v>
      </c>
      <c r="T366" s="160" t="s">
        <v>61</v>
      </c>
      <c r="U366" s="160" t="s">
        <v>240</v>
      </c>
      <c r="V366" s="179" t="s">
        <v>302</v>
      </c>
    </row>
    <row r="367" spans="1:22" outlineLevel="1">
      <c r="A367" s="179" t="s">
        <v>221</v>
      </c>
      <c r="B367" s="160" t="s">
        <v>274</v>
      </c>
      <c r="C367" s="170">
        <v>43530</v>
      </c>
      <c r="D367" s="160" t="s">
        <v>348</v>
      </c>
      <c r="E367" s="161" t="s">
        <v>590</v>
      </c>
      <c r="F367" s="162">
        <v>75385</v>
      </c>
      <c r="G367" s="163">
        <v>68.52</v>
      </c>
      <c r="H367" s="160">
        <v>90</v>
      </c>
      <c r="I367" s="160" t="s">
        <v>10</v>
      </c>
      <c r="J367" s="171">
        <v>90</v>
      </c>
      <c r="K367" s="172" t="s">
        <v>306</v>
      </c>
      <c r="L367" s="173" t="s">
        <v>307</v>
      </c>
      <c r="M367" s="173" t="s">
        <v>259</v>
      </c>
      <c r="N367" s="173"/>
      <c r="O367" s="173" t="s">
        <v>351</v>
      </c>
      <c r="P367" s="173" t="s">
        <v>61</v>
      </c>
      <c r="Q367" s="173" t="s">
        <v>240</v>
      </c>
      <c r="R367" s="172" t="s">
        <v>302</v>
      </c>
      <c r="S367" s="160" t="s">
        <v>351</v>
      </c>
      <c r="T367" s="160" t="s">
        <v>61</v>
      </c>
      <c r="U367" s="160" t="s">
        <v>240</v>
      </c>
      <c r="V367" s="179" t="s">
        <v>302</v>
      </c>
    </row>
    <row r="368" spans="1:22" outlineLevel="1">
      <c r="A368" s="179" t="s">
        <v>221</v>
      </c>
      <c r="B368" s="160" t="s">
        <v>274</v>
      </c>
      <c r="C368" s="170">
        <v>43530</v>
      </c>
      <c r="D368" s="160" t="s">
        <v>348</v>
      </c>
      <c r="E368" s="161" t="s">
        <v>591</v>
      </c>
      <c r="F368" s="162">
        <v>75385</v>
      </c>
      <c r="G368" s="163">
        <v>60.91</v>
      </c>
      <c r="H368" s="160">
        <v>80</v>
      </c>
      <c r="I368" s="160" t="s">
        <v>10</v>
      </c>
      <c r="J368" s="171">
        <v>80</v>
      </c>
      <c r="K368" s="172" t="s">
        <v>306</v>
      </c>
      <c r="L368" s="173" t="s">
        <v>307</v>
      </c>
      <c r="M368" s="173" t="s">
        <v>259</v>
      </c>
      <c r="N368" s="173"/>
      <c r="O368" s="173" t="s">
        <v>351</v>
      </c>
      <c r="P368" s="173" t="s">
        <v>61</v>
      </c>
      <c r="Q368" s="173" t="s">
        <v>240</v>
      </c>
      <c r="R368" s="172" t="s">
        <v>302</v>
      </c>
      <c r="S368" s="160" t="s">
        <v>351</v>
      </c>
      <c r="T368" s="160" t="s">
        <v>61</v>
      </c>
      <c r="U368" s="160" t="s">
        <v>240</v>
      </c>
      <c r="V368" s="179" t="s">
        <v>302</v>
      </c>
    </row>
    <row r="369" spans="1:22" outlineLevel="1">
      <c r="A369" s="179" t="s">
        <v>221</v>
      </c>
      <c r="B369" s="160" t="s">
        <v>274</v>
      </c>
      <c r="C369" s="170">
        <v>43530</v>
      </c>
      <c r="D369" s="160" t="s">
        <v>348</v>
      </c>
      <c r="E369" s="161" t="s">
        <v>592</v>
      </c>
      <c r="F369" s="162">
        <v>75385</v>
      </c>
      <c r="G369" s="163">
        <v>22.84</v>
      </c>
      <c r="H369" s="160">
        <v>30</v>
      </c>
      <c r="I369" s="160" t="s">
        <v>10</v>
      </c>
      <c r="J369" s="171">
        <v>30</v>
      </c>
      <c r="K369" s="172" t="s">
        <v>306</v>
      </c>
      <c r="L369" s="173" t="s">
        <v>307</v>
      </c>
      <c r="M369" s="173" t="s">
        <v>259</v>
      </c>
      <c r="N369" s="173"/>
      <c r="O369" s="173" t="s">
        <v>351</v>
      </c>
      <c r="P369" s="173" t="s">
        <v>61</v>
      </c>
      <c r="Q369" s="173" t="s">
        <v>240</v>
      </c>
      <c r="R369" s="172" t="s">
        <v>302</v>
      </c>
      <c r="S369" s="160" t="s">
        <v>351</v>
      </c>
      <c r="T369" s="160" t="s">
        <v>61</v>
      </c>
      <c r="U369" s="160" t="s">
        <v>240</v>
      </c>
      <c r="V369" s="179" t="s">
        <v>302</v>
      </c>
    </row>
    <row r="370" spans="1:22" outlineLevel="1">
      <c r="A370" s="179" t="s">
        <v>221</v>
      </c>
      <c r="B370" s="160" t="s">
        <v>274</v>
      </c>
      <c r="C370" s="170">
        <v>43530</v>
      </c>
      <c r="D370" s="160" t="s">
        <v>348</v>
      </c>
      <c r="E370" s="161" t="s">
        <v>593</v>
      </c>
      <c r="F370" s="162">
        <v>75385</v>
      </c>
      <c r="G370" s="163">
        <v>22.84</v>
      </c>
      <c r="H370" s="160">
        <v>30</v>
      </c>
      <c r="I370" s="160" t="s">
        <v>10</v>
      </c>
      <c r="J370" s="171">
        <v>30</v>
      </c>
      <c r="K370" s="172" t="s">
        <v>306</v>
      </c>
      <c r="L370" s="173" t="s">
        <v>307</v>
      </c>
      <c r="M370" s="173" t="s">
        <v>259</v>
      </c>
      <c r="N370" s="173"/>
      <c r="O370" s="173" t="s">
        <v>351</v>
      </c>
      <c r="P370" s="173" t="s">
        <v>61</v>
      </c>
      <c r="Q370" s="173" t="s">
        <v>240</v>
      </c>
      <c r="R370" s="172" t="s">
        <v>302</v>
      </c>
      <c r="S370" s="160" t="s">
        <v>351</v>
      </c>
      <c r="T370" s="160" t="s">
        <v>61</v>
      </c>
      <c r="U370" s="160" t="s">
        <v>240</v>
      </c>
      <c r="V370" s="179" t="s">
        <v>302</v>
      </c>
    </row>
    <row r="371" spans="1:22" outlineLevel="1">
      <c r="A371" s="179" t="s">
        <v>221</v>
      </c>
      <c r="B371" s="160" t="s">
        <v>274</v>
      </c>
      <c r="C371" s="170">
        <v>43530</v>
      </c>
      <c r="D371" s="160" t="s">
        <v>348</v>
      </c>
      <c r="E371" s="161" t="s">
        <v>594</v>
      </c>
      <c r="F371" s="162">
        <v>75385</v>
      </c>
      <c r="G371" s="163">
        <v>22.84</v>
      </c>
      <c r="H371" s="160">
        <v>30</v>
      </c>
      <c r="I371" s="160" t="s">
        <v>10</v>
      </c>
      <c r="J371" s="171">
        <v>30</v>
      </c>
      <c r="K371" s="172" t="s">
        <v>306</v>
      </c>
      <c r="L371" s="173" t="s">
        <v>307</v>
      </c>
      <c r="M371" s="173" t="s">
        <v>259</v>
      </c>
      <c r="N371" s="173"/>
      <c r="O371" s="173" t="s">
        <v>351</v>
      </c>
      <c r="P371" s="173" t="s">
        <v>61</v>
      </c>
      <c r="Q371" s="173" t="s">
        <v>240</v>
      </c>
      <c r="R371" s="172" t="s">
        <v>302</v>
      </c>
      <c r="S371" s="160" t="s">
        <v>351</v>
      </c>
      <c r="T371" s="160" t="s">
        <v>61</v>
      </c>
      <c r="U371" s="160" t="s">
        <v>240</v>
      </c>
      <c r="V371" s="179" t="s">
        <v>302</v>
      </c>
    </row>
    <row r="372" spans="1:22" outlineLevel="1">
      <c r="A372" s="179" t="s">
        <v>221</v>
      </c>
      <c r="B372" s="160" t="s">
        <v>274</v>
      </c>
      <c r="C372" s="170">
        <v>43526</v>
      </c>
      <c r="D372" s="160" t="s">
        <v>304</v>
      </c>
      <c r="E372" s="161" t="s">
        <v>567</v>
      </c>
      <c r="F372" s="162">
        <v>75343</v>
      </c>
      <c r="G372" s="163">
        <v>41.44</v>
      </c>
      <c r="H372" s="160">
        <v>54.43</v>
      </c>
      <c r="I372" s="160" t="s">
        <v>10</v>
      </c>
      <c r="J372" s="171">
        <v>55.02</v>
      </c>
      <c r="K372" s="172" t="s">
        <v>350</v>
      </c>
      <c r="L372" s="173" t="s">
        <v>307</v>
      </c>
      <c r="M372" s="173" t="s">
        <v>259</v>
      </c>
      <c r="N372" s="173"/>
      <c r="O372" s="173" t="s">
        <v>308</v>
      </c>
      <c r="P372" s="173" t="s">
        <v>61</v>
      </c>
      <c r="Q372" s="173" t="s">
        <v>240</v>
      </c>
      <c r="R372" s="172" t="s">
        <v>302</v>
      </c>
      <c r="S372" s="160" t="s">
        <v>308</v>
      </c>
      <c r="T372" s="160" t="s">
        <v>61</v>
      </c>
      <c r="U372" s="160" t="s">
        <v>240</v>
      </c>
      <c r="V372" s="179" t="s">
        <v>302</v>
      </c>
    </row>
    <row r="373" spans="1:22" outlineLevel="1">
      <c r="A373" s="179" t="s">
        <v>221</v>
      </c>
      <c r="B373" s="160" t="s">
        <v>274</v>
      </c>
      <c r="C373" s="170">
        <v>43526</v>
      </c>
      <c r="D373" s="160" t="s">
        <v>304</v>
      </c>
      <c r="E373" s="161" t="s">
        <v>568</v>
      </c>
      <c r="F373" s="162">
        <v>75343</v>
      </c>
      <c r="G373" s="163">
        <v>6.63</v>
      </c>
      <c r="H373" s="160">
        <v>8.7100000000000009</v>
      </c>
      <c r="I373" s="160" t="s">
        <v>10</v>
      </c>
      <c r="J373" s="171">
        <v>8.8000000000000007</v>
      </c>
      <c r="K373" s="172" t="s">
        <v>350</v>
      </c>
      <c r="L373" s="173" t="s">
        <v>307</v>
      </c>
      <c r="M373" s="173" t="s">
        <v>259</v>
      </c>
      <c r="N373" s="173"/>
      <c r="O373" s="173" t="s">
        <v>308</v>
      </c>
      <c r="P373" s="173" t="s">
        <v>61</v>
      </c>
      <c r="Q373" s="173" t="s">
        <v>240</v>
      </c>
      <c r="R373" s="172" t="s">
        <v>302</v>
      </c>
      <c r="S373" s="160" t="s">
        <v>308</v>
      </c>
      <c r="T373" s="160" t="s">
        <v>61</v>
      </c>
      <c r="U373" s="160" t="s">
        <v>240</v>
      </c>
      <c r="V373" s="179" t="s">
        <v>302</v>
      </c>
    </row>
    <row r="374" spans="1:22" outlineLevel="1">
      <c r="A374" s="179" t="s">
        <v>221</v>
      </c>
      <c r="B374" s="160" t="s">
        <v>274</v>
      </c>
      <c r="C374" s="170">
        <v>43526</v>
      </c>
      <c r="D374" s="160" t="s">
        <v>304</v>
      </c>
      <c r="E374" s="161" t="s">
        <v>569</v>
      </c>
      <c r="F374" s="162">
        <v>75343</v>
      </c>
      <c r="G374" s="163">
        <v>11.42</v>
      </c>
      <c r="H374" s="160">
        <v>15</v>
      </c>
      <c r="I374" s="160" t="s">
        <v>10</v>
      </c>
      <c r="J374" s="171">
        <v>15.16</v>
      </c>
      <c r="K374" s="172" t="s">
        <v>350</v>
      </c>
      <c r="L374" s="173" t="s">
        <v>307</v>
      </c>
      <c r="M374" s="173" t="s">
        <v>259</v>
      </c>
      <c r="N374" s="173"/>
      <c r="O374" s="173" t="s">
        <v>308</v>
      </c>
      <c r="P374" s="173" t="s">
        <v>61</v>
      </c>
      <c r="Q374" s="173" t="s">
        <v>240</v>
      </c>
      <c r="R374" s="172" t="s">
        <v>302</v>
      </c>
      <c r="S374" s="160" t="s">
        <v>308</v>
      </c>
      <c r="T374" s="160" t="s">
        <v>61</v>
      </c>
      <c r="U374" s="160" t="s">
        <v>240</v>
      </c>
      <c r="V374" s="179" t="s">
        <v>302</v>
      </c>
    </row>
    <row r="375" spans="1:22" outlineLevel="1">
      <c r="A375" s="179" t="s">
        <v>221</v>
      </c>
      <c r="B375" s="160" t="s">
        <v>274</v>
      </c>
      <c r="C375" s="170">
        <v>43529</v>
      </c>
      <c r="D375" s="160" t="s">
        <v>304</v>
      </c>
      <c r="E375" s="161" t="s">
        <v>570</v>
      </c>
      <c r="F375" s="162">
        <v>75343</v>
      </c>
      <c r="G375" s="163">
        <v>81.459999999999994</v>
      </c>
      <c r="H375" s="160">
        <v>107</v>
      </c>
      <c r="I375" s="160" t="s">
        <v>10</v>
      </c>
      <c r="J375" s="171">
        <v>108.15</v>
      </c>
      <c r="K375" s="172" t="s">
        <v>350</v>
      </c>
      <c r="L375" s="173" t="s">
        <v>307</v>
      </c>
      <c r="M375" s="173" t="s">
        <v>259</v>
      </c>
      <c r="N375" s="173"/>
      <c r="O375" s="173" t="s">
        <v>308</v>
      </c>
      <c r="P375" s="173" t="s">
        <v>61</v>
      </c>
      <c r="Q375" s="173" t="s">
        <v>240</v>
      </c>
      <c r="R375" s="172" t="s">
        <v>302</v>
      </c>
      <c r="S375" s="160" t="s">
        <v>308</v>
      </c>
      <c r="T375" s="160" t="s">
        <v>61</v>
      </c>
      <c r="U375" s="160" t="s">
        <v>240</v>
      </c>
      <c r="V375" s="179" t="s">
        <v>302</v>
      </c>
    </row>
    <row r="376" spans="1:22" outlineLevel="1">
      <c r="A376" s="179" t="s">
        <v>221</v>
      </c>
      <c r="B376" s="160" t="s">
        <v>274</v>
      </c>
      <c r="C376" s="170">
        <v>43529</v>
      </c>
      <c r="D376" s="160" t="s">
        <v>304</v>
      </c>
      <c r="E376" s="161" t="s">
        <v>571</v>
      </c>
      <c r="F376" s="162">
        <v>75343</v>
      </c>
      <c r="G376" s="163">
        <v>51.77</v>
      </c>
      <c r="H376" s="160">
        <v>68</v>
      </c>
      <c r="I376" s="160" t="s">
        <v>10</v>
      </c>
      <c r="J376" s="171">
        <v>68.73</v>
      </c>
      <c r="K376" s="172" t="s">
        <v>350</v>
      </c>
      <c r="L376" s="173" t="s">
        <v>307</v>
      </c>
      <c r="M376" s="173" t="s">
        <v>259</v>
      </c>
      <c r="N376" s="173"/>
      <c r="O376" s="173" t="s">
        <v>308</v>
      </c>
      <c r="P376" s="173" t="s">
        <v>61</v>
      </c>
      <c r="Q376" s="173" t="s">
        <v>240</v>
      </c>
      <c r="R376" s="172" t="s">
        <v>302</v>
      </c>
      <c r="S376" s="160" t="s">
        <v>308</v>
      </c>
      <c r="T376" s="160" t="s">
        <v>61</v>
      </c>
      <c r="U376" s="160" t="s">
        <v>240</v>
      </c>
      <c r="V376" s="179" t="s">
        <v>302</v>
      </c>
    </row>
    <row r="377" spans="1:22" outlineLevel="1">
      <c r="A377" s="179" t="s">
        <v>221</v>
      </c>
      <c r="B377" s="160" t="s">
        <v>274</v>
      </c>
      <c r="C377" s="170">
        <v>43529</v>
      </c>
      <c r="D377" s="160" t="s">
        <v>304</v>
      </c>
      <c r="E377" s="161" t="s">
        <v>572</v>
      </c>
      <c r="F377" s="162">
        <v>75343</v>
      </c>
      <c r="G377" s="163">
        <v>22.84</v>
      </c>
      <c r="H377" s="160">
        <v>30</v>
      </c>
      <c r="I377" s="160" t="s">
        <v>10</v>
      </c>
      <c r="J377" s="171">
        <v>30.32</v>
      </c>
      <c r="K377" s="172" t="s">
        <v>350</v>
      </c>
      <c r="L377" s="173" t="s">
        <v>307</v>
      </c>
      <c r="M377" s="173" t="s">
        <v>259</v>
      </c>
      <c r="N377" s="173"/>
      <c r="O377" s="173" t="s">
        <v>308</v>
      </c>
      <c r="P377" s="173" t="s">
        <v>61</v>
      </c>
      <c r="Q377" s="173" t="s">
        <v>240</v>
      </c>
      <c r="R377" s="172" t="s">
        <v>302</v>
      </c>
      <c r="S377" s="160" t="s">
        <v>308</v>
      </c>
      <c r="T377" s="160" t="s">
        <v>61</v>
      </c>
      <c r="U377" s="160" t="s">
        <v>240</v>
      </c>
      <c r="V377" s="179" t="s">
        <v>302</v>
      </c>
    </row>
    <row r="378" spans="1:22" outlineLevel="1">
      <c r="A378" s="179" t="s">
        <v>221</v>
      </c>
      <c r="B378" s="160" t="s">
        <v>274</v>
      </c>
      <c r="C378" s="170">
        <v>43529</v>
      </c>
      <c r="D378" s="160" t="s">
        <v>304</v>
      </c>
      <c r="E378" s="161" t="s">
        <v>573</v>
      </c>
      <c r="F378" s="162">
        <v>75343</v>
      </c>
      <c r="G378" s="163">
        <v>15.23</v>
      </c>
      <c r="H378" s="160">
        <v>20</v>
      </c>
      <c r="I378" s="160" t="s">
        <v>10</v>
      </c>
      <c r="J378" s="171">
        <v>20.22</v>
      </c>
      <c r="K378" s="172" t="s">
        <v>350</v>
      </c>
      <c r="L378" s="173" t="s">
        <v>307</v>
      </c>
      <c r="M378" s="173" t="s">
        <v>259</v>
      </c>
      <c r="N378" s="173"/>
      <c r="O378" s="173" t="s">
        <v>308</v>
      </c>
      <c r="P378" s="173" t="s">
        <v>61</v>
      </c>
      <c r="Q378" s="173" t="s">
        <v>240</v>
      </c>
      <c r="R378" s="172" t="s">
        <v>302</v>
      </c>
      <c r="S378" s="160" t="s">
        <v>308</v>
      </c>
      <c r="T378" s="160" t="s">
        <v>61</v>
      </c>
      <c r="U378" s="160" t="s">
        <v>240</v>
      </c>
      <c r="V378" s="179" t="s">
        <v>302</v>
      </c>
    </row>
    <row r="379" spans="1:22" outlineLevel="1">
      <c r="A379" s="179" t="s">
        <v>221</v>
      </c>
      <c r="B379" s="160" t="s">
        <v>274</v>
      </c>
      <c r="C379" s="170">
        <v>43529</v>
      </c>
      <c r="D379" s="160" t="s">
        <v>304</v>
      </c>
      <c r="E379" s="161" t="s">
        <v>574</v>
      </c>
      <c r="F379" s="162">
        <v>75343</v>
      </c>
      <c r="G379" s="163">
        <v>34.26</v>
      </c>
      <c r="H379" s="160">
        <v>45</v>
      </c>
      <c r="I379" s="160" t="s">
        <v>10</v>
      </c>
      <c r="J379" s="171">
        <v>45.48</v>
      </c>
      <c r="K379" s="172" t="s">
        <v>350</v>
      </c>
      <c r="L379" s="173" t="s">
        <v>307</v>
      </c>
      <c r="M379" s="173" t="s">
        <v>259</v>
      </c>
      <c r="N379" s="173"/>
      <c r="O379" s="173" t="s">
        <v>308</v>
      </c>
      <c r="P379" s="173" t="s">
        <v>61</v>
      </c>
      <c r="Q379" s="173" t="s">
        <v>240</v>
      </c>
      <c r="R379" s="172" t="s">
        <v>302</v>
      </c>
      <c r="S379" s="160" t="s">
        <v>308</v>
      </c>
      <c r="T379" s="160" t="s">
        <v>61</v>
      </c>
      <c r="U379" s="160" t="s">
        <v>240</v>
      </c>
      <c r="V379" s="179" t="s">
        <v>302</v>
      </c>
    </row>
    <row r="380" spans="1:22" outlineLevel="1">
      <c r="A380" s="179" t="s">
        <v>221</v>
      </c>
      <c r="B380" s="160" t="s">
        <v>274</v>
      </c>
      <c r="C380" s="170">
        <v>43530</v>
      </c>
      <c r="D380" s="160" t="s">
        <v>304</v>
      </c>
      <c r="E380" s="161" t="s">
        <v>575</v>
      </c>
      <c r="F380" s="162">
        <v>75343</v>
      </c>
      <c r="G380" s="163">
        <v>152.27000000000001</v>
      </c>
      <c r="H380" s="160">
        <v>200</v>
      </c>
      <c r="I380" s="160" t="s">
        <v>10</v>
      </c>
      <c r="J380" s="171">
        <v>202.16</v>
      </c>
      <c r="K380" s="172" t="s">
        <v>350</v>
      </c>
      <c r="L380" s="173" t="s">
        <v>307</v>
      </c>
      <c r="M380" s="173" t="s">
        <v>259</v>
      </c>
      <c r="N380" s="173"/>
      <c r="O380" s="173" t="s">
        <v>308</v>
      </c>
      <c r="P380" s="173" t="s">
        <v>61</v>
      </c>
      <c r="Q380" s="173" t="s">
        <v>240</v>
      </c>
      <c r="R380" s="172" t="s">
        <v>302</v>
      </c>
      <c r="S380" s="160" t="s">
        <v>308</v>
      </c>
      <c r="T380" s="160" t="s">
        <v>61</v>
      </c>
      <c r="U380" s="160" t="s">
        <v>240</v>
      </c>
      <c r="V380" s="179" t="s">
        <v>302</v>
      </c>
    </row>
    <row r="381" spans="1:22" outlineLevel="1">
      <c r="A381" s="179" t="s">
        <v>221</v>
      </c>
      <c r="B381" s="160" t="s">
        <v>274</v>
      </c>
      <c r="C381" s="170">
        <v>43543</v>
      </c>
      <c r="D381" s="160" t="s">
        <v>304</v>
      </c>
      <c r="E381" s="161" t="s">
        <v>576</v>
      </c>
      <c r="F381" s="162">
        <v>75343</v>
      </c>
      <c r="G381" s="163">
        <v>30.45</v>
      </c>
      <c r="H381" s="160">
        <v>40</v>
      </c>
      <c r="I381" s="160" t="s">
        <v>10</v>
      </c>
      <c r="J381" s="171">
        <v>40.43</v>
      </c>
      <c r="K381" s="172" t="s">
        <v>350</v>
      </c>
      <c r="L381" s="173" t="s">
        <v>307</v>
      </c>
      <c r="M381" s="173" t="s">
        <v>259</v>
      </c>
      <c r="N381" s="173"/>
      <c r="O381" s="173" t="s">
        <v>308</v>
      </c>
      <c r="P381" s="173" t="s">
        <v>61</v>
      </c>
      <c r="Q381" s="173" t="s">
        <v>240</v>
      </c>
      <c r="R381" s="172" t="s">
        <v>302</v>
      </c>
      <c r="S381" s="160" t="s">
        <v>308</v>
      </c>
      <c r="T381" s="160" t="s">
        <v>61</v>
      </c>
      <c r="U381" s="160" t="s">
        <v>240</v>
      </c>
      <c r="V381" s="179" t="s">
        <v>302</v>
      </c>
    </row>
    <row r="382" spans="1:22" outlineLevel="1">
      <c r="A382" s="179" t="s">
        <v>221</v>
      </c>
      <c r="B382" s="160" t="s">
        <v>274</v>
      </c>
      <c r="C382" s="170">
        <v>43545</v>
      </c>
      <c r="D382" s="160" t="s">
        <v>304</v>
      </c>
      <c r="E382" s="161" t="s">
        <v>577</v>
      </c>
      <c r="F382" s="162">
        <v>75343</v>
      </c>
      <c r="G382" s="163">
        <v>380.68</v>
      </c>
      <c r="H382" s="160">
        <v>500</v>
      </c>
      <c r="I382" s="160" t="s">
        <v>10</v>
      </c>
      <c r="J382" s="171">
        <v>505.4</v>
      </c>
      <c r="K382" s="172" t="s">
        <v>350</v>
      </c>
      <c r="L382" s="173" t="s">
        <v>307</v>
      </c>
      <c r="M382" s="173" t="s">
        <v>259</v>
      </c>
      <c r="N382" s="173"/>
      <c r="O382" s="173" t="s">
        <v>308</v>
      </c>
      <c r="P382" s="173" t="s">
        <v>61</v>
      </c>
      <c r="Q382" s="173" t="s">
        <v>240</v>
      </c>
      <c r="R382" s="172" t="s">
        <v>302</v>
      </c>
      <c r="S382" s="160" t="s">
        <v>308</v>
      </c>
      <c r="T382" s="160" t="s">
        <v>61</v>
      </c>
      <c r="U382" s="160" t="s">
        <v>240</v>
      </c>
      <c r="V382" s="179" t="s">
        <v>302</v>
      </c>
    </row>
    <row r="383" spans="1:22" outlineLevel="1">
      <c r="A383" s="179" t="s">
        <v>221</v>
      </c>
      <c r="B383" s="160" t="s">
        <v>274</v>
      </c>
      <c r="C383" s="170">
        <v>43545</v>
      </c>
      <c r="D383" s="160" t="s">
        <v>304</v>
      </c>
      <c r="E383" s="161" t="s">
        <v>578</v>
      </c>
      <c r="F383" s="162">
        <v>75343</v>
      </c>
      <c r="G383" s="163">
        <v>304.54000000000002</v>
      </c>
      <c r="H383" s="160">
        <v>400</v>
      </c>
      <c r="I383" s="160" t="s">
        <v>10</v>
      </c>
      <c r="J383" s="171">
        <v>404.31</v>
      </c>
      <c r="K383" s="172" t="s">
        <v>350</v>
      </c>
      <c r="L383" s="173" t="s">
        <v>307</v>
      </c>
      <c r="M383" s="173" t="s">
        <v>259</v>
      </c>
      <c r="N383" s="173"/>
      <c r="O383" s="173" t="s">
        <v>308</v>
      </c>
      <c r="P383" s="173" t="s">
        <v>61</v>
      </c>
      <c r="Q383" s="173" t="s">
        <v>240</v>
      </c>
      <c r="R383" s="172" t="s">
        <v>302</v>
      </c>
      <c r="S383" s="160" t="s">
        <v>308</v>
      </c>
      <c r="T383" s="160" t="s">
        <v>61</v>
      </c>
      <c r="U383" s="160" t="s">
        <v>240</v>
      </c>
      <c r="V383" s="179" t="s">
        <v>302</v>
      </c>
    </row>
    <row r="384" spans="1:22" outlineLevel="1">
      <c r="A384" s="179" t="s">
        <v>221</v>
      </c>
      <c r="B384" s="160" t="s">
        <v>274</v>
      </c>
      <c r="C384" s="170">
        <v>43545</v>
      </c>
      <c r="D384" s="160" t="s">
        <v>304</v>
      </c>
      <c r="E384" s="161" t="s">
        <v>579</v>
      </c>
      <c r="F384" s="162">
        <v>75343</v>
      </c>
      <c r="G384" s="163">
        <v>152.27000000000001</v>
      </c>
      <c r="H384" s="160">
        <v>200</v>
      </c>
      <c r="I384" s="160" t="s">
        <v>10</v>
      </c>
      <c r="J384" s="171">
        <v>202.16</v>
      </c>
      <c r="K384" s="172" t="s">
        <v>350</v>
      </c>
      <c r="L384" s="173" t="s">
        <v>307</v>
      </c>
      <c r="M384" s="173" t="s">
        <v>259</v>
      </c>
      <c r="N384" s="173"/>
      <c r="O384" s="173" t="s">
        <v>308</v>
      </c>
      <c r="P384" s="173" t="s">
        <v>61</v>
      </c>
      <c r="Q384" s="173" t="s">
        <v>240</v>
      </c>
      <c r="R384" s="172" t="s">
        <v>302</v>
      </c>
      <c r="S384" s="160" t="s">
        <v>308</v>
      </c>
      <c r="T384" s="160" t="s">
        <v>61</v>
      </c>
      <c r="U384" s="160" t="s">
        <v>240</v>
      </c>
      <c r="V384" s="179" t="s">
        <v>302</v>
      </c>
    </row>
    <row r="385" spans="1:22" outlineLevel="1">
      <c r="A385" s="179" t="s">
        <v>221</v>
      </c>
      <c r="B385" s="160" t="s">
        <v>274</v>
      </c>
      <c r="C385" s="170">
        <v>43545</v>
      </c>
      <c r="D385" s="160" t="s">
        <v>304</v>
      </c>
      <c r="E385" s="161" t="s">
        <v>580</v>
      </c>
      <c r="F385" s="162">
        <v>75343</v>
      </c>
      <c r="G385" s="163">
        <v>152.27000000000001</v>
      </c>
      <c r="H385" s="160">
        <v>200</v>
      </c>
      <c r="I385" s="160" t="s">
        <v>10</v>
      </c>
      <c r="J385" s="171">
        <v>202.16</v>
      </c>
      <c r="K385" s="172" t="s">
        <v>350</v>
      </c>
      <c r="L385" s="173" t="s">
        <v>307</v>
      </c>
      <c r="M385" s="173" t="s">
        <v>259</v>
      </c>
      <c r="N385" s="173"/>
      <c r="O385" s="173" t="s">
        <v>308</v>
      </c>
      <c r="P385" s="173" t="s">
        <v>61</v>
      </c>
      <c r="Q385" s="173" t="s">
        <v>240</v>
      </c>
      <c r="R385" s="172" t="s">
        <v>302</v>
      </c>
      <c r="S385" s="160" t="s">
        <v>308</v>
      </c>
      <c r="T385" s="160" t="s">
        <v>61</v>
      </c>
      <c r="U385" s="160" t="s">
        <v>240</v>
      </c>
      <c r="V385" s="179" t="s">
        <v>302</v>
      </c>
    </row>
    <row r="386" spans="1:22" outlineLevel="1">
      <c r="A386" s="179" t="s">
        <v>221</v>
      </c>
      <c r="B386" s="160" t="s">
        <v>274</v>
      </c>
      <c r="C386" s="170">
        <v>43550</v>
      </c>
      <c r="D386" s="160" t="s">
        <v>304</v>
      </c>
      <c r="E386" s="161" t="s">
        <v>581</v>
      </c>
      <c r="F386" s="162">
        <v>75343</v>
      </c>
      <c r="G386" s="163">
        <v>183.76</v>
      </c>
      <c r="H386" s="160">
        <v>241.36</v>
      </c>
      <c r="I386" s="160" t="s">
        <v>10</v>
      </c>
      <c r="J386" s="171">
        <v>243.96</v>
      </c>
      <c r="K386" s="172" t="s">
        <v>350</v>
      </c>
      <c r="L386" s="173" t="s">
        <v>307</v>
      </c>
      <c r="M386" s="173" t="s">
        <v>259</v>
      </c>
      <c r="N386" s="173"/>
      <c r="O386" s="173" t="s">
        <v>308</v>
      </c>
      <c r="P386" s="173" t="s">
        <v>61</v>
      </c>
      <c r="Q386" s="173" t="s">
        <v>240</v>
      </c>
      <c r="R386" s="172" t="s">
        <v>302</v>
      </c>
      <c r="S386" s="160" t="s">
        <v>308</v>
      </c>
      <c r="T386" s="160" t="s">
        <v>61</v>
      </c>
      <c r="U386" s="160" t="s">
        <v>240</v>
      </c>
      <c r="V386" s="179" t="s">
        <v>302</v>
      </c>
    </row>
    <row r="387" spans="1:22">
      <c r="A387" s="174" t="s">
        <v>301</v>
      </c>
      <c r="B387" s="174"/>
      <c r="C387" s="174"/>
      <c r="D387" s="174"/>
      <c r="E387" s="175"/>
      <c r="F387" s="176"/>
      <c r="G387" s="177">
        <f>SUM(G359:G386)</f>
        <v>3035.0199999999995</v>
      </c>
      <c r="H387" s="177">
        <f>SUM(H359:H386)</f>
        <v>3986.3800000000006</v>
      </c>
      <c r="I387" s="174"/>
      <c r="J387" s="177">
        <f>SUM(J359:J386)</f>
        <v>4009.3399999999997</v>
      </c>
      <c r="K387" s="174"/>
      <c r="L387" s="174"/>
      <c r="M387" s="174"/>
      <c r="N387" s="174"/>
      <c r="O387" s="174"/>
      <c r="P387" s="174"/>
      <c r="Q387" s="174"/>
      <c r="R387" s="174"/>
      <c r="S387" s="160"/>
      <c r="T387" s="160"/>
      <c r="U387" s="160"/>
      <c r="V387" s="160"/>
    </row>
    <row r="388" spans="1:22" outlineLevel="1">
      <c r="A388" s="179" t="s">
        <v>222</v>
      </c>
      <c r="B388" s="160" t="s">
        <v>274</v>
      </c>
      <c r="C388" s="170">
        <v>43535</v>
      </c>
      <c r="D388" s="160" t="s">
        <v>296</v>
      </c>
      <c r="E388" s="161" t="s">
        <v>297</v>
      </c>
      <c r="F388" s="162">
        <v>75405</v>
      </c>
      <c r="G388" s="163">
        <v>7.06</v>
      </c>
      <c r="H388" s="160">
        <v>9.3699999999999992</v>
      </c>
      <c r="I388" s="160" t="s">
        <v>10</v>
      </c>
      <c r="J388" s="171">
        <v>9.3699999999999992</v>
      </c>
      <c r="K388" s="172" t="s">
        <v>303</v>
      </c>
      <c r="L388" s="173" t="s">
        <v>299</v>
      </c>
      <c r="M388" s="173" t="s">
        <v>259</v>
      </c>
      <c r="N388" s="173"/>
      <c r="O388" s="173"/>
      <c r="P388" s="173" t="s">
        <v>61</v>
      </c>
      <c r="Q388" s="173" t="s">
        <v>240</v>
      </c>
      <c r="R388" s="173" t="s">
        <v>302</v>
      </c>
      <c r="S388" s="160"/>
      <c r="T388" s="160" t="s">
        <v>61</v>
      </c>
      <c r="U388" s="160" t="s">
        <v>240</v>
      </c>
      <c r="V388" s="160" t="s">
        <v>302</v>
      </c>
    </row>
    <row r="389" spans="1:22" outlineLevel="1">
      <c r="A389" s="179" t="s">
        <v>222</v>
      </c>
      <c r="B389" s="160" t="s">
        <v>384</v>
      </c>
      <c r="C389" s="170">
        <v>43496</v>
      </c>
      <c r="D389" s="160" t="s">
        <v>595</v>
      </c>
      <c r="E389" s="161" t="s">
        <v>596</v>
      </c>
      <c r="F389" s="162">
        <v>74770</v>
      </c>
      <c r="G389" s="163">
        <v>3.92</v>
      </c>
      <c r="H389" s="160">
        <v>5</v>
      </c>
      <c r="I389" s="160" t="s">
        <v>10</v>
      </c>
      <c r="J389" s="171">
        <v>5</v>
      </c>
      <c r="K389" s="172" t="s">
        <v>303</v>
      </c>
      <c r="L389" s="173" t="s">
        <v>445</v>
      </c>
      <c r="M389" s="173" t="s">
        <v>259</v>
      </c>
      <c r="N389" s="173"/>
      <c r="O389" s="173"/>
      <c r="P389" s="173" t="s">
        <v>61</v>
      </c>
      <c r="Q389" s="173" t="s">
        <v>240</v>
      </c>
      <c r="R389" s="172" t="s">
        <v>302</v>
      </c>
      <c r="S389" s="160"/>
      <c r="T389" s="160" t="s">
        <v>61</v>
      </c>
      <c r="U389" s="160" t="s">
        <v>240</v>
      </c>
      <c r="V389" s="179" t="s">
        <v>302</v>
      </c>
    </row>
    <row r="390" spans="1:22" outlineLevel="1">
      <c r="A390" s="179" t="s">
        <v>222</v>
      </c>
      <c r="B390" s="160" t="s">
        <v>384</v>
      </c>
      <c r="C390" s="170">
        <v>43496</v>
      </c>
      <c r="D390" s="160" t="s">
        <v>595</v>
      </c>
      <c r="E390" s="161" t="s">
        <v>597</v>
      </c>
      <c r="F390" s="162">
        <v>74770</v>
      </c>
      <c r="G390" s="163">
        <v>0.63</v>
      </c>
      <c r="H390" s="160">
        <v>0.8</v>
      </c>
      <c r="I390" s="160" t="s">
        <v>10</v>
      </c>
      <c r="J390" s="171">
        <v>0.8</v>
      </c>
      <c r="K390" s="172" t="s">
        <v>303</v>
      </c>
      <c r="L390" s="173" t="s">
        <v>445</v>
      </c>
      <c r="M390" s="173" t="s">
        <v>259</v>
      </c>
      <c r="N390" s="173"/>
      <c r="O390" s="173"/>
      <c r="P390" s="173" t="s">
        <v>61</v>
      </c>
      <c r="Q390" s="173" t="s">
        <v>240</v>
      </c>
      <c r="R390" s="172" t="s">
        <v>302</v>
      </c>
      <c r="S390" s="160"/>
      <c r="T390" s="160" t="s">
        <v>61</v>
      </c>
      <c r="U390" s="160" t="s">
        <v>240</v>
      </c>
      <c r="V390" s="179" t="s">
        <v>302</v>
      </c>
    </row>
    <row r="391" spans="1:22" outlineLevel="1">
      <c r="A391" s="179" t="s">
        <v>222</v>
      </c>
      <c r="B391" s="160" t="s">
        <v>384</v>
      </c>
      <c r="C391" s="170">
        <v>43496</v>
      </c>
      <c r="D391" s="160" t="s">
        <v>385</v>
      </c>
      <c r="E391" s="161" t="s">
        <v>598</v>
      </c>
      <c r="F391" s="162">
        <v>74791</v>
      </c>
      <c r="G391" s="163">
        <v>15.27</v>
      </c>
      <c r="H391" s="160">
        <v>19.48</v>
      </c>
      <c r="I391" s="160" t="s">
        <v>10</v>
      </c>
      <c r="J391" s="171">
        <v>19.48</v>
      </c>
      <c r="K391" s="172" t="s">
        <v>303</v>
      </c>
      <c r="L391" s="173" t="s">
        <v>307</v>
      </c>
      <c r="M391" s="173" t="s">
        <v>259</v>
      </c>
      <c r="N391" s="173"/>
      <c r="O391" s="173"/>
      <c r="P391" s="173" t="s">
        <v>61</v>
      </c>
      <c r="Q391" s="173" t="s">
        <v>240</v>
      </c>
      <c r="R391" s="172" t="s">
        <v>302</v>
      </c>
      <c r="S391" s="160"/>
      <c r="T391" s="160" t="s">
        <v>61</v>
      </c>
      <c r="U391" s="160" t="s">
        <v>240</v>
      </c>
      <c r="V391" s="179" t="s">
        <v>302</v>
      </c>
    </row>
    <row r="392" spans="1:22" outlineLevel="1">
      <c r="A392" s="179" t="s">
        <v>222</v>
      </c>
      <c r="B392" s="160" t="s">
        <v>384</v>
      </c>
      <c r="C392" s="170">
        <v>43496</v>
      </c>
      <c r="D392" s="160" t="s">
        <v>599</v>
      </c>
      <c r="E392" s="161" t="s">
        <v>600</v>
      </c>
      <c r="F392" s="162">
        <v>74791</v>
      </c>
      <c r="G392" s="163">
        <v>4.82</v>
      </c>
      <c r="H392" s="160">
        <v>6.15</v>
      </c>
      <c r="I392" s="160" t="s">
        <v>10</v>
      </c>
      <c r="J392" s="171">
        <v>6.15</v>
      </c>
      <c r="K392" s="172" t="s">
        <v>303</v>
      </c>
      <c r="L392" s="173" t="s">
        <v>307</v>
      </c>
      <c r="M392" s="173" t="s">
        <v>259</v>
      </c>
      <c r="N392" s="173"/>
      <c r="O392" s="173"/>
      <c r="P392" s="173" t="s">
        <v>61</v>
      </c>
      <c r="Q392" s="173" t="s">
        <v>240</v>
      </c>
      <c r="R392" s="172" t="s">
        <v>302</v>
      </c>
      <c r="S392" s="160"/>
      <c r="T392" s="160" t="s">
        <v>61</v>
      </c>
      <c r="U392" s="160" t="s">
        <v>240</v>
      </c>
      <c r="V392" s="179" t="s">
        <v>302</v>
      </c>
    </row>
    <row r="393" spans="1:22" outlineLevel="1">
      <c r="A393" s="179" t="s">
        <v>222</v>
      </c>
      <c r="B393" s="160" t="s">
        <v>384</v>
      </c>
      <c r="C393" s="170">
        <v>43496</v>
      </c>
      <c r="D393" s="160" t="s">
        <v>599</v>
      </c>
      <c r="E393" s="161" t="s">
        <v>601</v>
      </c>
      <c r="F393" s="162">
        <v>74791</v>
      </c>
      <c r="G393" s="163">
        <v>4.82</v>
      </c>
      <c r="H393" s="160">
        <v>6.15</v>
      </c>
      <c r="I393" s="160" t="s">
        <v>10</v>
      </c>
      <c r="J393" s="171">
        <v>6.15</v>
      </c>
      <c r="K393" s="172" t="s">
        <v>303</v>
      </c>
      <c r="L393" s="173" t="s">
        <v>307</v>
      </c>
      <c r="M393" s="173" t="s">
        <v>259</v>
      </c>
      <c r="N393" s="173"/>
      <c r="O393" s="173"/>
      <c r="P393" s="173" t="s">
        <v>61</v>
      </c>
      <c r="Q393" s="173" t="s">
        <v>240</v>
      </c>
      <c r="R393" s="172" t="s">
        <v>302</v>
      </c>
      <c r="S393" s="160"/>
      <c r="T393" s="160" t="s">
        <v>61</v>
      </c>
      <c r="U393" s="160" t="s">
        <v>240</v>
      </c>
      <c r="V393" s="179" t="s">
        <v>302</v>
      </c>
    </row>
    <row r="394" spans="1:22" outlineLevel="1">
      <c r="A394" s="179" t="s">
        <v>222</v>
      </c>
      <c r="B394" s="160" t="s">
        <v>384</v>
      </c>
      <c r="C394" s="170">
        <v>43496</v>
      </c>
      <c r="D394" s="160" t="s">
        <v>599</v>
      </c>
      <c r="E394" s="161" t="s">
        <v>602</v>
      </c>
      <c r="F394" s="162">
        <v>74791</v>
      </c>
      <c r="G394" s="163">
        <v>4.82</v>
      </c>
      <c r="H394" s="160">
        <v>6.15</v>
      </c>
      <c r="I394" s="160" t="s">
        <v>10</v>
      </c>
      <c r="J394" s="171">
        <v>6.15</v>
      </c>
      <c r="K394" s="172" t="s">
        <v>303</v>
      </c>
      <c r="L394" s="173" t="s">
        <v>307</v>
      </c>
      <c r="M394" s="173" t="s">
        <v>259</v>
      </c>
      <c r="N394" s="173"/>
      <c r="O394" s="173"/>
      <c r="P394" s="173" t="s">
        <v>61</v>
      </c>
      <c r="Q394" s="173" t="s">
        <v>240</v>
      </c>
      <c r="R394" s="172" t="s">
        <v>302</v>
      </c>
      <c r="S394" s="160"/>
      <c r="T394" s="160" t="s">
        <v>61</v>
      </c>
      <c r="U394" s="160" t="s">
        <v>240</v>
      </c>
      <c r="V394" s="179" t="s">
        <v>302</v>
      </c>
    </row>
    <row r="395" spans="1:22" outlineLevel="1">
      <c r="A395" s="179" t="s">
        <v>222</v>
      </c>
      <c r="B395" s="160" t="s">
        <v>384</v>
      </c>
      <c r="C395" s="170">
        <v>43496</v>
      </c>
      <c r="D395" s="160" t="s">
        <v>599</v>
      </c>
      <c r="E395" s="161" t="s">
        <v>603</v>
      </c>
      <c r="F395" s="162">
        <v>74791</v>
      </c>
      <c r="G395" s="163">
        <v>4.82</v>
      </c>
      <c r="H395" s="160">
        <v>6.15</v>
      </c>
      <c r="I395" s="160" t="s">
        <v>10</v>
      </c>
      <c r="J395" s="171">
        <v>6.15</v>
      </c>
      <c r="K395" s="172" t="s">
        <v>303</v>
      </c>
      <c r="L395" s="173" t="s">
        <v>307</v>
      </c>
      <c r="M395" s="173" t="s">
        <v>259</v>
      </c>
      <c r="N395" s="173"/>
      <c r="O395" s="173"/>
      <c r="P395" s="173" t="s">
        <v>61</v>
      </c>
      <c r="Q395" s="173" t="s">
        <v>240</v>
      </c>
      <c r="R395" s="172" t="s">
        <v>302</v>
      </c>
      <c r="S395" s="160"/>
      <c r="T395" s="160" t="s">
        <v>61</v>
      </c>
      <c r="U395" s="160" t="s">
        <v>240</v>
      </c>
      <c r="V395" s="179" t="s">
        <v>302</v>
      </c>
    </row>
    <row r="396" spans="1:22" outlineLevel="1">
      <c r="A396" s="179" t="s">
        <v>222</v>
      </c>
      <c r="B396" s="160" t="s">
        <v>384</v>
      </c>
      <c r="C396" s="170">
        <v>43496</v>
      </c>
      <c r="D396" s="160" t="s">
        <v>599</v>
      </c>
      <c r="E396" s="161" t="s">
        <v>604</v>
      </c>
      <c r="F396" s="162">
        <v>74791</v>
      </c>
      <c r="G396" s="163">
        <v>4.82</v>
      </c>
      <c r="H396" s="160">
        <v>6.15</v>
      </c>
      <c r="I396" s="160" t="s">
        <v>10</v>
      </c>
      <c r="J396" s="171">
        <v>6.15</v>
      </c>
      <c r="K396" s="172" t="s">
        <v>303</v>
      </c>
      <c r="L396" s="173" t="s">
        <v>307</v>
      </c>
      <c r="M396" s="173" t="s">
        <v>259</v>
      </c>
      <c r="N396" s="173"/>
      <c r="O396" s="173"/>
      <c r="P396" s="173" t="s">
        <v>61</v>
      </c>
      <c r="Q396" s="173" t="s">
        <v>240</v>
      </c>
      <c r="R396" s="172" t="s">
        <v>302</v>
      </c>
      <c r="S396" s="160"/>
      <c r="T396" s="160" t="s">
        <v>61</v>
      </c>
      <c r="U396" s="160" t="s">
        <v>240</v>
      </c>
      <c r="V396" s="179" t="s">
        <v>302</v>
      </c>
    </row>
    <row r="397" spans="1:22" outlineLevel="1">
      <c r="A397" s="179" t="s">
        <v>222</v>
      </c>
      <c r="B397" s="160" t="s">
        <v>384</v>
      </c>
      <c r="C397" s="170">
        <v>43496</v>
      </c>
      <c r="D397" s="160" t="s">
        <v>599</v>
      </c>
      <c r="E397" s="161" t="s">
        <v>605</v>
      </c>
      <c r="F397" s="162">
        <v>74791</v>
      </c>
      <c r="G397" s="163">
        <v>4.83</v>
      </c>
      <c r="H397" s="160">
        <v>6.16</v>
      </c>
      <c r="I397" s="160" t="s">
        <v>10</v>
      </c>
      <c r="J397" s="171">
        <v>6.16</v>
      </c>
      <c r="K397" s="172" t="s">
        <v>303</v>
      </c>
      <c r="L397" s="173" t="s">
        <v>307</v>
      </c>
      <c r="M397" s="173" t="s">
        <v>259</v>
      </c>
      <c r="N397" s="173"/>
      <c r="O397" s="173"/>
      <c r="P397" s="173" t="s">
        <v>61</v>
      </c>
      <c r="Q397" s="173" t="s">
        <v>240</v>
      </c>
      <c r="R397" s="172" t="s">
        <v>302</v>
      </c>
      <c r="S397" s="160"/>
      <c r="T397" s="160" t="s">
        <v>61</v>
      </c>
      <c r="U397" s="160" t="s">
        <v>240</v>
      </c>
      <c r="V397" s="179" t="s">
        <v>302</v>
      </c>
    </row>
    <row r="398" spans="1:22" outlineLevel="1">
      <c r="A398" s="179" t="s">
        <v>222</v>
      </c>
      <c r="B398" s="160" t="s">
        <v>384</v>
      </c>
      <c r="C398" s="170">
        <v>43496</v>
      </c>
      <c r="D398" s="160" t="s">
        <v>599</v>
      </c>
      <c r="E398" s="161" t="s">
        <v>606</v>
      </c>
      <c r="F398" s="162">
        <v>74791</v>
      </c>
      <c r="G398" s="163">
        <v>4.84</v>
      </c>
      <c r="H398" s="160">
        <v>6.17</v>
      </c>
      <c r="I398" s="160" t="s">
        <v>10</v>
      </c>
      <c r="J398" s="171">
        <v>6.18</v>
      </c>
      <c r="K398" s="172" t="s">
        <v>303</v>
      </c>
      <c r="L398" s="173" t="s">
        <v>307</v>
      </c>
      <c r="M398" s="173" t="s">
        <v>259</v>
      </c>
      <c r="N398" s="173"/>
      <c r="O398" s="173"/>
      <c r="P398" s="173" t="s">
        <v>61</v>
      </c>
      <c r="Q398" s="173" t="s">
        <v>240</v>
      </c>
      <c r="R398" s="172" t="s">
        <v>302</v>
      </c>
      <c r="S398" s="160"/>
      <c r="T398" s="160" t="s">
        <v>61</v>
      </c>
      <c r="U398" s="160" t="s">
        <v>240</v>
      </c>
      <c r="V398" s="179" t="s">
        <v>302</v>
      </c>
    </row>
    <row r="399" spans="1:22" outlineLevel="1">
      <c r="A399" s="179" t="s">
        <v>222</v>
      </c>
      <c r="B399" s="160" t="s">
        <v>384</v>
      </c>
      <c r="C399" s="170">
        <v>43496</v>
      </c>
      <c r="D399" s="160" t="s">
        <v>599</v>
      </c>
      <c r="E399" s="161" t="s">
        <v>607</v>
      </c>
      <c r="F399" s="162">
        <v>74791</v>
      </c>
      <c r="G399" s="163">
        <v>10.029999999999999</v>
      </c>
      <c r="H399" s="160">
        <v>12.8</v>
      </c>
      <c r="I399" s="160" t="s">
        <v>10</v>
      </c>
      <c r="J399" s="171">
        <v>12.8</v>
      </c>
      <c r="K399" s="172" t="s">
        <v>303</v>
      </c>
      <c r="L399" s="173" t="s">
        <v>307</v>
      </c>
      <c r="M399" s="173" t="s">
        <v>259</v>
      </c>
      <c r="N399" s="173"/>
      <c r="O399" s="173"/>
      <c r="P399" s="173" t="s">
        <v>61</v>
      </c>
      <c r="Q399" s="173" t="s">
        <v>240</v>
      </c>
      <c r="R399" s="172" t="s">
        <v>302</v>
      </c>
      <c r="S399" s="160"/>
      <c r="T399" s="160" t="s">
        <v>61</v>
      </c>
      <c r="U399" s="160" t="s">
        <v>240</v>
      </c>
      <c r="V399" s="179" t="s">
        <v>302</v>
      </c>
    </row>
    <row r="400" spans="1:22" outlineLevel="1">
      <c r="A400" s="179" t="s">
        <v>222</v>
      </c>
      <c r="B400" s="160" t="s">
        <v>384</v>
      </c>
      <c r="C400" s="170">
        <v>43496</v>
      </c>
      <c r="D400" s="160" t="s">
        <v>599</v>
      </c>
      <c r="E400" s="161" t="s">
        <v>608</v>
      </c>
      <c r="F400" s="162">
        <v>74791</v>
      </c>
      <c r="G400" s="163">
        <v>3.05</v>
      </c>
      <c r="H400" s="160">
        <v>3.89</v>
      </c>
      <c r="I400" s="160" t="s">
        <v>10</v>
      </c>
      <c r="J400" s="171">
        <v>3.89</v>
      </c>
      <c r="K400" s="172" t="s">
        <v>303</v>
      </c>
      <c r="L400" s="173" t="s">
        <v>307</v>
      </c>
      <c r="M400" s="173" t="s">
        <v>259</v>
      </c>
      <c r="N400" s="173"/>
      <c r="O400" s="173"/>
      <c r="P400" s="173" t="s">
        <v>61</v>
      </c>
      <c r="Q400" s="173" t="s">
        <v>240</v>
      </c>
      <c r="R400" s="172" t="s">
        <v>302</v>
      </c>
      <c r="S400" s="160"/>
      <c r="T400" s="160" t="s">
        <v>61</v>
      </c>
      <c r="U400" s="160" t="s">
        <v>240</v>
      </c>
      <c r="V400" s="179" t="s">
        <v>302</v>
      </c>
    </row>
    <row r="401" spans="1:22" outlineLevel="1">
      <c r="A401" s="179" t="s">
        <v>222</v>
      </c>
      <c r="B401" s="160" t="s">
        <v>384</v>
      </c>
      <c r="C401" s="170">
        <v>43496</v>
      </c>
      <c r="D401" s="160" t="s">
        <v>599</v>
      </c>
      <c r="E401" s="161" t="s">
        <v>608</v>
      </c>
      <c r="F401" s="162">
        <v>74791</v>
      </c>
      <c r="G401" s="163">
        <v>10.91</v>
      </c>
      <c r="H401" s="160">
        <v>13.92</v>
      </c>
      <c r="I401" s="160" t="s">
        <v>10</v>
      </c>
      <c r="J401" s="171">
        <v>13.92</v>
      </c>
      <c r="K401" s="172" t="s">
        <v>303</v>
      </c>
      <c r="L401" s="173" t="s">
        <v>307</v>
      </c>
      <c r="M401" s="173" t="s">
        <v>259</v>
      </c>
      <c r="N401" s="173"/>
      <c r="O401" s="173"/>
      <c r="P401" s="173" t="s">
        <v>61</v>
      </c>
      <c r="Q401" s="173" t="s">
        <v>240</v>
      </c>
      <c r="R401" s="172" t="s">
        <v>302</v>
      </c>
      <c r="S401" s="160"/>
      <c r="T401" s="160" t="s">
        <v>61</v>
      </c>
      <c r="U401" s="160" t="s">
        <v>240</v>
      </c>
      <c r="V401" s="179" t="s">
        <v>302</v>
      </c>
    </row>
    <row r="402" spans="1:22" outlineLevel="1">
      <c r="A402" s="179" t="s">
        <v>222</v>
      </c>
      <c r="B402" s="160" t="s">
        <v>384</v>
      </c>
      <c r="C402" s="170">
        <v>43496</v>
      </c>
      <c r="D402" s="160" t="s">
        <v>599</v>
      </c>
      <c r="E402" s="161" t="s">
        <v>608</v>
      </c>
      <c r="F402" s="162">
        <v>74791</v>
      </c>
      <c r="G402" s="163">
        <v>20.91</v>
      </c>
      <c r="H402" s="160">
        <v>26.68</v>
      </c>
      <c r="I402" s="160" t="s">
        <v>10</v>
      </c>
      <c r="J402" s="171">
        <v>26.68</v>
      </c>
      <c r="K402" s="172" t="s">
        <v>303</v>
      </c>
      <c r="L402" s="173" t="s">
        <v>307</v>
      </c>
      <c r="M402" s="173" t="s">
        <v>259</v>
      </c>
      <c r="N402" s="173"/>
      <c r="O402" s="173"/>
      <c r="P402" s="173" t="s">
        <v>61</v>
      </c>
      <c r="Q402" s="173" t="s">
        <v>240</v>
      </c>
      <c r="R402" s="172" t="s">
        <v>302</v>
      </c>
      <c r="S402" s="160"/>
      <c r="T402" s="160" t="s">
        <v>61</v>
      </c>
      <c r="U402" s="160" t="s">
        <v>240</v>
      </c>
      <c r="V402" s="179" t="s">
        <v>302</v>
      </c>
    </row>
    <row r="403" spans="1:22" outlineLevel="1">
      <c r="A403" s="179" t="s">
        <v>222</v>
      </c>
      <c r="B403" s="160" t="s">
        <v>384</v>
      </c>
      <c r="C403" s="170">
        <v>43496</v>
      </c>
      <c r="D403" s="160" t="s">
        <v>599</v>
      </c>
      <c r="E403" s="161" t="s">
        <v>608</v>
      </c>
      <c r="F403" s="162">
        <v>74791</v>
      </c>
      <c r="G403" s="163">
        <v>23.98</v>
      </c>
      <c r="H403" s="160">
        <v>30.6</v>
      </c>
      <c r="I403" s="160" t="s">
        <v>10</v>
      </c>
      <c r="J403" s="171">
        <v>30.6</v>
      </c>
      <c r="K403" s="172" t="s">
        <v>303</v>
      </c>
      <c r="L403" s="173" t="s">
        <v>307</v>
      </c>
      <c r="M403" s="173" t="s">
        <v>259</v>
      </c>
      <c r="N403" s="173"/>
      <c r="O403" s="173"/>
      <c r="P403" s="173" t="s">
        <v>61</v>
      </c>
      <c r="Q403" s="173" t="s">
        <v>240</v>
      </c>
      <c r="R403" s="172" t="s">
        <v>302</v>
      </c>
      <c r="S403" s="160"/>
      <c r="T403" s="160" t="s">
        <v>61</v>
      </c>
      <c r="U403" s="160" t="s">
        <v>240</v>
      </c>
      <c r="V403" s="179" t="s">
        <v>302</v>
      </c>
    </row>
    <row r="404" spans="1:22" outlineLevel="1">
      <c r="A404" s="179" t="s">
        <v>222</v>
      </c>
      <c r="B404" s="160" t="s">
        <v>384</v>
      </c>
      <c r="C404" s="170">
        <v>43496</v>
      </c>
      <c r="D404" s="160" t="s">
        <v>599</v>
      </c>
      <c r="E404" s="161" t="s">
        <v>608</v>
      </c>
      <c r="F404" s="162">
        <v>74791</v>
      </c>
      <c r="G404" s="163">
        <v>18.18</v>
      </c>
      <c r="H404" s="160">
        <v>23.2</v>
      </c>
      <c r="I404" s="160" t="s">
        <v>10</v>
      </c>
      <c r="J404" s="171">
        <v>23.2</v>
      </c>
      <c r="K404" s="172" t="s">
        <v>303</v>
      </c>
      <c r="L404" s="173" t="s">
        <v>307</v>
      </c>
      <c r="M404" s="173" t="s">
        <v>259</v>
      </c>
      <c r="N404" s="173"/>
      <c r="O404" s="173"/>
      <c r="P404" s="173" t="s">
        <v>61</v>
      </c>
      <c r="Q404" s="173" t="s">
        <v>240</v>
      </c>
      <c r="R404" s="172" t="s">
        <v>302</v>
      </c>
      <c r="S404" s="160"/>
      <c r="T404" s="160" t="s">
        <v>61</v>
      </c>
      <c r="U404" s="160" t="s">
        <v>240</v>
      </c>
      <c r="V404" s="179" t="s">
        <v>302</v>
      </c>
    </row>
    <row r="405" spans="1:22" outlineLevel="1">
      <c r="A405" s="179" t="s">
        <v>222</v>
      </c>
      <c r="B405" s="160" t="s">
        <v>384</v>
      </c>
      <c r="C405" s="170">
        <v>43496</v>
      </c>
      <c r="D405" s="160" t="s">
        <v>599</v>
      </c>
      <c r="E405" s="161" t="s">
        <v>608</v>
      </c>
      <c r="F405" s="162">
        <v>74791</v>
      </c>
      <c r="G405" s="163">
        <v>2.74</v>
      </c>
      <c r="H405" s="160">
        <v>3.49</v>
      </c>
      <c r="I405" s="160" t="s">
        <v>10</v>
      </c>
      <c r="J405" s="171">
        <v>3.5</v>
      </c>
      <c r="K405" s="172" t="s">
        <v>303</v>
      </c>
      <c r="L405" s="173" t="s">
        <v>307</v>
      </c>
      <c r="M405" s="173" t="s">
        <v>259</v>
      </c>
      <c r="N405" s="173"/>
      <c r="O405" s="173"/>
      <c r="P405" s="173" t="s">
        <v>61</v>
      </c>
      <c r="Q405" s="173" t="s">
        <v>240</v>
      </c>
      <c r="R405" s="172" t="s">
        <v>302</v>
      </c>
      <c r="S405" s="160"/>
      <c r="T405" s="160" t="s">
        <v>61</v>
      </c>
      <c r="U405" s="160" t="s">
        <v>240</v>
      </c>
      <c r="V405" s="179" t="s">
        <v>302</v>
      </c>
    </row>
    <row r="406" spans="1:22" outlineLevel="1">
      <c r="A406" s="179" t="s">
        <v>222</v>
      </c>
      <c r="B406" s="160" t="s">
        <v>384</v>
      </c>
      <c r="C406" s="170">
        <v>43496</v>
      </c>
      <c r="D406" s="160" t="s">
        <v>599</v>
      </c>
      <c r="E406" s="161" t="s">
        <v>608</v>
      </c>
      <c r="F406" s="162">
        <v>74791</v>
      </c>
      <c r="G406" s="163">
        <v>8.6</v>
      </c>
      <c r="H406" s="160">
        <v>10.98</v>
      </c>
      <c r="I406" s="160" t="s">
        <v>10</v>
      </c>
      <c r="J406" s="171">
        <v>10.97</v>
      </c>
      <c r="K406" s="172" t="s">
        <v>303</v>
      </c>
      <c r="L406" s="173" t="s">
        <v>307</v>
      </c>
      <c r="M406" s="173" t="s">
        <v>259</v>
      </c>
      <c r="N406" s="173"/>
      <c r="O406" s="173"/>
      <c r="P406" s="173" t="s">
        <v>61</v>
      </c>
      <c r="Q406" s="173" t="s">
        <v>240</v>
      </c>
      <c r="R406" s="172" t="s">
        <v>302</v>
      </c>
      <c r="S406" s="160"/>
      <c r="T406" s="160" t="s">
        <v>61</v>
      </c>
      <c r="U406" s="160" t="s">
        <v>240</v>
      </c>
      <c r="V406" s="179" t="s">
        <v>302</v>
      </c>
    </row>
    <row r="407" spans="1:22" outlineLevel="1">
      <c r="A407" s="179" t="s">
        <v>222</v>
      </c>
      <c r="B407" s="160" t="s">
        <v>384</v>
      </c>
      <c r="C407" s="170">
        <v>43496</v>
      </c>
      <c r="D407" s="160" t="s">
        <v>599</v>
      </c>
      <c r="E407" s="161" t="s">
        <v>608</v>
      </c>
      <c r="F407" s="162">
        <v>74791</v>
      </c>
      <c r="G407" s="163">
        <v>2.73</v>
      </c>
      <c r="H407" s="160">
        <v>3.48</v>
      </c>
      <c r="I407" s="160" t="s">
        <v>10</v>
      </c>
      <c r="J407" s="171">
        <v>3.48</v>
      </c>
      <c r="K407" s="172" t="s">
        <v>303</v>
      </c>
      <c r="L407" s="173" t="s">
        <v>307</v>
      </c>
      <c r="M407" s="173" t="s">
        <v>259</v>
      </c>
      <c r="N407" s="173"/>
      <c r="O407" s="173"/>
      <c r="P407" s="173" t="s">
        <v>61</v>
      </c>
      <c r="Q407" s="173" t="s">
        <v>240</v>
      </c>
      <c r="R407" s="172" t="s">
        <v>302</v>
      </c>
      <c r="S407" s="160"/>
      <c r="T407" s="160" t="s">
        <v>61</v>
      </c>
      <c r="U407" s="160" t="s">
        <v>240</v>
      </c>
      <c r="V407" s="179" t="s">
        <v>302</v>
      </c>
    </row>
    <row r="408" spans="1:22" outlineLevel="1">
      <c r="A408" s="179" t="s">
        <v>222</v>
      </c>
      <c r="B408" s="160" t="s">
        <v>384</v>
      </c>
      <c r="C408" s="170">
        <v>43496</v>
      </c>
      <c r="D408" s="160" t="s">
        <v>599</v>
      </c>
      <c r="E408" s="161" t="s">
        <v>608</v>
      </c>
      <c r="F408" s="162">
        <v>74791</v>
      </c>
      <c r="G408" s="163">
        <v>1.51</v>
      </c>
      <c r="H408" s="160">
        <v>1.93</v>
      </c>
      <c r="I408" s="160" t="s">
        <v>10</v>
      </c>
      <c r="J408" s="171">
        <v>1.93</v>
      </c>
      <c r="K408" s="172" t="s">
        <v>303</v>
      </c>
      <c r="L408" s="173" t="s">
        <v>307</v>
      </c>
      <c r="M408" s="173" t="s">
        <v>259</v>
      </c>
      <c r="N408" s="173"/>
      <c r="O408" s="173"/>
      <c r="P408" s="173" t="s">
        <v>61</v>
      </c>
      <c r="Q408" s="173" t="s">
        <v>240</v>
      </c>
      <c r="R408" s="172" t="s">
        <v>302</v>
      </c>
      <c r="S408" s="160"/>
      <c r="T408" s="160" t="s">
        <v>61</v>
      </c>
      <c r="U408" s="160" t="s">
        <v>240</v>
      </c>
      <c r="V408" s="179" t="s">
        <v>302</v>
      </c>
    </row>
    <row r="409" spans="1:22" outlineLevel="1">
      <c r="A409" s="179" t="s">
        <v>222</v>
      </c>
      <c r="B409" s="160" t="s">
        <v>384</v>
      </c>
      <c r="C409" s="170">
        <v>43496</v>
      </c>
      <c r="D409" s="160" t="s">
        <v>599</v>
      </c>
      <c r="E409" s="161" t="s">
        <v>608</v>
      </c>
      <c r="F409" s="162">
        <v>74791</v>
      </c>
      <c r="G409" s="163">
        <v>3.44</v>
      </c>
      <c r="H409" s="160">
        <v>4.3899999999999997</v>
      </c>
      <c r="I409" s="160" t="s">
        <v>10</v>
      </c>
      <c r="J409" s="171">
        <v>4.3899999999999997</v>
      </c>
      <c r="K409" s="172" t="s">
        <v>303</v>
      </c>
      <c r="L409" s="173" t="s">
        <v>307</v>
      </c>
      <c r="M409" s="173" t="s">
        <v>259</v>
      </c>
      <c r="N409" s="173"/>
      <c r="O409" s="173"/>
      <c r="P409" s="173" t="s">
        <v>61</v>
      </c>
      <c r="Q409" s="173" t="s">
        <v>240</v>
      </c>
      <c r="R409" s="172" t="s">
        <v>302</v>
      </c>
      <c r="S409" s="160"/>
      <c r="T409" s="160" t="s">
        <v>61</v>
      </c>
      <c r="U409" s="160" t="s">
        <v>240</v>
      </c>
      <c r="V409" s="179" t="s">
        <v>302</v>
      </c>
    </row>
    <row r="410" spans="1:22" outlineLevel="1">
      <c r="A410" s="179" t="s">
        <v>222</v>
      </c>
      <c r="B410" s="160" t="s">
        <v>384</v>
      </c>
      <c r="C410" s="170">
        <v>43496</v>
      </c>
      <c r="D410" s="160" t="s">
        <v>599</v>
      </c>
      <c r="E410" s="161" t="s">
        <v>608</v>
      </c>
      <c r="F410" s="162">
        <v>74791</v>
      </c>
      <c r="G410" s="163">
        <v>0.91</v>
      </c>
      <c r="H410" s="160">
        <v>1.1599999999999999</v>
      </c>
      <c r="I410" s="160" t="s">
        <v>10</v>
      </c>
      <c r="J410" s="171">
        <v>1.1599999999999999</v>
      </c>
      <c r="K410" s="172" t="s">
        <v>303</v>
      </c>
      <c r="L410" s="173" t="s">
        <v>307</v>
      </c>
      <c r="M410" s="173" t="s">
        <v>259</v>
      </c>
      <c r="N410" s="173"/>
      <c r="O410" s="173"/>
      <c r="P410" s="173" t="s">
        <v>61</v>
      </c>
      <c r="Q410" s="173" t="s">
        <v>240</v>
      </c>
      <c r="R410" s="172" t="s">
        <v>302</v>
      </c>
      <c r="S410" s="160"/>
      <c r="T410" s="160" t="s">
        <v>61</v>
      </c>
      <c r="U410" s="160" t="s">
        <v>240</v>
      </c>
      <c r="V410" s="179" t="s">
        <v>302</v>
      </c>
    </row>
    <row r="411" spans="1:22" outlineLevel="1">
      <c r="A411" s="179" t="s">
        <v>222</v>
      </c>
      <c r="B411" s="160" t="s">
        <v>384</v>
      </c>
      <c r="C411" s="170">
        <v>43496</v>
      </c>
      <c r="D411" s="160" t="s">
        <v>599</v>
      </c>
      <c r="E411" s="161" t="s">
        <v>608</v>
      </c>
      <c r="F411" s="162">
        <v>74791</v>
      </c>
      <c r="G411" s="163">
        <v>3.18</v>
      </c>
      <c r="H411" s="160">
        <v>4.0599999999999996</v>
      </c>
      <c r="I411" s="160" t="s">
        <v>10</v>
      </c>
      <c r="J411" s="171">
        <v>4.0599999999999996</v>
      </c>
      <c r="K411" s="172" t="s">
        <v>303</v>
      </c>
      <c r="L411" s="173" t="s">
        <v>307</v>
      </c>
      <c r="M411" s="173" t="s">
        <v>259</v>
      </c>
      <c r="N411" s="173"/>
      <c r="O411" s="173"/>
      <c r="P411" s="173" t="s">
        <v>61</v>
      </c>
      <c r="Q411" s="173" t="s">
        <v>240</v>
      </c>
      <c r="R411" s="172" t="s">
        <v>302</v>
      </c>
      <c r="S411" s="160"/>
      <c r="T411" s="160" t="s">
        <v>61</v>
      </c>
      <c r="U411" s="160" t="s">
        <v>240</v>
      </c>
      <c r="V411" s="179" t="s">
        <v>302</v>
      </c>
    </row>
    <row r="412" spans="1:22" outlineLevel="1">
      <c r="A412" s="179" t="s">
        <v>222</v>
      </c>
      <c r="B412" s="160" t="s">
        <v>384</v>
      </c>
      <c r="C412" s="170">
        <v>43496</v>
      </c>
      <c r="D412" s="160" t="s">
        <v>599</v>
      </c>
      <c r="E412" s="161" t="s">
        <v>609</v>
      </c>
      <c r="F412" s="162">
        <v>74791</v>
      </c>
      <c r="G412" s="163">
        <v>13.27</v>
      </c>
      <c r="H412" s="160">
        <v>16.93</v>
      </c>
      <c r="I412" s="160" t="s">
        <v>10</v>
      </c>
      <c r="J412" s="171">
        <v>16.93</v>
      </c>
      <c r="K412" s="172" t="s">
        <v>303</v>
      </c>
      <c r="L412" s="173" t="s">
        <v>307</v>
      </c>
      <c r="M412" s="173" t="s">
        <v>259</v>
      </c>
      <c r="N412" s="173"/>
      <c r="O412" s="173"/>
      <c r="P412" s="173" t="s">
        <v>61</v>
      </c>
      <c r="Q412" s="173" t="s">
        <v>240</v>
      </c>
      <c r="R412" s="172" t="s">
        <v>302</v>
      </c>
      <c r="S412" s="160"/>
      <c r="T412" s="160" t="s">
        <v>61</v>
      </c>
      <c r="U412" s="160" t="s">
        <v>240</v>
      </c>
      <c r="V412" s="179" t="s">
        <v>302</v>
      </c>
    </row>
    <row r="413" spans="1:22" outlineLevel="1">
      <c r="A413" s="179" t="s">
        <v>222</v>
      </c>
      <c r="B413" s="160" t="s">
        <v>384</v>
      </c>
      <c r="C413" s="170">
        <v>43496</v>
      </c>
      <c r="D413" s="160" t="s">
        <v>599</v>
      </c>
      <c r="E413" s="161" t="s">
        <v>610</v>
      </c>
      <c r="F413" s="162">
        <v>74791</v>
      </c>
      <c r="G413" s="163">
        <v>13.27</v>
      </c>
      <c r="H413" s="160">
        <v>16.93</v>
      </c>
      <c r="I413" s="160" t="s">
        <v>10</v>
      </c>
      <c r="J413" s="171">
        <v>16.93</v>
      </c>
      <c r="K413" s="172" t="s">
        <v>303</v>
      </c>
      <c r="L413" s="173" t="s">
        <v>307</v>
      </c>
      <c r="M413" s="173" t="s">
        <v>259</v>
      </c>
      <c r="N413" s="173"/>
      <c r="O413" s="173"/>
      <c r="P413" s="173" t="s">
        <v>61</v>
      </c>
      <c r="Q413" s="173" t="s">
        <v>240</v>
      </c>
      <c r="R413" s="172" t="s">
        <v>302</v>
      </c>
      <c r="S413" s="160"/>
      <c r="T413" s="160" t="s">
        <v>61</v>
      </c>
      <c r="U413" s="160" t="s">
        <v>240</v>
      </c>
      <c r="V413" s="179" t="s">
        <v>302</v>
      </c>
    </row>
    <row r="414" spans="1:22" outlineLevel="1">
      <c r="A414" s="179" t="s">
        <v>222</v>
      </c>
      <c r="B414" s="160" t="s">
        <v>384</v>
      </c>
      <c r="C414" s="170">
        <v>43496</v>
      </c>
      <c r="D414" s="160" t="s">
        <v>599</v>
      </c>
      <c r="E414" s="161" t="s">
        <v>611</v>
      </c>
      <c r="F414" s="162">
        <v>74791</v>
      </c>
      <c r="G414" s="163">
        <v>13.27</v>
      </c>
      <c r="H414" s="160">
        <v>16.93</v>
      </c>
      <c r="I414" s="160" t="s">
        <v>10</v>
      </c>
      <c r="J414" s="171">
        <v>16.93</v>
      </c>
      <c r="K414" s="172" t="s">
        <v>303</v>
      </c>
      <c r="L414" s="173" t="s">
        <v>307</v>
      </c>
      <c r="M414" s="173" t="s">
        <v>259</v>
      </c>
      <c r="N414" s="173"/>
      <c r="O414" s="173"/>
      <c r="P414" s="173" t="s">
        <v>61</v>
      </c>
      <c r="Q414" s="173" t="s">
        <v>240</v>
      </c>
      <c r="R414" s="172" t="s">
        <v>302</v>
      </c>
      <c r="S414" s="160"/>
      <c r="T414" s="160" t="s">
        <v>61</v>
      </c>
      <c r="U414" s="160" t="s">
        <v>240</v>
      </c>
      <c r="V414" s="179" t="s">
        <v>302</v>
      </c>
    </row>
    <row r="415" spans="1:22" outlineLevel="1">
      <c r="A415" s="179" t="s">
        <v>222</v>
      </c>
      <c r="B415" s="160" t="s">
        <v>384</v>
      </c>
      <c r="C415" s="170">
        <v>43496</v>
      </c>
      <c r="D415" s="160" t="s">
        <v>599</v>
      </c>
      <c r="E415" s="161" t="s">
        <v>612</v>
      </c>
      <c r="F415" s="162">
        <v>74791</v>
      </c>
      <c r="G415" s="163">
        <v>13.25</v>
      </c>
      <c r="H415" s="160">
        <v>16.91</v>
      </c>
      <c r="I415" s="160" t="s">
        <v>10</v>
      </c>
      <c r="J415" s="171">
        <v>16.91</v>
      </c>
      <c r="K415" s="172" t="s">
        <v>303</v>
      </c>
      <c r="L415" s="173" t="s">
        <v>307</v>
      </c>
      <c r="M415" s="173" t="s">
        <v>259</v>
      </c>
      <c r="N415" s="173"/>
      <c r="O415" s="173"/>
      <c r="P415" s="173" t="s">
        <v>61</v>
      </c>
      <c r="Q415" s="173" t="s">
        <v>240</v>
      </c>
      <c r="R415" s="172" t="s">
        <v>302</v>
      </c>
      <c r="S415" s="160"/>
      <c r="T415" s="160" t="s">
        <v>61</v>
      </c>
      <c r="U415" s="160" t="s">
        <v>240</v>
      </c>
      <c r="V415" s="179" t="s">
        <v>302</v>
      </c>
    </row>
    <row r="416" spans="1:22" outlineLevel="1">
      <c r="A416" s="179" t="s">
        <v>222</v>
      </c>
      <c r="B416" s="160" t="s">
        <v>384</v>
      </c>
      <c r="C416" s="170">
        <v>43496</v>
      </c>
      <c r="D416" s="160" t="s">
        <v>599</v>
      </c>
      <c r="E416" s="161" t="s">
        <v>613</v>
      </c>
      <c r="F416" s="162">
        <v>74791</v>
      </c>
      <c r="G416" s="163">
        <v>13.25</v>
      </c>
      <c r="H416" s="160">
        <v>16.91</v>
      </c>
      <c r="I416" s="160" t="s">
        <v>10</v>
      </c>
      <c r="J416" s="171">
        <v>16.91</v>
      </c>
      <c r="K416" s="172" t="s">
        <v>303</v>
      </c>
      <c r="L416" s="173" t="s">
        <v>307</v>
      </c>
      <c r="M416" s="173" t="s">
        <v>259</v>
      </c>
      <c r="N416" s="173"/>
      <c r="O416" s="173"/>
      <c r="P416" s="173" t="s">
        <v>61</v>
      </c>
      <c r="Q416" s="173" t="s">
        <v>240</v>
      </c>
      <c r="R416" s="172" t="s">
        <v>302</v>
      </c>
      <c r="S416" s="160"/>
      <c r="T416" s="160" t="s">
        <v>61</v>
      </c>
      <c r="U416" s="160" t="s">
        <v>240</v>
      </c>
      <c r="V416" s="179" t="s">
        <v>302</v>
      </c>
    </row>
    <row r="417" spans="1:22" outlineLevel="1">
      <c r="A417" s="179" t="s">
        <v>222</v>
      </c>
      <c r="B417" s="160" t="s">
        <v>384</v>
      </c>
      <c r="C417" s="170">
        <v>43496</v>
      </c>
      <c r="D417" s="160" t="s">
        <v>599</v>
      </c>
      <c r="E417" s="161" t="s">
        <v>614</v>
      </c>
      <c r="F417" s="162">
        <v>74791</v>
      </c>
      <c r="G417" s="163">
        <v>13.25</v>
      </c>
      <c r="H417" s="160">
        <v>16.91</v>
      </c>
      <c r="I417" s="160" t="s">
        <v>10</v>
      </c>
      <c r="J417" s="171">
        <v>16.91</v>
      </c>
      <c r="K417" s="172" t="s">
        <v>303</v>
      </c>
      <c r="L417" s="173" t="s">
        <v>307</v>
      </c>
      <c r="M417" s="173" t="s">
        <v>259</v>
      </c>
      <c r="N417" s="173"/>
      <c r="O417" s="173"/>
      <c r="P417" s="173" t="s">
        <v>61</v>
      </c>
      <c r="Q417" s="173" t="s">
        <v>240</v>
      </c>
      <c r="R417" s="172" t="s">
        <v>302</v>
      </c>
      <c r="S417" s="160"/>
      <c r="T417" s="160" t="s">
        <v>61</v>
      </c>
      <c r="U417" s="160" t="s">
        <v>240</v>
      </c>
      <c r="V417" s="179" t="s">
        <v>302</v>
      </c>
    </row>
    <row r="418" spans="1:22" outlineLevel="1">
      <c r="A418" s="179" t="s">
        <v>222</v>
      </c>
      <c r="B418" s="160" t="s">
        <v>384</v>
      </c>
      <c r="C418" s="170">
        <v>43496</v>
      </c>
      <c r="D418" s="160" t="s">
        <v>599</v>
      </c>
      <c r="E418" s="161" t="s">
        <v>615</v>
      </c>
      <c r="F418" s="162">
        <v>74791</v>
      </c>
      <c r="G418" s="163">
        <v>13.25</v>
      </c>
      <c r="H418" s="160">
        <v>16.91</v>
      </c>
      <c r="I418" s="160" t="s">
        <v>10</v>
      </c>
      <c r="J418" s="171">
        <v>16.91</v>
      </c>
      <c r="K418" s="172" t="s">
        <v>303</v>
      </c>
      <c r="L418" s="173" t="s">
        <v>307</v>
      </c>
      <c r="M418" s="173" t="s">
        <v>259</v>
      </c>
      <c r="N418" s="173"/>
      <c r="O418" s="173"/>
      <c r="P418" s="173" t="s">
        <v>61</v>
      </c>
      <c r="Q418" s="173" t="s">
        <v>240</v>
      </c>
      <c r="R418" s="172" t="s">
        <v>302</v>
      </c>
      <c r="S418" s="160"/>
      <c r="T418" s="160" t="s">
        <v>61</v>
      </c>
      <c r="U418" s="160" t="s">
        <v>240</v>
      </c>
      <c r="V418" s="179" t="s">
        <v>302</v>
      </c>
    </row>
    <row r="419" spans="1:22" outlineLevel="1">
      <c r="A419" s="179" t="s">
        <v>222</v>
      </c>
      <c r="B419" s="160" t="s">
        <v>384</v>
      </c>
      <c r="C419" s="170">
        <v>43496</v>
      </c>
      <c r="D419" s="160" t="s">
        <v>599</v>
      </c>
      <c r="E419" s="161" t="s">
        <v>616</v>
      </c>
      <c r="F419" s="162">
        <v>74791</v>
      </c>
      <c r="G419" s="163">
        <v>13.25</v>
      </c>
      <c r="H419" s="160">
        <v>16.91</v>
      </c>
      <c r="I419" s="160" t="s">
        <v>10</v>
      </c>
      <c r="J419" s="171">
        <v>16.91</v>
      </c>
      <c r="K419" s="172" t="s">
        <v>303</v>
      </c>
      <c r="L419" s="173" t="s">
        <v>307</v>
      </c>
      <c r="M419" s="173" t="s">
        <v>259</v>
      </c>
      <c r="N419" s="173"/>
      <c r="O419" s="173"/>
      <c r="P419" s="173" t="s">
        <v>61</v>
      </c>
      <c r="Q419" s="173" t="s">
        <v>240</v>
      </c>
      <c r="R419" s="172" t="s">
        <v>302</v>
      </c>
      <c r="S419" s="160"/>
      <c r="T419" s="160" t="s">
        <v>61</v>
      </c>
      <c r="U419" s="160" t="s">
        <v>240</v>
      </c>
      <c r="V419" s="179" t="s">
        <v>302</v>
      </c>
    </row>
    <row r="420" spans="1:22" outlineLevel="1">
      <c r="A420" s="179" t="s">
        <v>222</v>
      </c>
      <c r="B420" s="160" t="s">
        <v>384</v>
      </c>
      <c r="C420" s="170">
        <v>43496</v>
      </c>
      <c r="D420" s="160" t="s">
        <v>599</v>
      </c>
      <c r="E420" s="161" t="s">
        <v>608</v>
      </c>
      <c r="F420" s="162">
        <v>74791</v>
      </c>
      <c r="G420" s="163">
        <v>5.15</v>
      </c>
      <c r="H420" s="160">
        <v>6.57</v>
      </c>
      <c r="I420" s="160" t="s">
        <v>10</v>
      </c>
      <c r="J420" s="171">
        <v>6.57</v>
      </c>
      <c r="K420" s="172" t="s">
        <v>303</v>
      </c>
      <c r="L420" s="173" t="s">
        <v>307</v>
      </c>
      <c r="M420" s="173" t="s">
        <v>259</v>
      </c>
      <c r="N420" s="173"/>
      <c r="O420" s="173"/>
      <c r="P420" s="173" t="s">
        <v>61</v>
      </c>
      <c r="Q420" s="173" t="s">
        <v>240</v>
      </c>
      <c r="R420" s="172" t="s">
        <v>302</v>
      </c>
      <c r="S420" s="160"/>
      <c r="T420" s="160" t="s">
        <v>61</v>
      </c>
      <c r="U420" s="160" t="s">
        <v>240</v>
      </c>
      <c r="V420" s="179" t="s">
        <v>302</v>
      </c>
    </row>
    <row r="421" spans="1:22" outlineLevel="1">
      <c r="A421" s="179" t="s">
        <v>222</v>
      </c>
      <c r="B421" s="160" t="s">
        <v>384</v>
      </c>
      <c r="C421" s="170">
        <v>43496</v>
      </c>
      <c r="D421" s="160" t="s">
        <v>599</v>
      </c>
      <c r="E421" s="161" t="s">
        <v>608</v>
      </c>
      <c r="F421" s="162">
        <v>74791</v>
      </c>
      <c r="G421" s="163">
        <v>12.12</v>
      </c>
      <c r="H421" s="160">
        <v>15.46</v>
      </c>
      <c r="I421" s="160" t="s">
        <v>10</v>
      </c>
      <c r="J421" s="171">
        <v>15.47</v>
      </c>
      <c r="K421" s="172" t="s">
        <v>303</v>
      </c>
      <c r="L421" s="173" t="s">
        <v>307</v>
      </c>
      <c r="M421" s="173" t="s">
        <v>259</v>
      </c>
      <c r="N421" s="173"/>
      <c r="O421" s="173"/>
      <c r="P421" s="173" t="s">
        <v>61</v>
      </c>
      <c r="Q421" s="173" t="s">
        <v>240</v>
      </c>
      <c r="R421" s="172" t="s">
        <v>302</v>
      </c>
      <c r="S421" s="160"/>
      <c r="T421" s="160" t="s">
        <v>61</v>
      </c>
      <c r="U421" s="160" t="s">
        <v>240</v>
      </c>
      <c r="V421" s="179" t="s">
        <v>302</v>
      </c>
    </row>
    <row r="422" spans="1:22" outlineLevel="1">
      <c r="A422" s="179" t="s">
        <v>222</v>
      </c>
      <c r="B422" s="160" t="s">
        <v>384</v>
      </c>
      <c r="C422" s="170">
        <v>43496</v>
      </c>
      <c r="D422" s="160" t="s">
        <v>599</v>
      </c>
      <c r="E422" s="161" t="s">
        <v>608</v>
      </c>
      <c r="F422" s="162">
        <v>74791</v>
      </c>
      <c r="G422" s="163">
        <v>159.09</v>
      </c>
      <c r="H422" s="160">
        <v>203</v>
      </c>
      <c r="I422" s="160" t="s">
        <v>10</v>
      </c>
      <c r="J422" s="171">
        <v>203</v>
      </c>
      <c r="K422" s="172" t="s">
        <v>303</v>
      </c>
      <c r="L422" s="173" t="s">
        <v>307</v>
      </c>
      <c r="M422" s="173" t="s">
        <v>259</v>
      </c>
      <c r="N422" s="173"/>
      <c r="O422" s="173"/>
      <c r="P422" s="173" t="s">
        <v>61</v>
      </c>
      <c r="Q422" s="173" t="s">
        <v>240</v>
      </c>
      <c r="R422" s="172" t="s">
        <v>302</v>
      </c>
      <c r="S422" s="160"/>
      <c r="T422" s="160" t="s">
        <v>61</v>
      </c>
      <c r="U422" s="160" t="s">
        <v>240</v>
      </c>
      <c r="V422" s="179" t="s">
        <v>302</v>
      </c>
    </row>
    <row r="423" spans="1:22" outlineLevel="1">
      <c r="A423" s="179" t="s">
        <v>222</v>
      </c>
      <c r="B423" s="160" t="s">
        <v>384</v>
      </c>
      <c r="C423" s="170">
        <v>43496</v>
      </c>
      <c r="D423" s="160" t="s">
        <v>599</v>
      </c>
      <c r="E423" s="161" t="s">
        <v>608</v>
      </c>
      <c r="F423" s="162">
        <v>74791</v>
      </c>
      <c r="G423" s="163">
        <v>2.5499999999999998</v>
      </c>
      <c r="H423" s="160">
        <v>3.25</v>
      </c>
      <c r="I423" s="160" t="s">
        <v>10</v>
      </c>
      <c r="J423" s="171">
        <v>3.25</v>
      </c>
      <c r="K423" s="172" t="s">
        <v>303</v>
      </c>
      <c r="L423" s="173" t="s">
        <v>307</v>
      </c>
      <c r="M423" s="173" t="s">
        <v>259</v>
      </c>
      <c r="N423" s="173"/>
      <c r="O423" s="173"/>
      <c r="P423" s="173" t="s">
        <v>61</v>
      </c>
      <c r="Q423" s="173" t="s">
        <v>240</v>
      </c>
      <c r="R423" s="172" t="s">
        <v>302</v>
      </c>
      <c r="S423" s="160"/>
      <c r="T423" s="160" t="s">
        <v>61</v>
      </c>
      <c r="U423" s="160" t="s">
        <v>240</v>
      </c>
      <c r="V423" s="179" t="s">
        <v>302</v>
      </c>
    </row>
    <row r="424" spans="1:22" outlineLevel="1">
      <c r="A424" s="179" t="s">
        <v>222</v>
      </c>
      <c r="B424" s="160" t="s">
        <v>384</v>
      </c>
      <c r="C424" s="170">
        <v>43496</v>
      </c>
      <c r="D424" s="160" t="s">
        <v>617</v>
      </c>
      <c r="E424" s="161" t="s">
        <v>618</v>
      </c>
      <c r="F424" s="162">
        <v>74791</v>
      </c>
      <c r="G424" s="163">
        <v>7.05</v>
      </c>
      <c r="H424" s="160">
        <v>9</v>
      </c>
      <c r="I424" s="160" t="s">
        <v>10</v>
      </c>
      <c r="J424" s="171">
        <v>9</v>
      </c>
      <c r="K424" s="172" t="s">
        <v>303</v>
      </c>
      <c r="L424" s="173" t="s">
        <v>307</v>
      </c>
      <c r="M424" s="173" t="s">
        <v>259</v>
      </c>
      <c r="N424" s="173"/>
      <c r="O424" s="173"/>
      <c r="P424" s="173" t="s">
        <v>61</v>
      </c>
      <c r="Q424" s="173" t="s">
        <v>240</v>
      </c>
      <c r="R424" s="172" t="s">
        <v>302</v>
      </c>
      <c r="S424" s="160"/>
      <c r="T424" s="160" t="s">
        <v>61</v>
      </c>
      <c r="U424" s="160" t="s">
        <v>240</v>
      </c>
      <c r="V424" s="179" t="s">
        <v>302</v>
      </c>
    </row>
    <row r="425" spans="1:22" outlineLevel="1">
      <c r="A425" s="179" t="s">
        <v>222</v>
      </c>
      <c r="B425" s="160" t="s">
        <v>384</v>
      </c>
      <c r="C425" s="170">
        <v>43496</v>
      </c>
      <c r="D425" s="160" t="s">
        <v>619</v>
      </c>
      <c r="E425" s="161" t="s">
        <v>620</v>
      </c>
      <c r="F425" s="162">
        <v>74791</v>
      </c>
      <c r="G425" s="163">
        <v>65.38</v>
      </c>
      <c r="H425" s="160">
        <v>83.42</v>
      </c>
      <c r="I425" s="160" t="s">
        <v>10</v>
      </c>
      <c r="J425" s="171">
        <v>83.43</v>
      </c>
      <c r="K425" s="172" t="s">
        <v>303</v>
      </c>
      <c r="L425" s="173" t="s">
        <v>307</v>
      </c>
      <c r="M425" s="173" t="s">
        <v>259</v>
      </c>
      <c r="N425" s="173"/>
      <c r="O425" s="173"/>
      <c r="P425" s="173" t="s">
        <v>61</v>
      </c>
      <c r="Q425" s="173" t="s">
        <v>240</v>
      </c>
      <c r="R425" s="172" t="s">
        <v>302</v>
      </c>
      <c r="S425" s="160"/>
      <c r="T425" s="160" t="s">
        <v>61</v>
      </c>
      <c r="U425" s="160" t="s">
        <v>240</v>
      </c>
      <c r="V425" s="179" t="s">
        <v>302</v>
      </c>
    </row>
    <row r="426" spans="1:22" outlineLevel="1">
      <c r="A426" s="179" t="s">
        <v>222</v>
      </c>
      <c r="B426" s="160" t="s">
        <v>336</v>
      </c>
      <c r="C426" s="170">
        <v>43523</v>
      </c>
      <c r="D426" s="160" t="s">
        <v>400</v>
      </c>
      <c r="E426" s="161" t="s">
        <v>598</v>
      </c>
      <c r="F426" s="162">
        <v>75040</v>
      </c>
      <c r="G426" s="163">
        <v>5.25</v>
      </c>
      <c r="H426" s="160">
        <v>6.9</v>
      </c>
      <c r="I426" s="160" t="s">
        <v>10</v>
      </c>
      <c r="J426" s="171">
        <v>6.9</v>
      </c>
      <c r="K426" s="172" t="s">
        <v>303</v>
      </c>
      <c r="L426" s="173" t="s">
        <v>307</v>
      </c>
      <c r="M426" s="173" t="s">
        <v>259</v>
      </c>
      <c r="N426" s="173"/>
      <c r="O426" s="173"/>
      <c r="P426" s="173" t="s">
        <v>61</v>
      </c>
      <c r="Q426" s="173" t="s">
        <v>240</v>
      </c>
      <c r="R426" s="172" t="s">
        <v>302</v>
      </c>
      <c r="S426" s="160"/>
      <c r="T426" s="160" t="s">
        <v>61</v>
      </c>
      <c r="U426" s="160" t="s">
        <v>240</v>
      </c>
      <c r="V426" s="179" t="s">
        <v>302</v>
      </c>
    </row>
    <row r="427" spans="1:22" outlineLevel="1">
      <c r="A427" s="179" t="s">
        <v>222</v>
      </c>
      <c r="B427" s="160" t="s">
        <v>336</v>
      </c>
      <c r="C427" s="170">
        <v>43524</v>
      </c>
      <c r="D427" s="160" t="s">
        <v>621</v>
      </c>
      <c r="E427" s="161" t="s">
        <v>600</v>
      </c>
      <c r="F427" s="162">
        <v>75040</v>
      </c>
      <c r="G427" s="163">
        <v>5.07</v>
      </c>
      <c r="H427" s="160">
        <v>6.66</v>
      </c>
      <c r="I427" s="160" t="s">
        <v>10</v>
      </c>
      <c r="J427" s="171">
        <v>6.66</v>
      </c>
      <c r="K427" s="172" t="s">
        <v>303</v>
      </c>
      <c r="L427" s="173" t="s">
        <v>307</v>
      </c>
      <c r="M427" s="173" t="s">
        <v>259</v>
      </c>
      <c r="N427" s="173"/>
      <c r="O427" s="173"/>
      <c r="P427" s="173" t="s">
        <v>61</v>
      </c>
      <c r="Q427" s="173" t="s">
        <v>240</v>
      </c>
      <c r="R427" s="172" t="s">
        <v>302</v>
      </c>
      <c r="S427" s="160"/>
      <c r="T427" s="160" t="s">
        <v>61</v>
      </c>
      <c r="U427" s="160" t="s">
        <v>240</v>
      </c>
      <c r="V427" s="179" t="s">
        <v>302</v>
      </c>
    </row>
    <row r="428" spans="1:22" outlineLevel="1">
      <c r="A428" s="179" t="s">
        <v>222</v>
      </c>
      <c r="B428" s="160" t="s">
        <v>336</v>
      </c>
      <c r="C428" s="170">
        <v>43524</v>
      </c>
      <c r="D428" s="160" t="s">
        <v>621</v>
      </c>
      <c r="E428" s="161" t="s">
        <v>601</v>
      </c>
      <c r="F428" s="162">
        <v>75040</v>
      </c>
      <c r="G428" s="163">
        <v>5.07</v>
      </c>
      <c r="H428" s="160">
        <v>6.66</v>
      </c>
      <c r="I428" s="160" t="s">
        <v>10</v>
      </c>
      <c r="J428" s="171">
        <v>6.66</v>
      </c>
      <c r="K428" s="172" t="s">
        <v>303</v>
      </c>
      <c r="L428" s="173" t="s">
        <v>307</v>
      </c>
      <c r="M428" s="173" t="s">
        <v>259</v>
      </c>
      <c r="N428" s="173"/>
      <c r="O428" s="173"/>
      <c r="P428" s="173" t="s">
        <v>61</v>
      </c>
      <c r="Q428" s="173" t="s">
        <v>240</v>
      </c>
      <c r="R428" s="172" t="s">
        <v>302</v>
      </c>
      <c r="S428" s="160"/>
      <c r="T428" s="160" t="s">
        <v>61</v>
      </c>
      <c r="U428" s="160" t="s">
        <v>240</v>
      </c>
      <c r="V428" s="179" t="s">
        <v>302</v>
      </c>
    </row>
    <row r="429" spans="1:22" outlineLevel="1">
      <c r="A429" s="179" t="s">
        <v>222</v>
      </c>
      <c r="B429" s="160" t="s">
        <v>336</v>
      </c>
      <c r="C429" s="170">
        <v>43524</v>
      </c>
      <c r="D429" s="160" t="s">
        <v>621</v>
      </c>
      <c r="E429" s="161" t="s">
        <v>602</v>
      </c>
      <c r="F429" s="162">
        <v>75040</v>
      </c>
      <c r="G429" s="163">
        <v>5.07</v>
      </c>
      <c r="H429" s="160">
        <v>6.66</v>
      </c>
      <c r="I429" s="160" t="s">
        <v>10</v>
      </c>
      <c r="J429" s="171">
        <v>6.66</v>
      </c>
      <c r="K429" s="172" t="s">
        <v>303</v>
      </c>
      <c r="L429" s="173" t="s">
        <v>307</v>
      </c>
      <c r="M429" s="173" t="s">
        <v>259</v>
      </c>
      <c r="N429" s="173"/>
      <c r="O429" s="173"/>
      <c r="P429" s="173" t="s">
        <v>61</v>
      </c>
      <c r="Q429" s="173" t="s">
        <v>240</v>
      </c>
      <c r="R429" s="172" t="s">
        <v>302</v>
      </c>
      <c r="S429" s="160"/>
      <c r="T429" s="160" t="s">
        <v>61</v>
      </c>
      <c r="U429" s="160" t="s">
        <v>240</v>
      </c>
      <c r="V429" s="179" t="s">
        <v>302</v>
      </c>
    </row>
    <row r="430" spans="1:22" outlineLevel="1">
      <c r="A430" s="179" t="s">
        <v>222</v>
      </c>
      <c r="B430" s="160" t="s">
        <v>336</v>
      </c>
      <c r="C430" s="170">
        <v>43524</v>
      </c>
      <c r="D430" s="160" t="s">
        <v>621</v>
      </c>
      <c r="E430" s="161" t="s">
        <v>603</v>
      </c>
      <c r="F430" s="162">
        <v>75040</v>
      </c>
      <c r="G430" s="163">
        <v>5.07</v>
      </c>
      <c r="H430" s="160">
        <v>6.66</v>
      </c>
      <c r="I430" s="160" t="s">
        <v>10</v>
      </c>
      <c r="J430" s="171">
        <v>6.66</v>
      </c>
      <c r="K430" s="172" t="s">
        <v>303</v>
      </c>
      <c r="L430" s="173" t="s">
        <v>307</v>
      </c>
      <c r="M430" s="173" t="s">
        <v>259</v>
      </c>
      <c r="N430" s="173"/>
      <c r="O430" s="173"/>
      <c r="P430" s="173" t="s">
        <v>61</v>
      </c>
      <c r="Q430" s="173" t="s">
        <v>240</v>
      </c>
      <c r="R430" s="172" t="s">
        <v>302</v>
      </c>
      <c r="S430" s="160"/>
      <c r="T430" s="160" t="s">
        <v>61</v>
      </c>
      <c r="U430" s="160" t="s">
        <v>240</v>
      </c>
      <c r="V430" s="179" t="s">
        <v>302</v>
      </c>
    </row>
    <row r="431" spans="1:22" outlineLevel="1">
      <c r="A431" s="179" t="s">
        <v>222</v>
      </c>
      <c r="B431" s="160" t="s">
        <v>336</v>
      </c>
      <c r="C431" s="170">
        <v>43524</v>
      </c>
      <c r="D431" s="160" t="s">
        <v>621</v>
      </c>
      <c r="E431" s="161" t="s">
        <v>604</v>
      </c>
      <c r="F431" s="162">
        <v>75040</v>
      </c>
      <c r="G431" s="163">
        <v>5.09</v>
      </c>
      <c r="H431" s="160">
        <v>6.68</v>
      </c>
      <c r="I431" s="160" t="s">
        <v>10</v>
      </c>
      <c r="J431" s="171">
        <v>6.69</v>
      </c>
      <c r="K431" s="172" t="s">
        <v>303</v>
      </c>
      <c r="L431" s="173" t="s">
        <v>307</v>
      </c>
      <c r="M431" s="173" t="s">
        <v>259</v>
      </c>
      <c r="N431" s="173"/>
      <c r="O431" s="173"/>
      <c r="P431" s="173" t="s">
        <v>61</v>
      </c>
      <c r="Q431" s="173" t="s">
        <v>240</v>
      </c>
      <c r="R431" s="172" t="s">
        <v>302</v>
      </c>
      <c r="S431" s="160"/>
      <c r="T431" s="160" t="s">
        <v>61</v>
      </c>
      <c r="U431" s="160" t="s">
        <v>240</v>
      </c>
      <c r="V431" s="179" t="s">
        <v>302</v>
      </c>
    </row>
    <row r="432" spans="1:22" outlineLevel="1">
      <c r="A432" s="179" t="s">
        <v>222</v>
      </c>
      <c r="B432" s="160" t="s">
        <v>336</v>
      </c>
      <c r="C432" s="170">
        <v>43524</v>
      </c>
      <c r="D432" s="160" t="s">
        <v>621</v>
      </c>
      <c r="E432" s="161" t="s">
        <v>605</v>
      </c>
      <c r="F432" s="162">
        <v>75040</v>
      </c>
      <c r="G432" s="163">
        <v>5.09</v>
      </c>
      <c r="H432" s="160">
        <v>6.68</v>
      </c>
      <c r="I432" s="160" t="s">
        <v>10</v>
      </c>
      <c r="J432" s="171">
        <v>6.69</v>
      </c>
      <c r="K432" s="172" t="s">
        <v>303</v>
      </c>
      <c r="L432" s="173" t="s">
        <v>307</v>
      </c>
      <c r="M432" s="173" t="s">
        <v>259</v>
      </c>
      <c r="N432" s="173"/>
      <c r="O432" s="173"/>
      <c r="P432" s="173" t="s">
        <v>61</v>
      </c>
      <c r="Q432" s="173" t="s">
        <v>240</v>
      </c>
      <c r="R432" s="172" t="s">
        <v>302</v>
      </c>
      <c r="S432" s="160"/>
      <c r="T432" s="160" t="s">
        <v>61</v>
      </c>
      <c r="U432" s="160" t="s">
        <v>240</v>
      </c>
      <c r="V432" s="179" t="s">
        <v>302</v>
      </c>
    </row>
    <row r="433" spans="1:22" outlineLevel="1">
      <c r="A433" s="179" t="s">
        <v>222</v>
      </c>
      <c r="B433" s="160" t="s">
        <v>336</v>
      </c>
      <c r="C433" s="170">
        <v>43524</v>
      </c>
      <c r="D433" s="160" t="s">
        <v>621</v>
      </c>
      <c r="E433" s="161" t="s">
        <v>606</v>
      </c>
      <c r="F433" s="162">
        <v>75040</v>
      </c>
      <c r="G433" s="163">
        <v>5.09</v>
      </c>
      <c r="H433" s="160">
        <v>6.68</v>
      </c>
      <c r="I433" s="160" t="s">
        <v>10</v>
      </c>
      <c r="J433" s="171">
        <v>6.69</v>
      </c>
      <c r="K433" s="172" t="s">
        <v>303</v>
      </c>
      <c r="L433" s="173" t="s">
        <v>307</v>
      </c>
      <c r="M433" s="173" t="s">
        <v>259</v>
      </c>
      <c r="N433" s="173"/>
      <c r="O433" s="173"/>
      <c r="P433" s="173" t="s">
        <v>61</v>
      </c>
      <c r="Q433" s="173" t="s">
        <v>240</v>
      </c>
      <c r="R433" s="172" t="s">
        <v>302</v>
      </c>
      <c r="S433" s="160"/>
      <c r="T433" s="160" t="s">
        <v>61</v>
      </c>
      <c r="U433" s="160" t="s">
        <v>240</v>
      </c>
      <c r="V433" s="179" t="s">
        <v>302</v>
      </c>
    </row>
    <row r="434" spans="1:22" outlineLevel="1">
      <c r="A434" s="179" t="s">
        <v>222</v>
      </c>
      <c r="B434" s="160" t="s">
        <v>336</v>
      </c>
      <c r="C434" s="170">
        <v>43524</v>
      </c>
      <c r="D434" s="160" t="s">
        <v>621</v>
      </c>
      <c r="E434" s="161" t="s">
        <v>607</v>
      </c>
      <c r="F434" s="162">
        <v>75040</v>
      </c>
      <c r="G434" s="163">
        <v>9.75</v>
      </c>
      <c r="H434" s="160">
        <v>12.8</v>
      </c>
      <c r="I434" s="160" t="s">
        <v>10</v>
      </c>
      <c r="J434" s="171">
        <v>12.81</v>
      </c>
      <c r="K434" s="172" t="s">
        <v>303</v>
      </c>
      <c r="L434" s="173" t="s">
        <v>307</v>
      </c>
      <c r="M434" s="173" t="s">
        <v>259</v>
      </c>
      <c r="N434" s="173"/>
      <c r="O434" s="173"/>
      <c r="P434" s="173" t="s">
        <v>61</v>
      </c>
      <c r="Q434" s="173" t="s">
        <v>240</v>
      </c>
      <c r="R434" s="172" t="s">
        <v>302</v>
      </c>
      <c r="S434" s="160"/>
      <c r="T434" s="160" t="s">
        <v>61</v>
      </c>
      <c r="U434" s="160" t="s">
        <v>240</v>
      </c>
      <c r="V434" s="179" t="s">
        <v>302</v>
      </c>
    </row>
    <row r="435" spans="1:22" outlineLevel="1">
      <c r="A435" s="179" t="s">
        <v>222</v>
      </c>
      <c r="B435" s="160" t="s">
        <v>336</v>
      </c>
      <c r="C435" s="170">
        <v>43524</v>
      </c>
      <c r="D435" s="160" t="s">
        <v>621</v>
      </c>
      <c r="E435" s="161" t="s">
        <v>608</v>
      </c>
      <c r="F435" s="162">
        <v>75040</v>
      </c>
      <c r="G435" s="163">
        <v>7.03</v>
      </c>
      <c r="H435" s="160">
        <v>9.24</v>
      </c>
      <c r="I435" s="160" t="s">
        <v>10</v>
      </c>
      <c r="J435" s="171">
        <v>9.23</v>
      </c>
      <c r="K435" s="172" t="s">
        <v>303</v>
      </c>
      <c r="L435" s="173" t="s">
        <v>307</v>
      </c>
      <c r="M435" s="173" t="s">
        <v>259</v>
      </c>
      <c r="N435" s="173"/>
      <c r="O435" s="173"/>
      <c r="P435" s="173" t="s">
        <v>61</v>
      </c>
      <c r="Q435" s="173" t="s">
        <v>240</v>
      </c>
      <c r="R435" s="172" t="s">
        <v>302</v>
      </c>
      <c r="S435" s="160"/>
      <c r="T435" s="160" t="s">
        <v>61</v>
      </c>
      <c r="U435" s="160" t="s">
        <v>240</v>
      </c>
      <c r="V435" s="179" t="s">
        <v>302</v>
      </c>
    </row>
    <row r="436" spans="1:22" outlineLevel="1">
      <c r="A436" s="179" t="s">
        <v>222</v>
      </c>
      <c r="B436" s="160" t="s">
        <v>336</v>
      </c>
      <c r="C436" s="170">
        <v>43524</v>
      </c>
      <c r="D436" s="160" t="s">
        <v>621</v>
      </c>
      <c r="E436" s="161" t="s">
        <v>608</v>
      </c>
      <c r="F436" s="162">
        <v>75040</v>
      </c>
      <c r="G436" s="163">
        <v>5.89</v>
      </c>
      <c r="H436" s="160">
        <v>7.73</v>
      </c>
      <c r="I436" s="160" t="s">
        <v>10</v>
      </c>
      <c r="J436" s="171">
        <v>7.74</v>
      </c>
      <c r="K436" s="172" t="s">
        <v>303</v>
      </c>
      <c r="L436" s="173" t="s">
        <v>307</v>
      </c>
      <c r="M436" s="173" t="s">
        <v>259</v>
      </c>
      <c r="N436" s="173"/>
      <c r="O436" s="173"/>
      <c r="P436" s="173" t="s">
        <v>61</v>
      </c>
      <c r="Q436" s="173" t="s">
        <v>240</v>
      </c>
      <c r="R436" s="172" t="s">
        <v>302</v>
      </c>
      <c r="S436" s="160"/>
      <c r="T436" s="160" t="s">
        <v>61</v>
      </c>
      <c r="U436" s="160" t="s">
        <v>240</v>
      </c>
      <c r="V436" s="179" t="s">
        <v>302</v>
      </c>
    </row>
    <row r="437" spans="1:22" outlineLevel="1">
      <c r="A437" s="179" t="s">
        <v>222</v>
      </c>
      <c r="B437" s="160" t="s">
        <v>336</v>
      </c>
      <c r="C437" s="170">
        <v>43524</v>
      </c>
      <c r="D437" s="160" t="s">
        <v>621</v>
      </c>
      <c r="E437" s="161" t="s">
        <v>622</v>
      </c>
      <c r="F437" s="162">
        <v>75040</v>
      </c>
      <c r="G437" s="163">
        <v>21.42</v>
      </c>
      <c r="H437" s="160">
        <v>28.13</v>
      </c>
      <c r="I437" s="160" t="s">
        <v>10</v>
      </c>
      <c r="J437" s="171">
        <v>28.13</v>
      </c>
      <c r="K437" s="172" t="s">
        <v>303</v>
      </c>
      <c r="L437" s="173" t="s">
        <v>307</v>
      </c>
      <c r="M437" s="173" t="s">
        <v>259</v>
      </c>
      <c r="N437" s="173"/>
      <c r="O437" s="173"/>
      <c r="P437" s="173" t="s">
        <v>61</v>
      </c>
      <c r="Q437" s="173" t="s">
        <v>240</v>
      </c>
      <c r="R437" s="172" t="s">
        <v>302</v>
      </c>
      <c r="S437" s="160"/>
      <c r="T437" s="160" t="s">
        <v>61</v>
      </c>
      <c r="U437" s="160" t="s">
        <v>240</v>
      </c>
      <c r="V437" s="179" t="s">
        <v>302</v>
      </c>
    </row>
    <row r="438" spans="1:22" outlineLevel="1">
      <c r="A438" s="179" t="s">
        <v>222</v>
      </c>
      <c r="B438" s="160" t="s">
        <v>336</v>
      </c>
      <c r="C438" s="170">
        <v>43524</v>
      </c>
      <c r="D438" s="160" t="s">
        <v>621</v>
      </c>
      <c r="E438" s="161" t="s">
        <v>623</v>
      </c>
      <c r="F438" s="162">
        <v>75040</v>
      </c>
      <c r="G438" s="163">
        <v>1.62</v>
      </c>
      <c r="H438" s="160">
        <v>2.13</v>
      </c>
      <c r="I438" s="160" t="s">
        <v>10</v>
      </c>
      <c r="J438" s="171">
        <v>2.13</v>
      </c>
      <c r="K438" s="172" t="s">
        <v>303</v>
      </c>
      <c r="L438" s="173" t="s">
        <v>307</v>
      </c>
      <c r="M438" s="173" t="s">
        <v>259</v>
      </c>
      <c r="N438" s="173"/>
      <c r="O438" s="173"/>
      <c r="P438" s="173" t="s">
        <v>61</v>
      </c>
      <c r="Q438" s="173" t="s">
        <v>240</v>
      </c>
      <c r="R438" s="172" t="s">
        <v>302</v>
      </c>
      <c r="S438" s="160"/>
      <c r="T438" s="160" t="s">
        <v>61</v>
      </c>
      <c r="U438" s="160" t="s">
        <v>240</v>
      </c>
      <c r="V438" s="179" t="s">
        <v>302</v>
      </c>
    </row>
    <row r="439" spans="1:22" outlineLevel="1">
      <c r="A439" s="179" t="s">
        <v>222</v>
      </c>
      <c r="B439" s="160" t="s">
        <v>336</v>
      </c>
      <c r="C439" s="170">
        <v>43524</v>
      </c>
      <c r="D439" s="160" t="s">
        <v>621</v>
      </c>
      <c r="E439" s="161" t="s">
        <v>608</v>
      </c>
      <c r="F439" s="162">
        <v>75040</v>
      </c>
      <c r="G439" s="163">
        <v>4.42</v>
      </c>
      <c r="H439" s="160">
        <v>5.8</v>
      </c>
      <c r="I439" s="160" t="s">
        <v>10</v>
      </c>
      <c r="J439" s="171">
        <v>5.81</v>
      </c>
      <c r="K439" s="172" t="s">
        <v>303</v>
      </c>
      <c r="L439" s="173" t="s">
        <v>307</v>
      </c>
      <c r="M439" s="173" t="s">
        <v>259</v>
      </c>
      <c r="N439" s="173"/>
      <c r="O439" s="173"/>
      <c r="P439" s="173" t="s">
        <v>61</v>
      </c>
      <c r="Q439" s="173" t="s">
        <v>240</v>
      </c>
      <c r="R439" s="172" t="s">
        <v>302</v>
      </c>
      <c r="S439" s="160"/>
      <c r="T439" s="160" t="s">
        <v>61</v>
      </c>
      <c r="U439" s="160" t="s">
        <v>240</v>
      </c>
      <c r="V439" s="179" t="s">
        <v>302</v>
      </c>
    </row>
    <row r="440" spans="1:22" outlineLevel="1">
      <c r="A440" s="179" t="s">
        <v>222</v>
      </c>
      <c r="B440" s="160" t="s">
        <v>336</v>
      </c>
      <c r="C440" s="170">
        <v>43524</v>
      </c>
      <c r="D440" s="160" t="s">
        <v>621</v>
      </c>
      <c r="E440" s="161" t="s">
        <v>608</v>
      </c>
      <c r="F440" s="162">
        <v>75040</v>
      </c>
      <c r="G440" s="163">
        <v>3.56</v>
      </c>
      <c r="H440" s="160">
        <v>4.67</v>
      </c>
      <c r="I440" s="160" t="s">
        <v>10</v>
      </c>
      <c r="J440" s="171">
        <v>4.68</v>
      </c>
      <c r="K440" s="172" t="s">
        <v>303</v>
      </c>
      <c r="L440" s="173" t="s">
        <v>307</v>
      </c>
      <c r="M440" s="173" t="s">
        <v>259</v>
      </c>
      <c r="N440" s="173"/>
      <c r="O440" s="173"/>
      <c r="P440" s="173" t="s">
        <v>61</v>
      </c>
      <c r="Q440" s="173" t="s">
        <v>240</v>
      </c>
      <c r="R440" s="172" t="s">
        <v>302</v>
      </c>
      <c r="S440" s="160"/>
      <c r="T440" s="160" t="s">
        <v>61</v>
      </c>
      <c r="U440" s="160" t="s">
        <v>240</v>
      </c>
      <c r="V440" s="179" t="s">
        <v>302</v>
      </c>
    </row>
    <row r="441" spans="1:22" outlineLevel="1">
      <c r="A441" s="179" t="s">
        <v>222</v>
      </c>
      <c r="B441" s="160" t="s">
        <v>336</v>
      </c>
      <c r="C441" s="170">
        <v>43524</v>
      </c>
      <c r="D441" s="160" t="s">
        <v>621</v>
      </c>
      <c r="E441" s="161" t="s">
        <v>608</v>
      </c>
      <c r="F441" s="162">
        <v>75040</v>
      </c>
      <c r="G441" s="163">
        <v>1.1399999999999999</v>
      </c>
      <c r="H441" s="160">
        <v>1.5</v>
      </c>
      <c r="I441" s="160" t="s">
        <v>10</v>
      </c>
      <c r="J441" s="171">
        <v>1.5</v>
      </c>
      <c r="K441" s="172" t="s">
        <v>303</v>
      </c>
      <c r="L441" s="173" t="s">
        <v>307</v>
      </c>
      <c r="M441" s="173" t="s">
        <v>259</v>
      </c>
      <c r="N441" s="173"/>
      <c r="O441" s="173"/>
      <c r="P441" s="173" t="s">
        <v>61</v>
      </c>
      <c r="Q441" s="173" t="s">
        <v>240</v>
      </c>
      <c r="R441" s="172" t="s">
        <v>302</v>
      </c>
      <c r="S441" s="160"/>
      <c r="T441" s="160" t="s">
        <v>61</v>
      </c>
      <c r="U441" s="160" t="s">
        <v>240</v>
      </c>
      <c r="V441" s="179" t="s">
        <v>302</v>
      </c>
    </row>
    <row r="442" spans="1:22" outlineLevel="1">
      <c r="A442" s="179" t="s">
        <v>222</v>
      </c>
      <c r="B442" s="160" t="s">
        <v>336</v>
      </c>
      <c r="C442" s="170">
        <v>43524</v>
      </c>
      <c r="D442" s="160" t="s">
        <v>621</v>
      </c>
      <c r="E442" s="161" t="s">
        <v>608</v>
      </c>
      <c r="F442" s="162">
        <v>75040</v>
      </c>
      <c r="G442" s="163">
        <v>1.1399999999999999</v>
      </c>
      <c r="H442" s="160">
        <v>1.5</v>
      </c>
      <c r="I442" s="160" t="s">
        <v>10</v>
      </c>
      <c r="J442" s="171">
        <v>1.5</v>
      </c>
      <c r="K442" s="172" t="s">
        <v>303</v>
      </c>
      <c r="L442" s="173" t="s">
        <v>307</v>
      </c>
      <c r="M442" s="173" t="s">
        <v>259</v>
      </c>
      <c r="N442" s="173"/>
      <c r="O442" s="173"/>
      <c r="P442" s="173" t="s">
        <v>61</v>
      </c>
      <c r="Q442" s="173" t="s">
        <v>240</v>
      </c>
      <c r="R442" s="172" t="s">
        <v>302</v>
      </c>
      <c r="S442" s="160"/>
      <c r="T442" s="160" t="s">
        <v>61</v>
      </c>
      <c r="U442" s="160" t="s">
        <v>240</v>
      </c>
      <c r="V442" s="179" t="s">
        <v>302</v>
      </c>
    </row>
    <row r="443" spans="1:22" outlineLevel="1">
      <c r="A443" s="179" t="s">
        <v>222</v>
      </c>
      <c r="B443" s="160" t="s">
        <v>336</v>
      </c>
      <c r="C443" s="170">
        <v>43524</v>
      </c>
      <c r="D443" s="160" t="s">
        <v>621</v>
      </c>
      <c r="E443" s="161" t="s">
        <v>608</v>
      </c>
      <c r="F443" s="162">
        <v>75040</v>
      </c>
      <c r="G443" s="163">
        <v>8.83</v>
      </c>
      <c r="H443" s="160">
        <v>11.6</v>
      </c>
      <c r="I443" s="160" t="s">
        <v>10</v>
      </c>
      <c r="J443" s="171">
        <v>11.6</v>
      </c>
      <c r="K443" s="172" t="s">
        <v>303</v>
      </c>
      <c r="L443" s="173" t="s">
        <v>307</v>
      </c>
      <c r="M443" s="173" t="s">
        <v>259</v>
      </c>
      <c r="N443" s="173"/>
      <c r="O443" s="173"/>
      <c r="P443" s="173" t="s">
        <v>61</v>
      </c>
      <c r="Q443" s="173" t="s">
        <v>240</v>
      </c>
      <c r="R443" s="172" t="s">
        <v>302</v>
      </c>
      <c r="S443" s="160"/>
      <c r="T443" s="160" t="s">
        <v>61</v>
      </c>
      <c r="U443" s="160" t="s">
        <v>240</v>
      </c>
      <c r="V443" s="179" t="s">
        <v>302</v>
      </c>
    </row>
    <row r="444" spans="1:22" outlineLevel="1">
      <c r="A444" s="179" t="s">
        <v>222</v>
      </c>
      <c r="B444" s="160" t="s">
        <v>336</v>
      </c>
      <c r="C444" s="170">
        <v>43524</v>
      </c>
      <c r="D444" s="160" t="s">
        <v>621</v>
      </c>
      <c r="E444" s="161" t="s">
        <v>608</v>
      </c>
      <c r="F444" s="162">
        <v>75040</v>
      </c>
      <c r="G444" s="163">
        <v>7.86</v>
      </c>
      <c r="H444" s="160">
        <v>10.32</v>
      </c>
      <c r="I444" s="160" t="s">
        <v>10</v>
      </c>
      <c r="J444" s="171">
        <v>10.32</v>
      </c>
      <c r="K444" s="172" t="s">
        <v>303</v>
      </c>
      <c r="L444" s="173" t="s">
        <v>307</v>
      </c>
      <c r="M444" s="173" t="s">
        <v>259</v>
      </c>
      <c r="N444" s="173"/>
      <c r="O444" s="173"/>
      <c r="P444" s="173" t="s">
        <v>61</v>
      </c>
      <c r="Q444" s="173" t="s">
        <v>240</v>
      </c>
      <c r="R444" s="172" t="s">
        <v>302</v>
      </c>
      <c r="S444" s="160"/>
      <c r="T444" s="160" t="s">
        <v>61</v>
      </c>
      <c r="U444" s="160" t="s">
        <v>240</v>
      </c>
      <c r="V444" s="179" t="s">
        <v>302</v>
      </c>
    </row>
    <row r="445" spans="1:22" outlineLevel="1">
      <c r="A445" s="179" t="s">
        <v>222</v>
      </c>
      <c r="B445" s="160" t="s">
        <v>336</v>
      </c>
      <c r="C445" s="170">
        <v>43524</v>
      </c>
      <c r="D445" s="160" t="s">
        <v>621</v>
      </c>
      <c r="E445" s="161" t="s">
        <v>608</v>
      </c>
      <c r="F445" s="162">
        <v>75040</v>
      </c>
      <c r="G445" s="163">
        <v>1.06</v>
      </c>
      <c r="H445" s="160">
        <v>1.39</v>
      </c>
      <c r="I445" s="160" t="s">
        <v>10</v>
      </c>
      <c r="J445" s="171">
        <v>1.39</v>
      </c>
      <c r="K445" s="172" t="s">
        <v>303</v>
      </c>
      <c r="L445" s="173" t="s">
        <v>307</v>
      </c>
      <c r="M445" s="173" t="s">
        <v>259</v>
      </c>
      <c r="N445" s="173"/>
      <c r="O445" s="173"/>
      <c r="P445" s="173" t="s">
        <v>61</v>
      </c>
      <c r="Q445" s="173" t="s">
        <v>240</v>
      </c>
      <c r="R445" s="172" t="s">
        <v>302</v>
      </c>
      <c r="S445" s="160"/>
      <c r="T445" s="160" t="s">
        <v>61</v>
      </c>
      <c r="U445" s="160" t="s">
        <v>240</v>
      </c>
      <c r="V445" s="179" t="s">
        <v>302</v>
      </c>
    </row>
    <row r="446" spans="1:22" outlineLevel="1">
      <c r="A446" s="179" t="s">
        <v>222</v>
      </c>
      <c r="B446" s="160" t="s">
        <v>336</v>
      </c>
      <c r="C446" s="170">
        <v>43524</v>
      </c>
      <c r="D446" s="160" t="s">
        <v>621</v>
      </c>
      <c r="E446" s="161" t="s">
        <v>608</v>
      </c>
      <c r="F446" s="162">
        <v>75040</v>
      </c>
      <c r="G446" s="163">
        <v>15.9</v>
      </c>
      <c r="H446" s="160">
        <v>20.88</v>
      </c>
      <c r="I446" s="160" t="s">
        <v>10</v>
      </c>
      <c r="J446" s="171">
        <v>20.88</v>
      </c>
      <c r="K446" s="172" t="s">
        <v>303</v>
      </c>
      <c r="L446" s="173" t="s">
        <v>307</v>
      </c>
      <c r="M446" s="173" t="s">
        <v>259</v>
      </c>
      <c r="N446" s="173"/>
      <c r="O446" s="173"/>
      <c r="P446" s="173" t="s">
        <v>61</v>
      </c>
      <c r="Q446" s="173" t="s">
        <v>240</v>
      </c>
      <c r="R446" s="172" t="s">
        <v>302</v>
      </c>
      <c r="S446" s="160"/>
      <c r="T446" s="160" t="s">
        <v>61</v>
      </c>
      <c r="U446" s="160" t="s">
        <v>240</v>
      </c>
      <c r="V446" s="179" t="s">
        <v>302</v>
      </c>
    </row>
    <row r="447" spans="1:22" outlineLevel="1">
      <c r="A447" s="179" t="s">
        <v>222</v>
      </c>
      <c r="B447" s="160" t="s">
        <v>336</v>
      </c>
      <c r="C447" s="170">
        <v>43524</v>
      </c>
      <c r="D447" s="160" t="s">
        <v>621</v>
      </c>
      <c r="E447" s="161" t="s">
        <v>608</v>
      </c>
      <c r="F447" s="162">
        <v>75040</v>
      </c>
      <c r="G447" s="163">
        <v>3.63</v>
      </c>
      <c r="H447" s="160">
        <v>4.7699999999999996</v>
      </c>
      <c r="I447" s="160" t="s">
        <v>10</v>
      </c>
      <c r="J447" s="171">
        <v>4.7699999999999996</v>
      </c>
      <c r="K447" s="172" t="s">
        <v>303</v>
      </c>
      <c r="L447" s="173" t="s">
        <v>307</v>
      </c>
      <c r="M447" s="173" t="s">
        <v>259</v>
      </c>
      <c r="N447" s="173"/>
      <c r="O447" s="173"/>
      <c r="P447" s="173" t="s">
        <v>61</v>
      </c>
      <c r="Q447" s="173" t="s">
        <v>240</v>
      </c>
      <c r="R447" s="172" t="s">
        <v>302</v>
      </c>
      <c r="S447" s="160"/>
      <c r="T447" s="160" t="s">
        <v>61</v>
      </c>
      <c r="U447" s="160" t="s">
        <v>240</v>
      </c>
      <c r="V447" s="179" t="s">
        <v>302</v>
      </c>
    </row>
    <row r="448" spans="1:22" outlineLevel="1">
      <c r="A448" s="179" t="s">
        <v>222</v>
      </c>
      <c r="B448" s="160" t="s">
        <v>336</v>
      </c>
      <c r="C448" s="170">
        <v>43524</v>
      </c>
      <c r="D448" s="160" t="s">
        <v>621</v>
      </c>
      <c r="E448" s="161" t="s">
        <v>624</v>
      </c>
      <c r="F448" s="162">
        <v>75040</v>
      </c>
      <c r="G448" s="163">
        <v>128.26</v>
      </c>
      <c r="H448" s="160">
        <v>168.47</v>
      </c>
      <c r="I448" s="160" t="s">
        <v>10</v>
      </c>
      <c r="J448" s="171">
        <v>168.46</v>
      </c>
      <c r="K448" s="172" t="s">
        <v>303</v>
      </c>
      <c r="L448" s="173" t="s">
        <v>307</v>
      </c>
      <c r="M448" s="173" t="s">
        <v>259</v>
      </c>
      <c r="N448" s="173"/>
      <c r="O448" s="173"/>
      <c r="P448" s="173" t="s">
        <v>61</v>
      </c>
      <c r="Q448" s="173" t="s">
        <v>240</v>
      </c>
      <c r="R448" s="172" t="s">
        <v>302</v>
      </c>
      <c r="S448" s="160"/>
      <c r="T448" s="160" t="s">
        <v>61</v>
      </c>
      <c r="U448" s="160" t="s">
        <v>240</v>
      </c>
      <c r="V448" s="179" t="s">
        <v>302</v>
      </c>
    </row>
    <row r="449" spans="1:22" outlineLevel="1">
      <c r="A449" s="179" t="s">
        <v>222</v>
      </c>
      <c r="B449" s="160" t="s">
        <v>336</v>
      </c>
      <c r="C449" s="170">
        <v>43524</v>
      </c>
      <c r="D449" s="160" t="s">
        <v>621</v>
      </c>
      <c r="E449" s="161" t="s">
        <v>608</v>
      </c>
      <c r="F449" s="162">
        <v>75040</v>
      </c>
      <c r="G449" s="163">
        <v>11.79</v>
      </c>
      <c r="H449" s="160">
        <v>15.48</v>
      </c>
      <c r="I449" s="160" t="s">
        <v>10</v>
      </c>
      <c r="J449" s="171">
        <v>15.49</v>
      </c>
      <c r="K449" s="172" t="s">
        <v>303</v>
      </c>
      <c r="L449" s="173" t="s">
        <v>307</v>
      </c>
      <c r="M449" s="173" t="s">
        <v>259</v>
      </c>
      <c r="N449" s="173"/>
      <c r="O449" s="173"/>
      <c r="P449" s="173" t="s">
        <v>61</v>
      </c>
      <c r="Q449" s="173" t="s">
        <v>240</v>
      </c>
      <c r="R449" s="172" t="s">
        <v>302</v>
      </c>
      <c r="S449" s="160"/>
      <c r="T449" s="160" t="s">
        <v>61</v>
      </c>
      <c r="U449" s="160" t="s">
        <v>240</v>
      </c>
      <c r="V449" s="179" t="s">
        <v>302</v>
      </c>
    </row>
    <row r="450" spans="1:22" outlineLevel="1">
      <c r="A450" s="179" t="s">
        <v>222</v>
      </c>
      <c r="B450" s="160" t="s">
        <v>336</v>
      </c>
      <c r="C450" s="170">
        <v>43524</v>
      </c>
      <c r="D450" s="160" t="s">
        <v>621</v>
      </c>
      <c r="E450" s="161" t="s">
        <v>608</v>
      </c>
      <c r="F450" s="162">
        <v>75040</v>
      </c>
      <c r="G450" s="163">
        <v>11.79</v>
      </c>
      <c r="H450" s="160">
        <v>15.48</v>
      </c>
      <c r="I450" s="160" t="s">
        <v>10</v>
      </c>
      <c r="J450" s="171">
        <v>15.49</v>
      </c>
      <c r="K450" s="172" t="s">
        <v>303</v>
      </c>
      <c r="L450" s="173" t="s">
        <v>307</v>
      </c>
      <c r="M450" s="173" t="s">
        <v>259</v>
      </c>
      <c r="N450" s="173"/>
      <c r="O450" s="173"/>
      <c r="P450" s="173" t="s">
        <v>61</v>
      </c>
      <c r="Q450" s="173" t="s">
        <v>240</v>
      </c>
      <c r="R450" s="172" t="s">
        <v>302</v>
      </c>
      <c r="S450" s="160"/>
      <c r="T450" s="160" t="s">
        <v>61</v>
      </c>
      <c r="U450" s="160" t="s">
        <v>240</v>
      </c>
      <c r="V450" s="179" t="s">
        <v>302</v>
      </c>
    </row>
    <row r="451" spans="1:22" outlineLevel="1">
      <c r="A451" s="179" t="s">
        <v>222</v>
      </c>
      <c r="B451" s="160" t="s">
        <v>336</v>
      </c>
      <c r="C451" s="170">
        <v>43524</v>
      </c>
      <c r="D451" s="160" t="s">
        <v>621</v>
      </c>
      <c r="E451" s="161" t="s">
        <v>625</v>
      </c>
      <c r="F451" s="162">
        <v>75040</v>
      </c>
      <c r="G451" s="163">
        <v>7.7</v>
      </c>
      <c r="H451" s="160">
        <v>10.119999999999999</v>
      </c>
      <c r="I451" s="160" t="s">
        <v>10</v>
      </c>
      <c r="J451" s="171">
        <v>10.11</v>
      </c>
      <c r="K451" s="172" t="s">
        <v>303</v>
      </c>
      <c r="L451" s="173" t="s">
        <v>307</v>
      </c>
      <c r="M451" s="173" t="s">
        <v>259</v>
      </c>
      <c r="N451" s="173"/>
      <c r="O451" s="173"/>
      <c r="P451" s="173" t="s">
        <v>61</v>
      </c>
      <c r="Q451" s="173" t="s">
        <v>240</v>
      </c>
      <c r="R451" s="172" t="s">
        <v>302</v>
      </c>
      <c r="S451" s="160"/>
      <c r="T451" s="160" t="s">
        <v>61</v>
      </c>
      <c r="U451" s="160" t="s">
        <v>240</v>
      </c>
      <c r="V451" s="179" t="s">
        <v>302</v>
      </c>
    </row>
    <row r="452" spans="1:22" outlineLevel="1">
      <c r="A452" s="179" t="s">
        <v>222</v>
      </c>
      <c r="B452" s="160" t="s">
        <v>336</v>
      </c>
      <c r="C452" s="170">
        <v>43524</v>
      </c>
      <c r="D452" s="160" t="s">
        <v>621</v>
      </c>
      <c r="E452" s="161" t="s">
        <v>608</v>
      </c>
      <c r="F452" s="162">
        <v>75040</v>
      </c>
      <c r="G452" s="163">
        <v>0.91</v>
      </c>
      <c r="H452" s="160">
        <v>1.2</v>
      </c>
      <c r="I452" s="160" t="s">
        <v>10</v>
      </c>
      <c r="J452" s="171">
        <v>1.2</v>
      </c>
      <c r="K452" s="172" t="s">
        <v>303</v>
      </c>
      <c r="L452" s="173" t="s">
        <v>307</v>
      </c>
      <c r="M452" s="173" t="s">
        <v>259</v>
      </c>
      <c r="N452" s="173"/>
      <c r="O452" s="173"/>
      <c r="P452" s="173" t="s">
        <v>61</v>
      </c>
      <c r="Q452" s="173" t="s">
        <v>240</v>
      </c>
      <c r="R452" s="172" t="s">
        <v>302</v>
      </c>
      <c r="S452" s="160"/>
      <c r="T452" s="160" t="s">
        <v>61</v>
      </c>
      <c r="U452" s="160" t="s">
        <v>240</v>
      </c>
      <c r="V452" s="179" t="s">
        <v>302</v>
      </c>
    </row>
    <row r="453" spans="1:22" outlineLevel="1">
      <c r="A453" s="179" t="s">
        <v>222</v>
      </c>
      <c r="B453" s="160" t="s">
        <v>336</v>
      </c>
      <c r="C453" s="170">
        <v>43524</v>
      </c>
      <c r="D453" s="160" t="s">
        <v>621</v>
      </c>
      <c r="E453" s="161" t="s">
        <v>608</v>
      </c>
      <c r="F453" s="162">
        <v>75040</v>
      </c>
      <c r="G453" s="163">
        <v>4.16</v>
      </c>
      <c r="H453" s="160">
        <v>5.46</v>
      </c>
      <c r="I453" s="160" t="s">
        <v>10</v>
      </c>
      <c r="J453" s="171">
        <v>5.46</v>
      </c>
      <c r="K453" s="172" t="s">
        <v>303</v>
      </c>
      <c r="L453" s="173" t="s">
        <v>307</v>
      </c>
      <c r="M453" s="173" t="s">
        <v>259</v>
      </c>
      <c r="N453" s="173"/>
      <c r="O453" s="173"/>
      <c r="P453" s="173" t="s">
        <v>61</v>
      </c>
      <c r="Q453" s="173" t="s">
        <v>240</v>
      </c>
      <c r="R453" s="172" t="s">
        <v>302</v>
      </c>
      <c r="S453" s="160"/>
      <c r="T453" s="160" t="s">
        <v>61</v>
      </c>
      <c r="U453" s="160" t="s">
        <v>240</v>
      </c>
      <c r="V453" s="179" t="s">
        <v>302</v>
      </c>
    </row>
    <row r="454" spans="1:22" outlineLevel="1">
      <c r="A454" s="179" t="s">
        <v>222</v>
      </c>
      <c r="B454" s="160" t="s">
        <v>336</v>
      </c>
      <c r="C454" s="170">
        <v>43524</v>
      </c>
      <c r="D454" s="160" t="s">
        <v>621</v>
      </c>
      <c r="E454" s="161" t="s">
        <v>608</v>
      </c>
      <c r="F454" s="162">
        <v>75040</v>
      </c>
      <c r="G454" s="163">
        <v>5.89</v>
      </c>
      <c r="H454" s="160">
        <v>7.73</v>
      </c>
      <c r="I454" s="160" t="s">
        <v>10</v>
      </c>
      <c r="J454" s="171">
        <v>7.74</v>
      </c>
      <c r="K454" s="172" t="s">
        <v>303</v>
      </c>
      <c r="L454" s="173" t="s">
        <v>307</v>
      </c>
      <c r="M454" s="173" t="s">
        <v>259</v>
      </c>
      <c r="N454" s="173"/>
      <c r="O454" s="173"/>
      <c r="P454" s="173" t="s">
        <v>61</v>
      </c>
      <c r="Q454" s="173" t="s">
        <v>240</v>
      </c>
      <c r="R454" s="172" t="s">
        <v>302</v>
      </c>
      <c r="S454" s="160"/>
      <c r="T454" s="160" t="s">
        <v>61</v>
      </c>
      <c r="U454" s="160" t="s">
        <v>240</v>
      </c>
      <c r="V454" s="179" t="s">
        <v>302</v>
      </c>
    </row>
    <row r="455" spans="1:22" outlineLevel="1">
      <c r="A455" s="179" t="s">
        <v>222</v>
      </c>
      <c r="B455" s="160" t="s">
        <v>336</v>
      </c>
      <c r="C455" s="170">
        <v>43524</v>
      </c>
      <c r="D455" s="160" t="s">
        <v>621</v>
      </c>
      <c r="E455" s="161" t="s">
        <v>611</v>
      </c>
      <c r="F455" s="162">
        <v>75040</v>
      </c>
      <c r="G455" s="163">
        <v>14.29</v>
      </c>
      <c r="H455" s="160">
        <v>18.77</v>
      </c>
      <c r="I455" s="160" t="s">
        <v>10</v>
      </c>
      <c r="J455" s="171">
        <v>18.77</v>
      </c>
      <c r="K455" s="172" t="s">
        <v>303</v>
      </c>
      <c r="L455" s="173" t="s">
        <v>307</v>
      </c>
      <c r="M455" s="173" t="s">
        <v>259</v>
      </c>
      <c r="N455" s="173"/>
      <c r="O455" s="173"/>
      <c r="P455" s="173" t="s">
        <v>61</v>
      </c>
      <c r="Q455" s="173" t="s">
        <v>240</v>
      </c>
      <c r="R455" s="172" t="s">
        <v>302</v>
      </c>
      <c r="S455" s="160"/>
      <c r="T455" s="160" t="s">
        <v>61</v>
      </c>
      <c r="U455" s="160" t="s">
        <v>240</v>
      </c>
      <c r="V455" s="179" t="s">
        <v>302</v>
      </c>
    </row>
    <row r="456" spans="1:22" outlineLevel="1">
      <c r="A456" s="179" t="s">
        <v>222</v>
      </c>
      <c r="B456" s="160" t="s">
        <v>336</v>
      </c>
      <c r="C456" s="170">
        <v>43524</v>
      </c>
      <c r="D456" s="160" t="s">
        <v>621</v>
      </c>
      <c r="E456" s="161" t="s">
        <v>612</v>
      </c>
      <c r="F456" s="162">
        <v>75040</v>
      </c>
      <c r="G456" s="163">
        <v>14.29</v>
      </c>
      <c r="H456" s="160">
        <v>18.77</v>
      </c>
      <c r="I456" s="160" t="s">
        <v>10</v>
      </c>
      <c r="J456" s="171">
        <v>18.77</v>
      </c>
      <c r="K456" s="172" t="s">
        <v>303</v>
      </c>
      <c r="L456" s="173" t="s">
        <v>307</v>
      </c>
      <c r="M456" s="173" t="s">
        <v>259</v>
      </c>
      <c r="N456" s="173"/>
      <c r="O456" s="173"/>
      <c r="P456" s="173" t="s">
        <v>61</v>
      </c>
      <c r="Q456" s="173" t="s">
        <v>240</v>
      </c>
      <c r="R456" s="172" t="s">
        <v>302</v>
      </c>
      <c r="S456" s="160"/>
      <c r="T456" s="160" t="s">
        <v>61</v>
      </c>
      <c r="U456" s="160" t="s">
        <v>240</v>
      </c>
      <c r="V456" s="179" t="s">
        <v>302</v>
      </c>
    </row>
    <row r="457" spans="1:22" outlineLevel="1">
      <c r="A457" s="179" t="s">
        <v>222</v>
      </c>
      <c r="B457" s="160" t="s">
        <v>336</v>
      </c>
      <c r="C457" s="170">
        <v>43524</v>
      </c>
      <c r="D457" s="160" t="s">
        <v>621</v>
      </c>
      <c r="E457" s="161" t="s">
        <v>616</v>
      </c>
      <c r="F457" s="162">
        <v>75040</v>
      </c>
      <c r="G457" s="163">
        <v>14.29</v>
      </c>
      <c r="H457" s="160">
        <v>18.77</v>
      </c>
      <c r="I457" s="160" t="s">
        <v>10</v>
      </c>
      <c r="J457" s="171">
        <v>18.77</v>
      </c>
      <c r="K457" s="172" t="s">
        <v>303</v>
      </c>
      <c r="L457" s="173" t="s">
        <v>307</v>
      </c>
      <c r="M457" s="173" t="s">
        <v>259</v>
      </c>
      <c r="N457" s="173"/>
      <c r="O457" s="173"/>
      <c r="P457" s="173" t="s">
        <v>61</v>
      </c>
      <c r="Q457" s="173" t="s">
        <v>240</v>
      </c>
      <c r="R457" s="172" t="s">
        <v>302</v>
      </c>
      <c r="S457" s="160"/>
      <c r="T457" s="160" t="s">
        <v>61</v>
      </c>
      <c r="U457" s="160" t="s">
        <v>240</v>
      </c>
      <c r="V457" s="179" t="s">
        <v>302</v>
      </c>
    </row>
    <row r="458" spans="1:22" outlineLevel="1">
      <c r="A458" s="179" t="s">
        <v>222</v>
      </c>
      <c r="B458" s="160" t="s">
        <v>336</v>
      </c>
      <c r="C458" s="170">
        <v>43524</v>
      </c>
      <c r="D458" s="160" t="s">
        <v>621</v>
      </c>
      <c r="E458" s="161" t="s">
        <v>626</v>
      </c>
      <c r="F458" s="162">
        <v>75040</v>
      </c>
      <c r="G458" s="163">
        <v>2.2799999999999998</v>
      </c>
      <c r="H458" s="160">
        <v>3</v>
      </c>
      <c r="I458" s="160" t="s">
        <v>10</v>
      </c>
      <c r="J458" s="171">
        <v>2.99</v>
      </c>
      <c r="K458" s="172" t="s">
        <v>303</v>
      </c>
      <c r="L458" s="173" t="s">
        <v>307</v>
      </c>
      <c r="M458" s="173" t="s">
        <v>259</v>
      </c>
      <c r="N458" s="173"/>
      <c r="O458" s="173"/>
      <c r="P458" s="173" t="s">
        <v>61</v>
      </c>
      <c r="Q458" s="173" t="s">
        <v>240</v>
      </c>
      <c r="R458" s="172" t="s">
        <v>302</v>
      </c>
      <c r="S458" s="160"/>
      <c r="T458" s="160" t="s">
        <v>61</v>
      </c>
      <c r="U458" s="160" t="s">
        <v>240</v>
      </c>
      <c r="V458" s="179" t="s">
        <v>302</v>
      </c>
    </row>
    <row r="459" spans="1:22" outlineLevel="1">
      <c r="A459" s="179" t="s">
        <v>222</v>
      </c>
      <c r="B459" s="160" t="s">
        <v>336</v>
      </c>
      <c r="C459" s="170">
        <v>43524</v>
      </c>
      <c r="D459" s="160" t="s">
        <v>621</v>
      </c>
      <c r="E459" s="161" t="s">
        <v>627</v>
      </c>
      <c r="F459" s="162">
        <v>75040</v>
      </c>
      <c r="G459" s="163">
        <v>2.2799999999999998</v>
      </c>
      <c r="H459" s="160">
        <v>3</v>
      </c>
      <c r="I459" s="160" t="s">
        <v>10</v>
      </c>
      <c r="J459" s="171">
        <v>2.99</v>
      </c>
      <c r="K459" s="172" t="s">
        <v>303</v>
      </c>
      <c r="L459" s="173" t="s">
        <v>307</v>
      </c>
      <c r="M459" s="173" t="s">
        <v>259</v>
      </c>
      <c r="N459" s="173"/>
      <c r="O459" s="173"/>
      <c r="P459" s="173" t="s">
        <v>61</v>
      </c>
      <c r="Q459" s="173" t="s">
        <v>240</v>
      </c>
      <c r="R459" s="172" t="s">
        <v>302</v>
      </c>
      <c r="S459" s="160"/>
      <c r="T459" s="160" t="s">
        <v>61</v>
      </c>
      <c r="U459" s="160" t="s">
        <v>240</v>
      </c>
      <c r="V459" s="179" t="s">
        <v>302</v>
      </c>
    </row>
    <row r="460" spans="1:22" outlineLevel="1">
      <c r="A460" s="179" t="s">
        <v>222</v>
      </c>
      <c r="B460" s="160" t="s">
        <v>336</v>
      </c>
      <c r="C460" s="170">
        <v>43524</v>
      </c>
      <c r="D460" s="160" t="s">
        <v>621</v>
      </c>
      <c r="E460" s="161" t="s">
        <v>628</v>
      </c>
      <c r="F460" s="162">
        <v>75040</v>
      </c>
      <c r="G460" s="163">
        <v>2.2799999999999998</v>
      </c>
      <c r="H460" s="160">
        <v>3</v>
      </c>
      <c r="I460" s="160" t="s">
        <v>10</v>
      </c>
      <c r="J460" s="171">
        <v>2.99</v>
      </c>
      <c r="K460" s="172" t="s">
        <v>303</v>
      </c>
      <c r="L460" s="173" t="s">
        <v>307</v>
      </c>
      <c r="M460" s="173" t="s">
        <v>259</v>
      </c>
      <c r="N460" s="173"/>
      <c r="O460" s="173"/>
      <c r="P460" s="173" t="s">
        <v>61</v>
      </c>
      <c r="Q460" s="173" t="s">
        <v>240</v>
      </c>
      <c r="R460" s="172" t="s">
        <v>302</v>
      </c>
      <c r="S460" s="160"/>
      <c r="T460" s="160" t="s">
        <v>61</v>
      </c>
      <c r="U460" s="160" t="s">
        <v>240</v>
      </c>
      <c r="V460" s="179" t="s">
        <v>302</v>
      </c>
    </row>
    <row r="461" spans="1:22" outlineLevel="1">
      <c r="A461" s="179" t="s">
        <v>222</v>
      </c>
      <c r="B461" s="160" t="s">
        <v>336</v>
      </c>
      <c r="C461" s="170">
        <v>43524</v>
      </c>
      <c r="D461" s="160" t="s">
        <v>621</v>
      </c>
      <c r="E461" s="161" t="s">
        <v>608</v>
      </c>
      <c r="F461" s="162">
        <v>75040</v>
      </c>
      <c r="G461" s="163">
        <v>11.77</v>
      </c>
      <c r="H461" s="160">
        <v>15.46</v>
      </c>
      <c r="I461" s="160" t="s">
        <v>10</v>
      </c>
      <c r="J461" s="171">
        <v>15.46</v>
      </c>
      <c r="K461" s="172" t="s">
        <v>303</v>
      </c>
      <c r="L461" s="173" t="s">
        <v>307</v>
      </c>
      <c r="M461" s="173" t="s">
        <v>259</v>
      </c>
      <c r="N461" s="173"/>
      <c r="O461" s="173"/>
      <c r="P461" s="173" t="s">
        <v>61</v>
      </c>
      <c r="Q461" s="173" t="s">
        <v>240</v>
      </c>
      <c r="R461" s="172" t="s">
        <v>302</v>
      </c>
      <c r="S461" s="160"/>
      <c r="T461" s="160" t="s">
        <v>61</v>
      </c>
      <c r="U461" s="160" t="s">
        <v>240</v>
      </c>
      <c r="V461" s="179" t="s">
        <v>302</v>
      </c>
    </row>
    <row r="462" spans="1:22" outlineLevel="1">
      <c r="A462" s="179" t="s">
        <v>222</v>
      </c>
      <c r="B462" s="160" t="s">
        <v>336</v>
      </c>
      <c r="C462" s="170">
        <v>43524</v>
      </c>
      <c r="D462" s="160" t="s">
        <v>621</v>
      </c>
      <c r="E462" s="161" t="s">
        <v>608</v>
      </c>
      <c r="F462" s="162">
        <v>75040</v>
      </c>
      <c r="G462" s="163">
        <v>35.33</v>
      </c>
      <c r="H462" s="160">
        <v>46.4</v>
      </c>
      <c r="I462" s="160" t="s">
        <v>10</v>
      </c>
      <c r="J462" s="171">
        <v>46.4</v>
      </c>
      <c r="K462" s="172" t="s">
        <v>303</v>
      </c>
      <c r="L462" s="173" t="s">
        <v>307</v>
      </c>
      <c r="M462" s="173" t="s">
        <v>259</v>
      </c>
      <c r="N462" s="173"/>
      <c r="O462" s="173"/>
      <c r="P462" s="173" t="s">
        <v>61</v>
      </c>
      <c r="Q462" s="173" t="s">
        <v>240</v>
      </c>
      <c r="R462" s="172" t="s">
        <v>302</v>
      </c>
      <c r="S462" s="160"/>
      <c r="T462" s="160" t="s">
        <v>61</v>
      </c>
      <c r="U462" s="160" t="s">
        <v>240</v>
      </c>
      <c r="V462" s="179" t="s">
        <v>302</v>
      </c>
    </row>
    <row r="463" spans="1:22" outlineLevel="1">
      <c r="A463" s="179" t="s">
        <v>222</v>
      </c>
      <c r="B463" s="160" t="s">
        <v>336</v>
      </c>
      <c r="C463" s="170">
        <v>43524</v>
      </c>
      <c r="D463" s="160" t="s">
        <v>621</v>
      </c>
      <c r="E463" s="161" t="s">
        <v>608</v>
      </c>
      <c r="F463" s="162">
        <v>75040</v>
      </c>
      <c r="G463" s="163">
        <v>52.94</v>
      </c>
      <c r="H463" s="160">
        <v>69.540000000000006</v>
      </c>
      <c r="I463" s="160" t="s">
        <v>10</v>
      </c>
      <c r="J463" s="171">
        <v>69.53</v>
      </c>
      <c r="K463" s="172" t="s">
        <v>303</v>
      </c>
      <c r="L463" s="173" t="s">
        <v>307</v>
      </c>
      <c r="M463" s="173" t="s">
        <v>259</v>
      </c>
      <c r="N463" s="173"/>
      <c r="O463" s="173"/>
      <c r="P463" s="173" t="s">
        <v>61</v>
      </c>
      <c r="Q463" s="173" t="s">
        <v>240</v>
      </c>
      <c r="R463" s="172" t="s">
        <v>302</v>
      </c>
      <c r="S463" s="160"/>
      <c r="T463" s="160" t="s">
        <v>61</v>
      </c>
      <c r="U463" s="160" t="s">
        <v>240</v>
      </c>
      <c r="V463" s="179" t="s">
        <v>302</v>
      </c>
    </row>
    <row r="464" spans="1:22" outlineLevel="1">
      <c r="A464" s="179" t="s">
        <v>222</v>
      </c>
      <c r="B464" s="160" t="s">
        <v>336</v>
      </c>
      <c r="C464" s="170">
        <v>43524</v>
      </c>
      <c r="D464" s="160" t="s">
        <v>629</v>
      </c>
      <c r="E464" s="161" t="s">
        <v>608</v>
      </c>
      <c r="F464" s="162">
        <v>75040</v>
      </c>
      <c r="G464" s="163">
        <v>2.1800000000000002</v>
      </c>
      <c r="H464" s="160">
        <v>2.86</v>
      </c>
      <c r="I464" s="160" t="s">
        <v>10</v>
      </c>
      <c r="J464" s="171">
        <v>2.86</v>
      </c>
      <c r="K464" s="172" t="s">
        <v>303</v>
      </c>
      <c r="L464" s="173" t="s">
        <v>307</v>
      </c>
      <c r="M464" s="173" t="s">
        <v>259</v>
      </c>
      <c r="N464" s="173"/>
      <c r="O464" s="173"/>
      <c r="P464" s="173" t="s">
        <v>61</v>
      </c>
      <c r="Q464" s="173" t="s">
        <v>240</v>
      </c>
      <c r="R464" s="172" t="s">
        <v>302</v>
      </c>
      <c r="S464" s="160"/>
      <c r="T464" s="160" t="s">
        <v>61</v>
      </c>
      <c r="U464" s="160" t="s">
        <v>240</v>
      </c>
      <c r="V464" s="179" t="s">
        <v>302</v>
      </c>
    </row>
    <row r="465" spans="1:22" outlineLevel="1">
      <c r="A465" s="179" t="s">
        <v>222</v>
      </c>
      <c r="B465" s="160" t="s">
        <v>336</v>
      </c>
      <c r="C465" s="170">
        <v>43524</v>
      </c>
      <c r="D465" s="160" t="s">
        <v>630</v>
      </c>
      <c r="E465" s="161" t="s">
        <v>631</v>
      </c>
      <c r="F465" s="162">
        <v>75040</v>
      </c>
      <c r="G465" s="163">
        <v>6.85</v>
      </c>
      <c r="H465" s="160">
        <v>9</v>
      </c>
      <c r="I465" s="160" t="s">
        <v>10</v>
      </c>
      <c r="J465" s="171">
        <v>9</v>
      </c>
      <c r="K465" s="172" t="s">
        <v>303</v>
      </c>
      <c r="L465" s="173" t="s">
        <v>307</v>
      </c>
      <c r="M465" s="173" t="s">
        <v>259</v>
      </c>
      <c r="N465" s="173"/>
      <c r="O465" s="173"/>
      <c r="P465" s="173" t="s">
        <v>61</v>
      </c>
      <c r="Q465" s="173" t="s">
        <v>240</v>
      </c>
      <c r="R465" s="172" t="s">
        <v>302</v>
      </c>
      <c r="S465" s="160"/>
      <c r="T465" s="160" t="s">
        <v>61</v>
      </c>
      <c r="U465" s="160" t="s">
        <v>240</v>
      </c>
      <c r="V465" s="179" t="s">
        <v>302</v>
      </c>
    </row>
    <row r="466" spans="1:22" outlineLevel="1">
      <c r="A466" s="179" t="s">
        <v>222</v>
      </c>
      <c r="B466" s="160" t="s">
        <v>336</v>
      </c>
      <c r="C466" s="170">
        <v>43524</v>
      </c>
      <c r="D466" s="160" t="s">
        <v>630</v>
      </c>
      <c r="E466" s="161" t="s">
        <v>632</v>
      </c>
      <c r="F466" s="162">
        <v>75040</v>
      </c>
      <c r="G466" s="163">
        <v>1.1000000000000001</v>
      </c>
      <c r="H466" s="160">
        <v>1.44</v>
      </c>
      <c r="I466" s="160" t="s">
        <v>10</v>
      </c>
      <c r="J466" s="171">
        <v>1.44</v>
      </c>
      <c r="K466" s="172" t="s">
        <v>303</v>
      </c>
      <c r="L466" s="173" t="s">
        <v>307</v>
      </c>
      <c r="M466" s="173" t="s">
        <v>259</v>
      </c>
      <c r="N466" s="173"/>
      <c r="O466" s="173"/>
      <c r="P466" s="173" t="s">
        <v>61</v>
      </c>
      <c r="Q466" s="173" t="s">
        <v>240</v>
      </c>
      <c r="R466" s="172" t="s">
        <v>302</v>
      </c>
      <c r="S466" s="160"/>
      <c r="T466" s="160" t="s">
        <v>61</v>
      </c>
      <c r="U466" s="160" t="s">
        <v>240</v>
      </c>
      <c r="V466" s="179" t="s">
        <v>302</v>
      </c>
    </row>
    <row r="467" spans="1:22" outlineLevel="1">
      <c r="A467" s="179" t="s">
        <v>222</v>
      </c>
      <c r="B467" s="160" t="s">
        <v>274</v>
      </c>
      <c r="C467" s="170">
        <v>43553</v>
      </c>
      <c r="D467" s="160" t="s">
        <v>404</v>
      </c>
      <c r="E467" s="161" t="s">
        <v>598</v>
      </c>
      <c r="F467" s="162">
        <v>75358</v>
      </c>
      <c r="G467" s="163">
        <v>9.17</v>
      </c>
      <c r="H467" s="160">
        <v>12.17</v>
      </c>
      <c r="I467" s="160" t="s">
        <v>10</v>
      </c>
      <c r="J467" s="171">
        <v>12.17</v>
      </c>
      <c r="K467" s="172" t="s">
        <v>303</v>
      </c>
      <c r="L467" s="173" t="s">
        <v>307</v>
      </c>
      <c r="M467" s="173" t="s">
        <v>259</v>
      </c>
      <c r="N467" s="173"/>
      <c r="O467" s="173"/>
      <c r="P467" s="173" t="s">
        <v>61</v>
      </c>
      <c r="Q467" s="173" t="s">
        <v>240</v>
      </c>
      <c r="R467" s="172" t="s">
        <v>302</v>
      </c>
      <c r="S467" s="160"/>
      <c r="T467" s="160" t="s">
        <v>61</v>
      </c>
      <c r="U467" s="160" t="s">
        <v>240</v>
      </c>
      <c r="V467" s="179" t="s">
        <v>302</v>
      </c>
    </row>
    <row r="468" spans="1:22" outlineLevel="1">
      <c r="A468" s="179" t="s">
        <v>222</v>
      </c>
      <c r="B468" s="160" t="s">
        <v>274</v>
      </c>
      <c r="C468" s="170">
        <v>43553</v>
      </c>
      <c r="D468" s="160" t="s">
        <v>633</v>
      </c>
      <c r="E468" s="161" t="s">
        <v>608</v>
      </c>
      <c r="F468" s="162">
        <v>75358</v>
      </c>
      <c r="G468" s="163">
        <v>3.06</v>
      </c>
      <c r="H468" s="160">
        <v>4.0599999999999996</v>
      </c>
      <c r="I468" s="160" t="s">
        <v>10</v>
      </c>
      <c r="J468" s="171">
        <v>4.0599999999999996</v>
      </c>
      <c r="K468" s="172" t="s">
        <v>303</v>
      </c>
      <c r="L468" s="173" t="s">
        <v>307</v>
      </c>
      <c r="M468" s="173" t="s">
        <v>259</v>
      </c>
      <c r="N468" s="173"/>
      <c r="O468" s="173"/>
      <c r="P468" s="173" t="s">
        <v>61</v>
      </c>
      <c r="Q468" s="173" t="s">
        <v>240</v>
      </c>
      <c r="R468" s="172" t="s">
        <v>302</v>
      </c>
      <c r="S468" s="160"/>
      <c r="T468" s="160" t="s">
        <v>61</v>
      </c>
      <c r="U468" s="160" t="s">
        <v>240</v>
      </c>
      <c r="V468" s="179" t="s">
        <v>302</v>
      </c>
    </row>
    <row r="469" spans="1:22" outlineLevel="1">
      <c r="A469" s="179" t="s">
        <v>222</v>
      </c>
      <c r="B469" s="160" t="s">
        <v>274</v>
      </c>
      <c r="C469" s="170">
        <v>43553</v>
      </c>
      <c r="D469" s="160" t="s">
        <v>633</v>
      </c>
      <c r="E469" s="161" t="s">
        <v>608</v>
      </c>
      <c r="F469" s="162">
        <v>75358</v>
      </c>
      <c r="G469" s="163">
        <v>1.75</v>
      </c>
      <c r="H469" s="160">
        <v>2.3199999999999998</v>
      </c>
      <c r="I469" s="160" t="s">
        <v>10</v>
      </c>
      <c r="J469" s="171">
        <v>2.3199999999999998</v>
      </c>
      <c r="K469" s="172" t="s">
        <v>303</v>
      </c>
      <c r="L469" s="173" t="s">
        <v>307</v>
      </c>
      <c r="M469" s="173" t="s">
        <v>259</v>
      </c>
      <c r="N469" s="173"/>
      <c r="O469" s="173"/>
      <c r="P469" s="173" t="s">
        <v>61</v>
      </c>
      <c r="Q469" s="173" t="s">
        <v>240</v>
      </c>
      <c r="R469" s="172" t="s">
        <v>302</v>
      </c>
      <c r="S469" s="160"/>
      <c r="T469" s="160" t="s">
        <v>61</v>
      </c>
      <c r="U469" s="160" t="s">
        <v>240</v>
      </c>
      <c r="V469" s="179" t="s">
        <v>302</v>
      </c>
    </row>
    <row r="470" spans="1:22" outlineLevel="1">
      <c r="A470" s="179" t="s">
        <v>222</v>
      </c>
      <c r="B470" s="160" t="s">
        <v>274</v>
      </c>
      <c r="C470" s="170">
        <v>43553</v>
      </c>
      <c r="D470" s="160" t="s">
        <v>633</v>
      </c>
      <c r="E470" s="161" t="s">
        <v>600</v>
      </c>
      <c r="F470" s="162">
        <v>75358</v>
      </c>
      <c r="G470" s="163">
        <v>5.0199999999999996</v>
      </c>
      <c r="H470" s="160">
        <v>6.66</v>
      </c>
      <c r="I470" s="160" t="s">
        <v>10</v>
      </c>
      <c r="J470" s="171">
        <v>6.66</v>
      </c>
      <c r="K470" s="172" t="s">
        <v>303</v>
      </c>
      <c r="L470" s="173" t="s">
        <v>307</v>
      </c>
      <c r="M470" s="173" t="s">
        <v>259</v>
      </c>
      <c r="N470" s="173"/>
      <c r="O470" s="173"/>
      <c r="P470" s="173" t="s">
        <v>61</v>
      </c>
      <c r="Q470" s="173" t="s">
        <v>240</v>
      </c>
      <c r="R470" s="172" t="s">
        <v>302</v>
      </c>
      <c r="S470" s="160"/>
      <c r="T470" s="160" t="s">
        <v>61</v>
      </c>
      <c r="U470" s="160" t="s">
        <v>240</v>
      </c>
      <c r="V470" s="179" t="s">
        <v>302</v>
      </c>
    </row>
    <row r="471" spans="1:22" outlineLevel="1">
      <c r="A471" s="179" t="s">
        <v>222</v>
      </c>
      <c r="B471" s="160" t="s">
        <v>274</v>
      </c>
      <c r="C471" s="170">
        <v>43553</v>
      </c>
      <c r="D471" s="160" t="s">
        <v>633</v>
      </c>
      <c r="E471" s="161" t="s">
        <v>601</v>
      </c>
      <c r="F471" s="162">
        <v>75358</v>
      </c>
      <c r="G471" s="163">
        <v>5.0199999999999996</v>
      </c>
      <c r="H471" s="160">
        <v>6.66</v>
      </c>
      <c r="I471" s="160" t="s">
        <v>10</v>
      </c>
      <c r="J471" s="171">
        <v>6.66</v>
      </c>
      <c r="K471" s="172" t="s">
        <v>303</v>
      </c>
      <c r="L471" s="173" t="s">
        <v>307</v>
      </c>
      <c r="M471" s="173" t="s">
        <v>259</v>
      </c>
      <c r="N471" s="173"/>
      <c r="O471" s="173"/>
      <c r="P471" s="173" t="s">
        <v>61</v>
      </c>
      <c r="Q471" s="173" t="s">
        <v>240</v>
      </c>
      <c r="R471" s="172" t="s">
        <v>302</v>
      </c>
      <c r="S471" s="160"/>
      <c r="T471" s="160" t="s">
        <v>61</v>
      </c>
      <c r="U471" s="160" t="s">
        <v>240</v>
      </c>
      <c r="V471" s="179" t="s">
        <v>302</v>
      </c>
    </row>
    <row r="472" spans="1:22" outlineLevel="1">
      <c r="A472" s="179" t="s">
        <v>222</v>
      </c>
      <c r="B472" s="160" t="s">
        <v>274</v>
      </c>
      <c r="C472" s="170">
        <v>43553</v>
      </c>
      <c r="D472" s="160" t="s">
        <v>633</v>
      </c>
      <c r="E472" s="161" t="s">
        <v>602</v>
      </c>
      <c r="F472" s="162">
        <v>75358</v>
      </c>
      <c r="G472" s="163">
        <v>5.0199999999999996</v>
      </c>
      <c r="H472" s="160">
        <v>6.66</v>
      </c>
      <c r="I472" s="160" t="s">
        <v>10</v>
      </c>
      <c r="J472" s="171">
        <v>6.66</v>
      </c>
      <c r="K472" s="172" t="s">
        <v>303</v>
      </c>
      <c r="L472" s="173" t="s">
        <v>307</v>
      </c>
      <c r="M472" s="173" t="s">
        <v>259</v>
      </c>
      <c r="N472" s="173"/>
      <c r="O472" s="173"/>
      <c r="P472" s="173" t="s">
        <v>61</v>
      </c>
      <c r="Q472" s="173" t="s">
        <v>240</v>
      </c>
      <c r="R472" s="172" t="s">
        <v>302</v>
      </c>
      <c r="S472" s="160"/>
      <c r="T472" s="160" t="s">
        <v>61</v>
      </c>
      <c r="U472" s="160" t="s">
        <v>240</v>
      </c>
      <c r="V472" s="179" t="s">
        <v>302</v>
      </c>
    </row>
    <row r="473" spans="1:22" outlineLevel="1">
      <c r="A473" s="179" t="s">
        <v>222</v>
      </c>
      <c r="B473" s="160" t="s">
        <v>274</v>
      </c>
      <c r="C473" s="170">
        <v>43553</v>
      </c>
      <c r="D473" s="160" t="s">
        <v>633</v>
      </c>
      <c r="E473" s="161" t="s">
        <v>603</v>
      </c>
      <c r="F473" s="162">
        <v>75358</v>
      </c>
      <c r="G473" s="163">
        <v>5.0199999999999996</v>
      </c>
      <c r="H473" s="160">
        <v>6.66</v>
      </c>
      <c r="I473" s="160" t="s">
        <v>10</v>
      </c>
      <c r="J473" s="171">
        <v>6.66</v>
      </c>
      <c r="K473" s="172" t="s">
        <v>303</v>
      </c>
      <c r="L473" s="173" t="s">
        <v>307</v>
      </c>
      <c r="M473" s="173" t="s">
        <v>259</v>
      </c>
      <c r="N473" s="173"/>
      <c r="O473" s="173"/>
      <c r="P473" s="173" t="s">
        <v>61</v>
      </c>
      <c r="Q473" s="173" t="s">
        <v>240</v>
      </c>
      <c r="R473" s="172" t="s">
        <v>302</v>
      </c>
      <c r="S473" s="160"/>
      <c r="T473" s="160" t="s">
        <v>61</v>
      </c>
      <c r="U473" s="160" t="s">
        <v>240</v>
      </c>
      <c r="V473" s="179" t="s">
        <v>302</v>
      </c>
    </row>
    <row r="474" spans="1:22" outlineLevel="1">
      <c r="A474" s="179" t="s">
        <v>222</v>
      </c>
      <c r="B474" s="160" t="s">
        <v>274</v>
      </c>
      <c r="C474" s="170">
        <v>43553</v>
      </c>
      <c r="D474" s="160" t="s">
        <v>633</v>
      </c>
      <c r="E474" s="161" t="s">
        <v>604</v>
      </c>
      <c r="F474" s="162">
        <v>75358</v>
      </c>
      <c r="G474" s="163">
        <v>5.03</v>
      </c>
      <c r="H474" s="160">
        <v>6.68</v>
      </c>
      <c r="I474" s="160" t="s">
        <v>10</v>
      </c>
      <c r="J474" s="171">
        <v>6.68</v>
      </c>
      <c r="K474" s="172" t="s">
        <v>303</v>
      </c>
      <c r="L474" s="173" t="s">
        <v>307</v>
      </c>
      <c r="M474" s="173" t="s">
        <v>259</v>
      </c>
      <c r="N474" s="173"/>
      <c r="O474" s="173"/>
      <c r="P474" s="173" t="s">
        <v>61</v>
      </c>
      <c r="Q474" s="173" t="s">
        <v>240</v>
      </c>
      <c r="R474" s="172" t="s">
        <v>302</v>
      </c>
      <c r="S474" s="160"/>
      <c r="T474" s="160" t="s">
        <v>61</v>
      </c>
      <c r="U474" s="160" t="s">
        <v>240</v>
      </c>
      <c r="V474" s="179" t="s">
        <v>302</v>
      </c>
    </row>
    <row r="475" spans="1:22" outlineLevel="1">
      <c r="A475" s="179" t="s">
        <v>222</v>
      </c>
      <c r="B475" s="160" t="s">
        <v>274</v>
      </c>
      <c r="C475" s="170">
        <v>43553</v>
      </c>
      <c r="D475" s="160" t="s">
        <v>633</v>
      </c>
      <c r="E475" s="161" t="s">
        <v>605</v>
      </c>
      <c r="F475" s="162">
        <v>75358</v>
      </c>
      <c r="G475" s="163">
        <v>5.03</v>
      </c>
      <c r="H475" s="160">
        <v>6.68</v>
      </c>
      <c r="I475" s="160" t="s">
        <v>10</v>
      </c>
      <c r="J475" s="171">
        <v>6.68</v>
      </c>
      <c r="K475" s="172" t="s">
        <v>303</v>
      </c>
      <c r="L475" s="173" t="s">
        <v>307</v>
      </c>
      <c r="M475" s="173" t="s">
        <v>259</v>
      </c>
      <c r="N475" s="173"/>
      <c r="O475" s="173"/>
      <c r="P475" s="173" t="s">
        <v>61</v>
      </c>
      <c r="Q475" s="173" t="s">
        <v>240</v>
      </c>
      <c r="R475" s="172" t="s">
        <v>302</v>
      </c>
      <c r="S475" s="160"/>
      <c r="T475" s="160" t="s">
        <v>61</v>
      </c>
      <c r="U475" s="160" t="s">
        <v>240</v>
      </c>
      <c r="V475" s="179" t="s">
        <v>302</v>
      </c>
    </row>
    <row r="476" spans="1:22" outlineLevel="1">
      <c r="A476" s="179" t="s">
        <v>222</v>
      </c>
      <c r="B476" s="160" t="s">
        <v>274</v>
      </c>
      <c r="C476" s="170">
        <v>43553</v>
      </c>
      <c r="D476" s="160" t="s">
        <v>633</v>
      </c>
      <c r="E476" s="161" t="s">
        <v>606</v>
      </c>
      <c r="F476" s="162">
        <v>75358</v>
      </c>
      <c r="G476" s="163">
        <v>5.03</v>
      </c>
      <c r="H476" s="160">
        <v>6.68</v>
      </c>
      <c r="I476" s="160" t="s">
        <v>10</v>
      </c>
      <c r="J476" s="171">
        <v>6.68</v>
      </c>
      <c r="K476" s="172" t="s">
        <v>303</v>
      </c>
      <c r="L476" s="173" t="s">
        <v>307</v>
      </c>
      <c r="M476" s="173" t="s">
        <v>259</v>
      </c>
      <c r="N476" s="173"/>
      <c r="O476" s="173"/>
      <c r="P476" s="173" t="s">
        <v>61</v>
      </c>
      <c r="Q476" s="173" t="s">
        <v>240</v>
      </c>
      <c r="R476" s="172" t="s">
        <v>302</v>
      </c>
      <c r="S476" s="160"/>
      <c r="T476" s="160" t="s">
        <v>61</v>
      </c>
      <c r="U476" s="160" t="s">
        <v>240</v>
      </c>
      <c r="V476" s="179" t="s">
        <v>302</v>
      </c>
    </row>
    <row r="477" spans="1:22" outlineLevel="1">
      <c r="A477" s="179" t="s">
        <v>222</v>
      </c>
      <c r="B477" s="160" t="s">
        <v>274</v>
      </c>
      <c r="C477" s="170">
        <v>43553</v>
      </c>
      <c r="D477" s="160" t="s">
        <v>633</v>
      </c>
      <c r="E477" s="161" t="s">
        <v>634</v>
      </c>
      <c r="F477" s="162">
        <v>75358</v>
      </c>
      <c r="G477" s="163">
        <v>3.22</v>
      </c>
      <c r="H477" s="160">
        <v>4.2699999999999996</v>
      </c>
      <c r="I477" s="160" t="s">
        <v>10</v>
      </c>
      <c r="J477" s="171">
        <v>4.2699999999999996</v>
      </c>
      <c r="K477" s="172" t="s">
        <v>303</v>
      </c>
      <c r="L477" s="173" t="s">
        <v>307</v>
      </c>
      <c r="M477" s="173" t="s">
        <v>259</v>
      </c>
      <c r="N477" s="173"/>
      <c r="O477" s="173"/>
      <c r="P477" s="173" t="s">
        <v>61</v>
      </c>
      <c r="Q477" s="173" t="s">
        <v>240</v>
      </c>
      <c r="R477" s="172" t="s">
        <v>302</v>
      </c>
      <c r="S477" s="160"/>
      <c r="T477" s="160" t="s">
        <v>61</v>
      </c>
      <c r="U477" s="160" t="s">
        <v>240</v>
      </c>
      <c r="V477" s="179" t="s">
        <v>302</v>
      </c>
    </row>
    <row r="478" spans="1:22" outlineLevel="1">
      <c r="A478" s="179" t="s">
        <v>222</v>
      </c>
      <c r="B478" s="160" t="s">
        <v>274</v>
      </c>
      <c r="C478" s="170">
        <v>43553</v>
      </c>
      <c r="D478" s="160" t="s">
        <v>633</v>
      </c>
      <c r="E478" s="161" t="s">
        <v>608</v>
      </c>
      <c r="F478" s="162">
        <v>75358</v>
      </c>
      <c r="G478" s="163">
        <v>4.95</v>
      </c>
      <c r="H478" s="160">
        <v>6.57</v>
      </c>
      <c r="I478" s="160" t="s">
        <v>10</v>
      </c>
      <c r="J478" s="171">
        <v>6.57</v>
      </c>
      <c r="K478" s="172" t="s">
        <v>303</v>
      </c>
      <c r="L478" s="173" t="s">
        <v>307</v>
      </c>
      <c r="M478" s="173" t="s">
        <v>259</v>
      </c>
      <c r="N478" s="173"/>
      <c r="O478" s="173"/>
      <c r="P478" s="173" t="s">
        <v>61</v>
      </c>
      <c r="Q478" s="173" t="s">
        <v>240</v>
      </c>
      <c r="R478" s="172" t="s">
        <v>302</v>
      </c>
      <c r="S478" s="160"/>
      <c r="T478" s="160" t="s">
        <v>61</v>
      </c>
      <c r="U478" s="160" t="s">
        <v>240</v>
      </c>
      <c r="V478" s="179" t="s">
        <v>302</v>
      </c>
    </row>
    <row r="479" spans="1:22" outlineLevel="1">
      <c r="A479" s="179" t="s">
        <v>222</v>
      </c>
      <c r="B479" s="160" t="s">
        <v>274</v>
      </c>
      <c r="C479" s="170">
        <v>43553</v>
      </c>
      <c r="D479" s="160" t="s">
        <v>633</v>
      </c>
      <c r="E479" s="161" t="s">
        <v>608</v>
      </c>
      <c r="F479" s="162">
        <v>75358</v>
      </c>
      <c r="G479" s="163">
        <v>5.75</v>
      </c>
      <c r="H479" s="160">
        <v>7.63</v>
      </c>
      <c r="I479" s="160" t="s">
        <v>10</v>
      </c>
      <c r="J479" s="171">
        <v>7.63</v>
      </c>
      <c r="K479" s="172" t="s">
        <v>303</v>
      </c>
      <c r="L479" s="173" t="s">
        <v>307</v>
      </c>
      <c r="M479" s="173" t="s">
        <v>259</v>
      </c>
      <c r="N479" s="173"/>
      <c r="O479" s="173"/>
      <c r="P479" s="173" t="s">
        <v>61</v>
      </c>
      <c r="Q479" s="173" t="s">
        <v>240</v>
      </c>
      <c r="R479" s="172" t="s">
        <v>302</v>
      </c>
      <c r="S479" s="160"/>
      <c r="T479" s="160" t="s">
        <v>61</v>
      </c>
      <c r="U479" s="160" t="s">
        <v>240</v>
      </c>
      <c r="V479" s="179" t="s">
        <v>302</v>
      </c>
    </row>
    <row r="480" spans="1:22" outlineLevel="1">
      <c r="A480" s="179" t="s">
        <v>222</v>
      </c>
      <c r="B480" s="160" t="s">
        <v>274</v>
      </c>
      <c r="C480" s="170">
        <v>43553</v>
      </c>
      <c r="D480" s="160" t="s">
        <v>633</v>
      </c>
      <c r="E480" s="161" t="s">
        <v>608</v>
      </c>
      <c r="F480" s="162">
        <v>75358</v>
      </c>
      <c r="G480" s="163">
        <v>4.37</v>
      </c>
      <c r="H480" s="160">
        <v>5.8</v>
      </c>
      <c r="I480" s="160" t="s">
        <v>10</v>
      </c>
      <c r="J480" s="171">
        <v>5.8</v>
      </c>
      <c r="K480" s="172" t="s">
        <v>303</v>
      </c>
      <c r="L480" s="173" t="s">
        <v>307</v>
      </c>
      <c r="M480" s="173" t="s">
        <v>259</v>
      </c>
      <c r="N480" s="173"/>
      <c r="O480" s="173"/>
      <c r="P480" s="173" t="s">
        <v>61</v>
      </c>
      <c r="Q480" s="173" t="s">
        <v>240</v>
      </c>
      <c r="R480" s="172" t="s">
        <v>302</v>
      </c>
      <c r="S480" s="160"/>
      <c r="T480" s="160" t="s">
        <v>61</v>
      </c>
      <c r="U480" s="160" t="s">
        <v>240</v>
      </c>
      <c r="V480" s="179" t="s">
        <v>302</v>
      </c>
    </row>
    <row r="481" spans="1:22" outlineLevel="1">
      <c r="A481" s="179" t="s">
        <v>222</v>
      </c>
      <c r="B481" s="160" t="s">
        <v>274</v>
      </c>
      <c r="C481" s="170">
        <v>43553</v>
      </c>
      <c r="D481" s="160" t="s">
        <v>633</v>
      </c>
      <c r="E481" s="161" t="s">
        <v>608</v>
      </c>
      <c r="F481" s="162">
        <v>75358</v>
      </c>
      <c r="G481" s="163">
        <v>9.76</v>
      </c>
      <c r="H481" s="160">
        <v>12.96</v>
      </c>
      <c r="I481" s="160" t="s">
        <v>10</v>
      </c>
      <c r="J481" s="171">
        <v>12.96</v>
      </c>
      <c r="K481" s="172" t="s">
        <v>303</v>
      </c>
      <c r="L481" s="173" t="s">
        <v>307</v>
      </c>
      <c r="M481" s="173" t="s">
        <v>259</v>
      </c>
      <c r="N481" s="173"/>
      <c r="O481" s="173"/>
      <c r="P481" s="173" t="s">
        <v>61</v>
      </c>
      <c r="Q481" s="173" t="s">
        <v>240</v>
      </c>
      <c r="R481" s="172" t="s">
        <v>302</v>
      </c>
      <c r="S481" s="160"/>
      <c r="T481" s="160" t="s">
        <v>61</v>
      </c>
      <c r="U481" s="160" t="s">
        <v>240</v>
      </c>
      <c r="V481" s="179" t="s">
        <v>302</v>
      </c>
    </row>
    <row r="482" spans="1:22" outlineLevel="1">
      <c r="A482" s="179" t="s">
        <v>222</v>
      </c>
      <c r="B482" s="160" t="s">
        <v>274</v>
      </c>
      <c r="C482" s="170">
        <v>43553</v>
      </c>
      <c r="D482" s="160" t="s">
        <v>633</v>
      </c>
      <c r="E482" s="161" t="s">
        <v>608</v>
      </c>
      <c r="F482" s="162">
        <v>75358</v>
      </c>
      <c r="G482" s="163">
        <v>12.55</v>
      </c>
      <c r="H482" s="160">
        <v>16.66</v>
      </c>
      <c r="I482" s="160" t="s">
        <v>10</v>
      </c>
      <c r="J482" s="171">
        <v>16.66</v>
      </c>
      <c r="K482" s="172" t="s">
        <v>303</v>
      </c>
      <c r="L482" s="173" t="s">
        <v>307</v>
      </c>
      <c r="M482" s="173" t="s">
        <v>259</v>
      </c>
      <c r="N482" s="173"/>
      <c r="O482" s="173"/>
      <c r="P482" s="173" t="s">
        <v>61</v>
      </c>
      <c r="Q482" s="173" t="s">
        <v>240</v>
      </c>
      <c r="R482" s="172" t="s">
        <v>302</v>
      </c>
      <c r="S482" s="160"/>
      <c r="T482" s="160" t="s">
        <v>61</v>
      </c>
      <c r="U482" s="160" t="s">
        <v>240</v>
      </c>
      <c r="V482" s="179" t="s">
        <v>302</v>
      </c>
    </row>
    <row r="483" spans="1:22" outlineLevel="1">
      <c r="A483" s="179" t="s">
        <v>222</v>
      </c>
      <c r="B483" s="160" t="s">
        <v>274</v>
      </c>
      <c r="C483" s="170">
        <v>43553</v>
      </c>
      <c r="D483" s="160" t="s">
        <v>633</v>
      </c>
      <c r="E483" s="161" t="s">
        <v>608</v>
      </c>
      <c r="F483" s="162">
        <v>75358</v>
      </c>
      <c r="G483" s="163">
        <v>5.82</v>
      </c>
      <c r="H483" s="160">
        <v>7.73</v>
      </c>
      <c r="I483" s="160" t="s">
        <v>10</v>
      </c>
      <c r="J483" s="171">
        <v>7.73</v>
      </c>
      <c r="K483" s="172" t="s">
        <v>303</v>
      </c>
      <c r="L483" s="173" t="s">
        <v>307</v>
      </c>
      <c r="M483" s="173" t="s">
        <v>259</v>
      </c>
      <c r="N483" s="173"/>
      <c r="O483" s="173"/>
      <c r="P483" s="173" t="s">
        <v>61</v>
      </c>
      <c r="Q483" s="173" t="s">
        <v>240</v>
      </c>
      <c r="R483" s="172" t="s">
        <v>302</v>
      </c>
      <c r="S483" s="160"/>
      <c r="T483" s="160" t="s">
        <v>61</v>
      </c>
      <c r="U483" s="160" t="s">
        <v>240</v>
      </c>
      <c r="V483" s="179" t="s">
        <v>302</v>
      </c>
    </row>
    <row r="484" spans="1:22" outlineLevel="1">
      <c r="A484" s="179" t="s">
        <v>222</v>
      </c>
      <c r="B484" s="160" t="s">
        <v>274</v>
      </c>
      <c r="C484" s="170">
        <v>43553</v>
      </c>
      <c r="D484" s="160" t="s">
        <v>633</v>
      </c>
      <c r="E484" s="161" t="s">
        <v>608</v>
      </c>
      <c r="F484" s="162">
        <v>75358</v>
      </c>
      <c r="G484" s="163">
        <v>4.37</v>
      </c>
      <c r="H484" s="160">
        <v>5.8</v>
      </c>
      <c r="I484" s="160" t="s">
        <v>10</v>
      </c>
      <c r="J484" s="171">
        <v>5.8</v>
      </c>
      <c r="K484" s="172" t="s">
        <v>303</v>
      </c>
      <c r="L484" s="173" t="s">
        <v>307</v>
      </c>
      <c r="M484" s="173" t="s">
        <v>259</v>
      </c>
      <c r="N484" s="173"/>
      <c r="O484" s="173"/>
      <c r="P484" s="173" t="s">
        <v>61</v>
      </c>
      <c r="Q484" s="173" t="s">
        <v>240</v>
      </c>
      <c r="R484" s="172" t="s">
        <v>302</v>
      </c>
      <c r="S484" s="160"/>
      <c r="T484" s="160" t="s">
        <v>61</v>
      </c>
      <c r="U484" s="160" t="s">
        <v>240</v>
      </c>
      <c r="V484" s="179" t="s">
        <v>302</v>
      </c>
    </row>
    <row r="485" spans="1:22" outlineLevel="1">
      <c r="A485" s="179" t="s">
        <v>222</v>
      </c>
      <c r="B485" s="160" t="s">
        <v>274</v>
      </c>
      <c r="C485" s="170">
        <v>43553</v>
      </c>
      <c r="D485" s="160" t="s">
        <v>633</v>
      </c>
      <c r="E485" s="161" t="s">
        <v>608</v>
      </c>
      <c r="F485" s="162">
        <v>75358</v>
      </c>
      <c r="G485" s="163">
        <v>3.17</v>
      </c>
      <c r="H485" s="160">
        <v>4.21</v>
      </c>
      <c r="I485" s="160" t="s">
        <v>10</v>
      </c>
      <c r="J485" s="171">
        <v>4.21</v>
      </c>
      <c r="K485" s="172" t="s">
        <v>303</v>
      </c>
      <c r="L485" s="173" t="s">
        <v>307</v>
      </c>
      <c r="M485" s="173" t="s">
        <v>259</v>
      </c>
      <c r="N485" s="173"/>
      <c r="O485" s="173"/>
      <c r="P485" s="173" t="s">
        <v>61</v>
      </c>
      <c r="Q485" s="173" t="s">
        <v>240</v>
      </c>
      <c r="R485" s="172" t="s">
        <v>302</v>
      </c>
      <c r="S485" s="160"/>
      <c r="T485" s="160" t="s">
        <v>61</v>
      </c>
      <c r="U485" s="160" t="s">
        <v>240</v>
      </c>
      <c r="V485" s="179" t="s">
        <v>302</v>
      </c>
    </row>
    <row r="486" spans="1:22" outlineLevel="1">
      <c r="A486" s="179" t="s">
        <v>222</v>
      </c>
      <c r="B486" s="160" t="s">
        <v>274</v>
      </c>
      <c r="C486" s="170">
        <v>43553</v>
      </c>
      <c r="D486" s="160" t="s">
        <v>633</v>
      </c>
      <c r="E486" s="161" t="s">
        <v>608</v>
      </c>
      <c r="F486" s="162">
        <v>75358</v>
      </c>
      <c r="G486" s="163">
        <v>3.4</v>
      </c>
      <c r="H486" s="160">
        <v>4.5199999999999996</v>
      </c>
      <c r="I486" s="160" t="s">
        <v>10</v>
      </c>
      <c r="J486" s="171">
        <v>4.51</v>
      </c>
      <c r="K486" s="172" t="s">
        <v>303</v>
      </c>
      <c r="L486" s="173" t="s">
        <v>307</v>
      </c>
      <c r="M486" s="173" t="s">
        <v>259</v>
      </c>
      <c r="N486" s="173"/>
      <c r="O486" s="173"/>
      <c r="P486" s="173" t="s">
        <v>61</v>
      </c>
      <c r="Q486" s="173" t="s">
        <v>240</v>
      </c>
      <c r="R486" s="172" t="s">
        <v>302</v>
      </c>
      <c r="S486" s="160"/>
      <c r="T486" s="160" t="s">
        <v>61</v>
      </c>
      <c r="U486" s="160" t="s">
        <v>240</v>
      </c>
      <c r="V486" s="179" t="s">
        <v>302</v>
      </c>
    </row>
    <row r="487" spans="1:22" outlineLevel="1">
      <c r="A487" s="179" t="s">
        <v>222</v>
      </c>
      <c r="B487" s="160" t="s">
        <v>274</v>
      </c>
      <c r="C487" s="170">
        <v>43553</v>
      </c>
      <c r="D487" s="160" t="s">
        <v>633</v>
      </c>
      <c r="E487" s="161" t="s">
        <v>608</v>
      </c>
      <c r="F487" s="162">
        <v>75358</v>
      </c>
      <c r="G487" s="163">
        <v>1.45</v>
      </c>
      <c r="H487" s="160">
        <v>1.92</v>
      </c>
      <c r="I487" s="160" t="s">
        <v>10</v>
      </c>
      <c r="J487" s="171">
        <v>1.93</v>
      </c>
      <c r="K487" s="172" t="s">
        <v>303</v>
      </c>
      <c r="L487" s="173" t="s">
        <v>307</v>
      </c>
      <c r="M487" s="173" t="s">
        <v>259</v>
      </c>
      <c r="N487" s="173"/>
      <c r="O487" s="173"/>
      <c r="P487" s="173" t="s">
        <v>61</v>
      </c>
      <c r="Q487" s="173" t="s">
        <v>240</v>
      </c>
      <c r="R487" s="172" t="s">
        <v>302</v>
      </c>
      <c r="S487" s="160"/>
      <c r="T487" s="160" t="s">
        <v>61</v>
      </c>
      <c r="U487" s="160" t="s">
        <v>240</v>
      </c>
      <c r="V487" s="179" t="s">
        <v>302</v>
      </c>
    </row>
    <row r="488" spans="1:22" outlineLevel="1">
      <c r="A488" s="179" t="s">
        <v>222</v>
      </c>
      <c r="B488" s="160" t="s">
        <v>274</v>
      </c>
      <c r="C488" s="170">
        <v>43553</v>
      </c>
      <c r="D488" s="160" t="s">
        <v>633</v>
      </c>
      <c r="E488" s="161" t="s">
        <v>608</v>
      </c>
      <c r="F488" s="162">
        <v>75358</v>
      </c>
      <c r="G488" s="163">
        <v>11.8</v>
      </c>
      <c r="H488" s="160">
        <v>15.67</v>
      </c>
      <c r="I488" s="160" t="s">
        <v>10</v>
      </c>
      <c r="J488" s="171">
        <v>15.67</v>
      </c>
      <c r="K488" s="172" t="s">
        <v>303</v>
      </c>
      <c r="L488" s="173" t="s">
        <v>307</v>
      </c>
      <c r="M488" s="173" t="s">
        <v>259</v>
      </c>
      <c r="N488" s="173"/>
      <c r="O488" s="173"/>
      <c r="P488" s="173" t="s">
        <v>61</v>
      </c>
      <c r="Q488" s="173" t="s">
        <v>240</v>
      </c>
      <c r="R488" s="172" t="s">
        <v>302</v>
      </c>
      <c r="S488" s="160"/>
      <c r="T488" s="160" t="s">
        <v>61</v>
      </c>
      <c r="U488" s="160" t="s">
        <v>240</v>
      </c>
      <c r="V488" s="179" t="s">
        <v>302</v>
      </c>
    </row>
    <row r="489" spans="1:22" outlineLevel="1">
      <c r="A489" s="179" t="s">
        <v>222</v>
      </c>
      <c r="B489" s="160" t="s">
        <v>274</v>
      </c>
      <c r="C489" s="170">
        <v>43553</v>
      </c>
      <c r="D489" s="160" t="s">
        <v>633</v>
      </c>
      <c r="E489" s="161" t="s">
        <v>611</v>
      </c>
      <c r="F489" s="162">
        <v>75358</v>
      </c>
      <c r="G489" s="163">
        <v>15.34</v>
      </c>
      <c r="H489" s="160">
        <v>20.36</v>
      </c>
      <c r="I489" s="160" t="s">
        <v>10</v>
      </c>
      <c r="J489" s="171">
        <v>20.37</v>
      </c>
      <c r="K489" s="172" t="s">
        <v>303</v>
      </c>
      <c r="L489" s="173" t="s">
        <v>307</v>
      </c>
      <c r="M489" s="173" t="s">
        <v>259</v>
      </c>
      <c r="N489" s="173"/>
      <c r="O489" s="173"/>
      <c r="P489" s="173" t="s">
        <v>61</v>
      </c>
      <c r="Q489" s="173" t="s">
        <v>240</v>
      </c>
      <c r="R489" s="172" t="s">
        <v>302</v>
      </c>
      <c r="S489" s="160"/>
      <c r="T489" s="160" t="s">
        <v>61</v>
      </c>
      <c r="U489" s="160" t="s">
        <v>240</v>
      </c>
      <c r="V489" s="179" t="s">
        <v>302</v>
      </c>
    </row>
    <row r="490" spans="1:22" outlineLevel="1">
      <c r="A490" s="179" t="s">
        <v>222</v>
      </c>
      <c r="B490" s="160" t="s">
        <v>274</v>
      </c>
      <c r="C490" s="170">
        <v>43553</v>
      </c>
      <c r="D490" s="160" t="s">
        <v>633</v>
      </c>
      <c r="E490" s="161" t="s">
        <v>612</v>
      </c>
      <c r="F490" s="162">
        <v>75358</v>
      </c>
      <c r="G490" s="163">
        <v>15.34</v>
      </c>
      <c r="H490" s="160">
        <v>20.37</v>
      </c>
      <c r="I490" s="160" t="s">
        <v>10</v>
      </c>
      <c r="J490" s="171">
        <v>20.37</v>
      </c>
      <c r="K490" s="172" t="s">
        <v>303</v>
      </c>
      <c r="L490" s="173" t="s">
        <v>307</v>
      </c>
      <c r="M490" s="173" t="s">
        <v>259</v>
      </c>
      <c r="N490" s="173"/>
      <c r="O490" s="173"/>
      <c r="P490" s="173" t="s">
        <v>61</v>
      </c>
      <c r="Q490" s="173" t="s">
        <v>240</v>
      </c>
      <c r="R490" s="172" t="s">
        <v>302</v>
      </c>
      <c r="S490" s="160"/>
      <c r="T490" s="160" t="s">
        <v>61</v>
      </c>
      <c r="U490" s="160" t="s">
        <v>240</v>
      </c>
      <c r="V490" s="179" t="s">
        <v>302</v>
      </c>
    </row>
    <row r="491" spans="1:22" outlineLevel="1">
      <c r="A491" s="179" t="s">
        <v>222</v>
      </c>
      <c r="B491" s="160" t="s">
        <v>274</v>
      </c>
      <c r="C491" s="170">
        <v>43553</v>
      </c>
      <c r="D491" s="160" t="s">
        <v>633</v>
      </c>
      <c r="E491" s="161" t="s">
        <v>616</v>
      </c>
      <c r="F491" s="162">
        <v>75358</v>
      </c>
      <c r="G491" s="163">
        <v>15.34</v>
      </c>
      <c r="H491" s="160">
        <v>20.37</v>
      </c>
      <c r="I491" s="160" t="s">
        <v>10</v>
      </c>
      <c r="J491" s="171">
        <v>20.37</v>
      </c>
      <c r="K491" s="172" t="s">
        <v>303</v>
      </c>
      <c r="L491" s="173" t="s">
        <v>307</v>
      </c>
      <c r="M491" s="173" t="s">
        <v>259</v>
      </c>
      <c r="N491" s="173"/>
      <c r="O491" s="173"/>
      <c r="P491" s="173" t="s">
        <v>61</v>
      </c>
      <c r="Q491" s="173" t="s">
        <v>240</v>
      </c>
      <c r="R491" s="172" t="s">
        <v>302</v>
      </c>
      <c r="S491" s="160"/>
      <c r="T491" s="160" t="s">
        <v>61</v>
      </c>
      <c r="U491" s="160" t="s">
        <v>240</v>
      </c>
      <c r="V491" s="179" t="s">
        <v>302</v>
      </c>
    </row>
    <row r="492" spans="1:22" outlineLevel="1">
      <c r="A492" s="179" t="s">
        <v>222</v>
      </c>
      <c r="B492" s="160" t="s">
        <v>274</v>
      </c>
      <c r="C492" s="170">
        <v>43553</v>
      </c>
      <c r="D492" s="160" t="s">
        <v>633</v>
      </c>
      <c r="E492" s="161" t="s">
        <v>626</v>
      </c>
      <c r="F492" s="162">
        <v>75358</v>
      </c>
      <c r="G492" s="163">
        <v>2.46</v>
      </c>
      <c r="H492" s="160">
        <v>3.27</v>
      </c>
      <c r="I492" s="160" t="s">
        <v>10</v>
      </c>
      <c r="J492" s="171">
        <v>3.27</v>
      </c>
      <c r="K492" s="172" t="s">
        <v>303</v>
      </c>
      <c r="L492" s="173" t="s">
        <v>307</v>
      </c>
      <c r="M492" s="173" t="s">
        <v>259</v>
      </c>
      <c r="N492" s="173"/>
      <c r="O492" s="173"/>
      <c r="P492" s="173" t="s">
        <v>61</v>
      </c>
      <c r="Q492" s="173" t="s">
        <v>240</v>
      </c>
      <c r="R492" s="172" t="s">
        <v>302</v>
      </c>
      <c r="S492" s="160"/>
      <c r="T492" s="160" t="s">
        <v>61</v>
      </c>
      <c r="U492" s="160" t="s">
        <v>240</v>
      </c>
      <c r="V492" s="179" t="s">
        <v>302</v>
      </c>
    </row>
    <row r="493" spans="1:22" outlineLevel="1">
      <c r="A493" s="179" t="s">
        <v>222</v>
      </c>
      <c r="B493" s="160" t="s">
        <v>274</v>
      </c>
      <c r="C493" s="170">
        <v>43553</v>
      </c>
      <c r="D493" s="160" t="s">
        <v>633</v>
      </c>
      <c r="E493" s="161" t="s">
        <v>627</v>
      </c>
      <c r="F493" s="162">
        <v>75358</v>
      </c>
      <c r="G493" s="163">
        <v>2.4500000000000002</v>
      </c>
      <c r="H493" s="160">
        <v>3.25</v>
      </c>
      <c r="I493" s="160" t="s">
        <v>10</v>
      </c>
      <c r="J493" s="171">
        <v>3.25</v>
      </c>
      <c r="K493" s="172" t="s">
        <v>303</v>
      </c>
      <c r="L493" s="173" t="s">
        <v>307</v>
      </c>
      <c r="M493" s="173" t="s">
        <v>259</v>
      </c>
      <c r="N493" s="173"/>
      <c r="O493" s="173"/>
      <c r="P493" s="173" t="s">
        <v>61</v>
      </c>
      <c r="Q493" s="173" t="s">
        <v>240</v>
      </c>
      <c r="R493" s="172" t="s">
        <v>302</v>
      </c>
      <c r="S493" s="160"/>
      <c r="T493" s="160" t="s">
        <v>61</v>
      </c>
      <c r="U493" s="160" t="s">
        <v>240</v>
      </c>
      <c r="V493" s="179" t="s">
        <v>302</v>
      </c>
    </row>
    <row r="494" spans="1:22" outlineLevel="1">
      <c r="A494" s="179" t="s">
        <v>222</v>
      </c>
      <c r="B494" s="160" t="s">
        <v>274</v>
      </c>
      <c r="C494" s="170">
        <v>43553</v>
      </c>
      <c r="D494" s="160" t="s">
        <v>633</v>
      </c>
      <c r="E494" s="161" t="s">
        <v>628</v>
      </c>
      <c r="F494" s="162">
        <v>75358</v>
      </c>
      <c r="G494" s="163">
        <v>2.4500000000000002</v>
      </c>
      <c r="H494" s="160">
        <v>3.25</v>
      </c>
      <c r="I494" s="160" t="s">
        <v>10</v>
      </c>
      <c r="J494" s="171">
        <v>3.25</v>
      </c>
      <c r="K494" s="172" t="s">
        <v>303</v>
      </c>
      <c r="L494" s="173" t="s">
        <v>307</v>
      </c>
      <c r="M494" s="173" t="s">
        <v>259</v>
      </c>
      <c r="N494" s="173"/>
      <c r="O494" s="173"/>
      <c r="P494" s="173" t="s">
        <v>61</v>
      </c>
      <c r="Q494" s="173" t="s">
        <v>240</v>
      </c>
      <c r="R494" s="172" t="s">
        <v>302</v>
      </c>
      <c r="S494" s="160"/>
      <c r="T494" s="160" t="s">
        <v>61</v>
      </c>
      <c r="U494" s="160" t="s">
        <v>240</v>
      </c>
      <c r="V494" s="179" t="s">
        <v>302</v>
      </c>
    </row>
    <row r="495" spans="1:22" outlineLevel="1">
      <c r="A495" s="179" t="s">
        <v>222</v>
      </c>
      <c r="B495" s="160" t="s">
        <v>274</v>
      </c>
      <c r="C495" s="170">
        <v>43553</v>
      </c>
      <c r="D495" s="160" t="s">
        <v>633</v>
      </c>
      <c r="E495" s="161" t="s">
        <v>608</v>
      </c>
      <c r="F495" s="162">
        <v>75358</v>
      </c>
      <c r="G495" s="163">
        <v>1.45</v>
      </c>
      <c r="H495" s="160">
        <v>1.93</v>
      </c>
      <c r="I495" s="160" t="s">
        <v>10</v>
      </c>
      <c r="J495" s="171">
        <v>1.93</v>
      </c>
      <c r="K495" s="172" t="s">
        <v>303</v>
      </c>
      <c r="L495" s="173" t="s">
        <v>307</v>
      </c>
      <c r="M495" s="173" t="s">
        <v>259</v>
      </c>
      <c r="N495" s="173"/>
      <c r="O495" s="173"/>
      <c r="P495" s="173" t="s">
        <v>61</v>
      </c>
      <c r="Q495" s="173" t="s">
        <v>240</v>
      </c>
      <c r="R495" s="172" t="s">
        <v>302</v>
      </c>
      <c r="S495" s="160"/>
      <c r="T495" s="160" t="s">
        <v>61</v>
      </c>
      <c r="U495" s="160" t="s">
        <v>240</v>
      </c>
      <c r="V495" s="179" t="s">
        <v>302</v>
      </c>
    </row>
    <row r="496" spans="1:22" outlineLevel="1">
      <c r="A496" s="179" t="s">
        <v>222</v>
      </c>
      <c r="B496" s="160" t="s">
        <v>274</v>
      </c>
      <c r="C496" s="170">
        <v>43553</v>
      </c>
      <c r="D496" s="160" t="s">
        <v>633</v>
      </c>
      <c r="E496" s="161" t="s">
        <v>608</v>
      </c>
      <c r="F496" s="162">
        <v>75358</v>
      </c>
      <c r="G496" s="163">
        <v>3.36</v>
      </c>
      <c r="H496" s="160">
        <v>4.46</v>
      </c>
      <c r="I496" s="160" t="s">
        <v>10</v>
      </c>
      <c r="J496" s="171">
        <v>4.46</v>
      </c>
      <c r="K496" s="172" t="s">
        <v>303</v>
      </c>
      <c r="L496" s="173" t="s">
        <v>307</v>
      </c>
      <c r="M496" s="173" t="s">
        <v>259</v>
      </c>
      <c r="N496" s="173"/>
      <c r="O496" s="173"/>
      <c r="P496" s="173" t="s">
        <v>61</v>
      </c>
      <c r="Q496" s="173" t="s">
        <v>240</v>
      </c>
      <c r="R496" s="172" t="s">
        <v>302</v>
      </c>
      <c r="S496" s="160"/>
      <c r="T496" s="160" t="s">
        <v>61</v>
      </c>
      <c r="U496" s="160" t="s">
        <v>240</v>
      </c>
      <c r="V496" s="179" t="s">
        <v>302</v>
      </c>
    </row>
    <row r="497" spans="1:22" outlineLevel="1">
      <c r="A497" s="179" t="s">
        <v>222</v>
      </c>
      <c r="B497" s="160" t="s">
        <v>274</v>
      </c>
      <c r="C497" s="170">
        <v>43553</v>
      </c>
      <c r="D497" s="160" t="s">
        <v>633</v>
      </c>
      <c r="E497" s="161" t="s">
        <v>608</v>
      </c>
      <c r="F497" s="162">
        <v>75358</v>
      </c>
      <c r="G497" s="163">
        <v>1.94</v>
      </c>
      <c r="H497" s="160">
        <v>2.57</v>
      </c>
      <c r="I497" s="160" t="s">
        <v>10</v>
      </c>
      <c r="J497" s="171">
        <v>2.58</v>
      </c>
      <c r="K497" s="172" t="s">
        <v>303</v>
      </c>
      <c r="L497" s="173" t="s">
        <v>307</v>
      </c>
      <c r="M497" s="173" t="s">
        <v>259</v>
      </c>
      <c r="N497" s="173"/>
      <c r="O497" s="173"/>
      <c r="P497" s="173" t="s">
        <v>61</v>
      </c>
      <c r="Q497" s="173" t="s">
        <v>240</v>
      </c>
      <c r="R497" s="172" t="s">
        <v>302</v>
      </c>
      <c r="S497" s="160"/>
      <c r="T497" s="160" t="s">
        <v>61</v>
      </c>
      <c r="U497" s="160" t="s">
        <v>240</v>
      </c>
      <c r="V497" s="179" t="s">
        <v>302</v>
      </c>
    </row>
    <row r="498" spans="1:22" outlineLevel="1">
      <c r="A498" s="179" t="s">
        <v>222</v>
      </c>
      <c r="B498" s="160" t="s">
        <v>274</v>
      </c>
      <c r="C498" s="170">
        <v>43553</v>
      </c>
      <c r="D498" s="160" t="s">
        <v>633</v>
      </c>
      <c r="E498" s="161" t="s">
        <v>608</v>
      </c>
      <c r="F498" s="162">
        <v>75358</v>
      </c>
      <c r="G498" s="163">
        <v>11.91</v>
      </c>
      <c r="H498" s="160">
        <v>15.81</v>
      </c>
      <c r="I498" s="160" t="s">
        <v>10</v>
      </c>
      <c r="J498" s="171">
        <v>15.81</v>
      </c>
      <c r="K498" s="172" t="s">
        <v>303</v>
      </c>
      <c r="L498" s="173" t="s">
        <v>307</v>
      </c>
      <c r="M498" s="173" t="s">
        <v>259</v>
      </c>
      <c r="N498" s="173"/>
      <c r="O498" s="173"/>
      <c r="P498" s="173" t="s">
        <v>61</v>
      </c>
      <c r="Q498" s="173" t="s">
        <v>240</v>
      </c>
      <c r="R498" s="172" t="s">
        <v>302</v>
      </c>
      <c r="S498" s="160"/>
      <c r="T498" s="160" t="s">
        <v>61</v>
      </c>
      <c r="U498" s="160" t="s">
        <v>240</v>
      </c>
      <c r="V498" s="179" t="s">
        <v>302</v>
      </c>
    </row>
    <row r="499" spans="1:22" outlineLevel="1">
      <c r="A499" s="179" t="s">
        <v>222</v>
      </c>
      <c r="B499" s="160" t="s">
        <v>274</v>
      </c>
      <c r="C499" s="170">
        <v>43553</v>
      </c>
      <c r="D499" s="160" t="s">
        <v>633</v>
      </c>
      <c r="E499" s="161" t="s">
        <v>608</v>
      </c>
      <c r="F499" s="162">
        <v>75358</v>
      </c>
      <c r="G499" s="163">
        <v>5.51</v>
      </c>
      <c r="H499" s="160">
        <v>7.31</v>
      </c>
      <c r="I499" s="160" t="s">
        <v>10</v>
      </c>
      <c r="J499" s="171">
        <v>7.32</v>
      </c>
      <c r="K499" s="172" t="s">
        <v>303</v>
      </c>
      <c r="L499" s="173" t="s">
        <v>307</v>
      </c>
      <c r="M499" s="173" t="s">
        <v>259</v>
      </c>
      <c r="N499" s="173"/>
      <c r="O499" s="173"/>
      <c r="P499" s="173" t="s">
        <v>61</v>
      </c>
      <c r="Q499" s="173" t="s">
        <v>240</v>
      </c>
      <c r="R499" s="172" t="s">
        <v>302</v>
      </c>
      <c r="S499" s="160"/>
      <c r="T499" s="160" t="s">
        <v>61</v>
      </c>
      <c r="U499" s="160" t="s">
        <v>240</v>
      </c>
      <c r="V499" s="179" t="s">
        <v>302</v>
      </c>
    </row>
    <row r="500" spans="1:22" outlineLevel="1">
      <c r="A500" s="179" t="s">
        <v>222</v>
      </c>
      <c r="B500" s="160" t="s">
        <v>274</v>
      </c>
      <c r="C500" s="170">
        <v>43553</v>
      </c>
      <c r="D500" s="160" t="s">
        <v>635</v>
      </c>
      <c r="E500" s="161" t="s">
        <v>608</v>
      </c>
      <c r="F500" s="162">
        <v>75358</v>
      </c>
      <c r="G500" s="163">
        <v>1.07</v>
      </c>
      <c r="H500" s="160">
        <v>1.42</v>
      </c>
      <c r="I500" s="160" t="s">
        <v>10</v>
      </c>
      <c r="J500" s="171">
        <v>1.42</v>
      </c>
      <c r="K500" s="172" t="s">
        <v>303</v>
      </c>
      <c r="L500" s="173" t="s">
        <v>307</v>
      </c>
      <c r="M500" s="173" t="s">
        <v>259</v>
      </c>
      <c r="N500" s="173"/>
      <c r="O500" s="173"/>
      <c r="P500" s="173" t="s">
        <v>61</v>
      </c>
      <c r="Q500" s="173" t="s">
        <v>240</v>
      </c>
      <c r="R500" s="172" t="s">
        <v>302</v>
      </c>
      <c r="S500" s="160"/>
      <c r="T500" s="160" t="s">
        <v>61</v>
      </c>
      <c r="U500" s="160" t="s">
        <v>240</v>
      </c>
      <c r="V500" s="179" t="s">
        <v>302</v>
      </c>
    </row>
    <row r="501" spans="1:22" outlineLevel="1">
      <c r="A501" s="179" t="s">
        <v>222</v>
      </c>
      <c r="B501" s="160" t="s">
        <v>274</v>
      </c>
      <c r="C501" s="170">
        <v>43553</v>
      </c>
      <c r="D501" s="160" t="s">
        <v>636</v>
      </c>
      <c r="E501" s="161" t="s">
        <v>637</v>
      </c>
      <c r="F501" s="162">
        <v>75358</v>
      </c>
      <c r="G501" s="163">
        <v>1.08</v>
      </c>
      <c r="H501" s="160">
        <v>1.44</v>
      </c>
      <c r="I501" s="160" t="s">
        <v>10</v>
      </c>
      <c r="J501" s="171">
        <v>1.43</v>
      </c>
      <c r="K501" s="172" t="s">
        <v>303</v>
      </c>
      <c r="L501" s="173" t="s">
        <v>307</v>
      </c>
      <c r="M501" s="173" t="s">
        <v>259</v>
      </c>
      <c r="N501" s="173"/>
      <c r="O501" s="173"/>
      <c r="P501" s="173" t="s">
        <v>61</v>
      </c>
      <c r="Q501" s="173" t="s">
        <v>240</v>
      </c>
      <c r="R501" s="172" t="s">
        <v>302</v>
      </c>
      <c r="S501" s="160"/>
      <c r="T501" s="160" t="s">
        <v>61</v>
      </c>
      <c r="U501" s="160" t="s">
        <v>240</v>
      </c>
      <c r="V501" s="179" t="s">
        <v>302</v>
      </c>
    </row>
    <row r="502" spans="1:22">
      <c r="A502" s="174" t="s">
        <v>301</v>
      </c>
      <c r="B502" s="174"/>
      <c r="C502" s="174"/>
      <c r="D502" s="174"/>
      <c r="E502" s="175"/>
      <c r="F502" s="176"/>
      <c r="G502" s="177">
        <f>SUM(G388:G501)</f>
        <v>1192.1099999999992</v>
      </c>
      <c r="H502" s="177">
        <f>SUM(H388:H501)</f>
        <v>1549.1200000000001</v>
      </c>
      <c r="I502" s="174"/>
      <c r="J502" s="177">
        <f>SUM(J388:J501)</f>
        <v>1549.2000000000005</v>
      </c>
      <c r="K502" s="174"/>
      <c r="L502" s="174"/>
      <c r="M502" s="174"/>
      <c r="N502" s="174"/>
      <c r="O502" s="174"/>
      <c r="P502" s="174"/>
      <c r="Q502" s="174"/>
      <c r="R502" s="174"/>
      <c r="S502" s="160"/>
      <c r="T502" s="160"/>
      <c r="U502" s="160"/>
      <c r="V502" s="160"/>
    </row>
    <row r="503" spans="1:22" outlineLevel="1">
      <c r="A503" s="179" t="s">
        <v>223</v>
      </c>
      <c r="B503" s="160" t="s">
        <v>336</v>
      </c>
      <c r="C503" s="170">
        <v>43503</v>
      </c>
      <c r="D503" s="160" t="s">
        <v>638</v>
      </c>
      <c r="E503" s="161" t="s">
        <v>639</v>
      </c>
      <c r="F503" s="162">
        <v>75040</v>
      </c>
      <c r="G503" s="163">
        <v>134.76</v>
      </c>
      <c r="H503" s="160">
        <v>177</v>
      </c>
      <c r="I503" s="160" t="s">
        <v>10</v>
      </c>
      <c r="J503" s="171">
        <v>177</v>
      </c>
      <c r="K503" s="172" t="s">
        <v>640</v>
      </c>
      <c r="L503" s="173" t="s">
        <v>307</v>
      </c>
      <c r="M503" s="173" t="s">
        <v>259</v>
      </c>
      <c r="N503" s="173"/>
      <c r="O503" s="173"/>
      <c r="P503" s="173" t="s">
        <v>61</v>
      </c>
      <c r="Q503" s="173" t="s">
        <v>240</v>
      </c>
      <c r="R503" s="172" t="s">
        <v>302</v>
      </c>
      <c r="S503" s="160"/>
      <c r="T503" s="160" t="s">
        <v>61</v>
      </c>
      <c r="U503" s="160" t="s">
        <v>240</v>
      </c>
      <c r="V503" s="179" t="s">
        <v>302</v>
      </c>
    </row>
    <row r="504" spans="1:22" outlineLevel="1">
      <c r="A504" s="179" t="s">
        <v>223</v>
      </c>
      <c r="B504" s="160" t="s">
        <v>336</v>
      </c>
      <c r="C504" s="170">
        <v>43503</v>
      </c>
      <c r="D504" s="160" t="s">
        <v>638</v>
      </c>
      <c r="E504" s="161" t="s">
        <v>639</v>
      </c>
      <c r="F504" s="162">
        <v>75040</v>
      </c>
      <c r="G504" s="163">
        <v>26.52</v>
      </c>
      <c r="H504" s="160">
        <v>34.83</v>
      </c>
      <c r="I504" s="160" t="s">
        <v>10</v>
      </c>
      <c r="J504" s="171">
        <v>34.83</v>
      </c>
      <c r="K504" s="172" t="s">
        <v>640</v>
      </c>
      <c r="L504" s="173" t="s">
        <v>307</v>
      </c>
      <c r="M504" s="173" t="s">
        <v>259</v>
      </c>
      <c r="N504" s="173"/>
      <c r="O504" s="173"/>
      <c r="P504" s="173" t="s">
        <v>61</v>
      </c>
      <c r="Q504" s="173" t="s">
        <v>240</v>
      </c>
      <c r="R504" s="172" t="s">
        <v>302</v>
      </c>
      <c r="S504" s="160"/>
      <c r="T504" s="160" t="s">
        <v>61</v>
      </c>
      <c r="U504" s="160" t="s">
        <v>240</v>
      </c>
      <c r="V504" s="179" t="s">
        <v>302</v>
      </c>
    </row>
    <row r="505" spans="1:22" outlineLevel="1">
      <c r="A505" s="179" t="s">
        <v>223</v>
      </c>
      <c r="B505" s="160" t="s">
        <v>274</v>
      </c>
      <c r="C505" s="170">
        <v>43549</v>
      </c>
      <c r="D505" s="160" t="s">
        <v>641</v>
      </c>
      <c r="E505" s="161" t="s">
        <v>642</v>
      </c>
      <c r="F505" s="162">
        <v>75390</v>
      </c>
      <c r="G505" s="163">
        <v>9.94</v>
      </c>
      <c r="H505" s="160">
        <v>13.2</v>
      </c>
      <c r="I505" s="160" t="s">
        <v>10</v>
      </c>
      <c r="J505" s="171">
        <v>13.2</v>
      </c>
      <c r="K505" s="172" t="s">
        <v>501</v>
      </c>
      <c r="L505" s="173" t="s">
        <v>445</v>
      </c>
      <c r="M505" s="173" t="s">
        <v>259</v>
      </c>
      <c r="N505" s="173" t="s">
        <v>420</v>
      </c>
      <c r="O505" s="173"/>
      <c r="P505" s="173" t="s">
        <v>61</v>
      </c>
      <c r="Q505" s="173" t="s">
        <v>240</v>
      </c>
      <c r="R505" s="172" t="s">
        <v>302</v>
      </c>
      <c r="S505" s="160"/>
      <c r="T505" s="160" t="s">
        <v>61</v>
      </c>
      <c r="U505" s="160" t="s">
        <v>240</v>
      </c>
      <c r="V505" s="179" t="s">
        <v>302</v>
      </c>
    </row>
    <row r="506" spans="1:22" outlineLevel="1">
      <c r="A506" s="179" t="s">
        <v>223</v>
      </c>
      <c r="B506" s="160" t="s">
        <v>274</v>
      </c>
      <c r="C506" s="170">
        <v>43532</v>
      </c>
      <c r="D506" s="160" t="s">
        <v>643</v>
      </c>
      <c r="E506" s="161" t="s">
        <v>644</v>
      </c>
      <c r="F506" s="162">
        <v>75358</v>
      </c>
      <c r="G506" s="163">
        <v>190.61</v>
      </c>
      <c r="H506" s="160">
        <v>253.06</v>
      </c>
      <c r="I506" s="160" t="s">
        <v>10</v>
      </c>
      <c r="J506" s="171">
        <v>253.06</v>
      </c>
      <c r="K506" s="172" t="s">
        <v>640</v>
      </c>
      <c r="L506" s="173" t="s">
        <v>307</v>
      </c>
      <c r="M506" s="173" t="s">
        <v>259</v>
      </c>
      <c r="N506" s="173"/>
      <c r="O506" s="173"/>
      <c r="P506" s="173" t="s">
        <v>61</v>
      </c>
      <c r="Q506" s="173" t="s">
        <v>240</v>
      </c>
      <c r="R506" s="172" t="s">
        <v>302</v>
      </c>
      <c r="S506" s="160"/>
      <c r="T506" s="160" t="s">
        <v>61</v>
      </c>
      <c r="U506" s="160" t="s">
        <v>240</v>
      </c>
      <c r="V506" s="179" t="s">
        <v>302</v>
      </c>
    </row>
    <row r="507" spans="1:22">
      <c r="A507" s="174" t="s">
        <v>301</v>
      </c>
      <c r="B507" s="174"/>
      <c r="C507" s="174"/>
      <c r="D507" s="174"/>
      <c r="E507" s="175"/>
      <c r="F507" s="176"/>
      <c r="G507" s="177">
        <f>SUM(G503:G506)</f>
        <v>361.83000000000004</v>
      </c>
      <c r="H507" s="178">
        <f>SUM(H503:H506)</f>
        <v>478.09</v>
      </c>
      <c r="I507" s="174"/>
      <c r="J507" s="178">
        <f>SUM(J503:J506)</f>
        <v>478.09</v>
      </c>
      <c r="K507" s="174"/>
      <c r="L507" s="174"/>
      <c r="M507" s="174"/>
      <c r="N507" s="174"/>
      <c r="O507" s="174"/>
      <c r="P507" s="174"/>
      <c r="Q507" s="174"/>
      <c r="R507" s="174"/>
      <c r="S507" s="160"/>
      <c r="T507" s="160"/>
      <c r="U507" s="160"/>
      <c r="V507" s="160"/>
    </row>
    <row r="508" spans="1:22" outlineLevel="1">
      <c r="A508" s="179" t="s">
        <v>224</v>
      </c>
      <c r="B508" s="160" t="s">
        <v>384</v>
      </c>
      <c r="C508" s="170">
        <v>43473</v>
      </c>
      <c r="D508" s="160" t="s">
        <v>479</v>
      </c>
      <c r="E508" s="161" t="s">
        <v>645</v>
      </c>
      <c r="F508" s="162">
        <v>74791</v>
      </c>
      <c r="G508" s="163">
        <v>7.84</v>
      </c>
      <c r="H508" s="160">
        <v>10</v>
      </c>
      <c r="I508" s="160" t="s">
        <v>10</v>
      </c>
      <c r="J508" s="171">
        <v>10</v>
      </c>
      <c r="K508" s="172" t="s">
        <v>490</v>
      </c>
      <c r="L508" s="173" t="s">
        <v>307</v>
      </c>
      <c r="M508" s="173" t="s">
        <v>259</v>
      </c>
      <c r="N508" s="173"/>
      <c r="O508" s="173"/>
      <c r="P508" s="173" t="s">
        <v>61</v>
      </c>
      <c r="Q508" s="173" t="s">
        <v>240</v>
      </c>
      <c r="R508" s="172" t="s">
        <v>302</v>
      </c>
      <c r="S508" s="160"/>
      <c r="T508" s="160" t="s">
        <v>61</v>
      </c>
      <c r="U508" s="160" t="s">
        <v>240</v>
      </c>
      <c r="V508" s="179" t="s">
        <v>302</v>
      </c>
    </row>
    <row r="509" spans="1:22" outlineLevel="1">
      <c r="A509" s="179" t="s">
        <v>224</v>
      </c>
      <c r="B509" s="160" t="s">
        <v>384</v>
      </c>
      <c r="C509" s="170">
        <v>43475</v>
      </c>
      <c r="D509" s="160" t="s">
        <v>479</v>
      </c>
      <c r="E509" s="161" t="s">
        <v>646</v>
      </c>
      <c r="F509" s="162">
        <v>74791</v>
      </c>
      <c r="G509" s="163">
        <v>1.57</v>
      </c>
      <c r="H509" s="160">
        <v>2</v>
      </c>
      <c r="I509" s="160" t="s">
        <v>10</v>
      </c>
      <c r="J509" s="171">
        <v>2</v>
      </c>
      <c r="K509" s="172" t="s">
        <v>490</v>
      </c>
      <c r="L509" s="173" t="s">
        <v>307</v>
      </c>
      <c r="M509" s="173" t="s">
        <v>259</v>
      </c>
      <c r="N509" s="173"/>
      <c r="O509" s="173"/>
      <c r="P509" s="173" t="s">
        <v>61</v>
      </c>
      <c r="Q509" s="173" t="s">
        <v>240</v>
      </c>
      <c r="R509" s="172" t="s">
        <v>302</v>
      </c>
      <c r="S509" s="160"/>
      <c r="T509" s="160" t="s">
        <v>61</v>
      </c>
      <c r="U509" s="160" t="s">
        <v>240</v>
      </c>
      <c r="V509" s="179" t="s">
        <v>302</v>
      </c>
    </row>
    <row r="510" spans="1:22" outlineLevel="1">
      <c r="A510" s="179" t="s">
        <v>224</v>
      </c>
      <c r="B510" s="160" t="s">
        <v>384</v>
      </c>
      <c r="C510" s="170">
        <v>43487</v>
      </c>
      <c r="D510" s="160" t="s">
        <v>479</v>
      </c>
      <c r="E510" s="161" t="s">
        <v>646</v>
      </c>
      <c r="F510" s="162">
        <v>74791</v>
      </c>
      <c r="G510" s="163">
        <v>1.57</v>
      </c>
      <c r="H510" s="160">
        <v>2</v>
      </c>
      <c r="I510" s="160" t="s">
        <v>10</v>
      </c>
      <c r="J510" s="171">
        <v>2</v>
      </c>
      <c r="K510" s="172" t="s">
        <v>490</v>
      </c>
      <c r="L510" s="173" t="s">
        <v>307</v>
      </c>
      <c r="M510" s="173" t="s">
        <v>259</v>
      </c>
      <c r="N510" s="173"/>
      <c r="O510" s="173"/>
      <c r="P510" s="173" t="s">
        <v>61</v>
      </c>
      <c r="Q510" s="173" t="s">
        <v>240</v>
      </c>
      <c r="R510" s="172" t="s">
        <v>302</v>
      </c>
      <c r="S510" s="160"/>
      <c r="T510" s="160" t="s">
        <v>61</v>
      </c>
      <c r="U510" s="160" t="s">
        <v>240</v>
      </c>
      <c r="V510" s="179" t="s">
        <v>302</v>
      </c>
    </row>
    <row r="511" spans="1:22" outlineLevel="1">
      <c r="A511" s="179" t="s">
        <v>224</v>
      </c>
      <c r="B511" s="160" t="s">
        <v>274</v>
      </c>
      <c r="C511" s="170">
        <v>43535</v>
      </c>
      <c r="D511" s="160" t="s">
        <v>418</v>
      </c>
      <c r="E511" s="161" t="s">
        <v>647</v>
      </c>
      <c r="F511" s="162">
        <v>75358</v>
      </c>
      <c r="G511" s="163">
        <v>7.53</v>
      </c>
      <c r="H511" s="160">
        <v>10</v>
      </c>
      <c r="I511" s="160" t="s">
        <v>10</v>
      </c>
      <c r="J511" s="171">
        <v>10</v>
      </c>
      <c r="K511" s="172" t="s">
        <v>648</v>
      </c>
      <c r="L511" s="173" t="s">
        <v>307</v>
      </c>
      <c r="M511" s="173" t="s">
        <v>259</v>
      </c>
      <c r="N511" s="173"/>
      <c r="O511" s="173"/>
      <c r="P511" s="173" t="s">
        <v>61</v>
      </c>
      <c r="Q511" s="173" t="s">
        <v>240</v>
      </c>
      <c r="R511" s="172" t="s">
        <v>302</v>
      </c>
      <c r="S511" s="160"/>
      <c r="T511" s="160" t="s">
        <v>61</v>
      </c>
      <c r="U511" s="160" t="s">
        <v>240</v>
      </c>
      <c r="V511" s="179" t="s">
        <v>302</v>
      </c>
    </row>
    <row r="512" spans="1:22" outlineLevel="1">
      <c r="A512" s="179" t="s">
        <v>224</v>
      </c>
      <c r="B512" s="160" t="s">
        <v>274</v>
      </c>
      <c r="C512" s="170">
        <v>43538</v>
      </c>
      <c r="D512" s="160" t="s">
        <v>418</v>
      </c>
      <c r="E512" s="161" t="s">
        <v>649</v>
      </c>
      <c r="F512" s="162">
        <v>75358</v>
      </c>
      <c r="G512" s="163">
        <v>64.02</v>
      </c>
      <c r="H512" s="160">
        <v>85</v>
      </c>
      <c r="I512" s="160" t="s">
        <v>10</v>
      </c>
      <c r="J512" s="171">
        <v>84.99</v>
      </c>
      <c r="K512" s="172" t="s">
        <v>490</v>
      </c>
      <c r="L512" s="173" t="s">
        <v>307</v>
      </c>
      <c r="M512" s="173" t="s">
        <v>259</v>
      </c>
      <c r="N512" s="173"/>
      <c r="O512" s="173"/>
      <c r="P512" s="173" t="s">
        <v>61</v>
      </c>
      <c r="Q512" s="173" t="s">
        <v>240</v>
      </c>
      <c r="R512" s="172" t="s">
        <v>302</v>
      </c>
      <c r="S512" s="160"/>
      <c r="T512" s="160" t="s">
        <v>61</v>
      </c>
      <c r="U512" s="160" t="s">
        <v>240</v>
      </c>
      <c r="V512" s="179" t="s">
        <v>302</v>
      </c>
    </row>
    <row r="513" spans="1:22">
      <c r="A513" s="174" t="s">
        <v>301</v>
      </c>
      <c r="B513" s="174"/>
      <c r="C513" s="174"/>
      <c r="D513" s="174"/>
      <c r="E513" s="175"/>
      <c r="F513" s="176"/>
      <c r="G513" s="177">
        <f>SUM(G508:G512)</f>
        <v>82.53</v>
      </c>
      <c r="H513" s="178">
        <f>SUM(H508:H512)</f>
        <v>109</v>
      </c>
      <c r="I513" s="174"/>
      <c r="J513" s="178">
        <f>SUM(J508:J512)</f>
        <v>108.99</v>
      </c>
      <c r="K513" s="174"/>
      <c r="L513" s="174"/>
      <c r="M513" s="174"/>
      <c r="N513" s="174"/>
      <c r="O513" s="174"/>
      <c r="P513" s="174"/>
      <c r="Q513" s="174"/>
      <c r="R513" s="174"/>
      <c r="S513" s="160"/>
      <c r="T513" s="160"/>
      <c r="U513" s="160"/>
      <c r="V513" s="160"/>
    </row>
    <row r="514" spans="1:22" outlineLevel="1">
      <c r="A514" s="179" t="s">
        <v>225</v>
      </c>
      <c r="B514" s="160" t="s">
        <v>384</v>
      </c>
      <c r="C514" s="170">
        <v>43486</v>
      </c>
      <c r="D514" s="160" t="s">
        <v>479</v>
      </c>
      <c r="E514" s="161" t="s">
        <v>650</v>
      </c>
      <c r="F514" s="162">
        <v>74791</v>
      </c>
      <c r="G514" s="163">
        <v>117.55</v>
      </c>
      <c r="H514" s="160">
        <v>150</v>
      </c>
      <c r="I514" s="160" t="s">
        <v>10</v>
      </c>
      <c r="J514" s="171">
        <v>150</v>
      </c>
      <c r="K514" s="172" t="s">
        <v>651</v>
      </c>
      <c r="L514" s="173" t="s">
        <v>307</v>
      </c>
      <c r="M514" s="173" t="s">
        <v>259</v>
      </c>
      <c r="N514" s="173"/>
      <c r="O514" s="173"/>
      <c r="P514" s="173" t="s">
        <v>61</v>
      </c>
      <c r="Q514" s="173" t="s">
        <v>240</v>
      </c>
      <c r="R514" s="172" t="s">
        <v>302</v>
      </c>
      <c r="S514" s="160"/>
      <c r="T514" s="160" t="s">
        <v>61</v>
      </c>
      <c r="U514" s="160" t="s">
        <v>240</v>
      </c>
      <c r="V514" s="179" t="s">
        <v>302</v>
      </c>
    </row>
    <row r="515" spans="1:22" outlineLevel="1">
      <c r="A515" s="179" t="s">
        <v>225</v>
      </c>
      <c r="B515" s="160" t="s">
        <v>336</v>
      </c>
      <c r="C515" s="170">
        <v>43497</v>
      </c>
      <c r="D515" s="160" t="s">
        <v>337</v>
      </c>
      <c r="E515" s="161" t="s">
        <v>652</v>
      </c>
      <c r="F515" s="162">
        <v>75040</v>
      </c>
      <c r="G515" s="163">
        <v>19.64</v>
      </c>
      <c r="H515" s="160">
        <v>25.8</v>
      </c>
      <c r="I515" s="160" t="s">
        <v>10</v>
      </c>
      <c r="J515" s="171">
        <v>25.8</v>
      </c>
      <c r="K515" s="172" t="s">
        <v>651</v>
      </c>
      <c r="L515" s="173" t="s">
        <v>307</v>
      </c>
      <c r="M515" s="173" t="s">
        <v>259</v>
      </c>
      <c r="N515" s="173"/>
      <c r="O515" s="173"/>
      <c r="P515" s="173" t="s">
        <v>61</v>
      </c>
      <c r="Q515" s="173" t="s">
        <v>240</v>
      </c>
      <c r="R515" s="172" t="s">
        <v>302</v>
      </c>
      <c r="S515" s="160"/>
      <c r="T515" s="160" t="s">
        <v>61</v>
      </c>
      <c r="U515" s="160" t="s">
        <v>240</v>
      </c>
      <c r="V515" s="179" t="s">
        <v>302</v>
      </c>
    </row>
    <row r="516" spans="1:22">
      <c r="A516" s="174" t="s">
        <v>301</v>
      </c>
      <c r="B516" s="174"/>
      <c r="C516" s="174"/>
      <c r="D516" s="174"/>
      <c r="E516" s="175"/>
      <c r="F516" s="176"/>
      <c r="G516" s="177">
        <f>SUM(G514:G515)</f>
        <v>137.19</v>
      </c>
      <c r="H516" s="178">
        <f>SUM(H514:H515)</f>
        <v>175.8</v>
      </c>
      <c r="I516" s="174"/>
      <c r="J516" s="178">
        <f>SUM(J514:J515)</f>
        <v>175.8</v>
      </c>
      <c r="K516" s="174"/>
      <c r="L516" s="174"/>
      <c r="M516" s="174"/>
      <c r="N516" s="174"/>
      <c r="O516" s="174"/>
      <c r="P516" s="174"/>
      <c r="Q516" s="174"/>
      <c r="R516" s="174"/>
      <c r="S516" s="160"/>
      <c r="T516" s="160"/>
      <c r="U516" s="160"/>
      <c r="V516" s="160"/>
    </row>
    <row r="517" spans="1:22" outlineLevel="1">
      <c r="A517" s="179" t="s">
        <v>226</v>
      </c>
      <c r="B517" s="160" t="s">
        <v>384</v>
      </c>
      <c r="C517" s="170">
        <v>43487</v>
      </c>
      <c r="D517" s="160" t="s">
        <v>479</v>
      </c>
      <c r="E517" s="161" t="s">
        <v>653</v>
      </c>
      <c r="F517" s="162">
        <v>74791</v>
      </c>
      <c r="G517" s="163">
        <v>16.14</v>
      </c>
      <c r="H517" s="160">
        <v>20.59</v>
      </c>
      <c r="I517" s="160" t="s">
        <v>10</v>
      </c>
      <c r="J517" s="171">
        <v>20.59</v>
      </c>
      <c r="K517" s="172" t="s">
        <v>654</v>
      </c>
      <c r="L517" s="173" t="s">
        <v>307</v>
      </c>
      <c r="M517" s="173" t="s">
        <v>259</v>
      </c>
      <c r="N517" s="173"/>
      <c r="O517" s="173"/>
      <c r="P517" s="173" t="s">
        <v>61</v>
      </c>
      <c r="Q517" s="173" t="s">
        <v>240</v>
      </c>
      <c r="R517" s="172" t="s">
        <v>302</v>
      </c>
      <c r="S517" s="160"/>
      <c r="T517" s="160" t="s">
        <v>61</v>
      </c>
      <c r="U517" s="160" t="s">
        <v>240</v>
      </c>
      <c r="V517" s="179" t="s">
        <v>302</v>
      </c>
    </row>
    <row r="518" spans="1:22">
      <c r="A518" s="174" t="s">
        <v>301</v>
      </c>
      <c r="B518" s="174"/>
      <c r="C518" s="174"/>
      <c r="D518" s="174"/>
      <c r="E518" s="175"/>
      <c r="F518" s="176"/>
      <c r="G518" s="177">
        <f>SUM(G517:G517)</f>
        <v>16.14</v>
      </c>
      <c r="H518" s="178">
        <f>SUM(H517:H517)</f>
        <v>20.59</v>
      </c>
      <c r="I518" s="174"/>
      <c r="J518" s="178">
        <f>SUM(J517:J517)</f>
        <v>20.59</v>
      </c>
      <c r="K518" s="174"/>
      <c r="L518" s="174"/>
      <c r="M518" s="174"/>
      <c r="N518" s="174"/>
      <c r="O518" s="174"/>
      <c r="P518" s="174"/>
      <c r="Q518" s="174"/>
      <c r="R518" s="174"/>
      <c r="S518" s="160"/>
      <c r="T518" s="160"/>
      <c r="U518" s="160"/>
      <c r="V518" s="160"/>
    </row>
    <row r="519" spans="1:22" outlineLevel="1">
      <c r="A519" s="179" t="s">
        <v>227</v>
      </c>
      <c r="B519" s="160" t="s">
        <v>384</v>
      </c>
      <c r="C519" s="170">
        <v>43486</v>
      </c>
      <c r="D519" s="160" t="s">
        <v>479</v>
      </c>
      <c r="E519" s="161" t="s">
        <v>655</v>
      </c>
      <c r="F519" s="162">
        <v>74791</v>
      </c>
      <c r="G519" s="163">
        <v>21.94</v>
      </c>
      <c r="H519" s="160">
        <v>28</v>
      </c>
      <c r="I519" s="160" t="s">
        <v>10</v>
      </c>
      <c r="J519" s="171">
        <v>28</v>
      </c>
      <c r="K519" s="172" t="s">
        <v>481</v>
      </c>
      <c r="L519" s="173" t="s">
        <v>307</v>
      </c>
      <c r="M519" s="173" t="s">
        <v>259</v>
      </c>
      <c r="N519" s="173"/>
      <c r="O519" s="173"/>
      <c r="P519" s="173" t="s">
        <v>61</v>
      </c>
      <c r="Q519" s="173" t="s">
        <v>240</v>
      </c>
      <c r="R519" s="172" t="s">
        <v>302</v>
      </c>
      <c r="S519" s="160"/>
      <c r="T519" s="160" t="s">
        <v>61</v>
      </c>
      <c r="U519" s="160" t="s">
        <v>240</v>
      </c>
      <c r="V519" s="179" t="s">
        <v>302</v>
      </c>
    </row>
    <row r="520" spans="1:22" outlineLevel="1">
      <c r="A520" s="179" t="s">
        <v>227</v>
      </c>
      <c r="B520" s="160" t="s">
        <v>384</v>
      </c>
      <c r="C520" s="170">
        <v>43483</v>
      </c>
      <c r="D520" s="160" t="s">
        <v>479</v>
      </c>
      <c r="E520" s="161" t="s">
        <v>656</v>
      </c>
      <c r="F520" s="162">
        <v>74791</v>
      </c>
      <c r="G520" s="163">
        <v>10.91</v>
      </c>
      <c r="H520" s="160">
        <v>13.92</v>
      </c>
      <c r="I520" s="160" t="s">
        <v>10</v>
      </c>
      <c r="J520" s="171">
        <v>13.92</v>
      </c>
      <c r="K520" s="172" t="s">
        <v>654</v>
      </c>
      <c r="L520" s="173" t="s">
        <v>307</v>
      </c>
      <c r="M520" s="173" t="s">
        <v>259</v>
      </c>
      <c r="N520" s="173"/>
      <c r="O520" s="173"/>
      <c r="P520" s="173" t="s">
        <v>61</v>
      </c>
      <c r="Q520" s="173" t="s">
        <v>240</v>
      </c>
      <c r="R520" s="172" t="s">
        <v>302</v>
      </c>
      <c r="S520" s="160"/>
      <c r="T520" s="160" t="s">
        <v>61</v>
      </c>
      <c r="U520" s="160" t="s">
        <v>240</v>
      </c>
      <c r="V520" s="179" t="s">
        <v>302</v>
      </c>
    </row>
    <row r="521" spans="1:22" outlineLevel="1">
      <c r="A521" s="179" t="s">
        <v>227</v>
      </c>
      <c r="B521" s="160" t="s">
        <v>384</v>
      </c>
      <c r="C521" s="170">
        <v>43483</v>
      </c>
      <c r="D521" s="160" t="s">
        <v>479</v>
      </c>
      <c r="E521" s="161" t="s">
        <v>656</v>
      </c>
      <c r="F521" s="162">
        <v>74791</v>
      </c>
      <c r="G521" s="163">
        <v>9.09</v>
      </c>
      <c r="H521" s="160">
        <v>11.6</v>
      </c>
      <c r="I521" s="160" t="s">
        <v>10</v>
      </c>
      <c r="J521" s="171">
        <v>11.6</v>
      </c>
      <c r="K521" s="172" t="s">
        <v>654</v>
      </c>
      <c r="L521" s="173" t="s">
        <v>307</v>
      </c>
      <c r="M521" s="173" t="s">
        <v>259</v>
      </c>
      <c r="N521" s="173"/>
      <c r="O521" s="173"/>
      <c r="P521" s="173" t="s">
        <v>61</v>
      </c>
      <c r="Q521" s="173" t="s">
        <v>240</v>
      </c>
      <c r="R521" s="172" t="s">
        <v>302</v>
      </c>
      <c r="S521" s="160"/>
      <c r="T521" s="160" t="s">
        <v>61</v>
      </c>
      <c r="U521" s="160" t="s">
        <v>240</v>
      </c>
      <c r="V521" s="179" t="s">
        <v>302</v>
      </c>
    </row>
    <row r="522" spans="1:22" outlineLevel="1">
      <c r="A522" s="179" t="s">
        <v>227</v>
      </c>
      <c r="B522" s="160" t="s">
        <v>336</v>
      </c>
      <c r="C522" s="170">
        <v>43500</v>
      </c>
      <c r="D522" s="160" t="s">
        <v>337</v>
      </c>
      <c r="E522" s="161" t="s">
        <v>657</v>
      </c>
      <c r="F522" s="162">
        <v>75040</v>
      </c>
      <c r="G522" s="163">
        <v>57.29</v>
      </c>
      <c r="H522" s="160">
        <v>75.25</v>
      </c>
      <c r="I522" s="160" t="s">
        <v>10</v>
      </c>
      <c r="J522" s="171">
        <v>75.25</v>
      </c>
      <c r="K522" s="172" t="s">
        <v>654</v>
      </c>
      <c r="L522" s="173" t="s">
        <v>307</v>
      </c>
      <c r="M522" s="173" t="s">
        <v>259</v>
      </c>
      <c r="N522" s="173"/>
      <c r="O522" s="173"/>
      <c r="P522" s="173" t="s">
        <v>61</v>
      </c>
      <c r="Q522" s="173" t="s">
        <v>240</v>
      </c>
      <c r="R522" s="172" t="s">
        <v>302</v>
      </c>
      <c r="S522" s="160"/>
      <c r="T522" s="160" t="s">
        <v>61</v>
      </c>
      <c r="U522" s="160" t="s">
        <v>240</v>
      </c>
      <c r="V522" s="179" t="s">
        <v>302</v>
      </c>
    </row>
    <row r="523" spans="1:22" outlineLevel="1">
      <c r="A523" s="179" t="s">
        <v>227</v>
      </c>
      <c r="B523" s="160" t="s">
        <v>336</v>
      </c>
      <c r="C523" s="170">
        <v>43508</v>
      </c>
      <c r="D523" s="160" t="s">
        <v>340</v>
      </c>
      <c r="E523" s="161" t="s">
        <v>656</v>
      </c>
      <c r="F523" s="162">
        <v>75040</v>
      </c>
      <c r="G523" s="163">
        <v>7.61</v>
      </c>
      <c r="H523" s="160">
        <v>10</v>
      </c>
      <c r="I523" s="160" t="s">
        <v>10</v>
      </c>
      <c r="J523" s="171">
        <v>10</v>
      </c>
      <c r="K523" s="172" t="s">
        <v>654</v>
      </c>
      <c r="L523" s="173" t="s">
        <v>307</v>
      </c>
      <c r="M523" s="173" t="s">
        <v>259</v>
      </c>
      <c r="N523" s="173"/>
      <c r="O523" s="173"/>
      <c r="P523" s="173" t="s">
        <v>61</v>
      </c>
      <c r="Q523" s="173" t="s">
        <v>240</v>
      </c>
      <c r="R523" s="172" t="s">
        <v>302</v>
      </c>
      <c r="S523" s="160"/>
      <c r="T523" s="160" t="s">
        <v>61</v>
      </c>
      <c r="U523" s="160" t="s">
        <v>240</v>
      </c>
      <c r="V523" s="179" t="s">
        <v>302</v>
      </c>
    </row>
    <row r="524" spans="1:22" outlineLevel="1">
      <c r="A524" s="179" t="s">
        <v>227</v>
      </c>
      <c r="B524" s="160" t="s">
        <v>336</v>
      </c>
      <c r="C524" s="170">
        <v>43508</v>
      </c>
      <c r="D524" s="160" t="s">
        <v>340</v>
      </c>
      <c r="E524" s="161" t="s">
        <v>656</v>
      </c>
      <c r="F524" s="162">
        <v>75040</v>
      </c>
      <c r="G524" s="163">
        <v>6.55</v>
      </c>
      <c r="H524" s="160">
        <v>8.6</v>
      </c>
      <c r="I524" s="160" t="s">
        <v>10</v>
      </c>
      <c r="J524" s="171">
        <v>8.6</v>
      </c>
      <c r="K524" s="172" t="s">
        <v>654</v>
      </c>
      <c r="L524" s="173" t="s">
        <v>307</v>
      </c>
      <c r="M524" s="173" t="s">
        <v>259</v>
      </c>
      <c r="N524" s="173"/>
      <c r="O524" s="173"/>
      <c r="P524" s="173" t="s">
        <v>61</v>
      </c>
      <c r="Q524" s="173" t="s">
        <v>240</v>
      </c>
      <c r="R524" s="172" t="s">
        <v>302</v>
      </c>
      <c r="S524" s="160"/>
      <c r="T524" s="160" t="s">
        <v>61</v>
      </c>
      <c r="U524" s="160" t="s">
        <v>240</v>
      </c>
      <c r="V524" s="179" t="s">
        <v>302</v>
      </c>
    </row>
    <row r="525" spans="1:22" outlineLevel="1">
      <c r="A525" s="179" t="s">
        <v>227</v>
      </c>
      <c r="B525" s="160" t="s">
        <v>336</v>
      </c>
      <c r="C525" s="170">
        <v>43509</v>
      </c>
      <c r="D525" s="160" t="s">
        <v>340</v>
      </c>
      <c r="E525" s="161" t="s">
        <v>658</v>
      </c>
      <c r="F525" s="162">
        <v>75040</v>
      </c>
      <c r="G525" s="163">
        <v>1.96</v>
      </c>
      <c r="H525" s="160">
        <v>2.58</v>
      </c>
      <c r="I525" s="160" t="s">
        <v>10</v>
      </c>
      <c r="J525" s="171">
        <v>2.57</v>
      </c>
      <c r="K525" s="172" t="s">
        <v>654</v>
      </c>
      <c r="L525" s="173" t="s">
        <v>307</v>
      </c>
      <c r="M525" s="173" t="s">
        <v>259</v>
      </c>
      <c r="N525" s="173"/>
      <c r="O525" s="173"/>
      <c r="P525" s="173" t="s">
        <v>61</v>
      </c>
      <c r="Q525" s="173" t="s">
        <v>240</v>
      </c>
      <c r="R525" s="172" t="s">
        <v>302</v>
      </c>
      <c r="S525" s="160"/>
      <c r="T525" s="160" t="s">
        <v>61</v>
      </c>
      <c r="U525" s="160" t="s">
        <v>240</v>
      </c>
      <c r="V525" s="179" t="s">
        <v>302</v>
      </c>
    </row>
    <row r="526" spans="1:22" outlineLevel="1">
      <c r="A526" s="179" t="s">
        <v>227</v>
      </c>
      <c r="B526" s="160" t="s">
        <v>336</v>
      </c>
      <c r="C526" s="170">
        <v>43516</v>
      </c>
      <c r="D526" s="160" t="s">
        <v>659</v>
      </c>
      <c r="E526" s="161" t="s">
        <v>660</v>
      </c>
      <c r="F526" s="162">
        <v>75040</v>
      </c>
      <c r="G526" s="163">
        <v>101.49</v>
      </c>
      <c r="H526" s="160">
        <v>133.30000000000001</v>
      </c>
      <c r="I526" s="160" t="s">
        <v>10</v>
      </c>
      <c r="J526" s="171">
        <v>133.30000000000001</v>
      </c>
      <c r="K526" s="172" t="s">
        <v>654</v>
      </c>
      <c r="L526" s="173" t="s">
        <v>307</v>
      </c>
      <c r="M526" s="173" t="s">
        <v>259</v>
      </c>
      <c r="N526" s="173"/>
      <c r="O526" s="173"/>
      <c r="P526" s="173" t="s">
        <v>61</v>
      </c>
      <c r="Q526" s="173" t="s">
        <v>240</v>
      </c>
      <c r="R526" s="172" t="s">
        <v>302</v>
      </c>
      <c r="S526" s="160"/>
      <c r="T526" s="160" t="s">
        <v>61</v>
      </c>
      <c r="U526" s="160" t="s">
        <v>240</v>
      </c>
      <c r="V526" s="179" t="s">
        <v>302</v>
      </c>
    </row>
    <row r="527" spans="1:22" outlineLevel="1">
      <c r="A527" s="179" t="s">
        <v>227</v>
      </c>
      <c r="B527" s="160" t="s">
        <v>336</v>
      </c>
      <c r="C527" s="170">
        <v>43523</v>
      </c>
      <c r="D527" s="160" t="s">
        <v>403</v>
      </c>
      <c r="E527" s="161" t="s">
        <v>656</v>
      </c>
      <c r="F527" s="162">
        <v>75040</v>
      </c>
      <c r="G527" s="163">
        <v>14.4</v>
      </c>
      <c r="H527" s="160">
        <v>18.920000000000002</v>
      </c>
      <c r="I527" s="160" t="s">
        <v>10</v>
      </c>
      <c r="J527" s="171">
        <v>18.91</v>
      </c>
      <c r="K527" s="172" t="s">
        <v>654</v>
      </c>
      <c r="L527" s="173" t="s">
        <v>307</v>
      </c>
      <c r="M527" s="173" t="s">
        <v>259</v>
      </c>
      <c r="N527" s="173"/>
      <c r="O527" s="173"/>
      <c r="P527" s="173" t="s">
        <v>61</v>
      </c>
      <c r="Q527" s="173" t="s">
        <v>240</v>
      </c>
      <c r="R527" s="172" t="s">
        <v>302</v>
      </c>
      <c r="S527" s="160"/>
      <c r="T527" s="160" t="s">
        <v>61</v>
      </c>
      <c r="U527" s="160" t="s">
        <v>240</v>
      </c>
      <c r="V527" s="179" t="s">
        <v>302</v>
      </c>
    </row>
    <row r="528" spans="1:22" outlineLevel="1">
      <c r="A528" s="179" t="s">
        <v>227</v>
      </c>
      <c r="B528" s="160" t="s">
        <v>336</v>
      </c>
      <c r="C528" s="170">
        <v>43507</v>
      </c>
      <c r="D528" s="160" t="s">
        <v>340</v>
      </c>
      <c r="E528" s="161" t="s">
        <v>661</v>
      </c>
      <c r="F528" s="162">
        <v>75040</v>
      </c>
      <c r="G528" s="163">
        <v>2.57</v>
      </c>
      <c r="H528" s="160">
        <v>3.38</v>
      </c>
      <c r="I528" s="160" t="s">
        <v>10</v>
      </c>
      <c r="J528" s="171">
        <v>3.38</v>
      </c>
      <c r="K528" s="172" t="s">
        <v>662</v>
      </c>
      <c r="L528" s="173" t="s">
        <v>307</v>
      </c>
      <c r="M528" s="173" t="s">
        <v>259</v>
      </c>
      <c r="N528" s="173"/>
      <c r="O528" s="173"/>
      <c r="P528" s="173" t="s">
        <v>61</v>
      </c>
      <c r="Q528" s="173" t="s">
        <v>240</v>
      </c>
      <c r="R528" s="172" t="s">
        <v>302</v>
      </c>
      <c r="S528" s="160"/>
      <c r="T528" s="160" t="s">
        <v>61</v>
      </c>
      <c r="U528" s="160" t="s">
        <v>240</v>
      </c>
      <c r="V528" s="179" t="s">
        <v>302</v>
      </c>
    </row>
    <row r="529" spans="1:22" outlineLevel="1">
      <c r="A529" s="179" t="s">
        <v>227</v>
      </c>
      <c r="B529" s="160" t="s">
        <v>336</v>
      </c>
      <c r="C529" s="170">
        <v>43523</v>
      </c>
      <c r="D529" s="160" t="s">
        <v>403</v>
      </c>
      <c r="E529" s="161" t="s">
        <v>663</v>
      </c>
      <c r="F529" s="162">
        <v>75040</v>
      </c>
      <c r="G529" s="163">
        <v>17.87</v>
      </c>
      <c r="H529" s="160">
        <v>23.47</v>
      </c>
      <c r="I529" s="160" t="s">
        <v>10</v>
      </c>
      <c r="J529" s="171">
        <v>23.47</v>
      </c>
      <c r="K529" s="172" t="s">
        <v>664</v>
      </c>
      <c r="L529" s="173" t="s">
        <v>307</v>
      </c>
      <c r="M529" s="173" t="s">
        <v>259</v>
      </c>
      <c r="N529" s="173"/>
      <c r="O529" s="173"/>
      <c r="P529" s="173" t="s">
        <v>61</v>
      </c>
      <c r="Q529" s="173" t="s">
        <v>240</v>
      </c>
      <c r="R529" s="172" t="s">
        <v>302</v>
      </c>
      <c r="S529" s="160"/>
      <c r="T529" s="160" t="s">
        <v>61</v>
      </c>
      <c r="U529" s="160" t="s">
        <v>240</v>
      </c>
      <c r="V529" s="179" t="s">
        <v>302</v>
      </c>
    </row>
    <row r="530" spans="1:22" outlineLevel="1">
      <c r="A530" s="179" t="s">
        <v>227</v>
      </c>
      <c r="B530" s="160" t="s">
        <v>274</v>
      </c>
      <c r="C530" s="170">
        <v>43529</v>
      </c>
      <c r="D530" s="160" t="s">
        <v>418</v>
      </c>
      <c r="E530" s="161" t="s">
        <v>665</v>
      </c>
      <c r="F530" s="162">
        <v>75358</v>
      </c>
      <c r="G530" s="163">
        <v>3.24</v>
      </c>
      <c r="H530" s="160">
        <v>4.3</v>
      </c>
      <c r="I530" s="160" t="s">
        <v>10</v>
      </c>
      <c r="J530" s="171">
        <v>4.3</v>
      </c>
      <c r="K530" s="172" t="s">
        <v>654</v>
      </c>
      <c r="L530" s="173" t="s">
        <v>307</v>
      </c>
      <c r="M530" s="173" t="s">
        <v>259</v>
      </c>
      <c r="N530" s="173"/>
      <c r="O530" s="173"/>
      <c r="P530" s="173" t="s">
        <v>61</v>
      </c>
      <c r="Q530" s="173" t="s">
        <v>240</v>
      </c>
      <c r="R530" s="172" t="s">
        <v>302</v>
      </c>
      <c r="S530" s="160"/>
      <c r="T530" s="160" t="s">
        <v>61</v>
      </c>
      <c r="U530" s="160" t="s">
        <v>240</v>
      </c>
      <c r="V530" s="179" t="s">
        <v>302</v>
      </c>
    </row>
    <row r="531" spans="1:22" outlineLevel="1">
      <c r="A531" s="179" t="s">
        <v>227</v>
      </c>
      <c r="B531" s="160" t="s">
        <v>274</v>
      </c>
      <c r="C531" s="170">
        <v>43539</v>
      </c>
      <c r="D531" s="160" t="s">
        <v>418</v>
      </c>
      <c r="E531" s="161" t="s">
        <v>666</v>
      </c>
      <c r="F531" s="162">
        <v>75358</v>
      </c>
      <c r="G531" s="163">
        <v>7.77</v>
      </c>
      <c r="H531" s="160">
        <v>10.32</v>
      </c>
      <c r="I531" s="160" t="s">
        <v>10</v>
      </c>
      <c r="J531" s="171">
        <v>10.32</v>
      </c>
      <c r="K531" s="172" t="s">
        <v>654</v>
      </c>
      <c r="L531" s="173" t="s">
        <v>307</v>
      </c>
      <c r="M531" s="173" t="s">
        <v>259</v>
      </c>
      <c r="N531" s="173"/>
      <c r="O531" s="173"/>
      <c r="P531" s="173" t="s">
        <v>61</v>
      </c>
      <c r="Q531" s="173" t="s">
        <v>240</v>
      </c>
      <c r="R531" s="172" t="s">
        <v>302</v>
      </c>
      <c r="S531" s="160"/>
      <c r="T531" s="160" t="s">
        <v>61</v>
      </c>
      <c r="U531" s="160" t="s">
        <v>240</v>
      </c>
      <c r="V531" s="179" t="s">
        <v>302</v>
      </c>
    </row>
    <row r="532" spans="1:22" outlineLevel="1">
      <c r="A532" s="179" t="s">
        <v>227</v>
      </c>
      <c r="B532" s="160" t="s">
        <v>274</v>
      </c>
      <c r="C532" s="170">
        <v>43550</v>
      </c>
      <c r="D532" s="160" t="s">
        <v>667</v>
      </c>
      <c r="E532" s="161" t="s">
        <v>668</v>
      </c>
      <c r="F532" s="162">
        <v>75358</v>
      </c>
      <c r="G532" s="163">
        <v>419.62</v>
      </c>
      <c r="H532" s="160">
        <v>557.1</v>
      </c>
      <c r="I532" s="160" t="s">
        <v>10</v>
      </c>
      <c r="J532" s="171">
        <v>557.09</v>
      </c>
      <c r="K532" s="172" t="s">
        <v>669</v>
      </c>
      <c r="L532" s="173" t="s">
        <v>307</v>
      </c>
      <c r="M532" s="173" t="s">
        <v>259</v>
      </c>
      <c r="N532" s="173"/>
      <c r="O532" s="173"/>
      <c r="P532" s="173" t="s">
        <v>61</v>
      </c>
      <c r="Q532" s="173" t="s">
        <v>240</v>
      </c>
      <c r="R532" s="172" t="s">
        <v>302</v>
      </c>
      <c r="S532" s="160"/>
      <c r="T532" s="160" t="s">
        <v>61</v>
      </c>
      <c r="U532" s="160" t="s">
        <v>240</v>
      </c>
      <c r="V532" s="179" t="s">
        <v>302</v>
      </c>
    </row>
    <row r="533" spans="1:22">
      <c r="A533" s="174" t="s">
        <v>301</v>
      </c>
      <c r="B533" s="174"/>
      <c r="C533" s="174"/>
      <c r="D533" s="174"/>
      <c r="E533" s="175"/>
      <c r="F533" s="176"/>
      <c r="G533" s="177">
        <f>SUM(G519:G532)</f>
        <v>682.31</v>
      </c>
      <c r="H533" s="178">
        <f>SUM(H519:H532)</f>
        <v>900.74</v>
      </c>
      <c r="I533" s="174"/>
      <c r="J533" s="178">
        <f>SUM(J519:J532)</f>
        <v>900.71</v>
      </c>
      <c r="K533" s="174"/>
      <c r="L533" s="174"/>
      <c r="M533" s="174"/>
      <c r="N533" s="174"/>
      <c r="O533" s="174"/>
      <c r="P533" s="174"/>
      <c r="Q533" s="174"/>
      <c r="R533" s="174"/>
      <c r="S533" s="160"/>
      <c r="T533" s="160"/>
      <c r="U533" s="160"/>
      <c r="V533" s="160"/>
    </row>
    <row r="534" spans="1:22" outlineLevel="1">
      <c r="A534" s="179" t="s">
        <v>228</v>
      </c>
      <c r="B534" s="160" t="s">
        <v>384</v>
      </c>
      <c r="C534" s="170">
        <v>43431</v>
      </c>
      <c r="D534" s="160" t="s">
        <v>670</v>
      </c>
      <c r="E534" s="161" t="s">
        <v>671</v>
      </c>
      <c r="F534" s="162">
        <v>74870</v>
      </c>
      <c r="G534" s="163">
        <v>4958.76</v>
      </c>
      <c r="H534" s="160">
        <v>6343.74</v>
      </c>
      <c r="I534" s="160" t="s">
        <v>10</v>
      </c>
      <c r="J534" s="171">
        <v>6327.48</v>
      </c>
      <c r="K534" s="172" t="s">
        <v>672</v>
      </c>
      <c r="L534" s="173" t="s">
        <v>307</v>
      </c>
      <c r="M534" s="173" t="s">
        <v>259</v>
      </c>
      <c r="N534" s="173"/>
      <c r="O534" s="173"/>
      <c r="P534" s="173" t="s">
        <v>61</v>
      </c>
      <c r="Q534" s="173" t="s">
        <v>240</v>
      </c>
      <c r="R534" s="172" t="s">
        <v>302</v>
      </c>
      <c r="S534" s="160"/>
      <c r="T534" s="160" t="s">
        <v>61</v>
      </c>
      <c r="U534" s="160" t="s">
        <v>240</v>
      </c>
      <c r="V534" s="179" t="s">
        <v>302</v>
      </c>
    </row>
    <row r="535" spans="1:22">
      <c r="A535" s="174" t="s">
        <v>301</v>
      </c>
      <c r="B535" s="174"/>
      <c r="C535" s="174"/>
      <c r="D535" s="174"/>
      <c r="E535" s="175"/>
      <c r="F535" s="176"/>
      <c r="G535" s="177">
        <f>SUM(G534:G534)</f>
        <v>4958.76</v>
      </c>
      <c r="H535" s="178">
        <f>SUM(H534:H534)</f>
        <v>6343.74</v>
      </c>
      <c r="I535" s="174"/>
      <c r="J535" s="178">
        <f>SUM(J534:J534)</f>
        <v>6327.48</v>
      </c>
      <c r="K535" s="174"/>
      <c r="L535" s="174"/>
      <c r="M535" s="174"/>
      <c r="N535" s="174"/>
      <c r="O535" s="174"/>
      <c r="P535" s="174"/>
      <c r="Q535" s="174"/>
      <c r="R535" s="174"/>
      <c r="S535" s="160"/>
      <c r="T535" s="160"/>
      <c r="U535" s="160"/>
      <c r="V535" s="160"/>
    </row>
    <row r="536" spans="1:22" outlineLevel="1">
      <c r="A536" s="179" t="s">
        <v>229</v>
      </c>
      <c r="B536" s="160" t="s">
        <v>336</v>
      </c>
      <c r="C536" s="170">
        <v>43510</v>
      </c>
      <c r="D536" s="160" t="s">
        <v>340</v>
      </c>
      <c r="E536" s="161" t="s">
        <v>673</v>
      </c>
      <c r="F536" s="162">
        <v>75040</v>
      </c>
      <c r="G536" s="163">
        <v>3.27</v>
      </c>
      <c r="H536" s="160">
        <v>4.3</v>
      </c>
      <c r="I536" s="160" t="s">
        <v>10</v>
      </c>
      <c r="J536" s="171">
        <v>4.29</v>
      </c>
      <c r="K536" s="172" t="s">
        <v>399</v>
      </c>
      <c r="L536" s="173" t="s">
        <v>307</v>
      </c>
      <c r="M536" s="173" t="s">
        <v>259</v>
      </c>
      <c r="N536" s="173"/>
      <c r="O536" s="173"/>
      <c r="P536" s="173" t="s">
        <v>61</v>
      </c>
      <c r="Q536" s="173" t="s">
        <v>240</v>
      </c>
      <c r="R536" s="172" t="s">
        <v>302</v>
      </c>
      <c r="S536" s="160"/>
      <c r="T536" s="160" t="s">
        <v>61</v>
      </c>
      <c r="U536" s="160" t="s">
        <v>240</v>
      </c>
      <c r="V536" s="179" t="s">
        <v>302</v>
      </c>
    </row>
    <row r="537" spans="1:22" outlineLevel="1">
      <c r="A537" s="179" t="s">
        <v>229</v>
      </c>
      <c r="B537" s="160" t="s">
        <v>336</v>
      </c>
      <c r="C537" s="170">
        <v>43510</v>
      </c>
      <c r="D537" s="160" t="s">
        <v>340</v>
      </c>
      <c r="E537" s="161" t="s">
        <v>673</v>
      </c>
      <c r="F537" s="162">
        <v>75040</v>
      </c>
      <c r="G537" s="163">
        <v>3.27</v>
      </c>
      <c r="H537" s="160">
        <v>4.3</v>
      </c>
      <c r="I537" s="160" t="s">
        <v>10</v>
      </c>
      <c r="J537" s="171">
        <v>4.29</v>
      </c>
      <c r="K537" s="172" t="s">
        <v>399</v>
      </c>
      <c r="L537" s="173" t="s">
        <v>307</v>
      </c>
      <c r="M537" s="173" t="s">
        <v>259</v>
      </c>
      <c r="N537" s="173"/>
      <c r="O537" s="173"/>
      <c r="P537" s="173" t="s">
        <v>61</v>
      </c>
      <c r="Q537" s="173" t="s">
        <v>240</v>
      </c>
      <c r="R537" s="172" t="s">
        <v>302</v>
      </c>
      <c r="S537" s="160"/>
      <c r="T537" s="160" t="s">
        <v>61</v>
      </c>
      <c r="U537" s="160" t="s">
        <v>240</v>
      </c>
      <c r="V537" s="179" t="s">
        <v>302</v>
      </c>
    </row>
    <row r="538" spans="1:22" outlineLevel="1">
      <c r="A538" s="179" t="s">
        <v>229</v>
      </c>
      <c r="B538" s="160" t="s">
        <v>336</v>
      </c>
      <c r="C538" s="170">
        <v>43523</v>
      </c>
      <c r="D538" s="160" t="s">
        <v>403</v>
      </c>
      <c r="E538" s="161" t="s">
        <v>674</v>
      </c>
      <c r="F538" s="162">
        <v>75040</v>
      </c>
      <c r="G538" s="163">
        <v>9.82</v>
      </c>
      <c r="H538" s="160">
        <v>12.9</v>
      </c>
      <c r="I538" s="160" t="s">
        <v>10</v>
      </c>
      <c r="J538" s="171">
        <v>12.9</v>
      </c>
      <c r="K538" s="172" t="s">
        <v>654</v>
      </c>
      <c r="L538" s="173" t="s">
        <v>307</v>
      </c>
      <c r="M538" s="173" t="s">
        <v>259</v>
      </c>
      <c r="N538" s="173"/>
      <c r="O538" s="173"/>
      <c r="P538" s="173" t="s">
        <v>61</v>
      </c>
      <c r="Q538" s="173" t="s">
        <v>240</v>
      </c>
      <c r="R538" s="172" t="s">
        <v>302</v>
      </c>
      <c r="S538" s="160"/>
      <c r="T538" s="160" t="s">
        <v>61</v>
      </c>
      <c r="U538" s="160" t="s">
        <v>240</v>
      </c>
      <c r="V538" s="179" t="s">
        <v>302</v>
      </c>
    </row>
    <row r="539" spans="1:22" outlineLevel="1">
      <c r="A539" s="179" t="s">
        <v>229</v>
      </c>
      <c r="B539" s="160" t="s">
        <v>336</v>
      </c>
      <c r="C539" s="170">
        <v>43507</v>
      </c>
      <c r="D539" s="160" t="s">
        <v>340</v>
      </c>
      <c r="E539" s="161" t="s">
        <v>675</v>
      </c>
      <c r="F539" s="162">
        <v>75040</v>
      </c>
      <c r="G539" s="163">
        <v>18.989999999999998</v>
      </c>
      <c r="H539" s="160">
        <v>24.94</v>
      </c>
      <c r="I539" s="160" t="s">
        <v>10</v>
      </c>
      <c r="J539" s="171">
        <v>24.94</v>
      </c>
      <c r="K539" s="172" t="s">
        <v>654</v>
      </c>
      <c r="L539" s="173" t="s">
        <v>307</v>
      </c>
      <c r="M539" s="173" t="s">
        <v>259</v>
      </c>
      <c r="N539" s="173"/>
      <c r="O539" s="173"/>
      <c r="P539" s="173" t="s">
        <v>61</v>
      </c>
      <c r="Q539" s="173" t="s">
        <v>240</v>
      </c>
      <c r="R539" s="172" t="s">
        <v>302</v>
      </c>
      <c r="S539" s="160"/>
      <c r="T539" s="160" t="s">
        <v>61</v>
      </c>
      <c r="U539" s="160" t="s">
        <v>240</v>
      </c>
      <c r="V539" s="179" t="s">
        <v>302</v>
      </c>
    </row>
    <row r="540" spans="1:22" outlineLevel="1">
      <c r="A540" s="179" t="s">
        <v>229</v>
      </c>
      <c r="B540" s="160" t="s">
        <v>336</v>
      </c>
      <c r="C540" s="170">
        <v>43508</v>
      </c>
      <c r="D540" s="160" t="s">
        <v>340</v>
      </c>
      <c r="E540" s="161" t="s">
        <v>676</v>
      </c>
      <c r="F540" s="162">
        <v>75040</v>
      </c>
      <c r="G540" s="163">
        <v>59.58</v>
      </c>
      <c r="H540" s="160">
        <v>78.260000000000005</v>
      </c>
      <c r="I540" s="160" t="s">
        <v>10</v>
      </c>
      <c r="J540" s="171">
        <v>78.260000000000005</v>
      </c>
      <c r="K540" s="172" t="s">
        <v>654</v>
      </c>
      <c r="L540" s="173" t="s">
        <v>307</v>
      </c>
      <c r="M540" s="173" t="s">
        <v>259</v>
      </c>
      <c r="N540" s="173"/>
      <c r="O540" s="173"/>
      <c r="P540" s="173" t="s">
        <v>61</v>
      </c>
      <c r="Q540" s="173" t="s">
        <v>240</v>
      </c>
      <c r="R540" s="172" t="s">
        <v>302</v>
      </c>
      <c r="S540" s="160"/>
      <c r="T540" s="160" t="s">
        <v>61</v>
      </c>
      <c r="U540" s="160" t="s">
        <v>240</v>
      </c>
      <c r="V540" s="179" t="s">
        <v>302</v>
      </c>
    </row>
    <row r="541" spans="1:22" outlineLevel="1">
      <c r="A541" s="179" t="s">
        <v>229</v>
      </c>
      <c r="B541" s="160" t="s">
        <v>336</v>
      </c>
      <c r="C541" s="170">
        <v>43503</v>
      </c>
      <c r="D541" s="160" t="s">
        <v>340</v>
      </c>
      <c r="E541" s="161" t="s">
        <v>677</v>
      </c>
      <c r="F541" s="162">
        <v>75040</v>
      </c>
      <c r="G541" s="163">
        <v>11.46</v>
      </c>
      <c r="H541" s="160">
        <v>15.05</v>
      </c>
      <c r="I541" s="160" t="s">
        <v>10</v>
      </c>
      <c r="J541" s="171">
        <v>15.05</v>
      </c>
      <c r="K541" s="172" t="s">
        <v>678</v>
      </c>
      <c r="L541" s="173" t="s">
        <v>307</v>
      </c>
      <c r="M541" s="173" t="s">
        <v>259</v>
      </c>
      <c r="N541" s="173"/>
      <c r="O541" s="173"/>
      <c r="P541" s="173" t="s">
        <v>61</v>
      </c>
      <c r="Q541" s="173" t="s">
        <v>240</v>
      </c>
      <c r="R541" s="172" t="s">
        <v>302</v>
      </c>
      <c r="S541" s="160"/>
      <c r="T541" s="160" t="s">
        <v>61</v>
      </c>
      <c r="U541" s="160" t="s">
        <v>240</v>
      </c>
      <c r="V541" s="179" t="s">
        <v>302</v>
      </c>
    </row>
    <row r="542" spans="1:22" outlineLevel="1">
      <c r="A542" s="179" t="s">
        <v>229</v>
      </c>
      <c r="B542" s="160" t="s">
        <v>336</v>
      </c>
      <c r="C542" s="170">
        <v>43515</v>
      </c>
      <c r="D542" s="160" t="s">
        <v>403</v>
      </c>
      <c r="E542" s="161" t="s">
        <v>679</v>
      </c>
      <c r="F542" s="162">
        <v>75040</v>
      </c>
      <c r="G542" s="163">
        <v>1.64</v>
      </c>
      <c r="H542" s="160">
        <v>2.15</v>
      </c>
      <c r="I542" s="160" t="s">
        <v>10</v>
      </c>
      <c r="J542" s="171">
        <v>2.15</v>
      </c>
      <c r="K542" s="172" t="s">
        <v>680</v>
      </c>
      <c r="L542" s="173" t="s">
        <v>307</v>
      </c>
      <c r="M542" s="173" t="s">
        <v>259</v>
      </c>
      <c r="N542" s="173"/>
      <c r="O542" s="173"/>
      <c r="P542" s="173" t="s">
        <v>61</v>
      </c>
      <c r="Q542" s="173" t="s">
        <v>240</v>
      </c>
      <c r="R542" s="172" t="s">
        <v>302</v>
      </c>
      <c r="S542" s="160"/>
      <c r="T542" s="160" t="s">
        <v>61</v>
      </c>
      <c r="U542" s="160" t="s">
        <v>240</v>
      </c>
      <c r="V542" s="179" t="s">
        <v>302</v>
      </c>
    </row>
    <row r="543" spans="1:22" outlineLevel="1">
      <c r="A543" s="179" t="s">
        <v>229</v>
      </c>
      <c r="B543" s="160" t="s">
        <v>336</v>
      </c>
      <c r="C543" s="170">
        <v>43504</v>
      </c>
      <c r="D543" s="160" t="s">
        <v>340</v>
      </c>
      <c r="E543" s="161" t="s">
        <v>681</v>
      </c>
      <c r="F543" s="162">
        <v>75040</v>
      </c>
      <c r="G543" s="163">
        <v>3.27</v>
      </c>
      <c r="H543" s="160">
        <v>4.3</v>
      </c>
      <c r="I543" s="160" t="s">
        <v>10</v>
      </c>
      <c r="J543" s="171">
        <v>4.29</v>
      </c>
      <c r="K543" s="172" t="s">
        <v>682</v>
      </c>
      <c r="L543" s="173" t="s">
        <v>307</v>
      </c>
      <c r="M543" s="173" t="s">
        <v>259</v>
      </c>
      <c r="N543" s="173"/>
      <c r="O543" s="173"/>
      <c r="P543" s="173" t="s">
        <v>61</v>
      </c>
      <c r="Q543" s="173" t="s">
        <v>240</v>
      </c>
      <c r="R543" s="172" t="s">
        <v>302</v>
      </c>
      <c r="S543" s="160"/>
      <c r="T543" s="160" t="s">
        <v>61</v>
      </c>
      <c r="U543" s="160" t="s">
        <v>240</v>
      </c>
      <c r="V543" s="179" t="s">
        <v>302</v>
      </c>
    </row>
    <row r="544" spans="1:22" outlineLevel="1">
      <c r="A544" s="179" t="s">
        <v>229</v>
      </c>
      <c r="B544" s="160" t="s">
        <v>336</v>
      </c>
      <c r="C544" s="170">
        <v>43523</v>
      </c>
      <c r="D544" s="160" t="s">
        <v>403</v>
      </c>
      <c r="E544" s="161" t="s">
        <v>683</v>
      </c>
      <c r="F544" s="162">
        <v>75040</v>
      </c>
      <c r="G544" s="163">
        <v>14.08</v>
      </c>
      <c r="H544" s="160">
        <v>18.489999999999998</v>
      </c>
      <c r="I544" s="160" t="s">
        <v>10</v>
      </c>
      <c r="J544" s="171">
        <v>18.489999999999998</v>
      </c>
      <c r="K544" s="172" t="s">
        <v>682</v>
      </c>
      <c r="L544" s="173" t="s">
        <v>307</v>
      </c>
      <c r="M544" s="173" t="s">
        <v>259</v>
      </c>
      <c r="N544" s="173"/>
      <c r="O544" s="173"/>
      <c r="P544" s="173" t="s">
        <v>61</v>
      </c>
      <c r="Q544" s="173" t="s">
        <v>240</v>
      </c>
      <c r="R544" s="172" t="s">
        <v>302</v>
      </c>
      <c r="S544" s="160"/>
      <c r="T544" s="160" t="s">
        <v>61</v>
      </c>
      <c r="U544" s="160" t="s">
        <v>240</v>
      </c>
      <c r="V544" s="179" t="s">
        <v>302</v>
      </c>
    </row>
    <row r="545" spans="1:22" outlineLevel="1">
      <c r="A545" s="179" t="s">
        <v>229</v>
      </c>
      <c r="B545" s="160" t="s">
        <v>274</v>
      </c>
      <c r="C545" s="170">
        <v>43539</v>
      </c>
      <c r="D545" s="160" t="s">
        <v>418</v>
      </c>
      <c r="E545" s="161" t="s">
        <v>684</v>
      </c>
      <c r="F545" s="162">
        <v>75358</v>
      </c>
      <c r="G545" s="163">
        <v>82.43</v>
      </c>
      <c r="H545" s="160">
        <v>109.44</v>
      </c>
      <c r="I545" s="160" t="s">
        <v>10</v>
      </c>
      <c r="J545" s="171">
        <v>109.44</v>
      </c>
      <c r="K545" s="172" t="s">
        <v>654</v>
      </c>
      <c r="L545" s="173" t="s">
        <v>307</v>
      </c>
      <c r="M545" s="173" t="s">
        <v>259</v>
      </c>
      <c r="N545" s="173"/>
      <c r="O545" s="173"/>
      <c r="P545" s="173" t="s">
        <v>61</v>
      </c>
      <c r="Q545" s="173" t="s">
        <v>240</v>
      </c>
      <c r="R545" s="172" t="s">
        <v>302</v>
      </c>
      <c r="S545" s="160"/>
      <c r="T545" s="160" t="s">
        <v>61</v>
      </c>
      <c r="U545" s="160" t="s">
        <v>240</v>
      </c>
      <c r="V545" s="179" t="s">
        <v>302</v>
      </c>
    </row>
    <row r="546" spans="1:22" outlineLevel="1">
      <c r="A546" s="179" t="s">
        <v>229</v>
      </c>
      <c r="B546" s="160" t="s">
        <v>274</v>
      </c>
      <c r="C546" s="170">
        <v>43530</v>
      </c>
      <c r="D546" s="160" t="s">
        <v>418</v>
      </c>
      <c r="E546" s="161" t="s">
        <v>685</v>
      </c>
      <c r="F546" s="162">
        <v>75358</v>
      </c>
      <c r="G546" s="163">
        <v>6.24</v>
      </c>
      <c r="H546" s="160">
        <v>8.2799999999999994</v>
      </c>
      <c r="I546" s="160" t="s">
        <v>10</v>
      </c>
      <c r="J546" s="171">
        <v>8.2799999999999994</v>
      </c>
      <c r="K546" s="172" t="s">
        <v>662</v>
      </c>
      <c r="L546" s="173" t="s">
        <v>307</v>
      </c>
      <c r="M546" s="173" t="s">
        <v>259</v>
      </c>
      <c r="N546" s="173"/>
      <c r="O546" s="173"/>
      <c r="P546" s="173" t="s">
        <v>61</v>
      </c>
      <c r="Q546" s="173" t="s">
        <v>240</v>
      </c>
      <c r="R546" s="172" t="s">
        <v>302</v>
      </c>
      <c r="S546" s="160"/>
      <c r="T546" s="160" t="s">
        <v>61</v>
      </c>
      <c r="U546" s="160" t="s">
        <v>240</v>
      </c>
      <c r="V546" s="179" t="s">
        <v>302</v>
      </c>
    </row>
    <row r="547" spans="1:22" outlineLevel="1">
      <c r="A547" s="179" t="s">
        <v>229</v>
      </c>
      <c r="B547" s="160" t="s">
        <v>274</v>
      </c>
      <c r="C547" s="170">
        <v>43551</v>
      </c>
      <c r="D547" s="160" t="s">
        <v>406</v>
      </c>
      <c r="E547" s="161" t="s">
        <v>686</v>
      </c>
      <c r="F547" s="162">
        <v>75358</v>
      </c>
      <c r="G547" s="163">
        <v>15.42</v>
      </c>
      <c r="H547" s="160">
        <v>20.47</v>
      </c>
      <c r="I547" s="160" t="s">
        <v>10</v>
      </c>
      <c r="J547" s="171">
        <v>20.47</v>
      </c>
      <c r="K547" s="172" t="s">
        <v>664</v>
      </c>
      <c r="L547" s="173" t="s">
        <v>307</v>
      </c>
      <c r="M547" s="173" t="s">
        <v>259</v>
      </c>
      <c r="N547" s="173"/>
      <c r="O547" s="173"/>
      <c r="P547" s="173" t="s">
        <v>61</v>
      </c>
      <c r="Q547" s="173" t="s">
        <v>240</v>
      </c>
      <c r="R547" s="172" t="s">
        <v>302</v>
      </c>
      <c r="S547" s="160"/>
      <c r="T547" s="160" t="s">
        <v>61</v>
      </c>
      <c r="U547" s="160" t="s">
        <v>240</v>
      </c>
      <c r="V547" s="179" t="s">
        <v>302</v>
      </c>
    </row>
    <row r="548" spans="1:22" outlineLevel="1">
      <c r="A548" s="179" t="s">
        <v>229</v>
      </c>
      <c r="B548" s="160" t="s">
        <v>274</v>
      </c>
      <c r="C548" s="170">
        <v>43532</v>
      </c>
      <c r="D548" s="160" t="s">
        <v>418</v>
      </c>
      <c r="E548" s="161" t="s">
        <v>687</v>
      </c>
      <c r="F548" s="162">
        <v>75358</v>
      </c>
      <c r="G548" s="163">
        <v>11.34</v>
      </c>
      <c r="H548" s="160">
        <v>15.05</v>
      </c>
      <c r="I548" s="160" t="s">
        <v>10</v>
      </c>
      <c r="J548" s="171">
        <v>15.06</v>
      </c>
      <c r="K548" s="172" t="s">
        <v>688</v>
      </c>
      <c r="L548" s="173" t="s">
        <v>307</v>
      </c>
      <c r="M548" s="173" t="s">
        <v>259</v>
      </c>
      <c r="N548" s="173"/>
      <c r="O548" s="173"/>
      <c r="P548" s="173" t="s">
        <v>61</v>
      </c>
      <c r="Q548" s="173" t="s">
        <v>240</v>
      </c>
      <c r="R548" s="172" t="s">
        <v>302</v>
      </c>
      <c r="S548" s="160"/>
      <c r="T548" s="160" t="s">
        <v>61</v>
      </c>
      <c r="U548" s="160" t="s">
        <v>240</v>
      </c>
      <c r="V548" s="179" t="s">
        <v>302</v>
      </c>
    </row>
    <row r="549" spans="1:22" outlineLevel="1">
      <c r="A549" s="179" t="s">
        <v>229</v>
      </c>
      <c r="B549" s="160" t="s">
        <v>274</v>
      </c>
      <c r="C549" s="170">
        <v>43551</v>
      </c>
      <c r="D549" s="160" t="s">
        <v>406</v>
      </c>
      <c r="E549" s="161" t="s">
        <v>689</v>
      </c>
      <c r="F549" s="162">
        <v>75358</v>
      </c>
      <c r="G549" s="163">
        <v>11.34</v>
      </c>
      <c r="H549" s="160">
        <v>15.05</v>
      </c>
      <c r="I549" s="160" t="s">
        <v>10</v>
      </c>
      <c r="J549" s="171">
        <v>15.06</v>
      </c>
      <c r="K549" s="172" t="s">
        <v>690</v>
      </c>
      <c r="L549" s="173" t="s">
        <v>307</v>
      </c>
      <c r="M549" s="173" t="s">
        <v>259</v>
      </c>
      <c r="N549" s="173"/>
      <c r="O549" s="173"/>
      <c r="P549" s="173" t="s">
        <v>61</v>
      </c>
      <c r="Q549" s="173" t="s">
        <v>240</v>
      </c>
      <c r="R549" s="172" t="s">
        <v>302</v>
      </c>
      <c r="S549" s="160"/>
      <c r="T549" s="160" t="s">
        <v>61</v>
      </c>
      <c r="U549" s="160" t="s">
        <v>240</v>
      </c>
      <c r="V549" s="179" t="s">
        <v>302</v>
      </c>
    </row>
    <row r="550" spans="1:22">
      <c r="A550" s="174" t="s">
        <v>301</v>
      </c>
      <c r="B550" s="174"/>
      <c r="C550" s="174"/>
      <c r="D550" s="174"/>
      <c r="E550" s="175"/>
      <c r="F550" s="176"/>
      <c r="G550" s="177">
        <f>SUM(G536:G549)</f>
        <v>252.15</v>
      </c>
      <c r="H550" s="178">
        <f>SUM(H536:H549)</f>
        <v>332.98</v>
      </c>
      <c r="I550" s="174"/>
      <c r="J550" s="178">
        <f>SUM(J536:J549)</f>
        <v>332.97</v>
      </c>
      <c r="K550" s="174"/>
      <c r="L550" s="174"/>
      <c r="M550" s="174"/>
      <c r="N550" s="174"/>
      <c r="O550" s="174"/>
      <c r="P550" s="174"/>
      <c r="Q550" s="174"/>
      <c r="R550" s="174"/>
      <c r="S550" s="160"/>
      <c r="T550" s="160"/>
      <c r="U550" s="160"/>
      <c r="V550" s="160"/>
    </row>
    <row r="551" spans="1:22" outlineLevel="1">
      <c r="A551" s="179" t="s">
        <v>230</v>
      </c>
      <c r="B551" s="160" t="s">
        <v>384</v>
      </c>
      <c r="C551" s="170">
        <v>43496</v>
      </c>
      <c r="D551" s="160" t="s">
        <v>691</v>
      </c>
      <c r="E551" s="161" t="s">
        <v>692</v>
      </c>
      <c r="F551" s="162">
        <v>74791</v>
      </c>
      <c r="G551" s="163">
        <v>84.25</v>
      </c>
      <c r="H551" s="160">
        <v>107.5</v>
      </c>
      <c r="I551" s="160" t="s">
        <v>10</v>
      </c>
      <c r="J551" s="171">
        <v>107.5</v>
      </c>
      <c r="K551" s="172" t="s">
        <v>399</v>
      </c>
      <c r="L551" s="173" t="s">
        <v>307</v>
      </c>
      <c r="M551" s="173" t="s">
        <v>259</v>
      </c>
      <c r="N551" s="173"/>
      <c r="O551" s="173"/>
      <c r="P551" s="173" t="s">
        <v>61</v>
      </c>
      <c r="Q551" s="173" t="s">
        <v>240</v>
      </c>
      <c r="R551" s="172" t="s">
        <v>302</v>
      </c>
      <c r="S551" s="160"/>
      <c r="T551" s="160" t="s">
        <v>61</v>
      </c>
      <c r="U551" s="160" t="s">
        <v>240</v>
      </c>
      <c r="V551" s="179" t="s">
        <v>302</v>
      </c>
    </row>
    <row r="552" spans="1:22" outlineLevel="1">
      <c r="A552" s="179" t="s">
        <v>230</v>
      </c>
      <c r="B552" s="160" t="s">
        <v>384</v>
      </c>
      <c r="C552" s="170">
        <v>43495</v>
      </c>
      <c r="D552" s="160" t="s">
        <v>392</v>
      </c>
      <c r="E552" s="161" t="s">
        <v>693</v>
      </c>
      <c r="F552" s="162">
        <v>74791</v>
      </c>
      <c r="G552" s="163">
        <v>25.39</v>
      </c>
      <c r="H552" s="160">
        <v>32.4</v>
      </c>
      <c r="I552" s="160" t="s">
        <v>10</v>
      </c>
      <c r="J552" s="171">
        <v>32.4</v>
      </c>
      <c r="K552" s="172" t="s">
        <v>694</v>
      </c>
      <c r="L552" s="173" t="s">
        <v>307</v>
      </c>
      <c r="M552" s="173" t="s">
        <v>259</v>
      </c>
      <c r="N552" s="173"/>
      <c r="O552" s="173"/>
      <c r="P552" s="173" t="s">
        <v>61</v>
      </c>
      <c r="Q552" s="173" t="s">
        <v>240</v>
      </c>
      <c r="R552" s="172" t="s">
        <v>302</v>
      </c>
      <c r="S552" s="160"/>
      <c r="T552" s="160" t="s">
        <v>61</v>
      </c>
      <c r="U552" s="160" t="s">
        <v>240</v>
      </c>
      <c r="V552" s="179" t="s">
        <v>302</v>
      </c>
    </row>
    <row r="553" spans="1:22" outlineLevel="1">
      <c r="A553" s="179" t="s">
        <v>230</v>
      </c>
      <c r="B553" s="160" t="s">
        <v>384</v>
      </c>
      <c r="C553" s="170">
        <v>43496</v>
      </c>
      <c r="D553" s="160" t="s">
        <v>691</v>
      </c>
      <c r="E553" s="161" t="s">
        <v>695</v>
      </c>
      <c r="F553" s="162">
        <v>74791</v>
      </c>
      <c r="G553" s="163">
        <v>269.58999999999997</v>
      </c>
      <c r="H553" s="160">
        <v>344</v>
      </c>
      <c r="I553" s="160" t="s">
        <v>10</v>
      </c>
      <c r="J553" s="171">
        <v>344</v>
      </c>
      <c r="K553" s="172" t="s">
        <v>694</v>
      </c>
      <c r="L553" s="173" t="s">
        <v>307</v>
      </c>
      <c r="M553" s="173" t="s">
        <v>259</v>
      </c>
      <c r="N553" s="173"/>
      <c r="O553" s="173"/>
      <c r="P553" s="173" t="s">
        <v>61</v>
      </c>
      <c r="Q553" s="173" t="s">
        <v>240</v>
      </c>
      <c r="R553" s="172" t="s">
        <v>302</v>
      </c>
      <c r="S553" s="160"/>
      <c r="T553" s="160" t="s">
        <v>61</v>
      </c>
      <c r="U553" s="160" t="s">
        <v>240</v>
      </c>
      <c r="V553" s="179" t="s">
        <v>302</v>
      </c>
    </row>
    <row r="554" spans="1:22" outlineLevel="1">
      <c r="A554" s="179" t="s">
        <v>230</v>
      </c>
      <c r="B554" s="160" t="s">
        <v>336</v>
      </c>
      <c r="C554" s="170">
        <v>43522</v>
      </c>
      <c r="D554" s="160" t="s">
        <v>696</v>
      </c>
      <c r="E554" s="161" t="s">
        <v>697</v>
      </c>
      <c r="F554" s="162">
        <v>75040</v>
      </c>
      <c r="G554" s="163">
        <v>81.849999999999994</v>
      </c>
      <c r="H554" s="160">
        <v>107.5</v>
      </c>
      <c r="I554" s="160" t="s">
        <v>10</v>
      </c>
      <c r="J554" s="171">
        <v>107.51</v>
      </c>
      <c r="K554" s="172" t="s">
        <v>399</v>
      </c>
      <c r="L554" s="173" t="s">
        <v>307</v>
      </c>
      <c r="M554" s="173" t="s">
        <v>259</v>
      </c>
      <c r="N554" s="173"/>
      <c r="O554" s="173"/>
      <c r="P554" s="173" t="s">
        <v>61</v>
      </c>
      <c r="Q554" s="173" t="s">
        <v>240</v>
      </c>
      <c r="R554" s="172" t="s">
        <v>302</v>
      </c>
      <c r="S554" s="160"/>
      <c r="T554" s="160" t="s">
        <v>61</v>
      </c>
      <c r="U554" s="160" t="s">
        <v>240</v>
      </c>
      <c r="V554" s="179" t="s">
        <v>302</v>
      </c>
    </row>
    <row r="555" spans="1:22" outlineLevel="1">
      <c r="A555" s="179" t="s">
        <v>230</v>
      </c>
      <c r="B555" s="160" t="s">
        <v>336</v>
      </c>
      <c r="C555" s="170">
        <v>43517</v>
      </c>
      <c r="D555" s="160" t="s">
        <v>698</v>
      </c>
      <c r="E555" s="161" t="s">
        <v>699</v>
      </c>
      <c r="F555" s="162">
        <v>75040</v>
      </c>
      <c r="G555" s="163">
        <v>22.84</v>
      </c>
      <c r="H555" s="160">
        <v>30</v>
      </c>
      <c r="I555" s="160" t="s">
        <v>10</v>
      </c>
      <c r="J555" s="171">
        <v>30</v>
      </c>
      <c r="K555" s="172" t="s">
        <v>700</v>
      </c>
      <c r="L555" s="173" t="s">
        <v>307</v>
      </c>
      <c r="M555" s="173" t="s">
        <v>259</v>
      </c>
      <c r="N555" s="173"/>
      <c r="O555" s="173"/>
      <c r="P555" s="173" t="s">
        <v>61</v>
      </c>
      <c r="Q555" s="173" t="s">
        <v>240</v>
      </c>
      <c r="R555" s="172" t="s">
        <v>302</v>
      </c>
      <c r="S555" s="160"/>
      <c r="T555" s="160" t="s">
        <v>61</v>
      </c>
      <c r="U555" s="160" t="s">
        <v>240</v>
      </c>
      <c r="V555" s="179" t="s">
        <v>302</v>
      </c>
    </row>
    <row r="556" spans="1:22" outlineLevel="1">
      <c r="A556" s="179" t="s">
        <v>230</v>
      </c>
      <c r="B556" s="160" t="s">
        <v>336</v>
      </c>
      <c r="C556" s="170">
        <v>43522</v>
      </c>
      <c r="D556" s="160" t="s">
        <v>696</v>
      </c>
      <c r="E556" s="161" t="s">
        <v>701</v>
      </c>
      <c r="F556" s="162">
        <v>75040</v>
      </c>
      <c r="G556" s="163">
        <v>261.89999999999998</v>
      </c>
      <c r="H556" s="160">
        <v>344</v>
      </c>
      <c r="I556" s="160" t="s">
        <v>10</v>
      </c>
      <c r="J556" s="171">
        <v>343.99</v>
      </c>
      <c r="K556" s="172" t="s">
        <v>694</v>
      </c>
      <c r="L556" s="173" t="s">
        <v>307</v>
      </c>
      <c r="M556" s="173" t="s">
        <v>259</v>
      </c>
      <c r="N556" s="173"/>
      <c r="O556" s="173"/>
      <c r="P556" s="173" t="s">
        <v>61</v>
      </c>
      <c r="Q556" s="173" t="s">
        <v>240</v>
      </c>
      <c r="R556" s="172" t="s">
        <v>302</v>
      </c>
      <c r="S556" s="160"/>
      <c r="T556" s="160" t="s">
        <v>61</v>
      </c>
      <c r="U556" s="160" t="s">
        <v>240</v>
      </c>
      <c r="V556" s="179" t="s">
        <v>302</v>
      </c>
    </row>
    <row r="557" spans="1:22" outlineLevel="1">
      <c r="A557" s="179" t="s">
        <v>230</v>
      </c>
      <c r="B557" s="160" t="s">
        <v>274</v>
      </c>
      <c r="C557" s="170">
        <v>43552</v>
      </c>
      <c r="D557" s="160" t="s">
        <v>702</v>
      </c>
      <c r="E557" s="161" t="s">
        <v>703</v>
      </c>
      <c r="F557" s="162">
        <v>75358</v>
      </c>
      <c r="G557" s="163">
        <v>80.97</v>
      </c>
      <c r="H557" s="160">
        <v>107.5</v>
      </c>
      <c r="I557" s="160" t="s">
        <v>10</v>
      </c>
      <c r="J557" s="171">
        <v>107.5</v>
      </c>
      <c r="K557" s="172" t="s">
        <v>399</v>
      </c>
      <c r="L557" s="173" t="s">
        <v>307</v>
      </c>
      <c r="M557" s="173" t="s">
        <v>259</v>
      </c>
      <c r="N557" s="173"/>
      <c r="O557" s="173"/>
      <c r="P557" s="173" t="s">
        <v>61</v>
      </c>
      <c r="Q557" s="173" t="s">
        <v>240</v>
      </c>
      <c r="R557" s="172" t="s">
        <v>302</v>
      </c>
      <c r="S557" s="160"/>
      <c r="T557" s="160" t="s">
        <v>61</v>
      </c>
      <c r="U557" s="160" t="s">
        <v>240</v>
      </c>
      <c r="V557" s="179" t="s">
        <v>302</v>
      </c>
    </row>
    <row r="558" spans="1:22" outlineLevel="1">
      <c r="A558" s="179" t="s">
        <v>230</v>
      </c>
      <c r="B558" s="160" t="s">
        <v>274</v>
      </c>
      <c r="C558" s="170">
        <v>43552</v>
      </c>
      <c r="D558" s="160" t="s">
        <v>702</v>
      </c>
      <c r="E558" s="161" t="s">
        <v>704</v>
      </c>
      <c r="F558" s="162">
        <v>75358</v>
      </c>
      <c r="G558" s="163">
        <v>259.11</v>
      </c>
      <c r="H558" s="160">
        <v>344</v>
      </c>
      <c r="I558" s="160" t="s">
        <v>10</v>
      </c>
      <c r="J558" s="171">
        <v>344</v>
      </c>
      <c r="K558" s="172" t="s">
        <v>694</v>
      </c>
      <c r="L558" s="173" t="s">
        <v>307</v>
      </c>
      <c r="M558" s="173" t="s">
        <v>259</v>
      </c>
      <c r="N558" s="173"/>
      <c r="O558" s="173"/>
      <c r="P558" s="173" t="s">
        <v>61</v>
      </c>
      <c r="Q558" s="173" t="s">
        <v>240</v>
      </c>
      <c r="R558" s="172" t="s">
        <v>302</v>
      </c>
      <c r="S558" s="160"/>
      <c r="T558" s="160" t="s">
        <v>61</v>
      </c>
      <c r="U558" s="160" t="s">
        <v>240</v>
      </c>
      <c r="V558" s="179" t="s">
        <v>302</v>
      </c>
    </row>
    <row r="559" spans="1:22">
      <c r="A559" s="174" t="s">
        <v>301</v>
      </c>
      <c r="B559" s="174"/>
      <c r="C559" s="174"/>
      <c r="D559" s="174"/>
      <c r="E559" s="175"/>
      <c r="F559" s="176"/>
      <c r="G559" s="177">
        <f>SUM(G551:G558)</f>
        <v>1085.9000000000001</v>
      </c>
      <c r="H559" s="178">
        <f>SUM(H551:H558)</f>
        <v>1416.9</v>
      </c>
      <c r="I559" s="174"/>
      <c r="J559" s="178">
        <f>SUM(J551:J558)</f>
        <v>1416.9</v>
      </c>
      <c r="K559" s="174"/>
      <c r="L559" s="174"/>
      <c r="M559" s="174"/>
      <c r="N559" s="174"/>
      <c r="O559" s="174"/>
      <c r="P559" s="174"/>
      <c r="Q559" s="174"/>
      <c r="R559" s="174"/>
      <c r="S559" s="160"/>
      <c r="T559" s="160"/>
      <c r="U559" s="160"/>
      <c r="V559" s="160"/>
    </row>
    <row r="560" spans="1:22" outlineLevel="1">
      <c r="A560" s="179" t="s">
        <v>231</v>
      </c>
      <c r="B560" s="160" t="s">
        <v>384</v>
      </c>
      <c r="C560" s="170">
        <v>43496</v>
      </c>
      <c r="D560" s="160" t="s">
        <v>705</v>
      </c>
      <c r="E560" s="161" t="s">
        <v>706</v>
      </c>
      <c r="F560" s="162">
        <v>74791</v>
      </c>
      <c r="G560" s="163">
        <v>33.31</v>
      </c>
      <c r="H560" s="160">
        <v>42.5</v>
      </c>
      <c r="I560" s="160" t="s">
        <v>10</v>
      </c>
      <c r="J560" s="171">
        <v>42.5</v>
      </c>
      <c r="K560" s="172" t="s">
        <v>501</v>
      </c>
      <c r="L560" s="173" t="s">
        <v>307</v>
      </c>
      <c r="M560" s="173" t="s">
        <v>259</v>
      </c>
      <c r="N560" s="173" t="s">
        <v>472</v>
      </c>
      <c r="O560" s="173"/>
      <c r="P560" s="173" t="s">
        <v>61</v>
      </c>
      <c r="Q560" s="173" t="s">
        <v>240</v>
      </c>
      <c r="R560" s="172" t="s">
        <v>302</v>
      </c>
      <c r="S560" s="160"/>
      <c r="T560" s="160" t="s">
        <v>61</v>
      </c>
      <c r="U560" s="160" t="s">
        <v>240</v>
      </c>
      <c r="V560" s="179" t="s">
        <v>302</v>
      </c>
    </row>
    <row r="561" spans="1:22" outlineLevel="1">
      <c r="A561" s="179" t="s">
        <v>231</v>
      </c>
      <c r="B561" s="160" t="s">
        <v>384</v>
      </c>
      <c r="C561" s="170">
        <v>43486</v>
      </c>
      <c r="D561" s="160" t="s">
        <v>707</v>
      </c>
      <c r="E561" s="161" t="s">
        <v>708</v>
      </c>
      <c r="F561" s="162">
        <v>74791</v>
      </c>
      <c r="G561" s="163">
        <v>105.8</v>
      </c>
      <c r="H561" s="160">
        <v>135</v>
      </c>
      <c r="I561" s="160" t="s">
        <v>10</v>
      </c>
      <c r="J561" s="171">
        <v>135</v>
      </c>
      <c r="K561" s="172" t="s">
        <v>709</v>
      </c>
      <c r="L561" s="173" t="s">
        <v>307</v>
      </c>
      <c r="M561" s="173" t="s">
        <v>259</v>
      </c>
      <c r="N561" s="173"/>
      <c r="O561" s="173"/>
      <c r="P561" s="173" t="s">
        <v>61</v>
      </c>
      <c r="Q561" s="173" t="s">
        <v>240</v>
      </c>
      <c r="R561" s="172" t="s">
        <v>302</v>
      </c>
      <c r="S561" s="160"/>
      <c r="T561" s="160" t="s">
        <v>61</v>
      </c>
      <c r="U561" s="160" t="s">
        <v>240</v>
      </c>
      <c r="V561" s="179" t="s">
        <v>302</v>
      </c>
    </row>
    <row r="562" spans="1:22" outlineLevel="1">
      <c r="A562" s="179" t="s">
        <v>231</v>
      </c>
      <c r="B562" s="160" t="s">
        <v>384</v>
      </c>
      <c r="C562" s="170">
        <v>43496</v>
      </c>
      <c r="D562" s="160" t="s">
        <v>705</v>
      </c>
      <c r="E562" s="161" t="s">
        <v>710</v>
      </c>
      <c r="F562" s="162">
        <v>74791</v>
      </c>
      <c r="G562" s="163">
        <v>286.44</v>
      </c>
      <c r="H562" s="160">
        <v>365.5</v>
      </c>
      <c r="I562" s="160" t="s">
        <v>10</v>
      </c>
      <c r="J562" s="171">
        <v>365.5</v>
      </c>
      <c r="K562" s="172" t="s">
        <v>709</v>
      </c>
      <c r="L562" s="173" t="s">
        <v>307</v>
      </c>
      <c r="M562" s="173" t="s">
        <v>259</v>
      </c>
      <c r="N562" s="173"/>
      <c r="O562" s="173"/>
      <c r="P562" s="173" t="s">
        <v>61</v>
      </c>
      <c r="Q562" s="173" t="s">
        <v>240</v>
      </c>
      <c r="R562" s="172" t="s">
        <v>302</v>
      </c>
      <c r="S562" s="160"/>
      <c r="T562" s="160" t="s">
        <v>61</v>
      </c>
      <c r="U562" s="160" t="s">
        <v>240</v>
      </c>
      <c r="V562" s="179" t="s">
        <v>302</v>
      </c>
    </row>
    <row r="563" spans="1:22" outlineLevel="1">
      <c r="A563" s="179" t="s">
        <v>231</v>
      </c>
      <c r="B563" s="160" t="s">
        <v>336</v>
      </c>
      <c r="C563" s="170">
        <v>43522</v>
      </c>
      <c r="D563" s="160" t="s">
        <v>711</v>
      </c>
      <c r="E563" s="161" t="s">
        <v>712</v>
      </c>
      <c r="F563" s="162">
        <v>75040</v>
      </c>
      <c r="G563" s="163">
        <v>32.36</v>
      </c>
      <c r="H563" s="160">
        <v>42.5</v>
      </c>
      <c r="I563" s="160" t="s">
        <v>10</v>
      </c>
      <c r="J563" s="171">
        <v>42.5</v>
      </c>
      <c r="K563" s="172" t="s">
        <v>501</v>
      </c>
      <c r="L563" s="173" t="s">
        <v>307</v>
      </c>
      <c r="M563" s="173" t="s">
        <v>259</v>
      </c>
      <c r="N563" s="173" t="s">
        <v>472</v>
      </c>
      <c r="O563" s="173"/>
      <c r="P563" s="173" t="s">
        <v>61</v>
      </c>
      <c r="Q563" s="173" t="s">
        <v>240</v>
      </c>
      <c r="R563" s="172" t="s">
        <v>302</v>
      </c>
      <c r="S563" s="160"/>
      <c r="T563" s="160" t="s">
        <v>61</v>
      </c>
      <c r="U563" s="160" t="s">
        <v>240</v>
      </c>
      <c r="V563" s="179" t="s">
        <v>302</v>
      </c>
    </row>
    <row r="564" spans="1:22" outlineLevel="1">
      <c r="A564" s="179" t="s">
        <v>231</v>
      </c>
      <c r="B564" s="160" t="s">
        <v>336</v>
      </c>
      <c r="C564" s="170">
        <v>43522</v>
      </c>
      <c r="D564" s="160" t="s">
        <v>711</v>
      </c>
      <c r="E564" s="161" t="s">
        <v>713</v>
      </c>
      <c r="F564" s="162">
        <v>75040</v>
      </c>
      <c r="G564" s="163">
        <v>278.27</v>
      </c>
      <c r="H564" s="160">
        <v>365.5</v>
      </c>
      <c r="I564" s="160" t="s">
        <v>10</v>
      </c>
      <c r="J564" s="171">
        <v>365.5</v>
      </c>
      <c r="K564" s="172" t="s">
        <v>709</v>
      </c>
      <c r="L564" s="173" t="s">
        <v>307</v>
      </c>
      <c r="M564" s="173" t="s">
        <v>259</v>
      </c>
      <c r="N564" s="173"/>
      <c r="O564" s="173"/>
      <c r="P564" s="173" t="s">
        <v>61</v>
      </c>
      <c r="Q564" s="173" t="s">
        <v>240</v>
      </c>
      <c r="R564" s="172" t="s">
        <v>302</v>
      </c>
      <c r="S564" s="160"/>
      <c r="T564" s="160" t="s">
        <v>61</v>
      </c>
      <c r="U564" s="160" t="s">
        <v>240</v>
      </c>
      <c r="V564" s="179" t="s">
        <v>302</v>
      </c>
    </row>
    <row r="565" spans="1:22" outlineLevel="1">
      <c r="A565" s="179" t="s">
        <v>231</v>
      </c>
      <c r="B565" s="160" t="s">
        <v>274</v>
      </c>
      <c r="C565" s="170">
        <v>43552</v>
      </c>
      <c r="D565" s="160" t="s">
        <v>714</v>
      </c>
      <c r="E565" s="161" t="s">
        <v>715</v>
      </c>
      <c r="F565" s="162">
        <v>75390</v>
      </c>
      <c r="G565" s="163">
        <v>32.01</v>
      </c>
      <c r="H565" s="160">
        <v>42.5</v>
      </c>
      <c r="I565" s="160" t="s">
        <v>10</v>
      </c>
      <c r="J565" s="171">
        <v>42.5</v>
      </c>
      <c r="K565" s="172" t="s">
        <v>501</v>
      </c>
      <c r="L565" s="173" t="s">
        <v>445</v>
      </c>
      <c r="M565" s="173" t="s">
        <v>259</v>
      </c>
      <c r="N565" s="173" t="s">
        <v>420</v>
      </c>
      <c r="O565" s="173"/>
      <c r="P565" s="173" t="s">
        <v>61</v>
      </c>
      <c r="Q565" s="173" t="s">
        <v>240</v>
      </c>
      <c r="R565" s="172" t="s">
        <v>302</v>
      </c>
      <c r="S565" s="160"/>
      <c r="T565" s="160" t="s">
        <v>61</v>
      </c>
      <c r="U565" s="160" t="s">
        <v>240</v>
      </c>
      <c r="V565" s="179" t="s">
        <v>302</v>
      </c>
    </row>
    <row r="566" spans="1:22" outlineLevel="1">
      <c r="A566" s="179" t="s">
        <v>231</v>
      </c>
      <c r="B566" s="160" t="s">
        <v>274</v>
      </c>
      <c r="C566" s="170">
        <v>43551</v>
      </c>
      <c r="D566" s="160" t="s">
        <v>716</v>
      </c>
      <c r="E566" s="161" t="s">
        <v>717</v>
      </c>
      <c r="F566" s="162">
        <v>75358</v>
      </c>
      <c r="G566" s="163">
        <v>204.05</v>
      </c>
      <c r="H566" s="160">
        <v>270.89999999999998</v>
      </c>
      <c r="I566" s="160" t="s">
        <v>10</v>
      </c>
      <c r="J566" s="171">
        <v>270.89999999999998</v>
      </c>
      <c r="K566" s="172" t="s">
        <v>682</v>
      </c>
      <c r="L566" s="173" t="s">
        <v>307</v>
      </c>
      <c r="M566" s="173" t="s">
        <v>259</v>
      </c>
      <c r="N566" s="173"/>
      <c r="O566" s="173"/>
      <c r="P566" s="173" t="s">
        <v>61</v>
      </c>
      <c r="Q566" s="173" t="s">
        <v>240</v>
      </c>
      <c r="R566" s="172" t="s">
        <v>302</v>
      </c>
      <c r="S566" s="160"/>
      <c r="T566" s="160" t="s">
        <v>61</v>
      </c>
      <c r="U566" s="160" t="s">
        <v>240</v>
      </c>
      <c r="V566" s="179" t="s">
        <v>302</v>
      </c>
    </row>
    <row r="567" spans="1:22">
      <c r="A567" s="174" t="s">
        <v>301</v>
      </c>
      <c r="B567" s="174"/>
      <c r="C567" s="174"/>
      <c r="D567" s="174"/>
      <c r="E567" s="175"/>
      <c r="F567" s="176"/>
      <c r="G567" s="177">
        <f>SUM(G560:G566)</f>
        <v>972.24</v>
      </c>
      <c r="H567" s="178">
        <f>SUM(H560:H566)</f>
        <v>1264.4000000000001</v>
      </c>
      <c r="I567" s="174"/>
      <c r="J567" s="178">
        <f>SUM(J560:J566)</f>
        <v>1264.4000000000001</v>
      </c>
      <c r="K567" s="174"/>
      <c r="L567" s="174"/>
      <c r="M567" s="174"/>
      <c r="N567" s="174"/>
      <c r="O567" s="174"/>
      <c r="P567" s="174"/>
      <c r="Q567" s="174"/>
      <c r="R567" s="174"/>
      <c r="S567" s="160"/>
      <c r="T567" s="160"/>
      <c r="U567" s="160"/>
      <c r="V567" s="160"/>
    </row>
    <row r="568" spans="1:22" outlineLevel="1">
      <c r="A568" s="179" t="s">
        <v>232</v>
      </c>
      <c r="B568" s="160" t="s">
        <v>384</v>
      </c>
      <c r="C568" s="170">
        <v>43487</v>
      </c>
      <c r="D568" s="160" t="s">
        <v>479</v>
      </c>
      <c r="E568" s="161" t="s">
        <v>718</v>
      </c>
      <c r="F568" s="162">
        <v>74791</v>
      </c>
      <c r="G568" s="163">
        <v>7.84</v>
      </c>
      <c r="H568" s="160">
        <v>10</v>
      </c>
      <c r="I568" s="160" t="s">
        <v>10</v>
      </c>
      <c r="J568" s="171">
        <v>10</v>
      </c>
      <c r="K568" s="172" t="s">
        <v>481</v>
      </c>
      <c r="L568" s="173" t="s">
        <v>307</v>
      </c>
      <c r="M568" s="173" t="s">
        <v>259</v>
      </c>
      <c r="N568" s="173"/>
      <c r="O568" s="173"/>
      <c r="P568" s="173" t="s">
        <v>61</v>
      </c>
      <c r="Q568" s="173" t="s">
        <v>240</v>
      </c>
      <c r="R568" s="172" t="s">
        <v>302</v>
      </c>
      <c r="S568" s="160"/>
      <c r="T568" s="160" t="s">
        <v>61</v>
      </c>
      <c r="U568" s="160" t="s">
        <v>240</v>
      </c>
      <c r="V568" s="179" t="s">
        <v>302</v>
      </c>
    </row>
    <row r="569" spans="1:22" outlineLevel="1">
      <c r="A569" s="179" t="s">
        <v>232</v>
      </c>
      <c r="B569" s="160" t="s">
        <v>384</v>
      </c>
      <c r="C569" s="170">
        <v>43486</v>
      </c>
      <c r="D569" s="160" t="s">
        <v>479</v>
      </c>
      <c r="E569" s="161" t="s">
        <v>719</v>
      </c>
      <c r="F569" s="162">
        <v>74791</v>
      </c>
      <c r="G569" s="163">
        <v>117.55</v>
      </c>
      <c r="H569" s="160">
        <v>150</v>
      </c>
      <c r="I569" s="160" t="s">
        <v>10</v>
      </c>
      <c r="J569" s="171">
        <v>150</v>
      </c>
      <c r="K569" s="172" t="s">
        <v>651</v>
      </c>
      <c r="L569" s="173" t="s">
        <v>307</v>
      </c>
      <c r="M569" s="173" t="s">
        <v>259</v>
      </c>
      <c r="N569" s="173"/>
      <c r="O569" s="173"/>
      <c r="P569" s="173" t="s">
        <v>61</v>
      </c>
      <c r="Q569" s="173" t="s">
        <v>240</v>
      </c>
      <c r="R569" s="172" t="s">
        <v>302</v>
      </c>
      <c r="S569" s="160"/>
      <c r="T569" s="160" t="s">
        <v>61</v>
      </c>
      <c r="U569" s="160" t="s">
        <v>240</v>
      </c>
      <c r="V569" s="179" t="s">
        <v>302</v>
      </c>
    </row>
    <row r="570" spans="1:22" outlineLevel="1">
      <c r="A570" s="179" t="s">
        <v>232</v>
      </c>
      <c r="B570" s="160" t="s">
        <v>336</v>
      </c>
      <c r="C570" s="170">
        <v>43524</v>
      </c>
      <c r="D570" s="160" t="s">
        <v>720</v>
      </c>
      <c r="E570" s="161" t="s">
        <v>721</v>
      </c>
      <c r="F570" s="162">
        <v>75040</v>
      </c>
      <c r="G570" s="163">
        <v>89.84</v>
      </c>
      <c r="H570" s="160">
        <v>118</v>
      </c>
      <c r="I570" s="160" t="s">
        <v>10</v>
      </c>
      <c r="J570" s="171">
        <v>118</v>
      </c>
      <c r="K570" s="172" t="s">
        <v>722</v>
      </c>
      <c r="L570" s="173" t="s">
        <v>307</v>
      </c>
      <c r="M570" s="173" t="s">
        <v>259</v>
      </c>
      <c r="N570" s="173"/>
      <c r="O570" s="173"/>
      <c r="P570" s="173" t="s">
        <v>61</v>
      </c>
      <c r="Q570" s="173" t="s">
        <v>240</v>
      </c>
      <c r="R570" s="172" t="s">
        <v>302</v>
      </c>
      <c r="S570" s="160"/>
      <c r="T570" s="160" t="s">
        <v>61</v>
      </c>
      <c r="U570" s="160" t="s">
        <v>240</v>
      </c>
      <c r="V570" s="179" t="s">
        <v>302</v>
      </c>
    </row>
    <row r="571" spans="1:22" outlineLevel="1">
      <c r="A571" s="179" t="s">
        <v>232</v>
      </c>
      <c r="B571" s="160" t="s">
        <v>336</v>
      </c>
      <c r="C571" s="170">
        <v>43503</v>
      </c>
      <c r="D571" s="160" t="s">
        <v>723</v>
      </c>
      <c r="E571" s="161" t="s">
        <v>724</v>
      </c>
      <c r="F571" s="162">
        <v>75040</v>
      </c>
      <c r="G571" s="163">
        <v>11.42</v>
      </c>
      <c r="H571" s="160">
        <v>15</v>
      </c>
      <c r="I571" s="160" t="s">
        <v>10</v>
      </c>
      <c r="J571" s="171">
        <v>15</v>
      </c>
      <c r="K571" s="172" t="s">
        <v>399</v>
      </c>
      <c r="L571" s="173" t="s">
        <v>307</v>
      </c>
      <c r="M571" s="173" t="s">
        <v>259</v>
      </c>
      <c r="N571" s="173"/>
      <c r="O571" s="173"/>
      <c r="P571" s="173" t="s">
        <v>61</v>
      </c>
      <c r="Q571" s="173" t="s">
        <v>240</v>
      </c>
      <c r="R571" s="172" t="s">
        <v>302</v>
      </c>
      <c r="S571" s="160"/>
      <c r="T571" s="160" t="s">
        <v>61</v>
      </c>
      <c r="U571" s="160" t="s">
        <v>240</v>
      </c>
      <c r="V571" s="179" t="s">
        <v>302</v>
      </c>
    </row>
    <row r="572" spans="1:22" outlineLevel="1">
      <c r="A572" s="179" t="s">
        <v>232</v>
      </c>
      <c r="B572" s="160" t="s">
        <v>274</v>
      </c>
      <c r="C572" s="170">
        <v>43538</v>
      </c>
      <c r="D572" s="160" t="s">
        <v>418</v>
      </c>
      <c r="E572" s="161" t="s">
        <v>725</v>
      </c>
      <c r="F572" s="162">
        <v>75358</v>
      </c>
      <c r="G572" s="163">
        <v>4.5199999999999996</v>
      </c>
      <c r="H572" s="160">
        <v>6</v>
      </c>
      <c r="I572" s="160" t="s">
        <v>10</v>
      </c>
      <c r="J572" s="171">
        <v>6</v>
      </c>
      <c r="K572" s="172" t="s">
        <v>726</v>
      </c>
      <c r="L572" s="173" t="s">
        <v>307</v>
      </c>
      <c r="M572" s="173" t="s">
        <v>259</v>
      </c>
      <c r="N572" s="173"/>
      <c r="O572" s="173"/>
      <c r="P572" s="173" t="s">
        <v>61</v>
      </c>
      <c r="Q572" s="173" t="s">
        <v>240</v>
      </c>
      <c r="R572" s="172" t="s">
        <v>302</v>
      </c>
      <c r="S572" s="160"/>
      <c r="T572" s="160" t="s">
        <v>61</v>
      </c>
      <c r="U572" s="160" t="s">
        <v>240</v>
      </c>
      <c r="V572" s="179" t="s">
        <v>302</v>
      </c>
    </row>
    <row r="573" spans="1:22" outlineLevel="1">
      <c r="A573" s="179" t="s">
        <v>232</v>
      </c>
      <c r="B573" s="160" t="s">
        <v>274</v>
      </c>
      <c r="C573" s="170">
        <v>43546</v>
      </c>
      <c r="D573" s="160" t="s">
        <v>727</v>
      </c>
      <c r="E573" s="161" t="s">
        <v>728</v>
      </c>
      <c r="F573" s="162">
        <v>75358</v>
      </c>
      <c r="G573" s="163">
        <v>67.790000000000006</v>
      </c>
      <c r="H573" s="160">
        <v>90</v>
      </c>
      <c r="I573" s="160" t="s">
        <v>10</v>
      </c>
      <c r="J573" s="171">
        <v>90</v>
      </c>
      <c r="K573" s="172" t="s">
        <v>399</v>
      </c>
      <c r="L573" s="173" t="s">
        <v>307</v>
      </c>
      <c r="M573" s="173" t="s">
        <v>259</v>
      </c>
      <c r="N573" s="173"/>
      <c r="O573" s="173"/>
      <c r="P573" s="173" t="s">
        <v>61</v>
      </c>
      <c r="Q573" s="173" t="s">
        <v>240</v>
      </c>
      <c r="R573" s="172" t="s">
        <v>302</v>
      </c>
      <c r="S573" s="160"/>
      <c r="T573" s="160" t="s">
        <v>61</v>
      </c>
      <c r="U573" s="160" t="s">
        <v>240</v>
      </c>
      <c r="V573" s="179" t="s">
        <v>302</v>
      </c>
    </row>
    <row r="574" spans="1:22">
      <c r="A574" s="174" t="s">
        <v>301</v>
      </c>
      <c r="B574" s="174"/>
      <c r="C574" s="174"/>
      <c r="D574" s="174"/>
      <c r="E574" s="175"/>
      <c r="F574" s="176"/>
      <c r="G574" s="177">
        <f>SUM(G568:G573)</f>
        <v>298.96000000000004</v>
      </c>
      <c r="H574" s="178">
        <f>SUM(H568:H573)</f>
        <v>389</v>
      </c>
      <c r="I574" s="174"/>
      <c r="J574" s="178">
        <f>SUM(J568:J573)</f>
        <v>389</v>
      </c>
      <c r="K574" s="174"/>
      <c r="L574" s="174"/>
      <c r="M574" s="174"/>
      <c r="N574" s="174"/>
      <c r="O574" s="174"/>
      <c r="P574" s="174"/>
      <c r="Q574" s="174"/>
      <c r="R574" s="174"/>
      <c r="S574" s="160"/>
      <c r="T574" s="160"/>
      <c r="U574" s="160"/>
      <c r="V574" s="160"/>
    </row>
    <row r="575" spans="1:22" outlineLevel="1">
      <c r="A575" s="179" t="s">
        <v>233</v>
      </c>
      <c r="B575" s="160" t="s">
        <v>336</v>
      </c>
      <c r="C575" s="170">
        <v>43515</v>
      </c>
      <c r="D575" s="160" t="s">
        <v>729</v>
      </c>
      <c r="E575" s="161" t="s">
        <v>730</v>
      </c>
      <c r="F575" s="162">
        <v>75040</v>
      </c>
      <c r="G575" s="163">
        <v>18.27</v>
      </c>
      <c r="H575" s="160">
        <v>24</v>
      </c>
      <c r="I575" s="160" t="s">
        <v>10</v>
      </c>
      <c r="J575" s="171">
        <v>24</v>
      </c>
      <c r="K575" s="172" t="s">
        <v>410</v>
      </c>
      <c r="L575" s="173" t="s">
        <v>307</v>
      </c>
      <c r="M575" s="173" t="s">
        <v>259</v>
      </c>
      <c r="N575" s="173" t="s">
        <v>446</v>
      </c>
      <c r="O575" s="173"/>
      <c r="P575" s="173" t="s">
        <v>61</v>
      </c>
      <c r="Q575" s="173" t="s">
        <v>240</v>
      </c>
      <c r="R575" s="172" t="s">
        <v>302</v>
      </c>
      <c r="S575" s="160"/>
      <c r="T575" s="160" t="s">
        <v>61</v>
      </c>
      <c r="U575" s="160" t="s">
        <v>240</v>
      </c>
      <c r="V575" s="179" t="s">
        <v>302</v>
      </c>
    </row>
    <row r="576" spans="1:22" outlineLevel="1">
      <c r="A576" s="179" t="s">
        <v>233</v>
      </c>
      <c r="B576" s="160" t="s">
        <v>336</v>
      </c>
      <c r="C576" s="170">
        <v>43524</v>
      </c>
      <c r="D576" s="160" t="s">
        <v>731</v>
      </c>
      <c r="E576" s="161" t="s">
        <v>732</v>
      </c>
      <c r="F576" s="162">
        <v>75097</v>
      </c>
      <c r="G576" s="163">
        <v>1010.06</v>
      </c>
      <c r="H576" s="160">
        <v>1010.06</v>
      </c>
      <c r="I576" s="160" t="s">
        <v>237</v>
      </c>
      <c r="J576" s="171">
        <v>1326.67</v>
      </c>
      <c r="K576" s="172" t="s">
        <v>733</v>
      </c>
      <c r="L576" s="173" t="s">
        <v>299</v>
      </c>
      <c r="M576" s="173" t="s">
        <v>259</v>
      </c>
      <c r="N576" s="173"/>
      <c r="O576" s="173"/>
      <c r="P576" s="173" t="s">
        <v>76</v>
      </c>
      <c r="Q576" s="173" t="s">
        <v>240</v>
      </c>
      <c r="R576" s="172" t="s">
        <v>302</v>
      </c>
      <c r="S576" s="160"/>
      <c r="T576" s="160" t="s">
        <v>76</v>
      </c>
      <c r="U576" s="160" t="s">
        <v>240</v>
      </c>
      <c r="V576" s="179" t="s">
        <v>302</v>
      </c>
    </row>
    <row r="577" spans="1:22" outlineLevel="1">
      <c r="A577" s="179" t="s">
        <v>233</v>
      </c>
      <c r="B577" s="160" t="s">
        <v>274</v>
      </c>
      <c r="C577" s="170">
        <v>43555</v>
      </c>
      <c r="D577" s="160" t="s">
        <v>734</v>
      </c>
      <c r="E577" s="161" t="s">
        <v>732</v>
      </c>
      <c r="F577" s="162">
        <v>75419</v>
      </c>
      <c r="G577" s="163">
        <v>2552.19</v>
      </c>
      <c r="H577" s="160">
        <v>2552.19</v>
      </c>
      <c r="I577" s="160" t="s">
        <v>237</v>
      </c>
      <c r="J577" s="171">
        <v>3388.32</v>
      </c>
      <c r="K577" s="172" t="s">
        <v>733</v>
      </c>
      <c r="L577" s="173" t="s">
        <v>299</v>
      </c>
      <c r="M577" s="173" t="s">
        <v>259</v>
      </c>
      <c r="N577" s="173"/>
      <c r="O577" s="173"/>
      <c r="P577" s="173" t="s">
        <v>76</v>
      </c>
      <c r="Q577" s="173" t="s">
        <v>240</v>
      </c>
      <c r="R577" s="172" t="s">
        <v>302</v>
      </c>
      <c r="S577" s="160"/>
      <c r="T577" s="160" t="s">
        <v>76</v>
      </c>
      <c r="U577" s="160" t="s">
        <v>240</v>
      </c>
      <c r="V577" s="179" t="s">
        <v>302</v>
      </c>
    </row>
    <row r="578" spans="1:22">
      <c r="A578" s="174" t="s">
        <v>301</v>
      </c>
      <c r="B578" s="174"/>
      <c r="C578" s="174"/>
      <c r="D578" s="174"/>
      <c r="E578" s="175"/>
      <c r="F578" s="176"/>
      <c r="G578" s="177">
        <f>SUM(G575:G577)</f>
        <v>3580.52</v>
      </c>
      <c r="H578" s="178">
        <f>SUM(H575:H577)</f>
        <v>3586.25</v>
      </c>
      <c r="I578" s="174"/>
      <c r="J578" s="178">
        <f>SUM(J575:J577)</f>
        <v>4738.99</v>
      </c>
      <c r="K578" s="174"/>
      <c r="L578" s="174"/>
      <c r="M578" s="174"/>
      <c r="N578" s="174"/>
      <c r="O578" s="174"/>
      <c r="P578" s="174"/>
      <c r="Q578" s="174"/>
      <c r="R578" s="174"/>
      <c r="S578" s="160"/>
      <c r="T578" s="160"/>
      <c r="U578" s="160"/>
      <c r="V578" s="160"/>
    </row>
    <row r="579" spans="1:22" outlineLevel="1">
      <c r="A579" s="179" t="s">
        <v>735</v>
      </c>
      <c r="B579" s="160" t="s">
        <v>336</v>
      </c>
      <c r="C579" s="170">
        <v>43516</v>
      </c>
      <c r="D579" s="160" t="s">
        <v>534</v>
      </c>
      <c r="E579" s="161" t="s">
        <v>561</v>
      </c>
      <c r="F579" s="162">
        <v>75030</v>
      </c>
      <c r="G579" s="163">
        <v>63.95</v>
      </c>
      <c r="H579" s="160">
        <v>84</v>
      </c>
      <c r="I579" s="160" t="s">
        <v>10</v>
      </c>
      <c r="J579" s="171">
        <v>84</v>
      </c>
      <c r="K579" s="172" t="s">
        <v>416</v>
      </c>
      <c r="L579" s="173" t="s">
        <v>445</v>
      </c>
      <c r="M579" s="173" t="s">
        <v>259</v>
      </c>
      <c r="N579" s="173" t="s">
        <v>446</v>
      </c>
      <c r="O579" s="173"/>
      <c r="P579" s="173" t="s">
        <v>61</v>
      </c>
      <c r="Q579" s="173" t="s">
        <v>240</v>
      </c>
      <c r="R579" s="172" t="s">
        <v>302</v>
      </c>
      <c r="S579" s="160"/>
      <c r="T579" s="160" t="s">
        <v>61</v>
      </c>
      <c r="U579" s="160" t="s">
        <v>240</v>
      </c>
      <c r="V579" s="179" t="s">
        <v>302</v>
      </c>
    </row>
    <row r="580" spans="1:22" outlineLevel="1">
      <c r="A580" s="179" t="s">
        <v>735</v>
      </c>
      <c r="B580" s="160" t="s">
        <v>336</v>
      </c>
      <c r="C580" s="170">
        <v>43515</v>
      </c>
      <c r="D580" s="160" t="s">
        <v>729</v>
      </c>
      <c r="E580" s="161" t="s">
        <v>566</v>
      </c>
      <c r="F580" s="162">
        <v>75040</v>
      </c>
      <c r="G580" s="163">
        <v>31.98</v>
      </c>
      <c r="H580" s="160">
        <v>42</v>
      </c>
      <c r="I580" s="160" t="s">
        <v>10</v>
      </c>
      <c r="J580" s="171">
        <v>42</v>
      </c>
      <c r="K580" s="172" t="s">
        <v>412</v>
      </c>
      <c r="L580" s="173" t="s">
        <v>307</v>
      </c>
      <c r="M580" s="173" t="s">
        <v>259</v>
      </c>
      <c r="N580" s="173" t="s">
        <v>446</v>
      </c>
      <c r="O580" s="173"/>
      <c r="P580" s="173" t="s">
        <v>61</v>
      </c>
      <c r="Q580" s="173" t="s">
        <v>240</v>
      </c>
      <c r="R580" s="172" t="s">
        <v>302</v>
      </c>
      <c r="S580" s="160"/>
      <c r="T580" s="160" t="s">
        <v>61</v>
      </c>
      <c r="U580" s="160" t="s">
        <v>240</v>
      </c>
      <c r="V580" s="179" t="s">
        <v>302</v>
      </c>
    </row>
    <row r="581" spans="1:22" outlineLevel="1">
      <c r="A581" s="179" t="s">
        <v>735</v>
      </c>
      <c r="B581" s="160" t="s">
        <v>274</v>
      </c>
      <c r="C581" s="170">
        <v>43516</v>
      </c>
      <c r="D581" s="160" t="s">
        <v>560</v>
      </c>
      <c r="E581" s="161" t="s">
        <v>561</v>
      </c>
      <c r="F581" s="162">
        <v>75348</v>
      </c>
      <c r="G581" s="163">
        <v>-63.95</v>
      </c>
      <c r="H581" s="160">
        <v>-84</v>
      </c>
      <c r="I581" s="160" t="s">
        <v>10</v>
      </c>
      <c r="J581" s="171">
        <v>-84.9</v>
      </c>
      <c r="K581" s="172" t="s">
        <v>416</v>
      </c>
      <c r="L581" s="173" t="s">
        <v>445</v>
      </c>
      <c r="M581" s="173" t="s">
        <v>259</v>
      </c>
      <c r="N581" s="173" t="s">
        <v>446</v>
      </c>
      <c r="O581" s="173"/>
      <c r="P581" s="173" t="s">
        <v>61</v>
      </c>
      <c r="Q581" s="173" t="s">
        <v>240</v>
      </c>
      <c r="R581" s="172" t="s">
        <v>302</v>
      </c>
      <c r="S581" s="160"/>
      <c r="T581" s="160" t="s">
        <v>61</v>
      </c>
      <c r="U581" s="160" t="s">
        <v>240</v>
      </c>
      <c r="V581" s="179" t="s">
        <v>302</v>
      </c>
    </row>
    <row r="582" spans="1:22" outlineLevel="1">
      <c r="A582" s="179" t="s">
        <v>735</v>
      </c>
      <c r="B582" s="160" t="s">
        <v>274</v>
      </c>
      <c r="C582" s="170">
        <v>43515</v>
      </c>
      <c r="D582" s="160" t="s">
        <v>565</v>
      </c>
      <c r="E582" s="161" t="s">
        <v>566</v>
      </c>
      <c r="F582" s="162">
        <v>75348</v>
      </c>
      <c r="G582" s="163">
        <v>-31.98</v>
      </c>
      <c r="H582" s="160">
        <v>-42</v>
      </c>
      <c r="I582" s="160" t="s">
        <v>10</v>
      </c>
      <c r="J582" s="171">
        <v>-42.46</v>
      </c>
      <c r="K582" s="172" t="s">
        <v>412</v>
      </c>
      <c r="L582" s="173" t="s">
        <v>307</v>
      </c>
      <c r="M582" s="173" t="s">
        <v>259</v>
      </c>
      <c r="N582" s="173" t="s">
        <v>446</v>
      </c>
      <c r="O582" s="173"/>
      <c r="P582" s="173" t="s">
        <v>61</v>
      </c>
      <c r="Q582" s="173" t="s">
        <v>240</v>
      </c>
      <c r="R582" s="172" t="s">
        <v>302</v>
      </c>
      <c r="S582" s="160"/>
      <c r="T582" s="160" t="s">
        <v>61</v>
      </c>
      <c r="U582" s="160" t="s">
        <v>240</v>
      </c>
      <c r="V582" s="179" t="s">
        <v>302</v>
      </c>
    </row>
    <row r="583" spans="1:22">
      <c r="A583" s="174" t="s">
        <v>301</v>
      </c>
      <c r="B583" s="174"/>
      <c r="C583" s="174"/>
      <c r="D583" s="174"/>
      <c r="E583" s="175"/>
      <c r="F583" s="176"/>
      <c r="G583" s="177">
        <f>SUM(G579:G582)</f>
        <v>0</v>
      </c>
      <c r="H583" s="178">
        <f>SUM(H579:H582)</f>
        <v>0</v>
      </c>
      <c r="I583" s="174"/>
      <c r="J583" s="178">
        <f>SUM(J579:J582)</f>
        <v>-1.3600000000000065</v>
      </c>
      <c r="K583" s="174"/>
      <c r="L583" s="174"/>
      <c r="M583" s="174"/>
      <c r="N583" s="174"/>
      <c r="O583" s="174"/>
      <c r="P583" s="174"/>
      <c r="Q583" s="174"/>
      <c r="R583" s="174"/>
      <c r="S583" s="160"/>
      <c r="T583" s="160"/>
      <c r="U583" s="160"/>
      <c r="V583" s="160"/>
    </row>
    <row r="584" spans="1:22" outlineLevel="1">
      <c r="A584" s="179" t="s">
        <v>736</v>
      </c>
      <c r="B584" s="160" t="s">
        <v>336</v>
      </c>
      <c r="C584" s="170">
        <v>43523</v>
      </c>
      <c r="D584" s="160" t="s">
        <v>737</v>
      </c>
      <c r="E584" s="161" t="s">
        <v>738</v>
      </c>
      <c r="F584" s="162">
        <v>75040</v>
      </c>
      <c r="G584" s="163">
        <v>8298.6</v>
      </c>
      <c r="H584" s="160">
        <v>10899.84</v>
      </c>
      <c r="I584" s="160" t="s">
        <v>10</v>
      </c>
      <c r="J584" s="171">
        <v>10899.84</v>
      </c>
      <c r="K584" s="172" t="s">
        <v>739</v>
      </c>
      <c r="L584" s="173" t="s">
        <v>307</v>
      </c>
      <c r="M584" s="173" t="s">
        <v>259</v>
      </c>
      <c r="N584" s="173"/>
      <c r="O584" s="173" t="s">
        <v>308</v>
      </c>
      <c r="P584" s="173" t="s">
        <v>61</v>
      </c>
      <c r="Q584" s="173" t="s">
        <v>240</v>
      </c>
      <c r="R584" s="172" t="s">
        <v>302</v>
      </c>
      <c r="S584" s="160" t="s">
        <v>308</v>
      </c>
      <c r="T584" s="160" t="s">
        <v>61</v>
      </c>
      <c r="U584" s="160" t="s">
        <v>240</v>
      </c>
      <c r="V584" s="179" t="s">
        <v>302</v>
      </c>
    </row>
    <row r="585" spans="1:22" outlineLevel="1">
      <c r="A585" s="179" t="s">
        <v>736</v>
      </c>
      <c r="B585" s="160" t="s">
        <v>336</v>
      </c>
      <c r="C585" s="170">
        <v>43523</v>
      </c>
      <c r="D585" s="160" t="s">
        <v>740</v>
      </c>
      <c r="E585" s="161" t="s">
        <v>741</v>
      </c>
      <c r="F585" s="162">
        <v>75040</v>
      </c>
      <c r="G585" s="163">
        <v>5226.76</v>
      </c>
      <c r="H585" s="160">
        <v>6865.11</v>
      </c>
      <c r="I585" s="160" t="s">
        <v>10</v>
      </c>
      <c r="J585" s="171">
        <v>6865.11</v>
      </c>
      <c r="K585" s="172" t="s">
        <v>739</v>
      </c>
      <c r="L585" s="173" t="s">
        <v>307</v>
      </c>
      <c r="M585" s="173" t="s">
        <v>259</v>
      </c>
      <c r="N585" s="173"/>
      <c r="O585" s="173" t="s">
        <v>351</v>
      </c>
      <c r="P585" s="173" t="s">
        <v>61</v>
      </c>
      <c r="Q585" s="173" t="s">
        <v>240</v>
      </c>
      <c r="R585" s="172" t="s">
        <v>302</v>
      </c>
      <c r="S585" s="160" t="s">
        <v>351</v>
      </c>
      <c r="T585" s="160" t="s">
        <v>61</v>
      </c>
      <c r="U585" s="160" t="s">
        <v>240</v>
      </c>
      <c r="V585" s="179" t="s">
        <v>302</v>
      </c>
    </row>
    <row r="586" spans="1:22" outlineLevel="1">
      <c r="A586" s="179" t="s">
        <v>736</v>
      </c>
      <c r="B586" s="160" t="s">
        <v>274</v>
      </c>
      <c r="C586" s="170">
        <v>43525</v>
      </c>
      <c r="D586" s="160" t="s">
        <v>348</v>
      </c>
      <c r="E586" s="161" t="s">
        <v>742</v>
      </c>
      <c r="F586" s="162">
        <v>75385</v>
      </c>
      <c r="G586" s="163">
        <v>-5239.53</v>
      </c>
      <c r="H586" s="160">
        <v>-6881.88</v>
      </c>
      <c r="I586" s="160" t="s">
        <v>10</v>
      </c>
      <c r="J586" s="171">
        <v>-6881.88</v>
      </c>
      <c r="K586" s="172" t="s">
        <v>739</v>
      </c>
      <c r="L586" s="173" t="s">
        <v>307</v>
      </c>
      <c r="M586" s="173" t="s">
        <v>259</v>
      </c>
      <c r="N586" s="173"/>
      <c r="O586" s="173" t="s">
        <v>351</v>
      </c>
      <c r="P586" s="173" t="s">
        <v>61</v>
      </c>
      <c r="Q586" s="173" t="s">
        <v>240</v>
      </c>
      <c r="R586" s="172" t="s">
        <v>302</v>
      </c>
      <c r="S586" s="160" t="s">
        <v>351</v>
      </c>
      <c r="T586" s="160" t="s">
        <v>61</v>
      </c>
      <c r="U586" s="160" t="s">
        <v>240</v>
      </c>
      <c r="V586" s="179" t="s">
        <v>302</v>
      </c>
    </row>
    <row r="587" spans="1:22" outlineLevel="1">
      <c r="A587" s="179" t="s">
        <v>736</v>
      </c>
      <c r="B587" s="160" t="s">
        <v>274</v>
      </c>
      <c r="C587" s="170">
        <v>43555</v>
      </c>
      <c r="D587" s="160" t="s">
        <v>304</v>
      </c>
      <c r="E587" s="161"/>
      <c r="F587" s="162">
        <v>75343</v>
      </c>
      <c r="G587" s="163">
        <v>-8283.8799999999992</v>
      </c>
      <c r="H587" s="160">
        <v>-10880.5</v>
      </c>
      <c r="I587" s="160" t="s">
        <v>10</v>
      </c>
      <c r="J587" s="171">
        <v>-10997.8</v>
      </c>
      <c r="K587" s="172" t="s">
        <v>739</v>
      </c>
      <c r="L587" s="173" t="s">
        <v>307</v>
      </c>
      <c r="M587" s="173" t="s">
        <v>259</v>
      </c>
      <c r="N587" s="173"/>
      <c r="O587" s="173" t="s">
        <v>308</v>
      </c>
      <c r="P587" s="173" t="s">
        <v>61</v>
      </c>
      <c r="Q587" s="173" t="s">
        <v>240</v>
      </c>
      <c r="R587" s="172" t="s">
        <v>302</v>
      </c>
      <c r="S587" s="160" t="s">
        <v>308</v>
      </c>
      <c r="T587" s="160" t="s">
        <v>61</v>
      </c>
      <c r="U587" s="160" t="s">
        <v>240</v>
      </c>
      <c r="V587" s="179" t="s">
        <v>302</v>
      </c>
    </row>
    <row r="588" spans="1:22">
      <c r="A588" s="174" t="s">
        <v>301</v>
      </c>
      <c r="B588" s="174"/>
      <c r="C588" s="174"/>
      <c r="D588" s="174"/>
      <c r="E588" s="175"/>
      <c r="F588" s="176"/>
      <c r="G588" s="177">
        <f>SUM(G584:G587)</f>
        <v>1.9500000000025466</v>
      </c>
      <c r="H588" s="178">
        <f>SUM(H584:H587)</f>
        <v>2.569999999999709</v>
      </c>
      <c r="I588" s="174"/>
      <c r="J588" s="178">
        <f>SUM(J584:J587)</f>
        <v>-114.72999999999956</v>
      </c>
      <c r="K588" s="174"/>
      <c r="L588" s="174"/>
      <c r="M588" s="174"/>
      <c r="N588" s="174"/>
      <c r="O588" s="174"/>
      <c r="P588" s="174"/>
      <c r="Q588" s="174"/>
      <c r="R588" s="174"/>
      <c r="S588" s="160"/>
      <c r="T588" s="160"/>
      <c r="U588" s="160"/>
      <c r="V588" s="160"/>
    </row>
    <row r="589" spans="1:22">
      <c r="A589" s="160" t="s">
        <v>22</v>
      </c>
      <c r="B589" s="160"/>
      <c r="C589" s="160"/>
      <c r="D589" s="160"/>
      <c r="E589" s="161"/>
      <c r="F589" s="162"/>
      <c r="G589" s="163"/>
      <c r="H589" s="160"/>
      <c r="I589" s="160"/>
      <c r="J589" s="160"/>
      <c r="K589" s="160"/>
      <c r="L589" s="160"/>
      <c r="M589" s="160"/>
      <c r="N589" s="160"/>
      <c r="O589" s="160"/>
      <c r="P589" s="160"/>
      <c r="Q589" s="160"/>
      <c r="R589" s="160"/>
      <c r="S589" s="160"/>
      <c r="T589" s="160"/>
      <c r="U589" s="160"/>
      <c r="V589" s="160"/>
    </row>
    <row r="590" spans="1:22">
      <c r="A590" s="160"/>
      <c r="B590" s="160"/>
      <c r="C590" s="160"/>
      <c r="D590" s="160"/>
      <c r="E590" s="161"/>
      <c r="F590" s="162"/>
      <c r="G590" s="163">
        <f>+G13+G16+G32+G37+G46+G48+G54+G88+G94+G103+G112+G117+G122+G135+G148+G161+G176+G201+G214+G227+G245+G258+G273+G286+G304+G308+G311+G314+G358+G387+G502+G507+G513+G516+G518+G533+G535+G550+G559+G567+G574+G578+G583+G588</f>
        <v>-234663.36000000002</v>
      </c>
      <c r="H590" s="180">
        <f>+H13+H16+H32+H37+H46+H48+H54+H88+H94+H103+H112+H117+H122+H135+H148+H161+H176+H201+H214+H227+H245+H258+H273+H286+H304+H308+H311+H314+H358+H387+H502+H507+H513+H516+H518+H533+H535+H550+H559+H567+H574+H578+H583+H588</f>
        <v>-314852.3</v>
      </c>
      <c r="I590" s="160"/>
      <c r="J590" s="180">
        <f>+J13+J16+J32+J37+J46+J48+J54+J88+J94+J103+J112+J117+J122+J135+J148+J161+J176+J201+J214+J227+J245+J258+J273+J286+J304+J308+J311+J314+J358+J387+J502+J507+J513+J516+J518+J533+J535+J550+J559+J567+J574+J578+J583+J588</f>
        <v>-312648.54000000004</v>
      </c>
      <c r="K590" s="160"/>
      <c r="L590" s="160"/>
      <c r="M590" s="160"/>
      <c r="N590" s="160"/>
      <c r="O590" s="160"/>
      <c r="P590" s="160"/>
      <c r="Q590" s="160"/>
      <c r="R590" s="160"/>
      <c r="S590" s="160"/>
      <c r="T590" s="160"/>
      <c r="U590" s="160"/>
      <c r="V590" s="160"/>
    </row>
    <row r="591" spans="1:22">
      <c r="D591"/>
      <c r="E591"/>
      <c r="F591"/>
    </row>
    <row r="592" spans="1:22">
      <c r="D592"/>
      <c r="E592"/>
      <c r="F592"/>
      <c r="J592" s="182">
        <f>J590-J588-J13</f>
        <v>71311.189999999944</v>
      </c>
    </row>
    <row r="593" spans="4:6">
      <c r="D593"/>
      <c r="E593"/>
      <c r="F593"/>
    </row>
    <row r="594" spans="4:6">
      <c r="D594"/>
      <c r="E594"/>
      <c r="F594"/>
    </row>
    <row r="595" spans="4:6">
      <c r="D595"/>
      <c r="E595"/>
      <c r="F595"/>
    </row>
    <row r="596" spans="4:6">
      <c r="D596"/>
      <c r="E596"/>
      <c r="F596"/>
    </row>
    <row r="597" spans="4:6">
      <c r="D597"/>
      <c r="E597"/>
      <c r="F597"/>
    </row>
    <row r="598" spans="4:6">
      <c r="D598"/>
      <c r="E598"/>
      <c r="F598"/>
    </row>
    <row r="599" spans="4:6">
      <c r="D599"/>
      <c r="E599"/>
      <c r="F599"/>
    </row>
    <row r="600" spans="4:6">
      <c r="D600"/>
      <c r="E600"/>
      <c r="F600"/>
    </row>
    <row r="601" spans="4:6">
      <c r="D601"/>
      <c r="E601"/>
      <c r="F601"/>
    </row>
    <row r="602" spans="4:6">
      <c r="D602"/>
      <c r="E602"/>
      <c r="F602"/>
    </row>
    <row r="603" spans="4:6">
      <c r="D603"/>
      <c r="E603"/>
      <c r="F603"/>
    </row>
    <row r="604" spans="4:6">
      <c r="D604"/>
      <c r="E604"/>
      <c r="F604"/>
    </row>
    <row r="605" spans="4:6">
      <c r="D605"/>
      <c r="E605"/>
      <c r="F605"/>
    </row>
    <row r="606" spans="4:6">
      <c r="D606"/>
      <c r="E606"/>
      <c r="F606"/>
    </row>
    <row r="607" spans="4:6">
      <c r="D607"/>
      <c r="E607"/>
      <c r="F607"/>
    </row>
    <row r="608" spans="4:6">
      <c r="D608"/>
      <c r="E608"/>
      <c r="F608"/>
    </row>
    <row r="609" spans="4:6">
      <c r="D609"/>
      <c r="E609"/>
      <c r="F609"/>
    </row>
    <row r="610" spans="4:6">
      <c r="D610"/>
      <c r="E610"/>
      <c r="F610"/>
    </row>
    <row r="611" spans="4:6">
      <c r="D611"/>
      <c r="E611"/>
      <c r="F611"/>
    </row>
    <row r="612" spans="4:6">
      <c r="D612"/>
      <c r="E612"/>
      <c r="F612"/>
    </row>
    <row r="613" spans="4:6">
      <c r="D613"/>
      <c r="E613"/>
      <c r="F613"/>
    </row>
    <row r="614" spans="4:6">
      <c r="D614"/>
      <c r="E614"/>
      <c r="F614"/>
    </row>
    <row r="615" spans="4:6">
      <c r="D615"/>
      <c r="E615"/>
      <c r="F615"/>
    </row>
    <row r="616" spans="4:6">
      <c r="D616"/>
      <c r="E616"/>
      <c r="F616"/>
    </row>
    <row r="617" spans="4:6">
      <c r="D617"/>
      <c r="E617"/>
      <c r="F617"/>
    </row>
    <row r="618" spans="4:6">
      <c r="D618"/>
      <c r="E618"/>
      <c r="F618"/>
    </row>
    <row r="619" spans="4:6">
      <c r="D619"/>
      <c r="E619"/>
      <c r="F619"/>
    </row>
    <row r="620" spans="4:6">
      <c r="D620"/>
      <c r="E620"/>
      <c r="F620"/>
    </row>
    <row r="621" spans="4:6">
      <c r="D621"/>
      <c r="E621"/>
      <c r="F621"/>
    </row>
    <row r="622" spans="4:6">
      <c r="D622"/>
      <c r="E622"/>
      <c r="F622"/>
    </row>
    <row r="623" spans="4:6">
      <c r="D623"/>
      <c r="E623"/>
      <c r="F623"/>
    </row>
    <row r="624" spans="4:6">
      <c r="D624"/>
      <c r="E624"/>
      <c r="F624"/>
    </row>
    <row r="625" spans="4:6">
      <c r="D625"/>
      <c r="E625"/>
      <c r="F625"/>
    </row>
    <row r="626" spans="4:6">
      <c r="D626"/>
      <c r="E626"/>
      <c r="F626"/>
    </row>
    <row r="627" spans="4:6">
      <c r="D627"/>
      <c r="E627"/>
      <c r="F627"/>
    </row>
    <row r="628" spans="4:6">
      <c r="D628"/>
      <c r="E628"/>
      <c r="F628"/>
    </row>
    <row r="629" spans="4:6">
      <c r="D629"/>
      <c r="E629"/>
      <c r="F629"/>
    </row>
    <row r="630" spans="4:6">
      <c r="D630"/>
      <c r="E630"/>
      <c r="F630"/>
    </row>
    <row r="631" spans="4:6">
      <c r="D631"/>
      <c r="E631"/>
      <c r="F631"/>
    </row>
    <row r="632" spans="4:6">
      <c r="D632"/>
      <c r="E632"/>
      <c r="F632"/>
    </row>
    <row r="633" spans="4:6">
      <c r="D633"/>
      <c r="E633"/>
      <c r="F633"/>
    </row>
    <row r="634" spans="4:6">
      <c r="D634"/>
      <c r="E634"/>
      <c r="F634"/>
    </row>
    <row r="635" spans="4:6">
      <c r="D635"/>
      <c r="E635"/>
      <c r="F635"/>
    </row>
    <row r="636" spans="4:6">
      <c r="D636"/>
      <c r="E636"/>
      <c r="F636"/>
    </row>
    <row r="637" spans="4:6">
      <c r="D637"/>
      <c r="E637"/>
      <c r="F637"/>
    </row>
    <row r="638" spans="4:6">
      <c r="D638"/>
      <c r="E638"/>
      <c r="F638"/>
    </row>
    <row r="639" spans="4:6">
      <c r="D639"/>
      <c r="E639"/>
      <c r="F639"/>
    </row>
    <row r="640" spans="4:6">
      <c r="D640"/>
      <c r="E640"/>
      <c r="F640"/>
    </row>
    <row r="641" spans="4:6">
      <c r="D641"/>
      <c r="E641"/>
      <c r="F641"/>
    </row>
    <row r="642" spans="4:6">
      <c r="D642"/>
      <c r="E642"/>
      <c r="F642"/>
    </row>
    <row r="643" spans="4:6">
      <c r="D643"/>
      <c r="E643"/>
      <c r="F643"/>
    </row>
    <row r="644" spans="4:6">
      <c r="D644"/>
      <c r="E644"/>
      <c r="F644"/>
    </row>
    <row r="645" spans="4:6">
      <c r="D645"/>
      <c r="E645"/>
      <c r="F645"/>
    </row>
    <row r="646" spans="4:6">
      <c r="D646"/>
      <c r="E646"/>
      <c r="F646"/>
    </row>
    <row r="647" spans="4:6">
      <c r="D647"/>
      <c r="E647"/>
      <c r="F647"/>
    </row>
    <row r="648" spans="4:6">
      <c r="D648"/>
      <c r="E648"/>
      <c r="F648"/>
    </row>
    <row r="649" spans="4:6">
      <c r="D649"/>
      <c r="E649"/>
      <c r="F649"/>
    </row>
    <row r="650" spans="4:6">
      <c r="D650"/>
      <c r="E650"/>
      <c r="F650"/>
    </row>
    <row r="651" spans="4:6">
      <c r="D651"/>
      <c r="E651"/>
      <c r="F651"/>
    </row>
    <row r="652" spans="4:6">
      <c r="D652"/>
      <c r="E652"/>
      <c r="F652"/>
    </row>
    <row r="653" spans="4:6">
      <c r="D653"/>
      <c r="E653"/>
      <c r="F653"/>
    </row>
    <row r="654" spans="4:6">
      <c r="D654"/>
      <c r="E654"/>
      <c r="F654"/>
    </row>
    <row r="655" spans="4:6">
      <c r="D655"/>
      <c r="E655"/>
      <c r="F655"/>
    </row>
    <row r="656" spans="4:6">
      <c r="D656"/>
      <c r="E656"/>
      <c r="F656"/>
    </row>
    <row r="657" spans="4:6">
      <c r="D657"/>
      <c r="E657"/>
      <c r="F657"/>
    </row>
    <row r="658" spans="4:6">
      <c r="D658"/>
      <c r="E658"/>
      <c r="F658"/>
    </row>
    <row r="659" spans="4:6">
      <c r="D659"/>
      <c r="E659"/>
      <c r="F659"/>
    </row>
    <row r="660" spans="4:6">
      <c r="D660"/>
      <c r="E660"/>
      <c r="F660"/>
    </row>
    <row r="661" spans="4:6">
      <c r="D661"/>
      <c r="E661"/>
      <c r="F661"/>
    </row>
    <row r="662" spans="4:6">
      <c r="D662"/>
      <c r="E662"/>
      <c r="F662"/>
    </row>
    <row r="663" spans="4:6">
      <c r="D663"/>
      <c r="E663"/>
      <c r="F663"/>
    </row>
    <row r="664" spans="4:6">
      <c r="D664"/>
      <c r="E664"/>
      <c r="F664"/>
    </row>
    <row r="665" spans="4:6">
      <c r="D665"/>
      <c r="E665"/>
      <c r="F665"/>
    </row>
    <row r="666" spans="4:6">
      <c r="D666"/>
      <c r="E666"/>
      <c r="F666"/>
    </row>
    <row r="667" spans="4:6">
      <c r="D667"/>
      <c r="E667"/>
      <c r="F667"/>
    </row>
    <row r="668" spans="4:6">
      <c r="D668"/>
      <c r="E668"/>
      <c r="F668"/>
    </row>
    <row r="669" spans="4:6">
      <c r="D669"/>
      <c r="E669"/>
      <c r="F669"/>
    </row>
    <row r="670" spans="4:6">
      <c r="D670"/>
      <c r="E670"/>
      <c r="F670"/>
    </row>
    <row r="671" spans="4:6">
      <c r="D671"/>
      <c r="E671"/>
      <c r="F671"/>
    </row>
    <row r="672" spans="4:6">
      <c r="D672"/>
      <c r="E672"/>
      <c r="F672"/>
    </row>
    <row r="673" spans="4:6">
      <c r="D673"/>
      <c r="E673"/>
      <c r="F673"/>
    </row>
    <row r="674" spans="4:6">
      <c r="D674"/>
      <c r="E674"/>
      <c r="F674"/>
    </row>
    <row r="675" spans="4:6">
      <c r="D675"/>
      <c r="E675"/>
      <c r="F675"/>
    </row>
    <row r="676" spans="4:6">
      <c r="D676"/>
      <c r="E676"/>
      <c r="F676"/>
    </row>
    <row r="677" spans="4:6">
      <c r="D677"/>
      <c r="E677"/>
      <c r="F677"/>
    </row>
    <row r="678" spans="4:6">
      <c r="D678"/>
      <c r="E678"/>
      <c r="F678"/>
    </row>
    <row r="679" spans="4:6">
      <c r="D679"/>
      <c r="E679"/>
      <c r="F679"/>
    </row>
    <row r="680" spans="4:6">
      <c r="D680"/>
      <c r="E680"/>
      <c r="F680"/>
    </row>
    <row r="681" spans="4:6">
      <c r="D681"/>
      <c r="E681"/>
      <c r="F681"/>
    </row>
    <row r="682" spans="4:6">
      <c r="D682"/>
      <c r="E682"/>
      <c r="F682"/>
    </row>
    <row r="683" spans="4:6">
      <c r="D683"/>
      <c r="E683"/>
      <c r="F683"/>
    </row>
    <row r="684" spans="4:6">
      <c r="D684"/>
      <c r="E684"/>
      <c r="F684"/>
    </row>
    <row r="685" spans="4:6">
      <c r="D685"/>
      <c r="E685"/>
      <c r="F685"/>
    </row>
    <row r="686" spans="4:6">
      <c r="D686"/>
      <c r="E686"/>
      <c r="F686"/>
    </row>
    <row r="687" spans="4:6">
      <c r="D687"/>
      <c r="E687"/>
      <c r="F687"/>
    </row>
    <row r="688" spans="4:6" outlineLevel="1">
      <c r="D688"/>
      <c r="E688"/>
      <c r="F688"/>
    </row>
    <row r="689" spans="4:6" outlineLevel="1">
      <c r="D689"/>
      <c r="E689"/>
      <c r="F689"/>
    </row>
    <row r="690" spans="4:6" outlineLevel="1">
      <c r="D690"/>
      <c r="E690"/>
      <c r="F690"/>
    </row>
    <row r="691" spans="4:6" outlineLevel="1">
      <c r="D691"/>
      <c r="E691"/>
      <c r="F691"/>
    </row>
    <row r="692" spans="4:6" outlineLevel="1">
      <c r="D692"/>
      <c r="E692"/>
      <c r="F692"/>
    </row>
    <row r="693" spans="4:6" outlineLevel="1">
      <c r="D693"/>
      <c r="E693"/>
      <c r="F693"/>
    </row>
    <row r="694" spans="4:6" outlineLevel="1">
      <c r="D694"/>
      <c r="E694"/>
      <c r="F694"/>
    </row>
    <row r="695" spans="4:6" outlineLevel="1">
      <c r="D695"/>
      <c r="E695"/>
      <c r="F695"/>
    </row>
    <row r="696" spans="4:6" outlineLevel="1">
      <c r="D696"/>
      <c r="E696"/>
      <c r="F696"/>
    </row>
    <row r="697" spans="4:6" outlineLevel="1">
      <c r="D697"/>
      <c r="E697"/>
      <c r="F697"/>
    </row>
    <row r="698" spans="4:6" outlineLevel="1">
      <c r="D698"/>
      <c r="E698"/>
      <c r="F698"/>
    </row>
    <row r="699" spans="4:6" outlineLevel="1">
      <c r="D699"/>
      <c r="E699"/>
      <c r="F699"/>
    </row>
    <row r="700" spans="4:6" outlineLevel="1">
      <c r="D700"/>
      <c r="E700"/>
      <c r="F700"/>
    </row>
    <row r="701" spans="4:6" outlineLevel="1">
      <c r="D701"/>
      <c r="E701"/>
      <c r="F701"/>
    </row>
    <row r="702" spans="4:6" outlineLevel="1">
      <c r="D702"/>
      <c r="E702"/>
      <c r="F702"/>
    </row>
    <row r="703" spans="4:6" outlineLevel="1">
      <c r="D703"/>
      <c r="E703"/>
      <c r="F703"/>
    </row>
    <row r="704" spans="4:6" outlineLevel="1">
      <c r="D704"/>
      <c r="E704"/>
      <c r="F704"/>
    </row>
    <row r="705" spans="4:6" outlineLevel="1">
      <c r="D705"/>
      <c r="E705"/>
      <c r="F705"/>
    </row>
    <row r="706" spans="4:6">
      <c r="D706"/>
      <c r="E706"/>
      <c r="F706"/>
    </row>
    <row r="707" spans="4:6" outlineLevel="1">
      <c r="D707"/>
      <c r="E707"/>
      <c r="F707"/>
    </row>
    <row r="708" spans="4:6" outlineLevel="1">
      <c r="D708"/>
      <c r="E708"/>
      <c r="F708"/>
    </row>
    <row r="709" spans="4:6" outlineLevel="1">
      <c r="D709"/>
      <c r="E709"/>
      <c r="F709"/>
    </row>
    <row r="710" spans="4:6" outlineLevel="1">
      <c r="D710"/>
      <c r="E710"/>
      <c r="F710"/>
    </row>
    <row r="711" spans="4:6" outlineLevel="1">
      <c r="D711"/>
      <c r="E711"/>
      <c r="F711"/>
    </row>
    <row r="712" spans="4:6" outlineLevel="1">
      <c r="D712"/>
      <c r="E712"/>
      <c r="F712"/>
    </row>
    <row r="713" spans="4:6" outlineLevel="1">
      <c r="D713"/>
      <c r="E713"/>
      <c r="F713"/>
    </row>
    <row r="714" spans="4:6">
      <c r="D714"/>
      <c r="E714"/>
      <c r="F714"/>
    </row>
    <row r="715" spans="4:6" outlineLevel="1">
      <c r="D715"/>
      <c r="E715"/>
      <c r="F715"/>
    </row>
    <row r="716" spans="4:6" outlineLevel="1">
      <c r="D716"/>
      <c r="E716"/>
      <c r="F716"/>
    </row>
    <row r="717" spans="4:6" outlineLevel="1">
      <c r="D717"/>
      <c r="E717"/>
      <c r="F717"/>
    </row>
    <row r="718" spans="4:6" outlineLevel="1">
      <c r="D718"/>
      <c r="E718"/>
      <c r="F718"/>
    </row>
    <row r="719" spans="4:6">
      <c r="D719"/>
      <c r="E719"/>
      <c r="F719"/>
    </row>
    <row r="720" spans="4:6" outlineLevel="1">
      <c r="D720"/>
      <c r="E720"/>
      <c r="F720"/>
    </row>
    <row r="721" spans="4:6">
      <c r="D721"/>
      <c r="E721"/>
      <c r="F721"/>
    </row>
    <row r="722" spans="4:6" outlineLevel="1">
      <c r="D722"/>
      <c r="E722"/>
      <c r="F722"/>
    </row>
    <row r="723" spans="4:6">
      <c r="D723"/>
      <c r="E723"/>
      <c r="F723"/>
    </row>
    <row r="724" spans="4:6" outlineLevel="1">
      <c r="D724"/>
      <c r="E724"/>
      <c r="F724"/>
    </row>
    <row r="725" spans="4:6">
      <c r="D725"/>
      <c r="E725"/>
      <c r="F725"/>
    </row>
    <row r="726" spans="4:6" outlineLevel="1">
      <c r="D726"/>
      <c r="E726"/>
      <c r="F726"/>
    </row>
    <row r="727" spans="4:6" outlineLevel="1">
      <c r="D727"/>
      <c r="E727"/>
      <c r="F727"/>
    </row>
    <row r="728" spans="4:6">
      <c r="D728"/>
      <c r="E728"/>
      <c r="F728"/>
    </row>
    <row r="729" spans="4:6" outlineLevel="1">
      <c r="D729"/>
      <c r="E729"/>
      <c r="F729"/>
    </row>
    <row r="730" spans="4:6">
      <c r="D730"/>
      <c r="E730"/>
      <c r="F730"/>
    </row>
    <row r="731" spans="4:6" outlineLevel="1">
      <c r="D731"/>
      <c r="E731"/>
      <c r="F731"/>
    </row>
    <row r="732" spans="4:6" outlineLevel="1">
      <c r="D732"/>
      <c r="E732"/>
      <c r="F732"/>
    </row>
    <row r="733" spans="4:6" outlineLevel="1">
      <c r="D733"/>
      <c r="E733"/>
      <c r="F733"/>
    </row>
    <row r="734" spans="4:6" outlineLevel="1">
      <c r="D734"/>
      <c r="E734"/>
      <c r="F734"/>
    </row>
    <row r="735" spans="4:6" outlineLevel="1">
      <c r="D735"/>
      <c r="E735"/>
      <c r="F735"/>
    </row>
    <row r="736" spans="4:6" outlineLevel="1">
      <c r="D736"/>
      <c r="E736"/>
      <c r="F736"/>
    </row>
    <row r="737" spans="4:6" outlineLevel="1">
      <c r="D737"/>
      <c r="E737"/>
      <c r="F737"/>
    </row>
    <row r="738" spans="4:6" outlineLevel="1">
      <c r="D738"/>
      <c r="E738"/>
      <c r="F738"/>
    </row>
    <row r="739" spans="4:6" outlineLevel="1">
      <c r="D739"/>
      <c r="E739"/>
      <c r="F739"/>
    </row>
    <row r="740" spans="4:6" outlineLevel="1">
      <c r="D740"/>
      <c r="E740"/>
      <c r="F740"/>
    </row>
    <row r="741" spans="4:6" outlineLevel="1">
      <c r="D741"/>
      <c r="E741"/>
      <c r="F741"/>
    </row>
    <row r="742" spans="4:6" outlineLevel="1">
      <c r="D742"/>
      <c r="E742"/>
      <c r="F742"/>
    </row>
    <row r="743" spans="4:6" outlineLevel="1">
      <c r="D743"/>
      <c r="E743"/>
      <c r="F743"/>
    </row>
    <row r="744" spans="4:6" outlineLevel="1">
      <c r="D744"/>
      <c r="E744"/>
      <c r="F744"/>
    </row>
    <row r="745" spans="4:6" outlineLevel="1">
      <c r="D745"/>
      <c r="E745"/>
      <c r="F745"/>
    </row>
    <row r="746" spans="4:6" outlineLevel="1">
      <c r="D746"/>
      <c r="E746"/>
      <c r="F746"/>
    </row>
    <row r="747" spans="4:6" outlineLevel="1">
      <c r="D747"/>
      <c r="E747"/>
      <c r="F747"/>
    </row>
    <row r="748" spans="4:6" outlineLevel="1">
      <c r="D748"/>
      <c r="E748"/>
      <c r="F748"/>
    </row>
    <row r="749" spans="4:6" outlineLevel="1">
      <c r="D749"/>
      <c r="E749"/>
      <c r="F749"/>
    </row>
    <row r="750" spans="4:6" outlineLevel="1">
      <c r="D750"/>
      <c r="E750"/>
      <c r="F750"/>
    </row>
    <row r="751" spans="4:6" outlineLevel="1">
      <c r="D751"/>
      <c r="E751"/>
      <c r="F751"/>
    </row>
    <row r="752" spans="4:6" outlineLevel="1">
      <c r="D752"/>
      <c r="E752"/>
      <c r="F752"/>
    </row>
    <row r="753" spans="4:6" outlineLevel="1">
      <c r="D753"/>
      <c r="E753"/>
      <c r="F753"/>
    </row>
    <row r="754" spans="4:6" outlineLevel="1">
      <c r="D754"/>
      <c r="E754"/>
      <c r="F754"/>
    </row>
    <row r="755" spans="4:6" outlineLevel="1">
      <c r="D755"/>
      <c r="E755"/>
      <c r="F755"/>
    </row>
    <row r="756" spans="4:6" outlineLevel="1">
      <c r="D756"/>
      <c r="E756"/>
      <c r="F756"/>
    </row>
    <row r="757" spans="4:6" outlineLevel="1">
      <c r="D757"/>
      <c r="E757"/>
      <c r="F757"/>
    </row>
    <row r="758" spans="4:6">
      <c r="D758"/>
      <c r="E758"/>
      <c r="F758"/>
    </row>
    <row r="759" spans="4:6" outlineLevel="1">
      <c r="D759"/>
      <c r="E759"/>
      <c r="F759"/>
    </row>
    <row r="760" spans="4:6" outlineLevel="1">
      <c r="D760"/>
      <c r="E760"/>
      <c r="F760"/>
    </row>
    <row r="761" spans="4:6" outlineLevel="1">
      <c r="D761"/>
      <c r="E761"/>
      <c r="F761"/>
    </row>
    <row r="762" spans="4:6" outlineLevel="1">
      <c r="D762"/>
      <c r="E762"/>
      <c r="F762"/>
    </row>
    <row r="763" spans="4:6" outlineLevel="1">
      <c r="D763"/>
      <c r="E763"/>
      <c r="F763"/>
    </row>
    <row r="764" spans="4:6" outlineLevel="1">
      <c r="D764"/>
      <c r="E764"/>
      <c r="F764"/>
    </row>
    <row r="765" spans="4:6" outlineLevel="1">
      <c r="D765"/>
      <c r="E765"/>
      <c r="F765"/>
    </row>
    <row r="766" spans="4:6" outlineLevel="1">
      <c r="D766"/>
      <c r="E766"/>
      <c r="F766"/>
    </row>
    <row r="767" spans="4:6">
      <c r="D767"/>
      <c r="E767"/>
      <c r="F767"/>
    </row>
    <row r="768" spans="4:6" outlineLevel="1">
      <c r="D768"/>
      <c r="E768"/>
      <c r="F768"/>
    </row>
    <row r="769" spans="4:6" outlineLevel="1">
      <c r="D769"/>
      <c r="E769"/>
      <c r="F769"/>
    </row>
    <row r="770" spans="4:6" outlineLevel="1">
      <c r="D770"/>
      <c r="E770"/>
      <c r="F770"/>
    </row>
    <row r="771" spans="4:6" outlineLevel="1">
      <c r="D771"/>
      <c r="E771"/>
      <c r="F771"/>
    </row>
    <row r="772" spans="4:6" outlineLevel="1">
      <c r="D772"/>
      <c r="E772"/>
      <c r="F772"/>
    </row>
    <row r="773" spans="4:6" outlineLevel="1">
      <c r="D773"/>
      <c r="E773"/>
      <c r="F773"/>
    </row>
    <row r="774" spans="4:6" outlineLevel="1">
      <c r="D774"/>
      <c r="E774"/>
      <c r="F774"/>
    </row>
    <row r="775" spans="4:6" outlineLevel="1">
      <c r="D775"/>
      <c r="E775"/>
      <c r="F775"/>
    </row>
    <row r="776" spans="4:6" outlineLevel="1">
      <c r="D776"/>
      <c r="E776"/>
      <c r="F776"/>
    </row>
    <row r="777" spans="4:6" outlineLevel="1">
      <c r="D777"/>
      <c r="E777"/>
      <c r="F777"/>
    </row>
    <row r="778" spans="4:6" outlineLevel="1">
      <c r="D778"/>
      <c r="E778"/>
      <c r="F778"/>
    </row>
    <row r="779" spans="4:6" outlineLevel="1">
      <c r="D779"/>
      <c r="E779"/>
      <c r="F779"/>
    </row>
    <row r="780" spans="4:6" outlineLevel="1">
      <c r="D780"/>
      <c r="E780"/>
      <c r="F780"/>
    </row>
    <row r="781" spans="4:6" outlineLevel="1">
      <c r="D781"/>
      <c r="E781"/>
      <c r="F781"/>
    </row>
    <row r="782" spans="4:6" outlineLevel="1">
      <c r="D782"/>
      <c r="E782"/>
      <c r="F782"/>
    </row>
    <row r="783" spans="4:6" outlineLevel="1">
      <c r="D783"/>
      <c r="E783"/>
      <c r="F783"/>
    </row>
    <row r="784" spans="4:6">
      <c r="D784"/>
      <c r="E784"/>
      <c r="F784"/>
    </row>
    <row r="785" spans="4:6" outlineLevel="1">
      <c r="D785"/>
      <c r="E785"/>
      <c r="F785"/>
    </row>
    <row r="786" spans="4:6" outlineLevel="1">
      <c r="D786"/>
      <c r="E786"/>
      <c r="F786"/>
    </row>
    <row r="787" spans="4:6" outlineLevel="1">
      <c r="D787"/>
      <c r="E787"/>
      <c r="F787"/>
    </row>
    <row r="788" spans="4:6" outlineLevel="1">
      <c r="D788"/>
      <c r="E788"/>
      <c r="F788"/>
    </row>
    <row r="789" spans="4:6" outlineLevel="1">
      <c r="D789"/>
      <c r="E789"/>
      <c r="F789"/>
    </row>
    <row r="790" spans="4:6" outlineLevel="1">
      <c r="D790"/>
      <c r="E790"/>
      <c r="F790"/>
    </row>
    <row r="791" spans="4:6" outlineLevel="1">
      <c r="D791"/>
      <c r="E791"/>
      <c r="F791"/>
    </row>
    <row r="792" spans="4:6" outlineLevel="1">
      <c r="D792"/>
      <c r="E792"/>
      <c r="F792"/>
    </row>
    <row r="793" spans="4:6" outlineLevel="1">
      <c r="D793"/>
      <c r="E793"/>
      <c r="F793"/>
    </row>
    <row r="794" spans="4:6" outlineLevel="1">
      <c r="D794"/>
      <c r="E794"/>
      <c r="F794"/>
    </row>
    <row r="795" spans="4:6" outlineLevel="1">
      <c r="D795"/>
      <c r="E795"/>
      <c r="F795"/>
    </row>
    <row r="796" spans="4:6" outlineLevel="1">
      <c r="D796"/>
      <c r="E796"/>
      <c r="F796"/>
    </row>
    <row r="797" spans="4:6" outlineLevel="1">
      <c r="D797"/>
      <c r="E797"/>
      <c r="F797"/>
    </row>
    <row r="798" spans="4:6" outlineLevel="1">
      <c r="D798"/>
      <c r="E798"/>
      <c r="F798"/>
    </row>
    <row r="799" spans="4:6" outlineLevel="1">
      <c r="D799"/>
      <c r="E799"/>
      <c r="F799"/>
    </row>
    <row r="800" spans="4:6" outlineLevel="1">
      <c r="D800"/>
      <c r="E800"/>
      <c r="F800"/>
    </row>
    <row r="801" spans="4:6">
      <c r="D801"/>
      <c r="E801"/>
      <c r="F801"/>
    </row>
    <row r="802" spans="4:6" outlineLevel="1">
      <c r="D802"/>
      <c r="E802"/>
      <c r="F802"/>
    </row>
    <row r="803" spans="4:6" outlineLevel="1">
      <c r="D803"/>
      <c r="E803"/>
      <c r="F803"/>
    </row>
    <row r="804" spans="4:6" outlineLevel="1">
      <c r="D804"/>
      <c r="E804"/>
      <c r="F804"/>
    </row>
    <row r="805" spans="4:6" outlineLevel="1">
      <c r="D805"/>
      <c r="E805"/>
      <c r="F805"/>
    </row>
    <row r="806" spans="4:6" outlineLevel="1">
      <c r="D806"/>
      <c r="E806"/>
      <c r="F806"/>
    </row>
    <row r="807" spans="4:6" outlineLevel="1">
      <c r="D807"/>
      <c r="E807"/>
      <c r="F807"/>
    </row>
    <row r="808" spans="4:6" outlineLevel="1">
      <c r="D808"/>
      <c r="E808"/>
      <c r="F808"/>
    </row>
    <row r="809" spans="4:6" outlineLevel="1">
      <c r="D809"/>
      <c r="E809"/>
      <c r="F809"/>
    </row>
    <row r="810" spans="4:6" outlineLevel="1">
      <c r="D810"/>
      <c r="E810"/>
      <c r="F810"/>
    </row>
    <row r="811" spans="4:6" outlineLevel="1">
      <c r="D811"/>
      <c r="E811"/>
      <c r="F811"/>
    </row>
    <row r="812" spans="4:6" outlineLevel="1">
      <c r="D812"/>
      <c r="E812"/>
      <c r="F812"/>
    </row>
    <row r="813" spans="4:6" outlineLevel="1">
      <c r="D813"/>
      <c r="E813"/>
      <c r="F813"/>
    </row>
    <row r="814" spans="4:6" outlineLevel="1">
      <c r="D814"/>
      <c r="E814"/>
      <c r="F814"/>
    </row>
    <row r="815" spans="4:6" outlineLevel="1">
      <c r="D815"/>
      <c r="E815"/>
      <c r="F815"/>
    </row>
    <row r="816" spans="4:6" outlineLevel="1">
      <c r="D816"/>
      <c r="E816"/>
      <c r="F816"/>
    </row>
    <row r="817" spans="4:6" outlineLevel="1">
      <c r="D817"/>
      <c r="E817"/>
      <c r="F817"/>
    </row>
    <row r="818" spans="4:6" outlineLevel="1">
      <c r="D818"/>
      <c r="E818"/>
      <c r="F818"/>
    </row>
    <row r="819" spans="4:6" outlineLevel="1">
      <c r="D819"/>
      <c r="E819"/>
      <c r="F819"/>
    </row>
    <row r="820" spans="4:6" outlineLevel="1">
      <c r="D820"/>
      <c r="E820"/>
      <c r="F820"/>
    </row>
    <row r="821" spans="4:6" outlineLevel="1">
      <c r="D821"/>
      <c r="E821"/>
      <c r="F821"/>
    </row>
    <row r="822" spans="4:6" outlineLevel="1">
      <c r="D822"/>
      <c r="E822"/>
      <c r="F822"/>
    </row>
    <row r="823" spans="4:6" outlineLevel="1">
      <c r="D823"/>
      <c r="E823"/>
      <c r="F823"/>
    </row>
    <row r="824" spans="4:6" outlineLevel="1">
      <c r="D824"/>
      <c r="E824"/>
      <c r="F824"/>
    </row>
    <row r="825" spans="4:6" outlineLevel="1">
      <c r="D825"/>
      <c r="E825"/>
      <c r="F825"/>
    </row>
    <row r="826" spans="4:6" outlineLevel="1">
      <c r="D826"/>
      <c r="E826"/>
      <c r="F826"/>
    </row>
    <row r="827" spans="4:6" outlineLevel="1">
      <c r="D827"/>
      <c r="E827"/>
      <c r="F827"/>
    </row>
    <row r="828" spans="4:6" outlineLevel="1">
      <c r="D828"/>
      <c r="E828"/>
      <c r="F828"/>
    </row>
    <row r="829" spans="4:6" outlineLevel="1">
      <c r="D829"/>
      <c r="E829"/>
      <c r="F829"/>
    </row>
    <row r="830" spans="4:6" outlineLevel="1">
      <c r="D830"/>
      <c r="E830"/>
      <c r="F830"/>
    </row>
    <row r="831" spans="4:6" outlineLevel="1">
      <c r="D831"/>
      <c r="E831"/>
      <c r="F831"/>
    </row>
    <row r="832" spans="4:6" outlineLevel="1">
      <c r="D832"/>
      <c r="E832"/>
      <c r="F832"/>
    </row>
    <row r="833" spans="4:6" outlineLevel="1">
      <c r="D833"/>
      <c r="E833"/>
      <c r="F833"/>
    </row>
    <row r="834" spans="4:6" outlineLevel="1">
      <c r="D834"/>
      <c r="E834"/>
      <c r="F834"/>
    </row>
    <row r="835" spans="4:6" outlineLevel="1">
      <c r="D835"/>
      <c r="E835"/>
      <c r="F835"/>
    </row>
    <row r="836" spans="4:6" outlineLevel="1">
      <c r="D836"/>
      <c r="E836"/>
      <c r="F836"/>
    </row>
    <row r="837" spans="4:6" outlineLevel="1">
      <c r="D837"/>
      <c r="E837"/>
      <c r="F837"/>
    </row>
    <row r="838" spans="4:6" outlineLevel="1">
      <c r="D838"/>
      <c r="E838"/>
      <c r="F838"/>
    </row>
    <row r="839" spans="4:6" outlineLevel="1">
      <c r="D839"/>
      <c r="E839"/>
      <c r="F839"/>
    </row>
    <row r="840" spans="4:6" outlineLevel="1">
      <c r="D840"/>
      <c r="E840"/>
      <c r="F840"/>
    </row>
    <row r="841" spans="4:6" outlineLevel="1">
      <c r="D841"/>
      <c r="E841"/>
      <c r="F841"/>
    </row>
    <row r="842" spans="4:6" outlineLevel="1">
      <c r="D842"/>
      <c r="E842"/>
      <c r="F842"/>
    </row>
    <row r="843" spans="4:6" outlineLevel="1">
      <c r="D843"/>
      <c r="E843"/>
      <c r="F843"/>
    </row>
    <row r="844" spans="4:6" outlineLevel="1">
      <c r="D844"/>
      <c r="E844"/>
      <c r="F844"/>
    </row>
    <row r="845" spans="4:6" outlineLevel="1">
      <c r="D845"/>
      <c r="E845"/>
      <c r="F845"/>
    </row>
    <row r="846" spans="4:6" outlineLevel="1">
      <c r="D846"/>
      <c r="E846"/>
      <c r="F846"/>
    </row>
    <row r="847" spans="4:6" outlineLevel="1">
      <c r="D847"/>
      <c r="E847"/>
      <c r="F847"/>
    </row>
    <row r="848" spans="4:6" outlineLevel="1">
      <c r="D848"/>
      <c r="E848"/>
      <c r="F848"/>
    </row>
    <row r="849" spans="4:6" outlineLevel="1">
      <c r="D849"/>
      <c r="E849"/>
      <c r="F849"/>
    </row>
    <row r="850" spans="4:6" outlineLevel="1">
      <c r="D850"/>
      <c r="E850"/>
      <c r="F850"/>
    </row>
    <row r="851" spans="4:6" outlineLevel="1">
      <c r="D851"/>
      <c r="E851"/>
      <c r="F851"/>
    </row>
    <row r="852" spans="4:6" outlineLevel="1">
      <c r="D852"/>
      <c r="E852"/>
      <c r="F852"/>
    </row>
    <row r="853" spans="4:6" outlineLevel="1">
      <c r="D853"/>
      <c r="E853"/>
      <c r="F853"/>
    </row>
    <row r="854" spans="4:6" outlineLevel="1">
      <c r="D854"/>
      <c r="E854"/>
      <c r="F854"/>
    </row>
    <row r="855" spans="4:6" outlineLevel="1">
      <c r="D855"/>
      <c r="E855"/>
      <c r="F855"/>
    </row>
    <row r="856" spans="4:6" outlineLevel="1">
      <c r="D856"/>
      <c r="E856"/>
      <c r="F856"/>
    </row>
    <row r="857" spans="4:6" outlineLevel="1">
      <c r="D857"/>
      <c r="E857"/>
      <c r="F857"/>
    </row>
    <row r="858" spans="4:6" outlineLevel="1">
      <c r="D858"/>
      <c r="E858"/>
      <c r="F858"/>
    </row>
    <row r="859" spans="4:6" outlineLevel="1">
      <c r="D859"/>
      <c r="E859"/>
      <c r="F859"/>
    </row>
    <row r="860" spans="4:6" outlineLevel="1">
      <c r="D860"/>
      <c r="E860"/>
      <c r="F860"/>
    </row>
    <row r="861" spans="4:6" outlineLevel="1">
      <c r="D861"/>
      <c r="E861"/>
      <c r="F861"/>
    </row>
    <row r="862" spans="4:6" outlineLevel="1">
      <c r="D862"/>
      <c r="E862"/>
      <c r="F862"/>
    </row>
    <row r="863" spans="4:6" outlineLevel="1">
      <c r="D863"/>
      <c r="E863"/>
      <c r="F863"/>
    </row>
    <row r="864" spans="4:6" outlineLevel="1">
      <c r="D864"/>
      <c r="E864"/>
      <c r="F864"/>
    </row>
    <row r="865" spans="4:6" outlineLevel="1">
      <c r="D865"/>
      <c r="E865"/>
      <c r="F865"/>
    </row>
    <row r="866" spans="4:6" outlineLevel="1">
      <c r="D866"/>
      <c r="E866"/>
      <c r="F866"/>
    </row>
    <row r="867" spans="4:6" outlineLevel="1">
      <c r="D867"/>
      <c r="E867"/>
      <c r="F867"/>
    </row>
    <row r="868" spans="4:6" outlineLevel="1">
      <c r="D868"/>
      <c r="E868"/>
      <c r="F868"/>
    </row>
    <row r="869" spans="4:6" outlineLevel="1">
      <c r="D869"/>
      <c r="E869"/>
      <c r="F869"/>
    </row>
    <row r="870" spans="4:6" outlineLevel="1">
      <c r="D870"/>
      <c r="E870"/>
      <c r="F870"/>
    </row>
    <row r="871" spans="4:6" outlineLevel="1">
      <c r="D871"/>
      <c r="E871"/>
      <c r="F871"/>
    </row>
    <row r="872" spans="4:6" outlineLevel="1">
      <c r="D872"/>
      <c r="E872"/>
      <c r="F872"/>
    </row>
    <row r="873" spans="4:6" outlineLevel="1">
      <c r="D873"/>
      <c r="E873"/>
      <c r="F873"/>
    </row>
    <row r="874" spans="4:6" outlineLevel="1">
      <c r="D874"/>
      <c r="E874"/>
      <c r="F874"/>
    </row>
    <row r="875" spans="4:6" outlineLevel="1">
      <c r="D875"/>
      <c r="E875"/>
      <c r="F875"/>
    </row>
    <row r="876" spans="4:6" outlineLevel="1">
      <c r="D876"/>
      <c r="E876"/>
      <c r="F876"/>
    </row>
    <row r="877" spans="4:6" outlineLevel="1">
      <c r="D877"/>
      <c r="E877"/>
      <c r="F877"/>
    </row>
    <row r="878" spans="4:6" outlineLevel="1">
      <c r="D878"/>
      <c r="E878"/>
      <c r="F878"/>
    </row>
    <row r="879" spans="4:6" outlineLevel="1">
      <c r="D879"/>
      <c r="E879"/>
      <c r="F879"/>
    </row>
    <row r="880" spans="4:6" outlineLevel="1">
      <c r="D880"/>
      <c r="E880"/>
      <c r="F880"/>
    </row>
    <row r="881" spans="4:6" outlineLevel="1">
      <c r="D881"/>
      <c r="E881"/>
      <c r="F881"/>
    </row>
    <row r="882" spans="4:6" outlineLevel="1">
      <c r="D882"/>
      <c r="E882"/>
      <c r="F882"/>
    </row>
    <row r="883" spans="4:6" outlineLevel="1">
      <c r="D883"/>
      <c r="E883"/>
      <c r="F883"/>
    </row>
    <row r="884" spans="4:6" outlineLevel="1">
      <c r="D884"/>
      <c r="E884"/>
      <c r="F884"/>
    </row>
    <row r="885" spans="4:6" outlineLevel="1">
      <c r="D885"/>
      <c r="E885"/>
      <c r="F885"/>
    </row>
    <row r="886" spans="4:6" outlineLevel="1">
      <c r="D886"/>
      <c r="E886"/>
      <c r="F886"/>
    </row>
    <row r="887" spans="4:6" outlineLevel="1">
      <c r="D887"/>
      <c r="E887"/>
      <c r="F887"/>
    </row>
    <row r="888" spans="4:6" outlineLevel="1">
      <c r="D888"/>
      <c r="E888"/>
      <c r="F888"/>
    </row>
    <row r="889" spans="4:6" outlineLevel="1">
      <c r="D889"/>
      <c r="E889"/>
      <c r="F889"/>
    </row>
    <row r="890" spans="4:6" outlineLevel="1">
      <c r="D890"/>
      <c r="E890"/>
      <c r="F890"/>
    </row>
    <row r="891" spans="4:6" outlineLevel="1">
      <c r="D891"/>
      <c r="E891"/>
      <c r="F891"/>
    </row>
    <row r="892" spans="4:6" outlineLevel="1">
      <c r="D892"/>
      <c r="E892"/>
      <c r="F892"/>
    </row>
    <row r="893" spans="4:6" outlineLevel="1">
      <c r="D893"/>
      <c r="E893"/>
      <c r="F893"/>
    </row>
    <row r="894" spans="4:6" outlineLevel="1">
      <c r="D894"/>
      <c r="E894"/>
      <c r="F894"/>
    </row>
    <row r="895" spans="4:6" outlineLevel="1">
      <c r="D895"/>
      <c r="E895"/>
      <c r="F895"/>
    </row>
    <row r="896" spans="4:6" outlineLevel="1">
      <c r="D896"/>
      <c r="E896"/>
      <c r="F896"/>
    </row>
    <row r="897" spans="4:6" outlineLevel="1">
      <c r="D897"/>
      <c r="E897"/>
      <c r="F897"/>
    </row>
    <row r="898" spans="4:6" outlineLevel="1">
      <c r="D898"/>
      <c r="E898"/>
      <c r="F898"/>
    </row>
    <row r="899" spans="4:6" outlineLevel="1">
      <c r="D899"/>
      <c r="E899"/>
      <c r="F899"/>
    </row>
    <row r="900" spans="4:6" outlineLevel="1">
      <c r="D900"/>
      <c r="E900"/>
      <c r="F900"/>
    </row>
    <row r="901" spans="4:6" outlineLevel="1">
      <c r="D901"/>
      <c r="E901"/>
      <c r="F901"/>
    </row>
    <row r="902" spans="4:6" outlineLevel="1">
      <c r="D902"/>
      <c r="E902"/>
      <c r="F902"/>
    </row>
    <row r="903" spans="4:6" outlineLevel="1">
      <c r="D903"/>
      <c r="E903"/>
      <c r="F903"/>
    </row>
    <row r="904" spans="4:6" outlineLevel="1">
      <c r="D904"/>
      <c r="E904"/>
      <c r="F904"/>
    </row>
    <row r="905" spans="4:6" outlineLevel="1">
      <c r="D905"/>
      <c r="E905"/>
      <c r="F905"/>
    </row>
    <row r="906" spans="4:6" outlineLevel="1">
      <c r="D906"/>
      <c r="E906"/>
      <c r="F906"/>
    </row>
    <row r="907" spans="4:6" outlineLevel="1">
      <c r="D907"/>
      <c r="E907"/>
      <c r="F907"/>
    </row>
    <row r="908" spans="4:6" outlineLevel="1">
      <c r="D908"/>
      <c r="E908"/>
      <c r="F908"/>
    </row>
    <row r="909" spans="4:6">
      <c r="D909"/>
      <c r="E909"/>
      <c r="F909"/>
    </row>
    <row r="910" spans="4:6" outlineLevel="1">
      <c r="D910"/>
      <c r="E910"/>
      <c r="F910"/>
    </row>
    <row r="911" spans="4:6" outlineLevel="1">
      <c r="D911"/>
      <c r="E911"/>
      <c r="F911"/>
    </row>
    <row r="912" spans="4:6">
      <c r="D912"/>
      <c r="E912"/>
      <c r="F912"/>
    </row>
    <row r="913" spans="4:6" outlineLevel="1">
      <c r="D913"/>
      <c r="E913"/>
      <c r="F913"/>
    </row>
    <row r="914" spans="4:6">
      <c r="D914"/>
      <c r="E914"/>
      <c r="F914"/>
    </row>
    <row r="915" spans="4:6" outlineLevel="1">
      <c r="D915"/>
      <c r="E915"/>
      <c r="F915"/>
    </row>
    <row r="916" spans="4:6" outlineLevel="1">
      <c r="D916"/>
      <c r="E916"/>
      <c r="F916"/>
    </row>
    <row r="917" spans="4:6" outlineLevel="1">
      <c r="D917"/>
      <c r="E917"/>
      <c r="F917"/>
    </row>
    <row r="918" spans="4:6">
      <c r="D918"/>
      <c r="E918"/>
      <c r="F918"/>
    </row>
    <row r="919" spans="4:6" outlineLevel="1">
      <c r="D919"/>
      <c r="E919"/>
      <c r="F919"/>
    </row>
    <row r="920" spans="4:6" outlineLevel="1">
      <c r="D920"/>
      <c r="E920"/>
      <c r="F920"/>
    </row>
    <row r="921" spans="4:6">
      <c r="D921"/>
      <c r="E921"/>
      <c r="F921"/>
    </row>
    <row r="922" spans="4:6" outlineLevel="1">
      <c r="D922"/>
      <c r="E922"/>
      <c r="F922"/>
    </row>
    <row r="923" spans="4:6">
      <c r="D923"/>
      <c r="E923"/>
      <c r="F923"/>
    </row>
    <row r="924" spans="4:6">
      <c r="D924"/>
      <c r="E924"/>
      <c r="F924"/>
    </row>
    <row r="925" spans="4:6">
      <c r="D925"/>
      <c r="E925"/>
      <c r="F925"/>
    </row>
    <row r="926" spans="4:6">
      <c r="D926"/>
      <c r="E926"/>
      <c r="F926"/>
    </row>
    <row r="927" spans="4:6">
      <c r="D927"/>
      <c r="E927"/>
      <c r="F927"/>
    </row>
    <row r="928" spans="4:6">
      <c r="D928"/>
      <c r="E928"/>
      <c r="F928"/>
    </row>
    <row r="929" spans="4:6">
      <c r="D929"/>
      <c r="E929"/>
      <c r="F929"/>
    </row>
    <row r="930" spans="4:6">
      <c r="D930"/>
      <c r="E930"/>
      <c r="F930"/>
    </row>
    <row r="931" spans="4:6">
      <c r="D931"/>
      <c r="E931"/>
      <c r="F931"/>
    </row>
    <row r="932" spans="4:6">
      <c r="D932"/>
      <c r="E932"/>
      <c r="F932"/>
    </row>
    <row r="933" spans="4:6">
      <c r="D933"/>
      <c r="E933"/>
      <c r="F933"/>
    </row>
    <row r="934" spans="4:6">
      <c r="D934"/>
      <c r="E934"/>
      <c r="F934"/>
    </row>
    <row r="935" spans="4:6">
      <c r="D935"/>
      <c r="E935"/>
      <c r="F935"/>
    </row>
    <row r="936" spans="4:6">
      <c r="D936"/>
      <c r="E936"/>
      <c r="F936"/>
    </row>
    <row r="937" spans="4:6">
      <c r="D937"/>
      <c r="E937"/>
      <c r="F937"/>
    </row>
    <row r="938" spans="4:6">
      <c r="D938"/>
      <c r="E938"/>
      <c r="F938"/>
    </row>
    <row r="939" spans="4:6">
      <c r="D939"/>
      <c r="E939"/>
      <c r="F939"/>
    </row>
    <row r="940" spans="4:6">
      <c r="D940"/>
      <c r="E940"/>
      <c r="F940"/>
    </row>
    <row r="941" spans="4:6">
      <c r="D941"/>
      <c r="E941"/>
      <c r="F941"/>
    </row>
    <row r="942" spans="4:6">
      <c r="D942"/>
      <c r="E942"/>
      <c r="F942"/>
    </row>
    <row r="943" spans="4:6">
      <c r="D943"/>
      <c r="E943"/>
      <c r="F943"/>
    </row>
    <row r="944" spans="4:6">
      <c r="D944"/>
      <c r="E944"/>
      <c r="F944"/>
    </row>
    <row r="945" spans="4:6">
      <c r="D945"/>
      <c r="E945"/>
      <c r="F945"/>
    </row>
    <row r="946" spans="4:6">
      <c r="D946"/>
      <c r="E946"/>
      <c r="F946"/>
    </row>
    <row r="947" spans="4:6">
      <c r="D947"/>
      <c r="E947"/>
      <c r="F947"/>
    </row>
    <row r="948" spans="4:6">
      <c r="D948"/>
      <c r="E948"/>
      <c r="F948"/>
    </row>
    <row r="949" spans="4:6">
      <c r="D949"/>
      <c r="E949"/>
      <c r="F949"/>
    </row>
    <row r="950" spans="4:6">
      <c r="D950"/>
      <c r="E950"/>
      <c r="F950"/>
    </row>
    <row r="951" spans="4:6">
      <c r="D951"/>
      <c r="E951"/>
      <c r="F951"/>
    </row>
    <row r="952" spans="4:6">
      <c r="D952"/>
      <c r="E952"/>
      <c r="F952"/>
    </row>
    <row r="953" spans="4:6">
      <c r="D953"/>
      <c r="E953"/>
      <c r="F953"/>
    </row>
    <row r="954" spans="4:6">
      <c r="D954"/>
      <c r="E954"/>
      <c r="F954"/>
    </row>
    <row r="955" spans="4:6">
      <c r="D955"/>
      <c r="E955"/>
      <c r="F955"/>
    </row>
    <row r="956" spans="4:6">
      <c r="D956"/>
      <c r="E956"/>
      <c r="F956"/>
    </row>
    <row r="957" spans="4:6">
      <c r="D957"/>
      <c r="E957"/>
      <c r="F957"/>
    </row>
    <row r="958" spans="4:6">
      <c r="D958"/>
      <c r="E958"/>
      <c r="F958"/>
    </row>
    <row r="959" spans="4:6">
      <c r="D959"/>
      <c r="E959"/>
      <c r="F959"/>
    </row>
    <row r="960" spans="4:6">
      <c r="D960"/>
      <c r="E960"/>
      <c r="F960"/>
    </row>
    <row r="961" spans="4:6">
      <c r="D961"/>
      <c r="E961"/>
      <c r="F961"/>
    </row>
    <row r="962" spans="4:6">
      <c r="D962"/>
      <c r="E962"/>
      <c r="F962"/>
    </row>
    <row r="963" spans="4:6">
      <c r="D963"/>
      <c r="E963"/>
      <c r="F963"/>
    </row>
    <row r="964" spans="4:6">
      <c r="D964"/>
      <c r="E964"/>
      <c r="F964"/>
    </row>
    <row r="965" spans="4:6">
      <c r="D965"/>
      <c r="E965"/>
      <c r="F965"/>
    </row>
    <row r="966" spans="4:6">
      <c r="D966"/>
      <c r="E966"/>
      <c r="F966"/>
    </row>
    <row r="967" spans="4:6">
      <c r="D967"/>
      <c r="E967"/>
      <c r="F967"/>
    </row>
    <row r="968" spans="4:6">
      <c r="D968"/>
      <c r="E968"/>
      <c r="F968"/>
    </row>
    <row r="969" spans="4:6">
      <c r="D969"/>
      <c r="E969"/>
      <c r="F969"/>
    </row>
    <row r="970" spans="4:6">
      <c r="D970"/>
      <c r="E970"/>
      <c r="F970"/>
    </row>
    <row r="971" spans="4:6">
      <c r="D971"/>
      <c r="E971"/>
      <c r="F971"/>
    </row>
    <row r="972" spans="4:6">
      <c r="D972"/>
      <c r="E972"/>
      <c r="F972"/>
    </row>
    <row r="973" spans="4:6">
      <c r="D973"/>
      <c r="E973"/>
      <c r="F973"/>
    </row>
    <row r="974" spans="4:6">
      <c r="D974"/>
      <c r="E974"/>
      <c r="F974"/>
    </row>
    <row r="975" spans="4:6">
      <c r="D975"/>
      <c r="E975"/>
      <c r="F975"/>
    </row>
    <row r="976" spans="4:6">
      <c r="D976"/>
      <c r="E976"/>
      <c r="F976"/>
    </row>
    <row r="977" spans="4:6">
      <c r="D977"/>
      <c r="E977"/>
      <c r="F977"/>
    </row>
    <row r="978" spans="4:6">
      <c r="D978"/>
      <c r="E978"/>
      <c r="F978"/>
    </row>
    <row r="979" spans="4:6">
      <c r="D979"/>
      <c r="E979"/>
      <c r="F979"/>
    </row>
    <row r="980" spans="4:6">
      <c r="D980"/>
      <c r="E980"/>
      <c r="F980"/>
    </row>
    <row r="981" spans="4:6">
      <c r="D981"/>
      <c r="E981"/>
      <c r="F981"/>
    </row>
    <row r="982" spans="4:6">
      <c r="D982"/>
      <c r="E982"/>
      <c r="F982"/>
    </row>
    <row r="983" spans="4:6">
      <c r="D983"/>
      <c r="E983"/>
      <c r="F983"/>
    </row>
    <row r="984" spans="4:6">
      <c r="D984"/>
      <c r="E984"/>
      <c r="F984"/>
    </row>
    <row r="985" spans="4:6">
      <c r="D985"/>
      <c r="E985"/>
      <c r="F985"/>
    </row>
    <row r="986" spans="4:6">
      <c r="D986"/>
      <c r="E986"/>
      <c r="F986"/>
    </row>
    <row r="987" spans="4:6">
      <c r="D987"/>
      <c r="E987"/>
      <c r="F987"/>
    </row>
    <row r="988" spans="4:6">
      <c r="D988"/>
      <c r="E988"/>
      <c r="F988"/>
    </row>
    <row r="989" spans="4:6">
      <c r="D989"/>
      <c r="E989"/>
      <c r="F989"/>
    </row>
    <row r="990" spans="4:6">
      <c r="D990"/>
      <c r="E990"/>
      <c r="F990"/>
    </row>
    <row r="991" spans="4:6">
      <c r="D991"/>
      <c r="E991"/>
      <c r="F991"/>
    </row>
    <row r="992" spans="4:6">
      <c r="D992"/>
      <c r="E992"/>
      <c r="F992"/>
    </row>
    <row r="993" spans="4:6">
      <c r="D993"/>
      <c r="E993"/>
      <c r="F993"/>
    </row>
    <row r="994" spans="4:6">
      <c r="D994"/>
      <c r="E994"/>
      <c r="F994"/>
    </row>
    <row r="995" spans="4:6">
      <c r="D995"/>
      <c r="E995"/>
      <c r="F995"/>
    </row>
    <row r="996" spans="4:6">
      <c r="D996"/>
      <c r="E996"/>
      <c r="F996"/>
    </row>
    <row r="997" spans="4:6">
      <c r="D997"/>
      <c r="E997"/>
      <c r="F997"/>
    </row>
    <row r="998" spans="4:6">
      <c r="D998"/>
      <c r="E998"/>
      <c r="F998"/>
    </row>
    <row r="999" spans="4:6">
      <c r="D999"/>
      <c r="E999"/>
      <c r="F999"/>
    </row>
    <row r="1000" spans="4:6">
      <c r="D1000"/>
      <c r="E1000"/>
      <c r="F1000"/>
    </row>
    <row r="1001" spans="4:6">
      <c r="D1001"/>
      <c r="E1001"/>
      <c r="F1001"/>
    </row>
    <row r="1002" spans="4:6">
      <c r="D1002"/>
      <c r="E1002"/>
      <c r="F1002"/>
    </row>
    <row r="1003" spans="4:6">
      <c r="D1003"/>
      <c r="E1003"/>
      <c r="F1003"/>
    </row>
    <row r="1004" spans="4:6">
      <c r="D1004"/>
      <c r="E1004"/>
      <c r="F1004"/>
    </row>
    <row r="1005" spans="4:6">
      <c r="D1005"/>
      <c r="E1005"/>
      <c r="F1005"/>
    </row>
    <row r="1006" spans="4:6">
      <c r="D1006"/>
      <c r="E1006"/>
      <c r="F1006"/>
    </row>
    <row r="1007" spans="4:6">
      <c r="D1007"/>
      <c r="E1007"/>
      <c r="F1007"/>
    </row>
    <row r="1008" spans="4:6">
      <c r="D1008"/>
      <c r="E1008"/>
      <c r="F1008"/>
    </row>
    <row r="1009" spans="4:6">
      <c r="D1009"/>
      <c r="E1009"/>
      <c r="F1009"/>
    </row>
    <row r="1010" spans="4:6">
      <c r="D1010"/>
      <c r="E1010"/>
      <c r="F1010"/>
    </row>
    <row r="1011" spans="4:6">
      <c r="D1011"/>
      <c r="E1011"/>
      <c r="F1011"/>
    </row>
    <row r="1012" spans="4:6">
      <c r="D1012"/>
      <c r="E1012"/>
      <c r="F1012"/>
    </row>
    <row r="1013" spans="4:6">
      <c r="D1013"/>
      <c r="E1013"/>
      <c r="F1013"/>
    </row>
    <row r="1014" spans="4:6">
      <c r="D1014"/>
      <c r="E1014"/>
      <c r="F1014"/>
    </row>
    <row r="1015" spans="4:6">
      <c r="D1015"/>
      <c r="E1015"/>
      <c r="F1015"/>
    </row>
    <row r="1016" spans="4:6">
      <c r="D1016"/>
      <c r="E1016"/>
      <c r="F1016"/>
    </row>
    <row r="1017" spans="4:6">
      <c r="D1017"/>
      <c r="E1017"/>
      <c r="F1017"/>
    </row>
    <row r="1018" spans="4:6">
      <c r="D1018"/>
      <c r="E1018"/>
      <c r="F1018"/>
    </row>
    <row r="1019" spans="4:6">
      <c r="D1019"/>
      <c r="E1019"/>
      <c r="F1019"/>
    </row>
    <row r="1020" spans="4:6">
      <c r="D1020"/>
      <c r="E1020"/>
      <c r="F1020"/>
    </row>
    <row r="1021" spans="4:6">
      <c r="D1021"/>
      <c r="E1021"/>
      <c r="F1021"/>
    </row>
    <row r="1022" spans="4:6">
      <c r="D1022"/>
      <c r="E1022"/>
      <c r="F1022"/>
    </row>
    <row r="1023" spans="4:6" outlineLevel="1">
      <c r="D1023"/>
      <c r="E1023"/>
      <c r="F1023"/>
    </row>
    <row r="1024" spans="4:6" outlineLevel="1">
      <c r="D1024"/>
      <c r="E1024"/>
      <c r="F1024"/>
    </row>
    <row r="1025" spans="4:6" outlineLevel="1">
      <c r="D1025"/>
      <c r="E1025"/>
      <c r="F1025"/>
    </row>
    <row r="1026" spans="4:6" outlineLevel="1">
      <c r="D1026"/>
      <c r="E1026"/>
      <c r="F1026"/>
    </row>
    <row r="1027" spans="4:6" outlineLevel="1">
      <c r="D1027"/>
      <c r="E1027"/>
      <c r="F1027"/>
    </row>
    <row r="1028" spans="4:6" outlineLevel="1">
      <c r="D1028"/>
      <c r="E1028"/>
      <c r="F1028"/>
    </row>
    <row r="1029" spans="4:6" outlineLevel="1">
      <c r="D1029"/>
      <c r="E1029"/>
      <c r="F1029"/>
    </row>
    <row r="1030" spans="4:6" outlineLevel="1">
      <c r="D1030"/>
      <c r="E1030"/>
      <c r="F1030"/>
    </row>
    <row r="1031" spans="4:6" outlineLevel="1">
      <c r="D1031"/>
      <c r="E1031"/>
      <c r="F1031"/>
    </row>
    <row r="1032" spans="4:6" outlineLevel="1">
      <c r="D1032"/>
      <c r="E1032"/>
      <c r="F1032"/>
    </row>
    <row r="1033" spans="4:6" outlineLevel="1">
      <c r="D1033"/>
      <c r="E1033"/>
      <c r="F1033"/>
    </row>
    <row r="1034" spans="4:6" outlineLevel="1">
      <c r="D1034"/>
      <c r="E1034"/>
      <c r="F1034"/>
    </row>
    <row r="1035" spans="4:6" outlineLevel="1">
      <c r="D1035"/>
      <c r="E1035"/>
      <c r="F1035"/>
    </row>
    <row r="1036" spans="4:6" outlineLevel="1">
      <c r="D1036"/>
      <c r="E1036"/>
      <c r="F1036"/>
    </row>
    <row r="1037" spans="4:6" outlineLevel="1">
      <c r="D1037"/>
      <c r="E1037"/>
      <c r="F1037"/>
    </row>
    <row r="1038" spans="4:6" outlineLevel="1">
      <c r="D1038"/>
      <c r="E1038"/>
      <c r="F1038"/>
    </row>
    <row r="1039" spans="4:6" outlineLevel="1">
      <c r="D1039"/>
      <c r="E1039"/>
      <c r="F1039"/>
    </row>
    <row r="1040" spans="4:6" outlineLevel="1">
      <c r="D1040"/>
      <c r="E1040"/>
      <c r="F1040"/>
    </row>
    <row r="1041" spans="4:6" outlineLevel="1">
      <c r="D1041"/>
      <c r="E1041"/>
      <c r="F1041"/>
    </row>
    <row r="1042" spans="4:6" outlineLevel="1">
      <c r="D1042"/>
      <c r="E1042"/>
      <c r="F1042"/>
    </row>
    <row r="1043" spans="4:6" outlineLevel="1">
      <c r="D1043"/>
      <c r="E1043"/>
      <c r="F1043"/>
    </row>
    <row r="1044" spans="4:6" outlineLevel="1">
      <c r="D1044"/>
      <c r="E1044"/>
      <c r="F1044"/>
    </row>
    <row r="1045" spans="4:6" outlineLevel="1">
      <c r="D1045"/>
      <c r="E1045"/>
      <c r="F1045"/>
    </row>
    <row r="1046" spans="4:6" outlineLevel="1">
      <c r="D1046"/>
      <c r="E1046"/>
      <c r="F1046"/>
    </row>
    <row r="1047" spans="4:6" outlineLevel="1">
      <c r="D1047"/>
      <c r="E1047"/>
      <c r="F1047"/>
    </row>
    <row r="1048" spans="4:6" outlineLevel="1">
      <c r="D1048"/>
      <c r="E1048"/>
      <c r="F1048"/>
    </row>
    <row r="1049" spans="4:6" outlineLevel="1">
      <c r="D1049"/>
      <c r="E1049"/>
      <c r="F1049"/>
    </row>
    <row r="1050" spans="4:6" outlineLevel="1">
      <c r="D1050"/>
      <c r="E1050"/>
      <c r="F1050"/>
    </row>
    <row r="1051" spans="4:6" outlineLevel="1">
      <c r="D1051"/>
      <c r="E1051"/>
      <c r="F1051"/>
    </row>
    <row r="1052" spans="4:6" outlineLevel="1">
      <c r="D1052"/>
      <c r="E1052"/>
      <c r="F1052"/>
    </row>
    <row r="1053" spans="4:6" outlineLevel="1">
      <c r="D1053"/>
      <c r="E1053"/>
      <c r="F1053"/>
    </row>
    <row r="1054" spans="4:6" outlineLevel="1">
      <c r="D1054"/>
      <c r="E1054"/>
      <c r="F1054"/>
    </row>
    <row r="1055" spans="4:6" outlineLevel="1">
      <c r="D1055"/>
      <c r="E1055"/>
      <c r="F1055"/>
    </row>
    <row r="1056" spans="4:6" outlineLevel="1">
      <c r="D1056"/>
      <c r="E1056"/>
      <c r="F1056"/>
    </row>
    <row r="1057" spans="4:6" outlineLevel="1">
      <c r="D1057"/>
      <c r="E1057"/>
      <c r="F1057"/>
    </row>
    <row r="1058" spans="4:6" outlineLevel="1">
      <c r="D1058"/>
      <c r="E1058"/>
      <c r="F1058"/>
    </row>
    <row r="1059" spans="4:6" outlineLevel="1">
      <c r="D1059"/>
      <c r="E1059"/>
      <c r="F1059"/>
    </row>
    <row r="1060" spans="4:6" outlineLevel="1">
      <c r="D1060"/>
      <c r="E1060"/>
      <c r="F1060"/>
    </row>
    <row r="1061" spans="4:6" outlineLevel="1">
      <c r="D1061"/>
      <c r="E1061"/>
      <c r="F1061"/>
    </row>
    <row r="1062" spans="4:6" outlineLevel="1">
      <c r="D1062"/>
      <c r="E1062"/>
      <c r="F1062"/>
    </row>
    <row r="1063" spans="4:6" outlineLevel="1">
      <c r="D1063"/>
      <c r="E1063"/>
      <c r="F1063"/>
    </row>
    <row r="1064" spans="4:6" outlineLevel="1">
      <c r="D1064"/>
      <c r="E1064"/>
      <c r="F1064"/>
    </row>
    <row r="1065" spans="4:6" outlineLevel="1">
      <c r="D1065"/>
      <c r="E1065"/>
      <c r="F1065"/>
    </row>
    <row r="1066" spans="4:6" outlineLevel="1">
      <c r="D1066"/>
      <c r="E1066"/>
      <c r="F1066"/>
    </row>
    <row r="1067" spans="4:6" outlineLevel="1">
      <c r="D1067"/>
      <c r="E1067"/>
      <c r="F1067"/>
    </row>
    <row r="1068" spans="4:6" outlineLevel="1">
      <c r="D1068"/>
      <c r="E1068"/>
      <c r="F1068"/>
    </row>
    <row r="1069" spans="4:6" outlineLevel="1">
      <c r="D1069"/>
      <c r="E1069"/>
      <c r="F1069"/>
    </row>
    <row r="1070" spans="4:6" outlineLevel="1">
      <c r="D1070"/>
      <c r="E1070"/>
      <c r="F1070"/>
    </row>
    <row r="1071" spans="4:6" outlineLevel="1">
      <c r="D1071"/>
      <c r="E1071"/>
      <c r="F1071"/>
    </row>
    <row r="1072" spans="4:6" outlineLevel="1">
      <c r="D1072"/>
      <c r="E1072"/>
      <c r="F1072"/>
    </row>
    <row r="1073" spans="4:6" outlineLevel="1">
      <c r="D1073"/>
      <c r="E1073"/>
      <c r="F1073"/>
    </row>
    <row r="1074" spans="4:6" outlineLevel="1">
      <c r="D1074"/>
      <c r="E1074"/>
      <c r="F1074"/>
    </row>
    <row r="1075" spans="4:6" outlineLevel="1">
      <c r="D1075"/>
      <c r="E1075"/>
      <c r="F1075"/>
    </row>
    <row r="1076" spans="4:6">
      <c r="D1076"/>
      <c r="E1076"/>
      <c r="F1076"/>
    </row>
    <row r="1077" spans="4:6" outlineLevel="1">
      <c r="D1077"/>
      <c r="E1077"/>
      <c r="F1077"/>
    </row>
    <row r="1078" spans="4:6" outlineLevel="1">
      <c r="D1078"/>
      <c r="E1078"/>
      <c r="F1078"/>
    </row>
    <row r="1079" spans="4:6" outlineLevel="1">
      <c r="D1079"/>
      <c r="E1079"/>
      <c r="F1079"/>
    </row>
    <row r="1080" spans="4:6" outlineLevel="1">
      <c r="D1080"/>
      <c r="E1080"/>
      <c r="F1080"/>
    </row>
    <row r="1081" spans="4:6" outlineLevel="1">
      <c r="D1081"/>
      <c r="E1081"/>
      <c r="F1081"/>
    </row>
    <row r="1082" spans="4:6" outlineLevel="1">
      <c r="D1082"/>
      <c r="E1082"/>
      <c r="F1082"/>
    </row>
    <row r="1083" spans="4:6" outlineLevel="1">
      <c r="D1083"/>
      <c r="E1083"/>
      <c r="F1083"/>
    </row>
    <row r="1084" spans="4:6" outlineLevel="1">
      <c r="D1084"/>
      <c r="E1084"/>
      <c r="F1084"/>
    </row>
    <row r="1085" spans="4:6" outlineLevel="1">
      <c r="D1085"/>
      <c r="E1085"/>
      <c r="F1085"/>
    </row>
    <row r="1086" spans="4:6" outlineLevel="1">
      <c r="D1086"/>
      <c r="E1086"/>
      <c r="F1086"/>
    </row>
    <row r="1087" spans="4:6" outlineLevel="1">
      <c r="D1087"/>
      <c r="E1087"/>
      <c r="F1087"/>
    </row>
    <row r="1088" spans="4:6" outlineLevel="1">
      <c r="D1088"/>
      <c r="E1088"/>
      <c r="F1088"/>
    </row>
    <row r="1089" spans="4:6" outlineLevel="1">
      <c r="D1089"/>
      <c r="E1089"/>
      <c r="F1089"/>
    </row>
    <row r="1090" spans="4:6" outlineLevel="1">
      <c r="D1090"/>
      <c r="E1090"/>
      <c r="F1090"/>
    </row>
    <row r="1091" spans="4:6" outlineLevel="1">
      <c r="D1091"/>
      <c r="E1091"/>
      <c r="F1091"/>
    </row>
    <row r="1092" spans="4:6" outlineLevel="1">
      <c r="D1092"/>
      <c r="E1092"/>
      <c r="F1092"/>
    </row>
    <row r="1093" spans="4:6" outlineLevel="1">
      <c r="D1093"/>
      <c r="E1093"/>
      <c r="F1093"/>
    </row>
    <row r="1094" spans="4:6" outlineLevel="1">
      <c r="D1094"/>
      <c r="E1094"/>
      <c r="F1094"/>
    </row>
    <row r="1095" spans="4:6" outlineLevel="1">
      <c r="D1095"/>
      <c r="E1095"/>
      <c r="F1095"/>
    </row>
    <row r="1096" spans="4:6" outlineLevel="1">
      <c r="D1096"/>
      <c r="E1096"/>
      <c r="F1096"/>
    </row>
    <row r="1097" spans="4:6" outlineLevel="1">
      <c r="D1097"/>
      <c r="E1097"/>
      <c r="F1097"/>
    </row>
    <row r="1098" spans="4:6" outlineLevel="1">
      <c r="D1098"/>
      <c r="E1098"/>
      <c r="F1098"/>
    </row>
    <row r="1099" spans="4:6" outlineLevel="1">
      <c r="D1099"/>
      <c r="E1099"/>
      <c r="F1099"/>
    </row>
    <row r="1100" spans="4:6" outlineLevel="1">
      <c r="D1100"/>
      <c r="E1100"/>
      <c r="F1100"/>
    </row>
    <row r="1101" spans="4:6" outlineLevel="1">
      <c r="D1101"/>
      <c r="E1101"/>
      <c r="F1101"/>
    </row>
    <row r="1102" spans="4:6" outlineLevel="1">
      <c r="D1102"/>
      <c r="E1102"/>
      <c r="F1102"/>
    </row>
    <row r="1103" spans="4:6" outlineLevel="1">
      <c r="D1103"/>
      <c r="E1103"/>
      <c r="F1103"/>
    </row>
    <row r="1104" spans="4:6" outlineLevel="1">
      <c r="D1104"/>
      <c r="E1104"/>
      <c r="F1104"/>
    </row>
    <row r="1105" spans="4:6" outlineLevel="1">
      <c r="D1105"/>
      <c r="E1105"/>
      <c r="F1105"/>
    </row>
    <row r="1106" spans="4:6" outlineLevel="1">
      <c r="D1106"/>
      <c r="E1106"/>
      <c r="F1106"/>
    </row>
    <row r="1107" spans="4:6" outlineLevel="1">
      <c r="D1107"/>
      <c r="E1107"/>
      <c r="F1107"/>
    </row>
    <row r="1108" spans="4:6" outlineLevel="1">
      <c r="D1108"/>
      <c r="E1108"/>
      <c r="F1108"/>
    </row>
    <row r="1109" spans="4:6" outlineLevel="1">
      <c r="D1109"/>
      <c r="E1109"/>
      <c r="F1109"/>
    </row>
    <row r="1110" spans="4:6" outlineLevel="1">
      <c r="D1110"/>
      <c r="E1110"/>
      <c r="F1110"/>
    </row>
    <row r="1111" spans="4:6" outlineLevel="1">
      <c r="D1111"/>
      <c r="E1111"/>
      <c r="F1111"/>
    </row>
    <row r="1112" spans="4:6" outlineLevel="1">
      <c r="D1112"/>
      <c r="E1112"/>
      <c r="F1112"/>
    </row>
    <row r="1113" spans="4:6" outlineLevel="1">
      <c r="D1113"/>
      <c r="E1113"/>
      <c r="F1113"/>
    </row>
    <row r="1114" spans="4:6" outlineLevel="1">
      <c r="D1114"/>
      <c r="E1114"/>
      <c r="F1114"/>
    </row>
    <row r="1115" spans="4:6" outlineLevel="1">
      <c r="D1115"/>
      <c r="E1115"/>
      <c r="F1115"/>
    </row>
    <row r="1116" spans="4:6" outlineLevel="1">
      <c r="D1116"/>
      <c r="E1116"/>
      <c r="F1116"/>
    </row>
    <row r="1117" spans="4:6" outlineLevel="1">
      <c r="D1117"/>
      <c r="E1117"/>
      <c r="F1117"/>
    </row>
    <row r="1118" spans="4:6" outlineLevel="1">
      <c r="D1118"/>
      <c r="E1118"/>
      <c r="F1118"/>
    </row>
    <row r="1119" spans="4:6" outlineLevel="1">
      <c r="D1119"/>
      <c r="E1119"/>
      <c r="F1119"/>
    </row>
    <row r="1120" spans="4:6" outlineLevel="1">
      <c r="D1120"/>
      <c r="E1120"/>
      <c r="F1120"/>
    </row>
    <row r="1121" spans="4:6" outlineLevel="1">
      <c r="D1121"/>
      <c r="E1121"/>
      <c r="F1121"/>
    </row>
    <row r="1122" spans="4:6" outlineLevel="1">
      <c r="D1122"/>
      <c r="E1122"/>
      <c r="F1122"/>
    </row>
    <row r="1123" spans="4:6" outlineLevel="1">
      <c r="D1123"/>
      <c r="E1123"/>
      <c r="F1123"/>
    </row>
    <row r="1124" spans="4:6" outlineLevel="1">
      <c r="D1124"/>
      <c r="E1124"/>
      <c r="F1124"/>
    </row>
    <row r="1125" spans="4:6" outlineLevel="1">
      <c r="D1125"/>
      <c r="E1125"/>
      <c r="F1125"/>
    </row>
    <row r="1126" spans="4:6" outlineLevel="1">
      <c r="D1126"/>
      <c r="E1126"/>
      <c r="F1126"/>
    </row>
    <row r="1127" spans="4:6" outlineLevel="1">
      <c r="D1127"/>
      <c r="E1127"/>
      <c r="F1127"/>
    </row>
    <row r="1128" spans="4:6" outlineLevel="1">
      <c r="D1128"/>
      <c r="E1128"/>
      <c r="F1128"/>
    </row>
    <row r="1129" spans="4:6" outlineLevel="1">
      <c r="D1129"/>
      <c r="E1129"/>
      <c r="F1129"/>
    </row>
    <row r="1130" spans="4:6" outlineLevel="1">
      <c r="D1130"/>
      <c r="E1130"/>
      <c r="F1130"/>
    </row>
    <row r="1131" spans="4:6" outlineLevel="1">
      <c r="D1131"/>
      <c r="E1131"/>
      <c r="F1131"/>
    </row>
    <row r="1132" spans="4:6" outlineLevel="1">
      <c r="D1132"/>
      <c r="E1132"/>
      <c r="F1132"/>
    </row>
    <row r="1133" spans="4:6" outlineLevel="1">
      <c r="D1133"/>
      <c r="E1133"/>
      <c r="F1133"/>
    </row>
    <row r="1134" spans="4:6" outlineLevel="1">
      <c r="D1134"/>
      <c r="E1134"/>
      <c r="F1134"/>
    </row>
    <row r="1135" spans="4:6" outlineLevel="1">
      <c r="D1135"/>
      <c r="E1135"/>
      <c r="F1135"/>
    </row>
    <row r="1136" spans="4:6" outlineLevel="1">
      <c r="D1136"/>
      <c r="E1136"/>
      <c r="F1136"/>
    </row>
    <row r="1137" spans="4:6" outlineLevel="1">
      <c r="D1137"/>
      <c r="E1137"/>
      <c r="F1137"/>
    </row>
    <row r="1138" spans="4:6" outlineLevel="1">
      <c r="D1138"/>
      <c r="E1138"/>
      <c r="F1138"/>
    </row>
    <row r="1139" spans="4:6" outlineLevel="1">
      <c r="D1139"/>
      <c r="E1139"/>
      <c r="F1139"/>
    </row>
    <row r="1140" spans="4:6" outlineLevel="1">
      <c r="D1140"/>
      <c r="E1140"/>
      <c r="F1140"/>
    </row>
    <row r="1141" spans="4:6" outlineLevel="1">
      <c r="D1141"/>
      <c r="E1141"/>
      <c r="F1141"/>
    </row>
    <row r="1142" spans="4:6" outlineLevel="1">
      <c r="D1142"/>
      <c r="E1142"/>
      <c r="F1142"/>
    </row>
    <row r="1143" spans="4:6" outlineLevel="1">
      <c r="D1143"/>
      <c r="E1143"/>
      <c r="F1143"/>
    </row>
    <row r="1144" spans="4:6" outlineLevel="1">
      <c r="D1144"/>
      <c r="E1144"/>
      <c r="F1144"/>
    </row>
    <row r="1145" spans="4:6" outlineLevel="1">
      <c r="D1145"/>
      <c r="E1145"/>
      <c r="F1145"/>
    </row>
    <row r="1146" spans="4:6" outlineLevel="1">
      <c r="D1146"/>
      <c r="E1146"/>
      <c r="F1146"/>
    </row>
    <row r="1147" spans="4:6" outlineLevel="1">
      <c r="D1147"/>
      <c r="E1147"/>
      <c r="F1147"/>
    </row>
    <row r="1148" spans="4:6" outlineLevel="1">
      <c r="D1148"/>
      <c r="E1148"/>
      <c r="F1148"/>
    </row>
    <row r="1149" spans="4:6" outlineLevel="1">
      <c r="D1149"/>
      <c r="E1149"/>
      <c r="F1149"/>
    </row>
    <row r="1150" spans="4:6" outlineLevel="1">
      <c r="D1150"/>
      <c r="E1150"/>
      <c r="F1150"/>
    </row>
    <row r="1151" spans="4:6" outlineLevel="1">
      <c r="D1151"/>
      <c r="E1151"/>
      <c r="F1151"/>
    </row>
    <row r="1152" spans="4:6" outlineLevel="1">
      <c r="D1152"/>
      <c r="E1152"/>
      <c r="F1152"/>
    </row>
    <row r="1153" spans="4:6" outlineLevel="1">
      <c r="D1153"/>
      <c r="E1153"/>
      <c r="F1153"/>
    </row>
    <row r="1154" spans="4:6" outlineLevel="1">
      <c r="D1154"/>
      <c r="E1154"/>
      <c r="F1154"/>
    </row>
    <row r="1155" spans="4:6" outlineLevel="1">
      <c r="D1155"/>
      <c r="E1155"/>
      <c r="F1155"/>
    </row>
    <row r="1156" spans="4:6" outlineLevel="1">
      <c r="D1156"/>
      <c r="E1156"/>
      <c r="F1156"/>
    </row>
    <row r="1157" spans="4:6" outlineLevel="1">
      <c r="D1157"/>
      <c r="E1157"/>
      <c r="F1157"/>
    </row>
    <row r="1158" spans="4:6" outlineLevel="1">
      <c r="D1158"/>
      <c r="E1158"/>
      <c r="F1158"/>
    </row>
    <row r="1159" spans="4:6" outlineLevel="1">
      <c r="D1159"/>
      <c r="E1159"/>
      <c r="F1159"/>
    </row>
    <row r="1160" spans="4:6" outlineLevel="1">
      <c r="D1160"/>
      <c r="E1160"/>
      <c r="F1160"/>
    </row>
    <row r="1161" spans="4:6" outlineLevel="1">
      <c r="D1161"/>
      <c r="E1161"/>
      <c r="F1161"/>
    </row>
    <row r="1162" spans="4:6" outlineLevel="1">
      <c r="D1162"/>
      <c r="E1162"/>
      <c r="F1162"/>
    </row>
    <row r="1163" spans="4:6" outlineLevel="1">
      <c r="D1163"/>
      <c r="E1163"/>
      <c r="F1163"/>
    </row>
    <row r="1164" spans="4:6" outlineLevel="1">
      <c r="D1164"/>
      <c r="E1164"/>
      <c r="F1164"/>
    </row>
    <row r="1165" spans="4:6" outlineLevel="1">
      <c r="D1165"/>
      <c r="E1165"/>
      <c r="F1165"/>
    </row>
    <row r="1166" spans="4:6" outlineLevel="1">
      <c r="D1166"/>
      <c r="E1166"/>
      <c r="F1166"/>
    </row>
    <row r="1167" spans="4:6" outlineLevel="1">
      <c r="D1167"/>
      <c r="E1167"/>
      <c r="F1167"/>
    </row>
    <row r="1168" spans="4:6" outlineLevel="1">
      <c r="D1168"/>
      <c r="E1168"/>
      <c r="F1168"/>
    </row>
    <row r="1169" spans="4:6" outlineLevel="1">
      <c r="D1169"/>
      <c r="E1169"/>
      <c r="F1169"/>
    </row>
    <row r="1170" spans="4:6" outlineLevel="1">
      <c r="D1170"/>
      <c r="E1170"/>
      <c r="F1170"/>
    </row>
    <row r="1171" spans="4:6" outlineLevel="1">
      <c r="D1171"/>
      <c r="E1171"/>
      <c r="F1171"/>
    </row>
    <row r="1172" spans="4:6" outlineLevel="1">
      <c r="D1172"/>
      <c r="E1172"/>
      <c r="F1172"/>
    </row>
    <row r="1173" spans="4:6" outlineLevel="1">
      <c r="D1173"/>
      <c r="E1173"/>
      <c r="F1173"/>
    </row>
    <row r="1174" spans="4:6" outlineLevel="1">
      <c r="D1174"/>
      <c r="E1174"/>
      <c r="F1174"/>
    </row>
    <row r="1175" spans="4:6" outlineLevel="1">
      <c r="D1175"/>
      <c r="E1175"/>
      <c r="F1175"/>
    </row>
    <row r="1176" spans="4:6" outlineLevel="1">
      <c r="D1176"/>
      <c r="E1176"/>
      <c r="F1176"/>
    </row>
    <row r="1177" spans="4:6" outlineLevel="1">
      <c r="D1177"/>
      <c r="E1177"/>
      <c r="F1177"/>
    </row>
    <row r="1178" spans="4:6" outlineLevel="1">
      <c r="D1178"/>
      <c r="E1178"/>
      <c r="F1178"/>
    </row>
    <row r="1179" spans="4:6" outlineLevel="1">
      <c r="D1179"/>
      <c r="E1179"/>
      <c r="F1179"/>
    </row>
    <row r="1180" spans="4:6" outlineLevel="1">
      <c r="D1180"/>
      <c r="E1180"/>
      <c r="F1180"/>
    </row>
    <row r="1181" spans="4:6">
      <c r="D1181"/>
      <c r="E1181"/>
      <c r="F1181"/>
    </row>
    <row r="1182" spans="4:6" outlineLevel="1">
      <c r="D1182"/>
      <c r="E1182"/>
      <c r="F1182"/>
    </row>
    <row r="1183" spans="4:6" outlineLevel="1">
      <c r="D1183"/>
      <c r="E1183"/>
      <c r="F1183"/>
    </row>
    <row r="1184" spans="4:6" outlineLevel="1">
      <c r="D1184"/>
      <c r="E1184"/>
      <c r="F1184"/>
    </row>
    <row r="1185" spans="4:6" outlineLevel="1">
      <c r="D1185"/>
      <c r="E1185"/>
      <c r="F1185"/>
    </row>
    <row r="1186" spans="4:6" outlineLevel="1">
      <c r="D1186"/>
      <c r="E1186"/>
      <c r="F1186"/>
    </row>
    <row r="1187" spans="4:6" outlineLevel="1">
      <c r="D1187"/>
      <c r="E1187"/>
      <c r="F1187"/>
    </row>
    <row r="1188" spans="4:6" outlineLevel="1">
      <c r="D1188"/>
      <c r="E1188"/>
      <c r="F1188"/>
    </row>
    <row r="1189" spans="4:6" outlineLevel="1">
      <c r="D1189"/>
      <c r="E1189"/>
      <c r="F1189"/>
    </row>
    <row r="1190" spans="4:6" outlineLevel="1">
      <c r="D1190"/>
      <c r="E1190"/>
      <c r="F1190"/>
    </row>
    <row r="1191" spans="4:6" outlineLevel="1">
      <c r="D1191"/>
      <c r="E1191"/>
      <c r="F1191"/>
    </row>
    <row r="1192" spans="4:6" outlineLevel="1">
      <c r="D1192"/>
      <c r="E1192"/>
      <c r="F1192"/>
    </row>
    <row r="1193" spans="4:6" outlineLevel="1">
      <c r="D1193"/>
      <c r="E1193"/>
      <c r="F1193"/>
    </row>
    <row r="1194" spans="4:6" outlineLevel="1">
      <c r="D1194"/>
      <c r="E1194"/>
      <c r="F1194"/>
    </row>
    <row r="1195" spans="4:6" outlineLevel="1">
      <c r="D1195"/>
      <c r="E1195"/>
      <c r="F1195"/>
    </row>
    <row r="1196" spans="4:6" outlineLevel="1">
      <c r="D1196"/>
      <c r="E1196"/>
      <c r="F1196"/>
    </row>
    <row r="1197" spans="4:6" outlineLevel="1">
      <c r="D1197"/>
      <c r="E1197"/>
      <c r="F1197"/>
    </row>
    <row r="1198" spans="4:6" outlineLevel="1">
      <c r="D1198"/>
      <c r="E1198"/>
      <c r="F1198"/>
    </row>
    <row r="1199" spans="4:6" outlineLevel="1">
      <c r="D1199"/>
      <c r="E1199"/>
      <c r="F1199"/>
    </row>
    <row r="1200" spans="4:6" outlineLevel="1">
      <c r="D1200"/>
      <c r="E1200"/>
      <c r="F1200"/>
    </row>
    <row r="1201" spans="4:6" outlineLevel="1">
      <c r="D1201"/>
      <c r="E1201"/>
      <c r="F1201"/>
    </row>
    <row r="1202" spans="4:6" outlineLevel="1">
      <c r="D1202"/>
      <c r="E1202"/>
      <c r="F1202"/>
    </row>
    <row r="1203" spans="4:6" outlineLevel="1">
      <c r="D1203"/>
      <c r="E1203"/>
      <c r="F1203"/>
    </row>
    <row r="1204" spans="4:6" outlineLevel="1">
      <c r="D1204"/>
      <c r="E1204"/>
      <c r="F1204"/>
    </row>
    <row r="1205" spans="4:6" outlineLevel="1">
      <c r="D1205"/>
      <c r="E1205"/>
      <c r="F1205"/>
    </row>
    <row r="1206" spans="4:6" outlineLevel="1">
      <c r="D1206"/>
      <c r="E1206"/>
      <c r="F1206"/>
    </row>
    <row r="1207" spans="4:6" outlineLevel="1">
      <c r="D1207"/>
      <c r="E1207"/>
      <c r="F1207"/>
    </row>
    <row r="1208" spans="4:6" outlineLevel="1">
      <c r="D1208"/>
      <c r="E1208"/>
      <c r="F1208"/>
    </row>
    <row r="1209" spans="4:6" outlineLevel="1">
      <c r="D1209"/>
      <c r="E1209"/>
      <c r="F1209"/>
    </row>
    <row r="1210" spans="4:6" outlineLevel="1">
      <c r="D1210"/>
      <c r="E1210"/>
      <c r="F1210"/>
    </row>
    <row r="1211" spans="4:6" outlineLevel="1">
      <c r="D1211"/>
      <c r="E1211"/>
      <c r="F1211"/>
    </row>
    <row r="1212" spans="4:6" outlineLevel="1">
      <c r="D1212"/>
      <c r="E1212"/>
      <c r="F1212"/>
    </row>
    <row r="1213" spans="4:6" outlineLevel="1">
      <c r="D1213"/>
      <c r="E1213"/>
      <c r="F1213"/>
    </row>
    <row r="1214" spans="4:6" outlineLevel="1">
      <c r="D1214"/>
      <c r="E1214"/>
      <c r="F1214"/>
    </row>
    <row r="1215" spans="4:6" outlineLevel="1">
      <c r="D1215"/>
      <c r="E1215"/>
      <c r="F1215"/>
    </row>
    <row r="1216" spans="4:6" outlineLevel="1">
      <c r="D1216"/>
      <c r="E1216"/>
      <c r="F1216"/>
    </row>
    <row r="1217" spans="4:6" outlineLevel="1">
      <c r="D1217"/>
      <c r="E1217"/>
      <c r="F1217"/>
    </row>
    <row r="1218" spans="4:6" outlineLevel="1">
      <c r="D1218"/>
      <c r="E1218"/>
      <c r="F1218"/>
    </row>
    <row r="1219" spans="4:6" outlineLevel="1">
      <c r="D1219"/>
      <c r="E1219"/>
      <c r="F1219"/>
    </row>
    <row r="1220" spans="4:6" outlineLevel="1">
      <c r="D1220"/>
      <c r="E1220"/>
      <c r="F1220"/>
    </row>
    <row r="1221" spans="4:6" outlineLevel="1">
      <c r="D1221"/>
      <c r="E1221"/>
      <c r="F1221"/>
    </row>
    <row r="1222" spans="4:6" outlineLevel="1">
      <c r="D1222"/>
      <c r="E1222"/>
      <c r="F1222"/>
    </row>
    <row r="1223" spans="4:6" outlineLevel="1">
      <c r="D1223"/>
      <c r="E1223"/>
      <c r="F1223"/>
    </row>
    <row r="1224" spans="4:6" outlineLevel="1">
      <c r="D1224"/>
      <c r="E1224"/>
      <c r="F1224"/>
    </row>
    <row r="1225" spans="4:6" outlineLevel="1">
      <c r="D1225"/>
      <c r="E1225"/>
      <c r="F1225"/>
    </row>
    <row r="1226" spans="4:6" outlineLevel="1">
      <c r="D1226"/>
      <c r="E1226"/>
      <c r="F1226"/>
    </row>
    <row r="1227" spans="4:6" outlineLevel="1">
      <c r="D1227"/>
      <c r="E1227"/>
      <c r="F1227"/>
    </row>
    <row r="1228" spans="4:6" outlineLevel="1">
      <c r="D1228"/>
      <c r="E1228"/>
      <c r="F1228"/>
    </row>
    <row r="1229" spans="4:6" outlineLevel="1">
      <c r="D1229"/>
      <c r="E1229"/>
      <c r="F1229"/>
    </row>
    <row r="1230" spans="4:6" outlineLevel="1">
      <c r="D1230"/>
      <c r="E1230"/>
      <c r="F1230"/>
    </row>
    <row r="1231" spans="4:6" outlineLevel="1">
      <c r="D1231"/>
      <c r="E1231"/>
      <c r="F1231"/>
    </row>
    <row r="1232" spans="4:6" outlineLevel="1">
      <c r="D1232"/>
      <c r="E1232"/>
      <c r="F1232"/>
    </row>
    <row r="1233" spans="4:6" outlineLevel="1">
      <c r="D1233"/>
      <c r="E1233"/>
      <c r="F1233"/>
    </row>
    <row r="1234" spans="4:6" outlineLevel="1">
      <c r="D1234"/>
      <c r="E1234"/>
      <c r="F1234"/>
    </row>
    <row r="1235" spans="4:6" outlineLevel="1">
      <c r="D1235"/>
      <c r="E1235"/>
      <c r="F1235"/>
    </row>
    <row r="1236" spans="4:6" outlineLevel="1">
      <c r="D1236"/>
      <c r="E1236"/>
      <c r="F1236"/>
    </row>
    <row r="1237" spans="4:6" outlineLevel="1">
      <c r="D1237"/>
      <c r="E1237"/>
      <c r="F1237"/>
    </row>
    <row r="1238" spans="4:6" outlineLevel="1">
      <c r="D1238"/>
      <c r="E1238"/>
      <c r="F1238"/>
    </row>
    <row r="1239" spans="4:6" outlineLevel="1">
      <c r="D1239"/>
      <c r="E1239"/>
      <c r="F1239"/>
    </row>
    <row r="1240" spans="4:6" outlineLevel="1">
      <c r="D1240"/>
      <c r="E1240"/>
      <c r="F1240"/>
    </row>
    <row r="1241" spans="4:6" outlineLevel="1">
      <c r="D1241"/>
      <c r="E1241"/>
      <c r="F1241"/>
    </row>
    <row r="1242" spans="4:6" outlineLevel="1">
      <c r="D1242"/>
      <c r="E1242"/>
      <c r="F1242"/>
    </row>
    <row r="1243" spans="4:6" outlineLevel="1">
      <c r="D1243"/>
      <c r="E1243"/>
      <c r="F1243"/>
    </row>
    <row r="1244" spans="4:6" outlineLevel="1">
      <c r="D1244"/>
      <c r="E1244"/>
      <c r="F1244"/>
    </row>
    <row r="1245" spans="4:6" outlineLevel="1">
      <c r="D1245"/>
      <c r="E1245"/>
      <c r="F1245"/>
    </row>
    <row r="1246" spans="4:6" outlineLevel="1">
      <c r="D1246"/>
      <c r="E1246"/>
      <c r="F1246"/>
    </row>
    <row r="1247" spans="4:6" outlineLevel="1">
      <c r="D1247"/>
      <c r="E1247"/>
      <c r="F1247"/>
    </row>
    <row r="1248" spans="4:6" outlineLevel="1">
      <c r="D1248"/>
      <c r="E1248"/>
      <c r="F1248"/>
    </row>
    <row r="1249" spans="4:6" outlineLevel="1">
      <c r="D1249"/>
      <c r="E1249"/>
      <c r="F1249"/>
    </row>
    <row r="1250" spans="4:6" outlineLevel="1">
      <c r="D1250"/>
      <c r="E1250"/>
      <c r="F1250"/>
    </row>
    <row r="1251" spans="4:6" outlineLevel="1">
      <c r="D1251"/>
      <c r="E1251"/>
      <c r="F1251"/>
    </row>
    <row r="1252" spans="4:6" outlineLevel="1">
      <c r="D1252"/>
      <c r="E1252"/>
      <c r="F1252"/>
    </row>
    <row r="1253" spans="4:6" outlineLevel="1">
      <c r="D1253"/>
      <c r="E1253"/>
      <c r="F1253"/>
    </row>
    <row r="1254" spans="4:6" outlineLevel="1">
      <c r="D1254"/>
      <c r="E1254"/>
      <c r="F1254"/>
    </row>
    <row r="1255" spans="4:6" outlineLevel="1">
      <c r="D1255"/>
      <c r="E1255"/>
      <c r="F1255"/>
    </row>
    <row r="1256" spans="4:6" outlineLevel="1">
      <c r="D1256"/>
      <c r="E1256"/>
      <c r="F1256"/>
    </row>
    <row r="1257" spans="4:6" outlineLevel="1">
      <c r="D1257"/>
      <c r="E1257"/>
      <c r="F1257"/>
    </row>
    <row r="1258" spans="4:6" outlineLevel="1">
      <c r="D1258"/>
      <c r="E1258"/>
      <c r="F1258"/>
    </row>
    <row r="1259" spans="4:6" outlineLevel="1">
      <c r="D1259"/>
      <c r="E1259"/>
      <c r="F1259"/>
    </row>
    <row r="1260" spans="4:6" outlineLevel="1">
      <c r="D1260"/>
      <c r="E1260"/>
      <c r="F1260"/>
    </row>
    <row r="1261" spans="4:6" outlineLevel="1">
      <c r="D1261"/>
      <c r="E1261"/>
      <c r="F1261"/>
    </row>
    <row r="1262" spans="4:6" outlineLevel="1">
      <c r="D1262"/>
      <c r="E1262"/>
      <c r="F1262"/>
    </row>
    <row r="1263" spans="4:6" outlineLevel="1">
      <c r="D1263"/>
      <c r="E1263"/>
      <c r="F1263"/>
    </row>
    <row r="1264" spans="4:6" outlineLevel="1">
      <c r="D1264"/>
      <c r="E1264"/>
      <c r="F1264"/>
    </row>
    <row r="1265" spans="4:6" outlineLevel="1">
      <c r="D1265"/>
      <c r="E1265"/>
      <c r="F1265"/>
    </row>
    <row r="1266" spans="4:6" outlineLevel="1">
      <c r="D1266"/>
      <c r="E1266"/>
      <c r="F1266"/>
    </row>
    <row r="1267" spans="4:6" outlineLevel="1">
      <c r="D1267"/>
      <c r="E1267"/>
      <c r="F1267"/>
    </row>
    <row r="1268" spans="4:6" outlineLevel="1">
      <c r="D1268"/>
      <c r="E1268"/>
      <c r="F1268"/>
    </row>
    <row r="1269" spans="4:6" outlineLevel="1">
      <c r="D1269"/>
      <c r="E1269"/>
      <c r="F1269"/>
    </row>
    <row r="1270" spans="4:6" outlineLevel="1">
      <c r="D1270"/>
      <c r="E1270"/>
      <c r="F1270"/>
    </row>
    <row r="1271" spans="4:6" outlineLevel="1">
      <c r="D1271"/>
      <c r="E1271"/>
      <c r="F1271"/>
    </row>
    <row r="1272" spans="4:6" outlineLevel="1">
      <c r="D1272"/>
      <c r="E1272"/>
      <c r="F1272"/>
    </row>
    <row r="1273" spans="4:6" outlineLevel="1">
      <c r="D1273"/>
      <c r="E1273"/>
      <c r="F1273"/>
    </row>
    <row r="1274" spans="4:6" outlineLevel="1">
      <c r="D1274"/>
      <c r="E1274"/>
      <c r="F1274"/>
    </row>
    <row r="1275" spans="4:6" outlineLevel="1">
      <c r="D1275"/>
      <c r="E1275"/>
      <c r="F1275"/>
    </row>
    <row r="1276" spans="4:6" outlineLevel="1">
      <c r="D1276"/>
      <c r="E1276"/>
      <c r="F1276"/>
    </row>
    <row r="1277" spans="4:6" outlineLevel="1">
      <c r="D1277"/>
      <c r="E1277"/>
      <c r="F1277"/>
    </row>
    <row r="1278" spans="4:6" outlineLevel="1">
      <c r="D1278"/>
      <c r="E1278"/>
      <c r="F1278"/>
    </row>
    <row r="1279" spans="4:6" outlineLevel="1">
      <c r="D1279"/>
      <c r="E1279"/>
      <c r="F1279"/>
    </row>
    <row r="1280" spans="4:6" outlineLevel="1">
      <c r="D1280"/>
      <c r="E1280"/>
      <c r="F1280"/>
    </row>
    <row r="1281" spans="4:6" outlineLevel="1">
      <c r="D1281"/>
      <c r="E1281"/>
      <c r="F1281"/>
    </row>
    <row r="1282" spans="4:6" outlineLevel="1">
      <c r="D1282"/>
      <c r="E1282"/>
      <c r="F1282"/>
    </row>
    <row r="1283" spans="4:6" outlineLevel="1">
      <c r="D1283"/>
      <c r="E1283"/>
      <c r="F1283"/>
    </row>
    <row r="1284" spans="4:6" outlineLevel="1">
      <c r="D1284"/>
      <c r="E1284"/>
      <c r="F1284"/>
    </row>
    <row r="1285" spans="4:6" outlineLevel="1">
      <c r="D1285"/>
      <c r="E1285"/>
      <c r="F1285"/>
    </row>
    <row r="1286" spans="4:6" outlineLevel="1">
      <c r="D1286"/>
      <c r="E1286"/>
      <c r="F1286"/>
    </row>
    <row r="1287" spans="4:6" outlineLevel="1">
      <c r="D1287"/>
      <c r="E1287"/>
      <c r="F1287"/>
    </row>
    <row r="1288" spans="4:6" outlineLevel="1">
      <c r="D1288"/>
      <c r="E1288"/>
      <c r="F1288"/>
    </row>
    <row r="1289" spans="4:6" outlineLevel="1">
      <c r="D1289"/>
      <c r="E1289"/>
      <c r="F1289"/>
    </row>
    <row r="1290" spans="4:6" outlineLevel="1">
      <c r="D1290"/>
      <c r="E1290"/>
      <c r="F1290"/>
    </row>
    <row r="1291" spans="4:6" outlineLevel="1">
      <c r="D1291"/>
      <c r="E1291"/>
      <c r="F1291"/>
    </row>
    <row r="1292" spans="4:6" outlineLevel="1">
      <c r="D1292"/>
      <c r="E1292"/>
      <c r="F1292"/>
    </row>
    <row r="1293" spans="4:6">
      <c r="D1293"/>
      <c r="E1293"/>
      <c r="F1293"/>
    </row>
    <row r="1294" spans="4:6" outlineLevel="1">
      <c r="D1294"/>
      <c r="E1294"/>
      <c r="F1294"/>
    </row>
    <row r="1295" spans="4:6" outlineLevel="1">
      <c r="D1295"/>
      <c r="E1295"/>
      <c r="F1295"/>
    </row>
    <row r="1296" spans="4:6" outlineLevel="1">
      <c r="D1296"/>
      <c r="E1296"/>
      <c r="F1296"/>
    </row>
    <row r="1297" spans="4:6" outlineLevel="1">
      <c r="D1297"/>
      <c r="E1297"/>
      <c r="F1297"/>
    </row>
    <row r="1298" spans="4:6" outlineLevel="1">
      <c r="D1298"/>
      <c r="E1298"/>
      <c r="F1298"/>
    </row>
    <row r="1299" spans="4:6" outlineLevel="1">
      <c r="D1299"/>
      <c r="E1299"/>
      <c r="F1299"/>
    </row>
    <row r="1300" spans="4:6" outlineLevel="1">
      <c r="D1300"/>
      <c r="E1300"/>
      <c r="F1300"/>
    </row>
    <row r="1301" spans="4:6" outlineLevel="1">
      <c r="D1301"/>
      <c r="E1301"/>
      <c r="F1301"/>
    </row>
    <row r="1302" spans="4:6" outlineLevel="1">
      <c r="D1302"/>
      <c r="E1302"/>
      <c r="F1302"/>
    </row>
    <row r="1303" spans="4:6" outlineLevel="1">
      <c r="D1303"/>
      <c r="E1303"/>
      <c r="F1303"/>
    </row>
    <row r="1304" spans="4:6" outlineLevel="1">
      <c r="D1304"/>
      <c r="E1304"/>
      <c r="F1304"/>
    </row>
    <row r="1305" spans="4:6" outlineLevel="1">
      <c r="D1305"/>
      <c r="E1305"/>
      <c r="F1305"/>
    </row>
    <row r="1306" spans="4:6" outlineLevel="1">
      <c r="D1306"/>
      <c r="E1306"/>
      <c r="F1306"/>
    </row>
    <row r="1307" spans="4:6" outlineLevel="1">
      <c r="D1307"/>
      <c r="E1307"/>
      <c r="F1307"/>
    </row>
    <row r="1308" spans="4:6" outlineLevel="1">
      <c r="D1308"/>
      <c r="E1308"/>
      <c r="F1308"/>
    </row>
    <row r="1309" spans="4:6" outlineLevel="1">
      <c r="D1309"/>
      <c r="E1309"/>
      <c r="F1309"/>
    </row>
    <row r="1310" spans="4:6" outlineLevel="1">
      <c r="D1310"/>
      <c r="E1310"/>
      <c r="F1310"/>
    </row>
    <row r="1311" spans="4:6" outlineLevel="1">
      <c r="D1311"/>
      <c r="E1311"/>
      <c r="F1311"/>
    </row>
    <row r="1312" spans="4:6" outlineLevel="1">
      <c r="D1312"/>
      <c r="E1312"/>
      <c r="F1312"/>
    </row>
    <row r="1313" spans="4:6" outlineLevel="1">
      <c r="D1313"/>
      <c r="E1313"/>
      <c r="F1313"/>
    </row>
    <row r="1314" spans="4:6" outlineLevel="1">
      <c r="D1314"/>
      <c r="E1314"/>
      <c r="F1314"/>
    </row>
    <row r="1315" spans="4:6" outlineLevel="1">
      <c r="D1315"/>
      <c r="E1315"/>
      <c r="F1315"/>
    </row>
    <row r="1316" spans="4:6" outlineLevel="1">
      <c r="D1316"/>
      <c r="E1316"/>
      <c r="F1316"/>
    </row>
    <row r="1317" spans="4:6" outlineLevel="1">
      <c r="D1317"/>
      <c r="E1317"/>
      <c r="F1317"/>
    </row>
    <row r="1318" spans="4:6" outlineLevel="1">
      <c r="D1318"/>
      <c r="E1318"/>
      <c r="F1318"/>
    </row>
    <row r="1319" spans="4:6" outlineLevel="1">
      <c r="D1319"/>
      <c r="E1319"/>
      <c r="F1319"/>
    </row>
    <row r="1320" spans="4:6" outlineLevel="1">
      <c r="D1320"/>
      <c r="E1320"/>
      <c r="F1320"/>
    </row>
    <row r="1321" spans="4:6" outlineLevel="1">
      <c r="D1321"/>
      <c r="E1321"/>
      <c r="F1321"/>
    </row>
    <row r="1322" spans="4:6" outlineLevel="1">
      <c r="D1322"/>
      <c r="E1322"/>
      <c r="F1322"/>
    </row>
    <row r="1323" spans="4:6" outlineLevel="1">
      <c r="D1323"/>
      <c r="E1323"/>
      <c r="F1323"/>
    </row>
    <row r="1324" spans="4:6" outlineLevel="1">
      <c r="D1324"/>
      <c r="E1324"/>
      <c r="F1324"/>
    </row>
    <row r="1325" spans="4:6" outlineLevel="1">
      <c r="D1325"/>
      <c r="E1325"/>
      <c r="F1325"/>
    </row>
    <row r="1326" spans="4:6" outlineLevel="1">
      <c r="D1326"/>
      <c r="E1326"/>
      <c r="F1326"/>
    </row>
    <row r="1327" spans="4:6" outlineLevel="1">
      <c r="D1327"/>
      <c r="E1327"/>
      <c r="F1327"/>
    </row>
    <row r="1328" spans="4:6" outlineLevel="1">
      <c r="D1328"/>
      <c r="E1328"/>
      <c r="F1328"/>
    </row>
    <row r="1329" spans="4:6" outlineLevel="1">
      <c r="D1329"/>
      <c r="E1329"/>
      <c r="F1329"/>
    </row>
    <row r="1330" spans="4:6" outlineLevel="1">
      <c r="D1330"/>
      <c r="E1330"/>
      <c r="F1330"/>
    </row>
    <row r="1331" spans="4:6" outlineLevel="1">
      <c r="D1331"/>
      <c r="E1331"/>
      <c r="F1331"/>
    </row>
    <row r="1332" spans="4:6" outlineLevel="1">
      <c r="D1332"/>
      <c r="E1332"/>
      <c r="F1332"/>
    </row>
    <row r="1333" spans="4:6" outlineLevel="1">
      <c r="D1333"/>
      <c r="E1333"/>
      <c r="F1333"/>
    </row>
    <row r="1334" spans="4:6" outlineLevel="1">
      <c r="D1334"/>
      <c r="E1334"/>
      <c r="F1334"/>
    </row>
    <row r="1335" spans="4:6" outlineLevel="1">
      <c r="D1335"/>
      <c r="E1335"/>
      <c r="F1335"/>
    </row>
    <row r="1336" spans="4:6" outlineLevel="1">
      <c r="D1336"/>
      <c r="E1336"/>
      <c r="F1336"/>
    </row>
    <row r="1337" spans="4:6" outlineLevel="1">
      <c r="D1337"/>
      <c r="E1337"/>
      <c r="F1337"/>
    </row>
    <row r="1338" spans="4:6" outlineLevel="1">
      <c r="D1338"/>
      <c r="E1338"/>
      <c r="F1338"/>
    </row>
    <row r="1339" spans="4:6" outlineLevel="1">
      <c r="D1339"/>
      <c r="E1339"/>
      <c r="F1339"/>
    </row>
    <row r="1340" spans="4:6" outlineLevel="1">
      <c r="D1340"/>
      <c r="E1340"/>
      <c r="F1340"/>
    </row>
    <row r="1341" spans="4:6" outlineLevel="1">
      <c r="D1341"/>
      <c r="E1341"/>
      <c r="F1341"/>
    </row>
    <row r="1342" spans="4:6" outlineLevel="1">
      <c r="D1342"/>
      <c r="E1342"/>
      <c r="F1342"/>
    </row>
    <row r="1343" spans="4:6" outlineLevel="1">
      <c r="D1343"/>
      <c r="E1343"/>
      <c r="F1343"/>
    </row>
    <row r="1344" spans="4:6" outlineLevel="1">
      <c r="D1344"/>
      <c r="E1344"/>
      <c r="F1344"/>
    </row>
    <row r="1345" spans="4:6" outlineLevel="1">
      <c r="D1345"/>
      <c r="E1345"/>
      <c r="F1345"/>
    </row>
    <row r="1346" spans="4:6" outlineLevel="1">
      <c r="D1346"/>
      <c r="E1346"/>
      <c r="F1346"/>
    </row>
    <row r="1347" spans="4:6" outlineLevel="1">
      <c r="D1347"/>
      <c r="E1347"/>
      <c r="F1347"/>
    </row>
    <row r="1348" spans="4:6" outlineLevel="1">
      <c r="D1348"/>
      <c r="E1348"/>
      <c r="F1348"/>
    </row>
    <row r="1349" spans="4:6" outlineLevel="1">
      <c r="D1349"/>
      <c r="E1349"/>
      <c r="F1349"/>
    </row>
    <row r="1350" spans="4:6" outlineLevel="1">
      <c r="D1350"/>
      <c r="E1350"/>
      <c r="F1350"/>
    </row>
    <row r="1351" spans="4:6" outlineLevel="1">
      <c r="D1351"/>
      <c r="E1351"/>
      <c r="F1351"/>
    </row>
    <row r="1352" spans="4:6" outlineLevel="1">
      <c r="D1352"/>
      <c r="E1352"/>
      <c r="F1352"/>
    </row>
    <row r="1353" spans="4:6" outlineLevel="1">
      <c r="D1353"/>
      <c r="E1353"/>
      <c r="F1353"/>
    </row>
    <row r="1354" spans="4:6" outlineLevel="1">
      <c r="D1354"/>
      <c r="E1354"/>
      <c r="F1354"/>
    </row>
    <row r="1355" spans="4:6" outlineLevel="1">
      <c r="D1355"/>
      <c r="E1355"/>
      <c r="F1355"/>
    </row>
    <row r="1356" spans="4:6" outlineLevel="1">
      <c r="D1356"/>
      <c r="E1356"/>
      <c r="F1356"/>
    </row>
    <row r="1357" spans="4:6" outlineLevel="1">
      <c r="D1357"/>
      <c r="E1357"/>
      <c r="F1357"/>
    </row>
    <row r="1358" spans="4:6" outlineLevel="1">
      <c r="D1358"/>
      <c r="E1358"/>
      <c r="F1358"/>
    </row>
    <row r="1359" spans="4:6" outlineLevel="1">
      <c r="D1359"/>
      <c r="E1359"/>
      <c r="F1359"/>
    </row>
    <row r="1360" spans="4:6" outlineLevel="1">
      <c r="D1360"/>
      <c r="E1360"/>
      <c r="F1360"/>
    </row>
    <row r="1361" spans="4:6" outlineLevel="1">
      <c r="D1361"/>
      <c r="E1361"/>
      <c r="F1361"/>
    </row>
    <row r="1362" spans="4:6" outlineLevel="1">
      <c r="D1362"/>
      <c r="E1362"/>
      <c r="F1362"/>
    </row>
    <row r="1363" spans="4:6" outlineLevel="1">
      <c r="D1363"/>
      <c r="E1363"/>
      <c r="F1363"/>
    </row>
    <row r="1364" spans="4:6" outlineLevel="1">
      <c r="D1364"/>
      <c r="E1364"/>
      <c r="F1364"/>
    </row>
    <row r="1365" spans="4:6" outlineLevel="1">
      <c r="D1365"/>
      <c r="E1365"/>
      <c r="F1365"/>
    </row>
    <row r="1366" spans="4:6" outlineLevel="1">
      <c r="D1366"/>
      <c r="E1366"/>
      <c r="F1366"/>
    </row>
    <row r="1367" spans="4:6" outlineLevel="1">
      <c r="D1367"/>
      <c r="E1367"/>
      <c r="F1367"/>
    </row>
    <row r="1368" spans="4:6" outlineLevel="1">
      <c r="D1368"/>
      <c r="E1368"/>
      <c r="F1368"/>
    </row>
    <row r="1369" spans="4:6" outlineLevel="1">
      <c r="D1369"/>
      <c r="E1369"/>
      <c r="F1369"/>
    </row>
    <row r="1370" spans="4:6" outlineLevel="1">
      <c r="D1370"/>
      <c r="E1370"/>
      <c r="F1370"/>
    </row>
    <row r="1371" spans="4:6" outlineLevel="1">
      <c r="D1371"/>
      <c r="E1371"/>
      <c r="F1371"/>
    </row>
    <row r="1372" spans="4:6" outlineLevel="1">
      <c r="D1372"/>
      <c r="E1372"/>
      <c r="F1372"/>
    </row>
    <row r="1373" spans="4:6" outlineLevel="1">
      <c r="D1373"/>
      <c r="E1373"/>
      <c r="F1373"/>
    </row>
    <row r="1374" spans="4:6" outlineLevel="1">
      <c r="D1374"/>
      <c r="E1374"/>
      <c r="F1374"/>
    </row>
    <row r="1375" spans="4:6" outlineLevel="1">
      <c r="D1375"/>
      <c r="E1375"/>
      <c r="F1375"/>
    </row>
    <row r="1376" spans="4:6" outlineLevel="1">
      <c r="D1376"/>
      <c r="E1376"/>
      <c r="F1376"/>
    </row>
    <row r="1377" spans="4:6" outlineLevel="1">
      <c r="D1377"/>
      <c r="E1377"/>
      <c r="F1377"/>
    </row>
    <row r="1378" spans="4:6" outlineLevel="1">
      <c r="D1378"/>
      <c r="E1378"/>
      <c r="F1378"/>
    </row>
    <row r="1379" spans="4:6" outlineLevel="1">
      <c r="D1379"/>
      <c r="E1379"/>
      <c r="F1379"/>
    </row>
    <row r="1380" spans="4:6" outlineLevel="1">
      <c r="D1380"/>
      <c r="E1380"/>
      <c r="F1380"/>
    </row>
    <row r="1381" spans="4:6" outlineLevel="1">
      <c r="D1381"/>
      <c r="E1381"/>
      <c r="F1381"/>
    </row>
    <row r="1382" spans="4:6" outlineLevel="1">
      <c r="D1382"/>
      <c r="E1382"/>
      <c r="F1382"/>
    </row>
    <row r="1383" spans="4:6" outlineLevel="1">
      <c r="D1383"/>
      <c r="E1383"/>
      <c r="F1383"/>
    </row>
    <row r="1384" spans="4:6" outlineLevel="1">
      <c r="D1384"/>
      <c r="E1384"/>
      <c r="F1384"/>
    </row>
    <row r="1385" spans="4:6" outlineLevel="1">
      <c r="D1385"/>
      <c r="E1385"/>
      <c r="F1385"/>
    </row>
    <row r="1386" spans="4:6" outlineLevel="1">
      <c r="D1386"/>
      <c r="E1386"/>
      <c r="F1386"/>
    </row>
    <row r="1387" spans="4:6" outlineLevel="1">
      <c r="D1387"/>
      <c r="E1387"/>
      <c r="F1387"/>
    </row>
    <row r="1388" spans="4:6" outlineLevel="1">
      <c r="D1388"/>
      <c r="E1388"/>
      <c r="F1388"/>
    </row>
    <row r="1389" spans="4:6" outlineLevel="1">
      <c r="D1389"/>
      <c r="E1389"/>
      <c r="F1389"/>
    </row>
    <row r="1390" spans="4:6" outlineLevel="1">
      <c r="D1390"/>
      <c r="E1390"/>
      <c r="F1390"/>
    </row>
    <row r="1391" spans="4:6" outlineLevel="1">
      <c r="D1391"/>
      <c r="E1391"/>
      <c r="F1391"/>
    </row>
    <row r="1392" spans="4:6" outlineLevel="1">
      <c r="D1392"/>
      <c r="E1392"/>
      <c r="F1392"/>
    </row>
    <row r="1393" spans="4:6" outlineLevel="1">
      <c r="D1393"/>
      <c r="E1393"/>
      <c r="F1393"/>
    </row>
    <row r="1394" spans="4:6" outlineLevel="1">
      <c r="D1394"/>
      <c r="E1394"/>
      <c r="F1394"/>
    </row>
    <row r="1395" spans="4:6" outlineLevel="1">
      <c r="D1395"/>
      <c r="E1395"/>
      <c r="F1395"/>
    </row>
    <row r="1396" spans="4:6" outlineLevel="1">
      <c r="D1396"/>
      <c r="E1396"/>
      <c r="F1396"/>
    </row>
    <row r="1397" spans="4:6" outlineLevel="1">
      <c r="D1397"/>
      <c r="E1397"/>
      <c r="F1397"/>
    </row>
    <row r="1398" spans="4:6" outlineLevel="1">
      <c r="D1398"/>
      <c r="E1398"/>
      <c r="F1398"/>
    </row>
    <row r="1399" spans="4:6" outlineLevel="1">
      <c r="D1399"/>
      <c r="E1399"/>
      <c r="F1399"/>
    </row>
    <row r="1400" spans="4:6" outlineLevel="1">
      <c r="D1400"/>
      <c r="E1400"/>
      <c r="F1400"/>
    </row>
    <row r="1401" spans="4:6" outlineLevel="1">
      <c r="D1401"/>
      <c r="E1401"/>
      <c r="F1401"/>
    </row>
    <row r="1402" spans="4:6" outlineLevel="1">
      <c r="D1402"/>
      <c r="E1402"/>
      <c r="F1402"/>
    </row>
    <row r="1403" spans="4:6" outlineLevel="1">
      <c r="D1403"/>
      <c r="E1403"/>
      <c r="F1403"/>
    </row>
    <row r="1404" spans="4:6" outlineLevel="1">
      <c r="D1404"/>
      <c r="E1404"/>
      <c r="F1404"/>
    </row>
    <row r="1405" spans="4:6" outlineLevel="1">
      <c r="D1405"/>
      <c r="E1405"/>
      <c r="F1405"/>
    </row>
    <row r="1406" spans="4:6" outlineLevel="1">
      <c r="D1406"/>
      <c r="E1406"/>
      <c r="F1406"/>
    </row>
    <row r="1407" spans="4:6" outlineLevel="1">
      <c r="D1407"/>
      <c r="E1407"/>
      <c r="F1407"/>
    </row>
    <row r="1408" spans="4:6" outlineLevel="1">
      <c r="D1408"/>
      <c r="E1408"/>
      <c r="F1408"/>
    </row>
    <row r="1409" spans="4:6" outlineLevel="1">
      <c r="D1409"/>
      <c r="E1409"/>
      <c r="F1409"/>
    </row>
    <row r="1410" spans="4:6" outlineLevel="1">
      <c r="D1410"/>
      <c r="E1410"/>
      <c r="F1410"/>
    </row>
    <row r="1411" spans="4:6" outlineLevel="1">
      <c r="D1411"/>
      <c r="E1411"/>
      <c r="F1411"/>
    </row>
    <row r="1412" spans="4:6" outlineLevel="1">
      <c r="D1412"/>
      <c r="E1412"/>
      <c r="F1412"/>
    </row>
    <row r="1413" spans="4:6" outlineLevel="1">
      <c r="D1413"/>
      <c r="E1413"/>
      <c r="F1413"/>
    </row>
    <row r="1414" spans="4:6">
      <c r="D1414"/>
      <c r="E1414"/>
      <c r="F1414"/>
    </row>
    <row r="1415" spans="4:6" outlineLevel="1">
      <c r="D1415"/>
      <c r="E1415"/>
      <c r="F1415"/>
    </row>
    <row r="1416" spans="4:6" outlineLevel="1">
      <c r="D1416"/>
      <c r="E1416"/>
      <c r="F1416"/>
    </row>
    <row r="1417" spans="4:6" outlineLevel="1">
      <c r="D1417"/>
      <c r="E1417"/>
      <c r="F1417"/>
    </row>
    <row r="1418" spans="4:6" outlineLevel="1">
      <c r="D1418"/>
      <c r="E1418"/>
      <c r="F1418"/>
    </row>
    <row r="1419" spans="4:6" outlineLevel="1">
      <c r="D1419"/>
      <c r="E1419"/>
      <c r="F1419"/>
    </row>
    <row r="1420" spans="4:6" outlineLevel="1">
      <c r="D1420"/>
      <c r="E1420"/>
      <c r="F1420"/>
    </row>
    <row r="1421" spans="4:6" outlineLevel="1">
      <c r="D1421"/>
      <c r="E1421"/>
      <c r="F1421"/>
    </row>
    <row r="1422" spans="4:6" outlineLevel="1">
      <c r="D1422"/>
      <c r="E1422"/>
      <c r="F1422"/>
    </row>
    <row r="1423" spans="4:6" outlineLevel="1">
      <c r="D1423"/>
      <c r="E1423"/>
      <c r="F1423"/>
    </row>
    <row r="1424" spans="4:6" outlineLevel="1">
      <c r="D1424"/>
      <c r="E1424"/>
      <c r="F1424"/>
    </row>
    <row r="1425" spans="4:6" outlineLevel="1">
      <c r="D1425"/>
      <c r="E1425"/>
      <c r="F1425"/>
    </row>
    <row r="1426" spans="4:6" outlineLevel="1">
      <c r="D1426"/>
      <c r="E1426"/>
      <c r="F1426"/>
    </row>
    <row r="1427" spans="4:6" outlineLevel="1">
      <c r="D1427"/>
      <c r="E1427"/>
      <c r="F1427"/>
    </row>
    <row r="1428" spans="4:6" outlineLevel="1">
      <c r="D1428"/>
      <c r="E1428"/>
      <c r="F1428"/>
    </row>
    <row r="1429" spans="4:6" outlineLevel="1">
      <c r="D1429"/>
      <c r="E1429"/>
      <c r="F1429"/>
    </row>
    <row r="1430" spans="4:6" outlineLevel="1">
      <c r="D1430"/>
      <c r="E1430"/>
      <c r="F1430"/>
    </row>
    <row r="1431" spans="4:6" outlineLevel="1">
      <c r="D1431"/>
      <c r="E1431"/>
      <c r="F1431"/>
    </row>
    <row r="1432" spans="4:6" outlineLevel="1">
      <c r="D1432"/>
      <c r="E1432"/>
      <c r="F1432"/>
    </row>
    <row r="1433" spans="4:6" outlineLevel="1">
      <c r="D1433"/>
      <c r="E1433"/>
      <c r="F1433"/>
    </row>
    <row r="1434" spans="4:6" outlineLevel="1">
      <c r="D1434"/>
      <c r="E1434"/>
      <c r="F1434"/>
    </row>
    <row r="1435" spans="4:6" outlineLevel="1">
      <c r="D1435"/>
      <c r="E1435"/>
      <c r="F1435"/>
    </row>
    <row r="1436" spans="4:6" outlineLevel="1">
      <c r="D1436"/>
      <c r="E1436"/>
      <c r="F1436"/>
    </row>
    <row r="1437" spans="4:6" outlineLevel="1">
      <c r="D1437"/>
      <c r="E1437"/>
      <c r="F1437"/>
    </row>
    <row r="1438" spans="4:6" outlineLevel="1">
      <c r="D1438"/>
      <c r="E1438"/>
      <c r="F1438"/>
    </row>
    <row r="1439" spans="4:6" outlineLevel="1">
      <c r="D1439"/>
      <c r="E1439"/>
      <c r="F1439"/>
    </row>
    <row r="1440" spans="4:6" outlineLevel="1">
      <c r="D1440"/>
      <c r="E1440"/>
      <c r="F1440"/>
    </row>
    <row r="1441" spans="4:6" outlineLevel="1">
      <c r="D1441"/>
      <c r="E1441"/>
      <c r="F1441"/>
    </row>
    <row r="1442" spans="4:6" outlineLevel="1">
      <c r="D1442"/>
      <c r="E1442"/>
      <c r="F1442"/>
    </row>
    <row r="1443" spans="4:6" outlineLevel="1">
      <c r="D1443"/>
      <c r="E1443"/>
      <c r="F1443"/>
    </row>
    <row r="1444" spans="4:6" outlineLevel="1">
      <c r="D1444"/>
      <c r="E1444"/>
      <c r="F1444"/>
    </row>
    <row r="1445" spans="4:6" outlineLevel="1">
      <c r="D1445"/>
      <c r="E1445"/>
      <c r="F1445"/>
    </row>
    <row r="1446" spans="4:6" outlineLevel="1">
      <c r="D1446"/>
      <c r="E1446"/>
      <c r="F1446"/>
    </row>
    <row r="1447" spans="4:6" outlineLevel="1">
      <c r="D1447"/>
      <c r="E1447"/>
      <c r="F1447"/>
    </row>
    <row r="1448" spans="4:6" outlineLevel="1">
      <c r="D1448"/>
      <c r="E1448"/>
      <c r="F1448"/>
    </row>
    <row r="1449" spans="4:6" outlineLevel="1">
      <c r="D1449"/>
      <c r="E1449"/>
      <c r="F1449"/>
    </row>
    <row r="1450" spans="4:6" outlineLevel="1">
      <c r="D1450"/>
      <c r="E1450"/>
      <c r="F1450"/>
    </row>
    <row r="1451" spans="4:6" outlineLevel="1">
      <c r="D1451"/>
      <c r="E1451"/>
      <c r="F1451"/>
    </row>
    <row r="1452" spans="4:6" outlineLevel="1">
      <c r="D1452"/>
      <c r="E1452"/>
      <c r="F1452"/>
    </row>
    <row r="1453" spans="4:6" outlineLevel="1">
      <c r="D1453"/>
      <c r="E1453"/>
      <c r="F1453"/>
    </row>
    <row r="1454" spans="4:6" outlineLevel="1">
      <c r="D1454"/>
      <c r="E1454"/>
      <c r="F1454"/>
    </row>
    <row r="1455" spans="4:6" outlineLevel="1">
      <c r="D1455"/>
      <c r="E1455"/>
      <c r="F1455"/>
    </row>
    <row r="1456" spans="4:6" outlineLevel="1">
      <c r="D1456"/>
      <c r="E1456"/>
      <c r="F1456"/>
    </row>
    <row r="1457" spans="4:6" outlineLevel="1">
      <c r="D1457"/>
      <c r="E1457"/>
      <c r="F1457"/>
    </row>
    <row r="1458" spans="4:6" outlineLevel="1">
      <c r="D1458"/>
      <c r="E1458"/>
      <c r="F1458"/>
    </row>
    <row r="1459" spans="4:6" outlineLevel="1">
      <c r="D1459"/>
      <c r="E1459"/>
      <c r="F1459"/>
    </row>
    <row r="1460" spans="4:6" outlineLevel="1">
      <c r="D1460"/>
      <c r="E1460"/>
      <c r="F1460"/>
    </row>
    <row r="1461" spans="4:6" outlineLevel="1">
      <c r="D1461"/>
      <c r="E1461"/>
      <c r="F1461"/>
    </row>
    <row r="1462" spans="4:6" outlineLevel="1">
      <c r="D1462"/>
      <c r="E1462"/>
      <c r="F1462"/>
    </row>
    <row r="1463" spans="4:6" outlineLevel="1">
      <c r="D1463"/>
      <c r="E1463"/>
      <c r="F1463"/>
    </row>
    <row r="1464" spans="4:6" outlineLevel="1">
      <c r="D1464"/>
      <c r="E1464"/>
      <c r="F1464"/>
    </row>
    <row r="1465" spans="4:6" outlineLevel="1">
      <c r="D1465"/>
      <c r="E1465"/>
      <c r="F1465"/>
    </row>
    <row r="1466" spans="4:6" outlineLevel="1">
      <c r="D1466"/>
      <c r="E1466"/>
      <c r="F1466"/>
    </row>
    <row r="1467" spans="4:6" outlineLevel="1">
      <c r="D1467"/>
      <c r="E1467"/>
      <c r="F1467"/>
    </row>
    <row r="1468" spans="4:6" outlineLevel="1">
      <c r="D1468"/>
      <c r="E1468"/>
      <c r="F1468"/>
    </row>
    <row r="1469" spans="4:6" outlineLevel="1">
      <c r="D1469"/>
      <c r="E1469"/>
      <c r="F1469"/>
    </row>
    <row r="1470" spans="4:6" outlineLevel="1">
      <c r="D1470"/>
      <c r="E1470"/>
      <c r="F1470"/>
    </row>
    <row r="1471" spans="4:6" outlineLevel="1">
      <c r="D1471"/>
      <c r="E1471"/>
      <c r="F1471"/>
    </row>
    <row r="1472" spans="4:6" outlineLevel="1">
      <c r="D1472"/>
      <c r="E1472"/>
      <c r="F1472"/>
    </row>
    <row r="1473" spans="4:6" outlineLevel="1">
      <c r="D1473"/>
      <c r="E1473"/>
      <c r="F1473"/>
    </row>
    <row r="1474" spans="4:6" outlineLevel="1">
      <c r="D1474"/>
      <c r="E1474"/>
      <c r="F1474"/>
    </row>
    <row r="1475" spans="4:6" outlineLevel="1">
      <c r="D1475"/>
      <c r="E1475"/>
      <c r="F1475"/>
    </row>
    <row r="1476" spans="4:6" outlineLevel="1">
      <c r="D1476"/>
      <c r="E1476"/>
      <c r="F1476"/>
    </row>
    <row r="1477" spans="4:6" outlineLevel="1">
      <c r="D1477"/>
      <c r="E1477"/>
      <c r="F1477"/>
    </row>
    <row r="1478" spans="4:6" outlineLevel="1">
      <c r="D1478"/>
      <c r="E1478"/>
      <c r="F1478"/>
    </row>
    <row r="1479" spans="4:6" outlineLevel="1">
      <c r="D1479"/>
      <c r="E1479"/>
      <c r="F1479"/>
    </row>
    <row r="1480" spans="4:6" outlineLevel="1">
      <c r="D1480"/>
      <c r="E1480"/>
      <c r="F1480"/>
    </row>
    <row r="1481" spans="4:6" outlineLevel="1">
      <c r="D1481"/>
      <c r="E1481"/>
      <c r="F1481"/>
    </row>
    <row r="1482" spans="4:6" outlineLevel="1">
      <c r="D1482"/>
      <c r="E1482"/>
      <c r="F1482"/>
    </row>
    <row r="1483" spans="4:6" outlineLevel="1">
      <c r="D1483"/>
      <c r="E1483"/>
      <c r="F1483"/>
    </row>
    <row r="1484" spans="4:6" outlineLevel="1">
      <c r="D1484"/>
      <c r="E1484"/>
      <c r="F1484"/>
    </row>
    <row r="1485" spans="4:6" outlineLevel="1">
      <c r="D1485"/>
      <c r="E1485"/>
      <c r="F1485"/>
    </row>
    <row r="1486" spans="4:6" outlineLevel="1">
      <c r="D1486"/>
      <c r="E1486"/>
      <c r="F1486"/>
    </row>
    <row r="1487" spans="4:6" outlineLevel="1">
      <c r="D1487"/>
      <c r="E1487"/>
      <c r="F1487"/>
    </row>
    <row r="1488" spans="4:6" outlineLevel="1">
      <c r="D1488"/>
      <c r="E1488"/>
      <c r="F1488"/>
    </row>
    <row r="1489" spans="4:6" outlineLevel="1">
      <c r="D1489"/>
      <c r="E1489"/>
      <c r="F1489"/>
    </row>
    <row r="1490" spans="4:6" outlineLevel="1">
      <c r="D1490"/>
      <c r="E1490"/>
      <c r="F1490"/>
    </row>
    <row r="1491" spans="4:6" outlineLevel="1">
      <c r="D1491"/>
      <c r="E1491"/>
      <c r="F1491"/>
    </row>
    <row r="1492" spans="4:6" outlineLevel="1">
      <c r="D1492"/>
      <c r="E1492"/>
      <c r="F1492"/>
    </row>
    <row r="1493" spans="4:6" outlineLevel="1">
      <c r="D1493"/>
      <c r="E1493"/>
      <c r="F1493"/>
    </row>
    <row r="1494" spans="4:6" outlineLevel="1">
      <c r="D1494"/>
      <c r="E1494"/>
      <c r="F1494"/>
    </row>
    <row r="1495" spans="4:6" outlineLevel="1">
      <c r="D1495"/>
      <c r="E1495"/>
      <c r="F1495"/>
    </row>
    <row r="1496" spans="4:6" outlineLevel="1">
      <c r="D1496"/>
      <c r="E1496"/>
      <c r="F1496"/>
    </row>
    <row r="1497" spans="4:6" outlineLevel="1">
      <c r="D1497"/>
      <c r="E1497"/>
      <c r="F1497"/>
    </row>
    <row r="1498" spans="4:6" outlineLevel="1">
      <c r="D1498"/>
      <c r="E1498"/>
      <c r="F1498"/>
    </row>
    <row r="1499" spans="4:6" outlineLevel="1">
      <c r="D1499"/>
      <c r="E1499"/>
      <c r="F1499"/>
    </row>
    <row r="1500" spans="4:6" outlineLevel="1">
      <c r="D1500"/>
      <c r="E1500"/>
      <c r="F1500"/>
    </row>
    <row r="1501" spans="4:6" outlineLevel="1">
      <c r="D1501"/>
      <c r="E1501"/>
      <c r="F1501"/>
    </row>
    <row r="1502" spans="4:6" outlineLevel="1">
      <c r="D1502"/>
      <c r="E1502"/>
      <c r="F1502"/>
    </row>
    <row r="1503" spans="4:6" outlineLevel="1">
      <c r="D1503"/>
      <c r="E1503"/>
      <c r="F1503"/>
    </row>
    <row r="1504" spans="4:6" outlineLevel="1">
      <c r="D1504"/>
      <c r="E1504"/>
      <c r="F1504"/>
    </row>
    <row r="1505" spans="4:6" outlineLevel="1">
      <c r="D1505"/>
      <c r="E1505"/>
      <c r="F1505"/>
    </row>
    <row r="1506" spans="4:6" outlineLevel="1">
      <c r="D1506"/>
      <c r="E1506"/>
      <c r="F1506"/>
    </row>
    <row r="1507" spans="4:6" outlineLevel="1">
      <c r="D1507"/>
      <c r="E1507"/>
      <c r="F1507"/>
    </row>
    <row r="1508" spans="4:6" outlineLevel="1">
      <c r="D1508"/>
      <c r="E1508"/>
      <c r="F1508"/>
    </row>
    <row r="1509" spans="4:6" outlineLevel="1">
      <c r="D1509"/>
      <c r="E1509"/>
      <c r="F1509"/>
    </row>
    <row r="1510" spans="4:6" outlineLevel="1">
      <c r="D1510"/>
      <c r="E1510"/>
      <c r="F1510"/>
    </row>
    <row r="1511" spans="4:6" outlineLevel="1">
      <c r="D1511"/>
      <c r="E1511"/>
      <c r="F1511"/>
    </row>
    <row r="1512" spans="4:6" outlineLevel="1">
      <c r="D1512"/>
      <c r="E1512"/>
      <c r="F1512"/>
    </row>
    <row r="1513" spans="4:6" outlineLevel="1">
      <c r="D1513"/>
      <c r="E1513"/>
      <c r="F1513"/>
    </row>
    <row r="1514" spans="4:6" outlineLevel="1">
      <c r="D1514"/>
      <c r="E1514"/>
      <c r="F1514"/>
    </row>
    <row r="1515" spans="4:6" outlineLevel="1">
      <c r="D1515"/>
      <c r="E1515"/>
      <c r="F1515"/>
    </row>
    <row r="1516" spans="4:6" outlineLevel="1">
      <c r="D1516"/>
      <c r="E1516"/>
      <c r="F1516"/>
    </row>
    <row r="1517" spans="4:6" outlineLevel="1">
      <c r="D1517"/>
      <c r="E1517"/>
      <c r="F1517"/>
    </row>
    <row r="1518" spans="4:6" outlineLevel="1">
      <c r="D1518"/>
      <c r="E1518"/>
      <c r="F1518"/>
    </row>
    <row r="1519" spans="4:6">
      <c r="D1519"/>
      <c r="E1519"/>
      <c r="F1519"/>
    </row>
    <row r="1520" spans="4:6" outlineLevel="1">
      <c r="D1520"/>
      <c r="E1520"/>
      <c r="F1520"/>
    </row>
    <row r="1521" spans="4:6" outlineLevel="1">
      <c r="D1521"/>
      <c r="E1521"/>
      <c r="F1521"/>
    </row>
    <row r="1522" spans="4:6" outlineLevel="1">
      <c r="D1522"/>
      <c r="E1522"/>
      <c r="F1522"/>
    </row>
    <row r="1523" spans="4:6" outlineLevel="1">
      <c r="D1523"/>
      <c r="E1523"/>
      <c r="F1523"/>
    </row>
    <row r="1524" spans="4:6" outlineLevel="1">
      <c r="D1524"/>
      <c r="E1524"/>
      <c r="F1524"/>
    </row>
    <row r="1525" spans="4:6" outlineLevel="1">
      <c r="D1525"/>
      <c r="E1525"/>
      <c r="F1525"/>
    </row>
    <row r="1526" spans="4:6" outlineLevel="1">
      <c r="D1526"/>
      <c r="E1526"/>
      <c r="F1526"/>
    </row>
    <row r="1527" spans="4:6" outlineLevel="1">
      <c r="D1527"/>
      <c r="E1527"/>
      <c r="F1527"/>
    </row>
    <row r="1528" spans="4:6" outlineLevel="1">
      <c r="D1528"/>
      <c r="E1528"/>
      <c r="F1528"/>
    </row>
    <row r="1529" spans="4:6" outlineLevel="1">
      <c r="D1529"/>
      <c r="E1529"/>
      <c r="F1529"/>
    </row>
    <row r="1530" spans="4:6" outlineLevel="1">
      <c r="D1530"/>
      <c r="E1530"/>
      <c r="F1530"/>
    </row>
    <row r="1531" spans="4:6" outlineLevel="1">
      <c r="D1531"/>
      <c r="E1531"/>
      <c r="F1531"/>
    </row>
    <row r="1532" spans="4:6" outlineLevel="1">
      <c r="D1532"/>
      <c r="E1532"/>
      <c r="F1532"/>
    </row>
    <row r="1533" spans="4:6" outlineLevel="1">
      <c r="D1533"/>
      <c r="E1533"/>
      <c r="F1533"/>
    </row>
    <row r="1534" spans="4:6" outlineLevel="1">
      <c r="D1534"/>
      <c r="E1534"/>
      <c r="F1534"/>
    </row>
    <row r="1535" spans="4:6" outlineLevel="1">
      <c r="D1535"/>
      <c r="E1535"/>
      <c r="F1535"/>
    </row>
    <row r="1536" spans="4:6" outlineLevel="1">
      <c r="D1536"/>
      <c r="E1536"/>
      <c r="F1536"/>
    </row>
    <row r="1537" spans="4:6" outlineLevel="1">
      <c r="D1537"/>
      <c r="E1537"/>
      <c r="F1537"/>
    </row>
    <row r="1538" spans="4:6" outlineLevel="1">
      <c r="D1538"/>
      <c r="E1538"/>
      <c r="F1538"/>
    </row>
    <row r="1539" spans="4:6" outlineLevel="1">
      <c r="D1539"/>
      <c r="E1539"/>
      <c r="F1539"/>
    </row>
    <row r="1540" spans="4:6" outlineLevel="1">
      <c r="D1540"/>
      <c r="E1540"/>
      <c r="F1540"/>
    </row>
    <row r="1541" spans="4:6" outlineLevel="1">
      <c r="D1541"/>
      <c r="E1541"/>
      <c r="F1541"/>
    </row>
    <row r="1542" spans="4:6" outlineLevel="1">
      <c r="D1542"/>
      <c r="E1542"/>
      <c r="F1542"/>
    </row>
    <row r="1543" spans="4:6" outlineLevel="1">
      <c r="D1543"/>
      <c r="E1543"/>
      <c r="F1543"/>
    </row>
    <row r="1544" spans="4:6" outlineLevel="1">
      <c r="D1544"/>
      <c r="E1544"/>
      <c r="F1544"/>
    </row>
    <row r="1545" spans="4:6" outlineLevel="1">
      <c r="D1545"/>
      <c r="E1545"/>
      <c r="F1545"/>
    </row>
    <row r="1546" spans="4:6" outlineLevel="1">
      <c r="D1546"/>
      <c r="E1546"/>
      <c r="F1546"/>
    </row>
    <row r="1547" spans="4:6" outlineLevel="1">
      <c r="D1547"/>
      <c r="E1547"/>
      <c r="F1547"/>
    </row>
    <row r="1548" spans="4:6" outlineLevel="1">
      <c r="D1548"/>
      <c r="E1548"/>
      <c r="F1548"/>
    </row>
    <row r="1549" spans="4:6" outlineLevel="1">
      <c r="D1549"/>
      <c r="E1549"/>
      <c r="F1549"/>
    </row>
    <row r="1550" spans="4:6" outlineLevel="1">
      <c r="D1550"/>
      <c r="E1550"/>
      <c r="F1550"/>
    </row>
    <row r="1551" spans="4:6" outlineLevel="1">
      <c r="D1551"/>
      <c r="E1551"/>
      <c r="F1551"/>
    </row>
    <row r="1552" spans="4:6" outlineLevel="1">
      <c r="D1552"/>
      <c r="E1552"/>
      <c r="F1552"/>
    </row>
    <row r="1553" spans="4:6" outlineLevel="1">
      <c r="D1553"/>
      <c r="E1553"/>
      <c r="F1553"/>
    </row>
    <row r="1554" spans="4:6" outlineLevel="1">
      <c r="D1554"/>
      <c r="E1554"/>
      <c r="F1554"/>
    </row>
    <row r="1555" spans="4:6" outlineLevel="1">
      <c r="D1555"/>
      <c r="E1555"/>
      <c r="F1555"/>
    </row>
    <row r="1556" spans="4:6" outlineLevel="1">
      <c r="D1556"/>
      <c r="E1556"/>
      <c r="F1556"/>
    </row>
    <row r="1557" spans="4:6" outlineLevel="1">
      <c r="D1557"/>
      <c r="E1557"/>
      <c r="F1557"/>
    </row>
    <row r="1558" spans="4:6" outlineLevel="1">
      <c r="D1558"/>
      <c r="E1558"/>
      <c r="F1558"/>
    </row>
    <row r="1559" spans="4:6" outlineLevel="1">
      <c r="D1559"/>
      <c r="E1559"/>
      <c r="F1559"/>
    </row>
    <row r="1560" spans="4:6" outlineLevel="1">
      <c r="D1560"/>
      <c r="E1560"/>
      <c r="F1560"/>
    </row>
    <row r="1561" spans="4:6" outlineLevel="1">
      <c r="D1561"/>
      <c r="E1561"/>
      <c r="F1561"/>
    </row>
    <row r="1562" spans="4:6" outlineLevel="1">
      <c r="D1562"/>
      <c r="E1562"/>
      <c r="F1562"/>
    </row>
    <row r="1563" spans="4:6" outlineLevel="1">
      <c r="D1563"/>
      <c r="E1563"/>
      <c r="F1563"/>
    </row>
    <row r="1564" spans="4:6" outlineLevel="1">
      <c r="D1564"/>
      <c r="E1564"/>
      <c r="F1564"/>
    </row>
    <row r="1565" spans="4:6" outlineLevel="1">
      <c r="D1565"/>
      <c r="E1565"/>
      <c r="F1565"/>
    </row>
    <row r="1566" spans="4:6" outlineLevel="1">
      <c r="D1566"/>
      <c r="E1566"/>
      <c r="F1566"/>
    </row>
    <row r="1567" spans="4:6" outlineLevel="1">
      <c r="D1567"/>
      <c r="E1567"/>
      <c r="F1567"/>
    </row>
    <row r="1568" spans="4:6" outlineLevel="1">
      <c r="D1568"/>
      <c r="E1568"/>
      <c r="F1568"/>
    </row>
    <row r="1569" spans="4:6" outlineLevel="1">
      <c r="D1569"/>
      <c r="E1569"/>
      <c r="F1569"/>
    </row>
    <row r="1570" spans="4:6" outlineLevel="1">
      <c r="D1570"/>
      <c r="E1570"/>
      <c r="F1570"/>
    </row>
    <row r="1571" spans="4:6" outlineLevel="1">
      <c r="D1571"/>
      <c r="E1571"/>
      <c r="F1571"/>
    </row>
    <row r="1572" spans="4:6" outlineLevel="1">
      <c r="D1572"/>
      <c r="E1572"/>
      <c r="F1572"/>
    </row>
    <row r="1573" spans="4:6" outlineLevel="1">
      <c r="D1573"/>
      <c r="E1573"/>
      <c r="F1573"/>
    </row>
    <row r="1574" spans="4:6" outlineLevel="1">
      <c r="D1574"/>
      <c r="E1574"/>
      <c r="F1574"/>
    </row>
    <row r="1575" spans="4:6" outlineLevel="1">
      <c r="D1575"/>
      <c r="E1575"/>
      <c r="F1575"/>
    </row>
    <row r="1576" spans="4:6" outlineLevel="1">
      <c r="D1576"/>
      <c r="E1576"/>
      <c r="F1576"/>
    </row>
    <row r="1577" spans="4:6" outlineLevel="1">
      <c r="D1577"/>
      <c r="E1577"/>
      <c r="F1577"/>
    </row>
    <row r="1578" spans="4:6" outlineLevel="1">
      <c r="D1578"/>
      <c r="E1578"/>
      <c r="F1578"/>
    </row>
    <row r="1579" spans="4:6" outlineLevel="1">
      <c r="D1579"/>
      <c r="E1579"/>
      <c r="F1579"/>
    </row>
    <row r="1580" spans="4:6" outlineLevel="1">
      <c r="D1580"/>
      <c r="E1580"/>
      <c r="F1580"/>
    </row>
    <row r="1581" spans="4:6" outlineLevel="1">
      <c r="D1581"/>
      <c r="E1581"/>
      <c r="F1581"/>
    </row>
    <row r="1582" spans="4:6" outlineLevel="1">
      <c r="D1582"/>
      <c r="E1582"/>
      <c r="F1582"/>
    </row>
    <row r="1583" spans="4:6" outlineLevel="1">
      <c r="D1583"/>
      <c r="E1583"/>
      <c r="F1583"/>
    </row>
    <row r="1584" spans="4:6" outlineLevel="1">
      <c r="D1584"/>
      <c r="E1584"/>
      <c r="F1584"/>
    </row>
    <row r="1585" spans="4:6" outlineLevel="1">
      <c r="D1585"/>
      <c r="E1585"/>
      <c r="F1585"/>
    </row>
    <row r="1586" spans="4:6" outlineLevel="1">
      <c r="D1586"/>
      <c r="E1586"/>
      <c r="F1586"/>
    </row>
    <row r="1587" spans="4:6" outlineLevel="1">
      <c r="D1587"/>
      <c r="E1587"/>
      <c r="F1587"/>
    </row>
    <row r="1588" spans="4:6" outlineLevel="1">
      <c r="D1588"/>
      <c r="E1588"/>
      <c r="F1588"/>
    </row>
    <row r="1589" spans="4:6" outlineLevel="1">
      <c r="D1589"/>
      <c r="E1589"/>
      <c r="F1589"/>
    </row>
    <row r="1590" spans="4:6" outlineLevel="1">
      <c r="D1590"/>
      <c r="E1590"/>
      <c r="F1590"/>
    </row>
    <row r="1591" spans="4:6" outlineLevel="1">
      <c r="D1591"/>
      <c r="E1591"/>
      <c r="F1591"/>
    </row>
    <row r="1592" spans="4:6" outlineLevel="1">
      <c r="D1592"/>
      <c r="E1592"/>
      <c r="F1592"/>
    </row>
    <row r="1593" spans="4:6" outlineLevel="1">
      <c r="D1593"/>
      <c r="E1593"/>
      <c r="F1593"/>
    </row>
    <row r="1594" spans="4:6" outlineLevel="1">
      <c r="D1594"/>
      <c r="E1594"/>
      <c r="F1594"/>
    </row>
    <row r="1595" spans="4:6" outlineLevel="1">
      <c r="D1595"/>
      <c r="E1595"/>
      <c r="F1595"/>
    </row>
    <row r="1596" spans="4:6" outlineLevel="1">
      <c r="D1596"/>
      <c r="E1596"/>
      <c r="F1596"/>
    </row>
    <row r="1597" spans="4:6" outlineLevel="1">
      <c r="D1597"/>
      <c r="E1597"/>
      <c r="F1597"/>
    </row>
    <row r="1598" spans="4:6" outlineLevel="1">
      <c r="D1598"/>
      <c r="E1598"/>
      <c r="F1598"/>
    </row>
    <row r="1599" spans="4:6" outlineLevel="1">
      <c r="D1599"/>
      <c r="E1599"/>
      <c r="F1599"/>
    </row>
    <row r="1600" spans="4:6" outlineLevel="1">
      <c r="D1600"/>
      <c r="E1600"/>
      <c r="F1600"/>
    </row>
    <row r="1601" spans="4:6" outlineLevel="1">
      <c r="D1601"/>
      <c r="E1601"/>
      <c r="F1601"/>
    </row>
    <row r="1602" spans="4:6" outlineLevel="1">
      <c r="D1602"/>
      <c r="E1602"/>
      <c r="F1602"/>
    </row>
    <row r="1603" spans="4:6" outlineLevel="1">
      <c r="D1603"/>
      <c r="E1603"/>
      <c r="F1603"/>
    </row>
    <row r="1604" spans="4:6" outlineLevel="1">
      <c r="D1604"/>
      <c r="E1604"/>
      <c r="F1604"/>
    </row>
    <row r="1605" spans="4:6" outlineLevel="1">
      <c r="D1605"/>
      <c r="E1605"/>
      <c r="F1605"/>
    </row>
    <row r="1606" spans="4:6" outlineLevel="1">
      <c r="D1606"/>
      <c r="E1606"/>
      <c r="F1606"/>
    </row>
    <row r="1607" spans="4:6" outlineLevel="1">
      <c r="D1607"/>
      <c r="E1607"/>
      <c r="F1607"/>
    </row>
    <row r="1608" spans="4:6" outlineLevel="1">
      <c r="D1608"/>
      <c r="E1608"/>
      <c r="F1608"/>
    </row>
    <row r="1609" spans="4:6" outlineLevel="1">
      <c r="D1609"/>
      <c r="E1609"/>
      <c r="F1609"/>
    </row>
    <row r="1610" spans="4:6" outlineLevel="1">
      <c r="D1610"/>
      <c r="E1610"/>
      <c r="F1610"/>
    </row>
    <row r="1611" spans="4:6" outlineLevel="1">
      <c r="D1611"/>
      <c r="E1611"/>
      <c r="F1611"/>
    </row>
    <row r="1612" spans="4:6" outlineLevel="1">
      <c r="D1612"/>
      <c r="E1612"/>
      <c r="F1612"/>
    </row>
    <row r="1613" spans="4:6" outlineLevel="1">
      <c r="D1613"/>
      <c r="E1613"/>
      <c r="F1613"/>
    </row>
    <row r="1614" spans="4:6">
      <c r="D1614"/>
      <c r="E1614"/>
      <c r="F1614"/>
    </row>
    <row r="1615" spans="4:6" outlineLevel="1">
      <c r="D1615"/>
      <c r="E1615"/>
      <c r="F1615"/>
    </row>
    <row r="1616" spans="4:6" outlineLevel="1">
      <c r="D1616"/>
      <c r="E1616"/>
      <c r="F1616"/>
    </row>
    <row r="1617" spans="4:6" outlineLevel="1">
      <c r="D1617"/>
      <c r="E1617"/>
      <c r="F1617"/>
    </row>
    <row r="1618" spans="4:6" outlineLevel="1">
      <c r="D1618"/>
      <c r="E1618"/>
      <c r="F1618"/>
    </row>
    <row r="1619" spans="4:6" outlineLevel="1">
      <c r="D1619"/>
      <c r="E1619"/>
      <c r="F1619"/>
    </row>
    <row r="1620" spans="4:6" outlineLevel="1">
      <c r="D1620"/>
      <c r="E1620"/>
      <c r="F1620"/>
    </row>
    <row r="1621" spans="4:6" outlineLevel="1">
      <c r="D1621"/>
      <c r="E1621"/>
      <c r="F1621"/>
    </row>
    <row r="1622" spans="4:6" outlineLevel="1">
      <c r="D1622"/>
      <c r="E1622"/>
      <c r="F1622"/>
    </row>
    <row r="1623" spans="4:6" outlineLevel="1">
      <c r="D1623"/>
      <c r="E1623"/>
      <c r="F1623"/>
    </row>
    <row r="1624" spans="4:6" outlineLevel="1">
      <c r="D1624"/>
      <c r="E1624"/>
      <c r="F1624"/>
    </row>
    <row r="1625" spans="4:6" outlineLevel="1">
      <c r="D1625"/>
      <c r="E1625"/>
      <c r="F1625"/>
    </row>
    <row r="1626" spans="4:6" outlineLevel="1">
      <c r="D1626"/>
      <c r="E1626"/>
      <c r="F1626"/>
    </row>
    <row r="1627" spans="4:6" outlineLevel="1">
      <c r="D1627"/>
      <c r="E1627"/>
      <c r="F1627"/>
    </row>
    <row r="1628" spans="4:6" outlineLevel="1">
      <c r="D1628"/>
      <c r="E1628"/>
      <c r="F1628"/>
    </row>
    <row r="1629" spans="4:6" outlineLevel="1">
      <c r="D1629"/>
      <c r="E1629"/>
      <c r="F1629"/>
    </row>
    <row r="1630" spans="4:6" outlineLevel="1">
      <c r="D1630"/>
      <c r="E1630"/>
      <c r="F1630"/>
    </row>
    <row r="1631" spans="4:6" outlineLevel="1">
      <c r="D1631"/>
      <c r="E1631"/>
      <c r="F1631"/>
    </row>
    <row r="1632" spans="4:6" outlineLevel="1">
      <c r="D1632"/>
      <c r="E1632"/>
      <c r="F1632"/>
    </row>
    <row r="1633" spans="4:6" outlineLevel="1">
      <c r="D1633"/>
      <c r="E1633"/>
      <c r="F1633"/>
    </row>
    <row r="1634" spans="4:6" outlineLevel="1">
      <c r="D1634"/>
      <c r="E1634"/>
      <c r="F1634"/>
    </row>
    <row r="1635" spans="4:6" outlineLevel="1">
      <c r="D1635"/>
      <c r="E1635"/>
      <c r="F1635"/>
    </row>
    <row r="1636" spans="4:6" outlineLevel="1">
      <c r="D1636"/>
      <c r="E1636"/>
      <c r="F1636"/>
    </row>
    <row r="1637" spans="4:6" outlineLevel="1">
      <c r="D1637"/>
      <c r="E1637"/>
      <c r="F1637"/>
    </row>
    <row r="1638" spans="4:6" outlineLevel="1">
      <c r="D1638"/>
      <c r="E1638"/>
      <c r="F1638"/>
    </row>
    <row r="1639" spans="4:6" outlineLevel="1">
      <c r="D1639"/>
      <c r="E1639"/>
      <c r="F1639"/>
    </row>
    <row r="1640" spans="4:6" outlineLevel="1">
      <c r="D1640"/>
      <c r="E1640"/>
      <c r="F1640"/>
    </row>
    <row r="1641" spans="4:6" outlineLevel="1">
      <c r="D1641"/>
      <c r="E1641"/>
      <c r="F1641"/>
    </row>
    <row r="1642" spans="4:6" outlineLevel="1">
      <c r="D1642"/>
      <c r="E1642"/>
      <c r="F1642"/>
    </row>
    <row r="1643" spans="4:6" outlineLevel="1">
      <c r="D1643"/>
      <c r="E1643"/>
      <c r="F1643"/>
    </row>
    <row r="1644" spans="4:6" outlineLevel="1">
      <c r="D1644"/>
      <c r="E1644"/>
      <c r="F1644"/>
    </row>
    <row r="1645" spans="4:6" outlineLevel="1">
      <c r="D1645"/>
      <c r="E1645"/>
      <c r="F1645"/>
    </row>
    <row r="1646" spans="4:6" outlineLevel="1">
      <c r="D1646"/>
      <c r="E1646"/>
      <c r="F1646"/>
    </row>
    <row r="1647" spans="4:6" outlineLevel="1">
      <c r="D1647"/>
      <c r="E1647"/>
      <c r="F1647"/>
    </row>
    <row r="1648" spans="4:6" outlineLevel="1">
      <c r="D1648"/>
      <c r="E1648"/>
      <c r="F1648"/>
    </row>
    <row r="1649" spans="4:6" outlineLevel="1">
      <c r="D1649"/>
      <c r="E1649"/>
      <c r="F1649"/>
    </row>
    <row r="1650" spans="4:6" outlineLevel="1">
      <c r="D1650"/>
      <c r="E1650"/>
      <c r="F1650"/>
    </row>
    <row r="1651" spans="4:6" outlineLevel="1">
      <c r="D1651"/>
      <c r="E1651"/>
      <c r="F1651"/>
    </row>
    <row r="1652" spans="4:6" outlineLevel="1">
      <c r="D1652"/>
      <c r="E1652"/>
      <c r="F1652"/>
    </row>
    <row r="1653" spans="4:6" outlineLevel="1">
      <c r="D1653"/>
      <c r="E1653"/>
      <c r="F1653"/>
    </row>
    <row r="1654" spans="4:6" outlineLevel="1">
      <c r="D1654"/>
      <c r="E1654"/>
      <c r="F1654"/>
    </row>
    <row r="1655" spans="4:6" outlineLevel="1">
      <c r="D1655"/>
      <c r="E1655"/>
      <c r="F1655"/>
    </row>
    <row r="1656" spans="4:6" outlineLevel="1">
      <c r="D1656"/>
      <c r="E1656"/>
      <c r="F1656"/>
    </row>
    <row r="1657" spans="4:6" outlineLevel="1">
      <c r="D1657"/>
      <c r="E1657"/>
      <c r="F1657"/>
    </row>
    <row r="1658" spans="4:6" outlineLevel="1">
      <c r="D1658"/>
      <c r="E1658"/>
      <c r="F1658"/>
    </row>
    <row r="1659" spans="4:6" outlineLevel="1">
      <c r="D1659"/>
      <c r="E1659"/>
      <c r="F1659"/>
    </row>
    <row r="1660" spans="4:6" outlineLevel="1">
      <c r="D1660"/>
      <c r="E1660"/>
      <c r="F1660"/>
    </row>
    <row r="1661" spans="4:6" outlineLevel="1">
      <c r="D1661"/>
      <c r="E1661"/>
      <c r="F1661"/>
    </row>
    <row r="1662" spans="4:6" outlineLevel="1">
      <c r="D1662"/>
      <c r="E1662"/>
      <c r="F1662"/>
    </row>
    <row r="1663" spans="4:6" outlineLevel="1">
      <c r="D1663"/>
      <c r="E1663"/>
      <c r="F1663"/>
    </row>
    <row r="1664" spans="4:6" outlineLevel="1">
      <c r="D1664"/>
      <c r="E1664"/>
      <c r="F1664"/>
    </row>
    <row r="1665" spans="4:6" outlineLevel="1">
      <c r="D1665"/>
      <c r="E1665"/>
      <c r="F1665"/>
    </row>
    <row r="1666" spans="4:6" outlineLevel="1">
      <c r="D1666"/>
      <c r="E1666"/>
      <c r="F1666"/>
    </row>
    <row r="1667" spans="4:6" outlineLevel="1">
      <c r="D1667"/>
      <c r="E1667"/>
      <c r="F1667"/>
    </row>
    <row r="1668" spans="4:6" outlineLevel="1">
      <c r="D1668"/>
      <c r="E1668"/>
      <c r="F1668"/>
    </row>
    <row r="1669" spans="4:6" outlineLevel="1">
      <c r="D1669"/>
      <c r="E1669"/>
      <c r="F1669"/>
    </row>
    <row r="1670" spans="4:6" outlineLevel="1">
      <c r="D1670"/>
      <c r="E1670"/>
      <c r="F1670"/>
    </row>
    <row r="1671" spans="4:6" outlineLevel="1">
      <c r="D1671"/>
      <c r="E1671"/>
      <c r="F1671"/>
    </row>
    <row r="1672" spans="4:6" outlineLevel="1">
      <c r="D1672"/>
      <c r="E1672"/>
      <c r="F1672"/>
    </row>
    <row r="1673" spans="4:6" outlineLevel="1">
      <c r="D1673"/>
      <c r="E1673"/>
      <c r="F1673"/>
    </row>
    <row r="1674" spans="4:6" outlineLevel="1">
      <c r="D1674"/>
      <c r="E1674"/>
      <c r="F1674"/>
    </row>
    <row r="1675" spans="4:6" outlineLevel="1">
      <c r="D1675"/>
      <c r="E1675"/>
      <c r="F1675"/>
    </row>
    <row r="1676" spans="4:6" outlineLevel="1">
      <c r="D1676"/>
      <c r="E1676"/>
      <c r="F1676"/>
    </row>
    <row r="1677" spans="4:6" outlineLevel="1">
      <c r="D1677"/>
      <c r="E1677"/>
      <c r="F1677"/>
    </row>
    <row r="1678" spans="4:6" outlineLevel="1">
      <c r="D1678"/>
      <c r="E1678"/>
      <c r="F1678"/>
    </row>
    <row r="1679" spans="4:6" outlineLevel="1">
      <c r="D1679"/>
      <c r="E1679"/>
      <c r="F1679"/>
    </row>
    <row r="1680" spans="4:6" outlineLevel="1">
      <c r="D1680"/>
      <c r="E1680"/>
      <c r="F1680"/>
    </row>
    <row r="1681" spans="4:6" outlineLevel="1">
      <c r="D1681"/>
      <c r="E1681"/>
      <c r="F1681"/>
    </row>
    <row r="1682" spans="4:6" outlineLevel="1">
      <c r="D1682"/>
      <c r="E1682"/>
      <c r="F1682"/>
    </row>
    <row r="1683" spans="4:6" outlineLevel="1">
      <c r="D1683"/>
      <c r="E1683"/>
      <c r="F1683"/>
    </row>
    <row r="1684" spans="4:6" outlineLevel="1">
      <c r="D1684"/>
      <c r="E1684"/>
      <c r="F1684"/>
    </row>
    <row r="1685" spans="4:6" outlineLevel="1">
      <c r="D1685"/>
      <c r="E1685"/>
      <c r="F1685"/>
    </row>
    <row r="1686" spans="4:6" outlineLevel="1">
      <c r="D1686"/>
      <c r="E1686"/>
      <c r="F1686"/>
    </row>
    <row r="1687" spans="4:6" outlineLevel="1">
      <c r="D1687"/>
      <c r="E1687"/>
      <c r="F1687"/>
    </row>
    <row r="1688" spans="4:6" outlineLevel="1">
      <c r="D1688"/>
      <c r="E1688"/>
      <c r="F1688"/>
    </row>
    <row r="1689" spans="4:6" outlineLevel="1">
      <c r="D1689"/>
      <c r="E1689"/>
      <c r="F1689"/>
    </row>
    <row r="1690" spans="4:6" outlineLevel="1">
      <c r="D1690"/>
      <c r="E1690"/>
      <c r="F1690"/>
    </row>
    <row r="1691" spans="4:6" outlineLevel="1">
      <c r="D1691"/>
      <c r="E1691"/>
      <c r="F1691"/>
    </row>
    <row r="1692" spans="4:6" outlineLevel="1">
      <c r="D1692"/>
      <c r="E1692"/>
      <c r="F1692"/>
    </row>
    <row r="1693" spans="4:6" outlineLevel="1">
      <c r="D1693"/>
      <c r="E1693"/>
      <c r="F1693"/>
    </row>
    <row r="1694" spans="4:6" outlineLevel="1">
      <c r="D1694"/>
      <c r="E1694"/>
      <c r="F1694"/>
    </row>
    <row r="1695" spans="4:6" outlineLevel="1">
      <c r="D1695"/>
      <c r="E1695"/>
      <c r="F1695"/>
    </row>
    <row r="1696" spans="4:6" outlineLevel="1">
      <c r="D1696"/>
      <c r="E1696"/>
      <c r="F1696"/>
    </row>
    <row r="1697" spans="4:6" outlineLevel="1">
      <c r="D1697"/>
      <c r="E1697"/>
      <c r="F1697"/>
    </row>
    <row r="1698" spans="4:6" outlineLevel="1">
      <c r="D1698"/>
      <c r="E1698"/>
      <c r="F1698"/>
    </row>
    <row r="1699" spans="4:6" outlineLevel="1">
      <c r="D1699"/>
      <c r="E1699"/>
      <c r="F1699"/>
    </row>
    <row r="1700" spans="4:6" outlineLevel="1">
      <c r="D1700"/>
      <c r="E1700"/>
      <c r="F1700"/>
    </row>
    <row r="1701" spans="4:6" outlineLevel="1">
      <c r="D1701"/>
      <c r="E1701"/>
      <c r="F1701"/>
    </row>
    <row r="1702" spans="4:6" outlineLevel="1">
      <c r="D1702"/>
      <c r="E1702"/>
      <c r="F1702"/>
    </row>
    <row r="1703" spans="4:6" outlineLevel="1">
      <c r="D1703"/>
      <c r="E1703"/>
      <c r="F1703"/>
    </row>
    <row r="1704" spans="4:6" outlineLevel="1">
      <c r="D1704"/>
      <c r="E1704"/>
      <c r="F1704"/>
    </row>
    <row r="1705" spans="4:6" outlineLevel="1">
      <c r="D1705"/>
      <c r="E1705"/>
      <c r="F1705"/>
    </row>
    <row r="1706" spans="4:6" outlineLevel="1">
      <c r="D1706"/>
      <c r="E1706"/>
      <c r="F1706"/>
    </row>
    <row r="1707" spans="4:6" outlineLevel="1">
      <c r="D1707"/>
      <c r="E1707"/>
      <c r="F1707"/>
    </row>
    <row r="1708" spans="4:6" outlineLevel="1">
      <c r="D1708"/>
      <c r="E1708"/>
      <c r="F1708"/>
    </row>
    <row r="1709" spans="4:6" outlineLevel="1">
      <c r="D1709"/>
      <c r="E1709"/>
      <c r="F1709"/>
    </row>
    <row r="1710" spans="4:6" outlineLevel="1">
      <c r="D1710"/>
      <c r="E1710"/>
      <c r="F1710"/>
    </row>
    <row r="1711" spans="4:6" outlineLevel="1">
      <c r="D1711"/>
      <c r="E1711"/>
      <c r="F1711"/>
    </row>
    <row r="1712" spans="4:6" outlineLevel="1">
      <c r="D1712"/>
      <c r="E1712"/>
      <c r="F1712"/>
    </row>
    <row r="1713" spans="4:6" outlineLevel="1">
      <c r="D1713"/>
      <c r="E1713"/>
      <c r="F1713"/>
    </row>
    <row r="1714" spans="4:6" outlineLevel="1">
      <c r="D1714"/>
      <c r="E1714"/>
      <c r="F1714"/>
    </row>
    <row r="1715" spans="4:6" outlineLevel="1">
      <c r="D1715"/>
      <c r="E1715"/>
      <c r="F1715"/>
    </row>
    <row r="1716" spans="4:6" outlineLevel="1">
      <c r="D1716"/>
      <c r="E1716"/>
      <c r="F1716"/>
    </row>
    <row r="1717" spans="4:6" outlineLevel="1">
      <c r="D1717"/>
      <c r="E1717"/>
      <c r="F1717"/>
    </row>
    <row r="1718" spans="4:6" outlineLevel="1">
      <c r="D1718"/>
      <c r="E1718"/>
      <c r="F1718"/>
    </row>
    <row r="1719" spans="4:6" outlineLevel="1">
      <c r="D1719"/>
      <c r="E1719"/>
      <c r="F1719"/>
    </row>
    <row r="1720" spans="4:6" outlineLevel="1">
      <c r="D1720"/>
      <c r="E1720"/>
      <c r="F1720"/>
    </row>
    <row r="1721" spans="4:6" outlineLevel="1">
      <c r="D1721"/>
      <c r="E1721"/>
      <c r="F1721"/>
    </row>
    <row r="1722" spans="4:6" outlineLevel="1">
      <c r="D1722"/>
      <c r="E1722"/>
      <c r="F1722"/>
    </row>
    <row r="1723" spans="4:6" outlineLevel="1">
      <c r="D1723"/>
      <c r="E1723"/>
      <c r="F1723"/>
    </row>
    <row r="1724" spans="4:6" outlineLevel="1">
      <c r="D1724"/>
      <c r="E1724"/>
      <c r="F1724"/>
    </row>
    <row r="1725" spans="4:6" outlineLevel="1">
      <c r="D1725"/>
      <c r="E1725"/>
      <c r="F1725"/>
    </row>
    <row r="1726" spans="4:6" outlineLevel="1">
      <c r="D1726"/>
      <c r="E1726"/>
      <c r="F1726"/>
    </row>
    <row r="1727" spans="4:6" outlineLevel="1">
      <c r="D1727"/>
      <c r="E1727"/>
      <c r="F1727"/>
    </row>
    <row r="1728" spans="4:6" outlineLevel="1">
      <c r="D1728"/>
      <c r="E1728"/>
      <c r="F1728"/>
    </row>
    <row r="1729" spans="4:6" outlineLevel="1">
      <c r="D1729"/>
      <c r="E1729"/>
      <c r="F1729"/>
    </row>
    <row r="1730" spans="4:6" outlineLevel="1">
      <c r="D1730"/>
      <c r="E1730"/>
      <c r="F1730"/>
    </row>
    <row r="1731" spans="4:6" outlineLevel="1">
      <c r="D1731"/>
      <c r="E1731"/>
      <c r="F1731"/>
    </row>
    <row r="1732" spans="4:6" outlineLevel="1">
      <c r="D1732"/>
      <c r="E1732"/>
      <c r="F1732"/>
    </row>
    <row r="1733" spans="4:6" outlineLevel="1">
      <c r="D1733"/>
      <c r="E1733"/>
      <c r="F1733"/>
    </row>
    <row r="1734" spans="4:6" outlineLevel="1">
      <c r="D1734"/>
      <c r="E1734"/>
      <c r="F1734"/>
    </row>
    <row r="1735" spans="4:6" outlineLevel="1">
      <c r="D1735"/>
      <c r="E1735"/>
      <c r="F1735"/>
    </row>
    <row r="1736" spans="4:6" outlineLevel="1">
      <c r="D1736"/>
      <c r="E1736"/>
      <c r="F1736"/>
    </row>
    <row r="1737" spans="4:6">
      <c r="D1737"/>
      <c r="E1737"/>
      <c r="F1737"/>
    </row>
    <row r="1738" spans="4:6" outlineLevel="1">
      <c r="D1738"/>
      <c r="E1738"/>
      <c r="F1738"/>
    </row>
    <row r="1739" spans="4:6" outlineLevel="1">
      <c r="D1739"/>
      <c r="E1739"/>
      <c r="F1739"/>
    </row>
    <row r="1740" spans="4:6" outlineLevel="1">
      <c r="D1740"/>
      <c r="E1740"/>
      <c r="F1740"/>
    </row>
    <row r="1741" spans="4:6" outlineLevel="1">
      <c r="D1741"/>
      <c r="E1741"/>
      <c r="F1741"/>
    </row>
    <row r="1742" spans="4:6" outlineLevel="1">
      <c r="D1742"/>
      <c r="E1742"/>
      <c r="F1742"/>
    </row>
    <row r="1743" spans="4:6" outlineLevel="1">
      <c r="D1743"/>
      <c r="E1743"/>
      <c r="F1743"/>
    </row>
    <row r="1744" spans="4:6" outlineLevel="1">
      <c r="D1744"/>
      <c r="E1744"/>
      <c r="F1744"/>
    </row>
    <row r="1745" spans="4:6" outlineLevel="1">
      <c r="D1745"/>
      <c r="E1745"/>
      <c r="F1745"/>
    </row>
    <row r="1746" spans="4:6" outlineLevel="1">
      <c r="D1746"/>
      <c r="E1746"/>
      <c r="F1746"/>
    </row>
    <row r="1747" spans="4:6" outlineLevel="1">
      <c r="D1747"/>
      <c r="E1747"/>
      <c r="F1747"/>
    </row>
    <row r="1748" spans="4:6" outlineLevel="1">
      <c r="D1748"/>
      <c r="E1748"/>
      <c r="F1748"/>
    </row>
    <row r="1749" spans="4:6" outlineLevel="1">
      <c r="D1749"/>
      <c r="E1749"/>
      <c r="F1749"/>
    </row>
    <row r="1750" spans="4:6" outlineLevel="1">
      <c r="D1750"/>
      <c r="E1750"/>
      <c r="F1750"/>
    </row>
    <row r="1751" spans="4:6" outlineLevel="1">
      <c r="D1751"/>
      <c r="E1751"/>
      <c r="F1751"/>
    </row>
    <row r="1752" spans="4:6" outlineLevel="1">
      <c r="D1752"/>
      <c r="E1752"/>
      <c r="F1752"/>
    </row>
    <row r="1753" spans="4:6" outlineLevel="1">
      <c r="D1753"/>
      <c r="E1753"/>
      <c r="F1753"/>
    </row>
    <row r="1754" spans="4:6" outlineLevel="1">
      <c r="D1754"/>
      <c r="E1754"/>
      <c r="F1754"/>
    </row>
    <row r="1755" spans="4:6" outlineLevel="1">
      <c r="D1755"/>
      <c r="E1755"/>
      <c r="F1755"/>
    </row>
    <row r="1756" spans="4:6" outlineLevel="1">
      <c r="D1756"/>
      <c r="E1756"/>
      <c r="F1756"/>
    </row>
    <row r="1757" spans="4:6" outlineLevel="1">
      <c r="D1757"/>
      <c r="E1757"/>
      <c r="F1757"/>
    </row>
    <row r="1758" spans="4:6" outlineLevel="1">
      <c r="D1758"/>
      <c r="E1758"/>
      <c r="F1758"/>
    </row>
    <row r="1759" spans="4:6" outlineLevel="1">
      <c r="D1759"/>
      <c r="E1759"/>
      <c r="F1759"/>
    </row>
    <row r="1760" spans="4:6" outlineLevel="1">
      <c r="D1760"/>
      <c r="E1760"/>
      <c r="F1760"/>
    </row>
    <row r="1761" spans="4:6" outlineLevel="1">
      <c r="D1761"/>
      <c r="E1761"/>
      <c r="F1761"/>
    </row>
    <row r="1762" spans="4:6" outlineLevel="1">
      <c r="D1762"/>
      <c r="E1762"/>
      <c r="F1762"/>
    </row>
    <row r="1763" spans="4:6" outlineLevel="1">
      <c r="D1763"/>
      <c r="E1763"/>
      <c r="F1763"/>
    </row>
    <row r="1764" spans="4:6" outlineLevel="1">
      <c r="D1764"/>
      <c r="E1764"/>
      <c r="F1764"/>
    </row>
    <row r="1765" spans="4:6" outlineLevel="1">
      <c r="D1765"/>
      <c r="E1765"/>
      <c r="F1765"/>
    </row>
    <row r="1766" spans="4:6" outlineLevel="1">
      <c r="D1766"/>
      <c r="E1766"/>
      <c r="F1766"/>
    </row>
    <row r="1767" spans="4:6" outlineLevel="1">
      <c r="D1767"/>
      <c r="E1767"/>
      <c r="F1767"/>
    </row>
    <row r="1768" spans="4:6" outlineLevel="1">
      <c r="D1768"/>
      <c r="E1768"/>
      <c r="F1768"/>
    </row>
    <row r="1769" spans="4:6" outlineLevel="1">
      <c r="D1769"/>
      <c r="E1769"/>
      <c r="F1769"/>
    </row>
    <row r="1770" spans="4:6" outlineLevel="1">
      <c r="D1770"/>
      <c r="E1770"/>
      <c r="F1770"/>
    </row>
    <row r="1771" spans="4:6" outlineLevel="1">
      <c r="D1771"/>
      <c r="E1771"/>
      <c r="F1771"/>
    </row>
    <row r="1772" spans="4:6" outlineLevel="1">
      <c r="D1772"/>
      <c r="E1772"/>
      <c r="F1772"/>
    </row>
    <row r="1773" spans="4:6" outlineLevel="1">
      <c r="D1773"/>
      <c r="E1773"/>
      <c r="F1773"/>
    </row>
    <row r="1774" spans="4:6" outlineLevel="1">
      <c r="D1774"/>
      <c r="E1774"/>
      <c r="F1774"/>
    </row>
    <row r="1775" spans="4:6" outlineLevel="1">
      <c r="D1775"/>
      <c r="E1775"/>
      <c r="F1775"/>
    </row>
    <row r="1776" spans="4:6" outlineLevel="1">
      <c r="D1776"/>
      <c r="E1776"/>
      <c r="F1776"/>
    </row>
    <row r="1777" spans="4:6" outlineLevel="1">
      <c r="D1777"/>
      <c r="E1777"/>
      <c r="F1777"/>
    </row>
    <row r="1778" spans="4:6" outlineLevel="1">
      <c r="D1778"/>
      <c r="E1778"/>
      <c r="F1778"/>
    </row>
    <row r="1779" spans="4:6" outlineLevel="1">
      <c r="D1779"/>
      <c r="E1779"/>
      <c r="F1779"/>
    </row>
    <row r="1780" spans="4:6" outlineLevel="1">
      <c r="D1780"/>
      <c r="E1780"/>
      <c r="F1780"/>
    </row>
    <row r="1781" spans="4:6" outlineLevel="1">
      <c r="D1781"/>
      <c r="E1781"/>
      <c r="F1781"/>
    </row>
    <row r="1782" spans="4:6" outlineLevel="1">
      <c r="D1782"/>
      <c r="E1782"/>
      <c r="F1782"/>
    </row>
    <row r="1783" spans="4:6" outlineLevel="1">
      <c r="D1783"/>
      <c r="E1783"/>
      <c r="F1783"/>
    </row>
    <row r="1784" spans="4:6" outlineLevel="1">
      <c r="D1784"/>
      <c r="E1784"/>
      <c r="F1784"/>
    </row>
    <row r="1785" spans="4:6" outlineLevel="1">
      <c r="D1785"/>
      <c r="E1785"/>
      <c r="F1785"/>
    </row>
    <row r="1786" spans="4:6" outlineLevel="1">
      <c r="D1786"/>
      <c r="E1786"/>
      <c r="F1786"/>
    </row>
    <row r="1787" spans="4:6" outlineLevel="1">
      <c r="D1787"/>
      <c r="E1787"/>
      <c r="F1787"/>
    </row>
    <row r="1788" spans="4:6" outlineLevel="1">
      <c r="D1788"/>
      <c r="E1788"/>
      <c r="F1788"/>
    </row>
    <row r="1789" spans="4:6" outlineLevel="1">
      <c r="D1789"/>
      <c r="E1789"/>
      <c r="F1789"/>
    </row>
    <row r="1790" spans="4:6" outlineLevel="1">
      <c r="D1790"/>
      <c r="E1790"/>
      <c r="F1790"/>
    </row>
    <row r="1791" spans="4:6" outlineLevel="1">
      <c r="D1791"/>
      <c r="E1791"/>
      <c r="F1791"/>
    </row>
    <row r="1792" spans="4:6" outlineLevel="1">
      <c r="D1792"/>
      <c r="E1792"/>
      <c r="F1792"/>
    </row>
    <row r="1793" spans="4:6" outlineLevel="1">
      <c r="D1793"/>
      <c r="E1793"/>
      <c r="F1793"/>
    </row>
    <row r="1794" spans="4:6" outlineLevel="1">
      <c r="D1794"/>
      <c r="E1794"/>
      <c r="F1794"/>
    </row>
    <row r="1795" spans="4:6" outlineLevel="1">
      <c r="D1795"/>
      <c r="E1795"/>
      <c r="F1795"/>
    </row>
    <row r="1796" spans="4:6" outlineLevel="1">
      <c r="D1796"/>
      <c r="E1796"/>
      <c r="F1796"/>
    </row>
    <row r="1797" spans="4:6" outlineLevel="1">
      <c r="D1797"/>
      <c r="E1797"/>
      <c r="F1797"/>
    </row>
    <row r="1798" spans="4:6" outlineLevel="1">
      <c r="D1798"/>
      <c r="E1798"/>
      <c r="F1798"/>
    </row>
    <row r="1799" spans="4:6" outlineLevel="1">
      <c r="D1799"/>
      <c r="E1799"/>
      <c r="F1799"/>
    </row>
    <row r="1800" spans="4:6" outlineLevel="1">
      <c r="D1800"/>
      <c r="E1800"/>
      <c r="F1800"/>
    </row>
    <row r="1801" spans="4:6" outlineLevel="1">
      <c r="D1801"/>
      <c r="E1801"/>
      <c r="F1801"/>
    </row>
    <row r="1802" spans="4:6" outlineLevel="1">
      <c r="D1802"/>
      <c r="E1802"/>
      <c r="F1802"/>
    </row>
    <row r="1803" spans="4:6" outlineLevel="1">
      <c r="D1803"/>
      <c r="E1803"/>
      <c r="F1803"/>
    </row>
    <row r="1804" spans="4:6" outlineLevel="1">
      <c r="D1804"/>
      <c r="E1804"/>
      <c r="F1804"/>
    </row>
    <row r="1805" spans="4:6" outlineLevel="1">
      <c r="D1805"/>
      <c r="E1805"/>
      <c r="F1805"/>
    </row>
    <row r="1806" spans="4:6" outlineLevel="1">
      <c r="D1806"/>
      <c r="E1806"/>
      <c r="F1806"/>
    </row>
    <row r="1807" spans="4:6" outlineLevel="1">
      <c r="D1807"/>
      <c r="E1807"/>
      <c r="F1807"/>
    </row>
    <row r="1808" spans="4:6" outlineLevel="1">
      <c r="D1808"/>
      <c r="E1808"/>
      <c r="F1808"/>
    </row>
    <row r="1809" spans="4:6" outlineLevel="1">
      <c r="D1809"/>
      <c r="E1809"/>
      <c r="F1809"/>
    </row>
    <row r="1810" spans="4:6" outlineLevel="1">
      <c r="D1810"/>
      <c r="E1810"/>
      <c r="F1810"/>
    </row>
    <row r="1811" spans="4:6" outlineLevel="1">
      <c r="D1811"/>
      <c r="E1811"/>
      <c r="F1811"/>
    </row>
    <row r="1812" spans="4:6" outlineLevel="1">
      <c r="D1812"/>
      <c r="E1812"/>
      <c r="F1812"/>
    </row>
    <row r="1813" spans="4:6" outlineLevel="1">
      <c r="D1813"/>
      <c r="E1813"/>
      <c r="F1813"/>
    </row>
    <row r="1814" spans="4:6" outlineLevel="1">
      <c r="D1814"/>
      <c r="E1814"/>
      <c r="F1814"/>
    </row>
    <row r="1815" spans="4:6" outlineLevel="1">
      <c r="D1815"/>
      <c r="E1815"/>
      <c r="F1815"/>
    </row>
    <row r="1816" spans="4:6" outlineLevel="1">
      <c r="D1816"/>
      <c r="E1816"/>
      <c r="F1816"/>
    </row>
    <row r="1817" spans="4:6" outlineLevel="1">
      <c r="D1817"/>
      <c r="E1817"/>
      <c r="F1817"/>
    </row>
    <row r="1818" spans="4:6" outlineLevel="1">
      <c r="D1818"/>
      <c r="E1818"/>
      <c r="F1818"/>
    </row>
    <row r="1819" spans="4:6" outlineLevel="1">
      <c r="D1819"/>
      <c r="E1819"/>
      <c r="F1819"/>
    </row>
    <row r="1820" spans="4:6" outlineLevel="1">
      <c r="D1820"/>
      <c r="E1820"/>
      <c r="F1820"/>
    </row>
    <row r="1821" spans="4:6" outlineLevel="1">
      <c r="D1821"/>
      <c r="E1821"/>
      <c r="F1821"/>
    </row>
    <row r="1822" spans="4:6" outlineLevel="1">
      <c r="D1822"/>
      <c r="E1822"/>
      <c r="F1822"/>
    </row>
    <row r="1823" spans="4:6" outlineLevel="1">
      <c r="D1823"/>
      <c r="E1823"/>
      <c r="F1823"/>
    </row>
    <row r="1824" spans="4:6" outlineLevel="1">
      <c r="D1824"/>
      <c r="E1824"/>
      <c r="F1824"/>
    </row>
    <row r="1825" spans="4:6" outlineLevel="1">
      <c r="D1825"/>
      <c r="E1825"/>
      <c r="F1825"/>
    </row>
    <row r="1826" spans="4:6" outlineLevel="1">
      <c r="D1826"/>
      <c r="E1826"/>
      <c r="F1826"/>
    </row>
    <row r="1827" spans="4:6" outlineLevel="1">
      <c r="D1827"/>
      <c r="E1827"/>
      <c r="F1827"/>
    </row>
    <row r="1828" spans="4:6" outlineLevel="1">
      <c r="D1828"/>
      <c r="E1828"/>
      <c r="F1828"/>
    </row>
    <row r="1829" spans="4:6" outlineLevel="1">
      <c r="D1829"/>
      <c r="E1829"/>
      <c r="F1829"/>
    </row>
    <row r="1830" spans="4:6" outlineLevel="1">
      <c r="D1830"/>
      <c r="E1830"/>
      <c r="F1830"/>
    </row>
    <row r="1831" spans="4:6" outlineLevel="1">
      <c r="D1831"/>
      <c r="E1831"/>
      <c r="F1831"/>
    </row>
    <row r="1832" spans="4:6" outlineLevel="1">
      <c r="D1832"/>
      <c r="E1832"/>
      <c r="F1832"/>
    </row>
    <row r="1833" spans="4:6" outlineLevel="1">
      <c r="D1833"/>
      <c r="E1833"/>
      <c r="F1833"/>
    </row>
    <row r="1834" spans="4:6" outlineLevel="1">
      <c r="D1834"/>
      <c r="E1834"/>
      <c r="F1834"/>
    </row>
    <row r="1835" spans="4:6" outlineLevel="1">
      <c r="D1835"/>
      <c r="E1835"/>
      <c r="F1835"/>
    </row>
    <row r="1836" spans="4:6" outlineLevel="1">
      <c r="D1836"/>
      <c r="E1836"/>
      <c r="F1836"/>
    </row>
    <row r="1837" spans="4:6" outlineLevel="1">
      <c r="D1837"/>
      <c r="E1837"/>
      <c r="F1837"/>
    </row>
    <row r="1838" spans="4:6" outlineLevel="1">
      <c r="D1838"/>
      <c r="E1838"/>
      <c r="F1838"/>
    </row>
    <row r="1839" spans="4:6" outlineLevel="1">
      <c r="D1839"/>
      <c r="E1839"/>
      <c r="F1839"/>
    </row>
    <row r="1840" spans="4:6">
      <c r="D1840"/>
      <c r="E1840"/>
      <c r="F1840"/>
    </row>
    <row r="1841" spans="4:6" outlineLevel="1">
      <c r="D1841"/>
      <c r="E1841"/>
      <c r="F1841"/>
    </row>
    <row r="1842" spans="4:6" outlineLevel="1">
      <c r="D1842"/>
      <c r="E1842"/>
      <c r="F1842"/>
    </row>
    <row r="1843" spans="4:6" outlineLevel="1">
      <c r="D1843"/>
      <c r="E1843"/>
      <c r="F1843"/>
    </row>
    <row r="1844" spans="4:6" outlineLevel="1">
      <c r="D1844"/>
      <c r="E1844"/>
      <c r="F1844"/>
    </row>
    <row r="1845" spans="4:6" outlineLevel="1">
      <c r="D1845"/>
      <c r="E1845"/>
      <c r="F1845"/>
    </row>
    <row r="1846" spans="4:6" outlineLevel="1">
      <c r="D1846"/>
      <c r="E1846"/>
      <c r="F1846"/>
    </row>
    <row r="1847" spans="4:6" outlineLevel="1">
      <c r="D1847"/>
      <c r="E1847"/>
      <c r="F1847"/>
    </row>
    <row r="1848" spans="4:6" outlineLevel="1">
      <c r="D1848"/>
      <c r="E1848"/>
      <c r="F1848"/>
    </row>
    <row r="1849" spans="4:6" outlineLevel="1">
      <c r="D1849"/>
      <c r="E1849"/>
      <c r="F1849"/>
    </row>
    <row r="1850" spans="4:6" outlineLevel="1">
      <c r="D1850"/>
      <c r="E1850"/>
      <c r="F1850"/>
    </row>
    <row r="1851" spans="4:6" outlineLevel="1">
      <c r="D1851"/>
      <c r="E1851"/>
      <c r="F1851"/>
    </row>
    <row r="1852" spans="4:6" outlineLevel="1">
      <c r="D1852"/>
      <c r="E1852"/>
      <c r="F1852"/>
    </row>
    <row r="1853" spans="4:6" outlineLevel="1">
      <c r="D1853"/>
      <c r="E1853"/>
      <c r="F1853"/>
    </row>
    <row r="1854" spans="4:6" outlineLevel="1">
      <c r="D1854"/>
      <c r="E1854"/>
      <c r="F1854"/>
    </row>
    <row r="1855" spans="4:6" outlineLevel="1">
      <c r="D1855"/>
      <c r="E1855"/>
      <c r="F1855"/>
    </row>
    <row r="1856" spans="4:6" outlineLevel="1">
      <c r="D1856"/>
      <c r="E1856"/>
      <c r="F1856"/>
    </row>
    <row r="1857" spans="4:6" outlineLevel="1">
      <c r="D1857"/>
      <c r="E1857"/>
      <c r="F1857"/>
    </row>
    <row r="1858" spans="4:6" outlineLevel="1">
      <c r="D1858"/>
      <c r="E1858"/>
      <c r="F1858"/>
    </row>
    <row r="1859" spans="4:6" outlineLevel="1">
      <c r="D1859"/>
      <c r="E1859"/>
      <c r="F1859"/>
    </row>
    <row r="1860" spans="4:6" outlineLevel="1">
      <c r="D1860"/>
      <c r="E1860"/>
      <c r="F1860"/>
    </row>
    <row r="1861" spans="4:6" outlineLevel="1">
      <c r="D1861"/>
      <c r="E1861"/>
      <c r="F1861"/>
    </row>
    <row r="1862" spans="4:6" outlineLevel="1">
      <c r="D1862"/>
      <c r="E1862"/>
      <c r="F1862"/>
    </row>
    <row r="1863" spans="4:6" outlineLevel="1">
      <c r="D1863"/>
      <c r="E1863"/>
      <c r="F1863"/>
    </row>
    <row r="1864" spans="4:6" outlineLevel="1">
      <c r="D1864"/>
      <c r="E1864"/>
      <c r="F1864"/>
    </row>
    <row r="1865" spans="4:6" outlineLevel="1">
      <c r="D1865"/>
      <c r="E1865"/>
      <c r="F1865"/>
    </row>
    <row r="1866" spans="4:6" outlineLevel="1">
      <c r="D1866"/>
      <c r="E1866"/>
      <c r="F1866"/>
    </row>
    <row r="1867" spans="4:6" outlineLevel="1">
      <c r="D1867"/>
      <c r="E1867"/>
      <c r="F1867"/>
    </row>
    <row r="1868" spans="4:6" outlineLevel="1">
      <c r="D1868"/>
      <c r="E1868"/>
      <c r="F1868"/>
    </row>
    <row r="1869" spans="4:6" outlineLevel="1">
      <c r="D1869"/>
      <c r="E1869"/>
      <c r="F1869"/>
    </row>
    <row r="1870" spans="4:6" outlineLevel="1">
      <c r="D1870"/>
      <c r="E1870"/>
      <c r="F1870"/>
    </row>
    <row r="1871" spans="4:6" outlineLevel="1">
      <c r="D1871"/>
      <c r="E1871"/>
      <c r="F1871"/>
    </row>
    <row r="1872" spans="4:6" outlineLevel="1">
      <c r="D1872"/>
      <c r="E1872"/>
      <c r="F1872"/>
    </row>
    <row r="1873" spans="4:6" outlineLevel="1">
      <c r="D1873"/>
      <c r="E1873"/>
      <c r="F1873"/>
    </row>
    <row r="1874" spans="4:6" outlineLevel="1">
      <c r="D1874"/>
      <c r="E1874"/>
      <c r="F1874"/>
    </row>
    <row r="1875" spans="4:6" outlineLevel="1">
      <c r="D1875"/>
      <c r="E1875"/>
      <c r="F1875"/>
    </row>
    <row r="1876" spans="4:6" outlineLevel="1">
      <c r="D1876"/>
      <c r="E1876"/>
      <c r="F1876"/>
    </row>
    <row r="1877" spans="4:6" outlineLevel="1">
      <c r="D1877"/>
      <c r="E1877"/>
      <c r="F1877"/>
    </row>
    <row r="1878" spans="4:6" outlineLevel="1">
      <c r="D1878"/>
      <c r="E1878"/>
      <c r="F1878"/>
    </row>
    <row r="1879" spans="4:6" outlineLevel="1">
      <c r="D1879"/>
      <c r="E1879"/>
      <c r="F1879"/>
    </row>
    <row r="1880" spans="4:6" outlineLevel="1">
      <c r="D1880"/>
      <c r="E1880"/>
      <c r="F1880"/>
    </row>
    <row r="1881" spans="4:6" outlineLevel="1">
      <c r="D1881"/>
      <c r="E1881"/>
      <c r="F1881"/>
    </row>
    <row r="1882" spans="4:6" outlineLevel="1">
      <c r="D1882"/>
      <c r="E1882"/>
      <c r="F1882"/>
    </row>
    <row r="1883" spans="4:6" outlineLevel="1">
      <c r="D1883"/>
      <c r="E1883"/>
      <c r="F1883"/>
    </row>
    <row r="1884" spans="4:6" outlineLevel="1">
      <c r="D1884"/>
      <c r="E1884"/>
      <c r="F1884"/>
    </row>
    <row r="1885" spans="4:6" outlineLevel="1">
      <c r="D1885"/>
      <c r="E1885"/>
      <c r="F1885"/>
    </row>
    <row r="1886" spans="4:6" outlineLevel="1">
      <c r="D1886"/>
      <c r="E1886"/>
      <c r="F1886"/>
    </row>
    <row r="1887" spans="4:6" outlineLevel="1">
      <c r="D1887"/>
      <c r="E1887"/>
      <c r="F1887"/>
    </row>
    <row r="1888" spans="4:6" outlineLevel="1">
      <c r="D1888"/>
      <c r="E1888"/>
      <c r="F1888"/>
    </row>
    <row r="1889" spans="4:6" outlineLevel="1">
      <c r="D1889"/>
      <c r="E1889"/>
      <c r="F1889"/>
    </row>
    <row r="1890" spans="4:6" outlineLevel="1">
      <c r="D1890"/>
      <c r="E1890"/>
      <c r="F1890"/>
    </row>
    <row r="1891" spans="4:6" outlineLevel="1">
      <c r="D1891"/>
      <c r="E1891"/>
      <c r="F1891"/>
    </row>
    <row r="1892" spans="4:6" outlineLevel="1">
      <c r="D1892"/>
      <c r="E1892"/>
      <c r="F1892"/>
    </row>
    <row r="1893" spans="4:6" outlineLevel="1">
      <c r="D1893"/>
      <c r="E1893"/>
      <c r="F1893"/>
    </row>
    <row r="1894" spans="4:6" outlineLevel="1">
      <c r="D1894"/>
      <c r="E1894"/>
      <c r="F1894"/>
    </row>
    <row r="1895" spans="4:6" outlineLevel="1">
      <c r="D1895"/>
      <c r="E1895"/>
      <c r="F1895"/>
    </row>
    <row r="1896" spans="4:6" outlineLevel="1">
      <c r="D1896"/>
      <c r="E1896"/>
      <c r="F1896"/>
    </row>
    <row r="1897" spans="4:6" outlineLevel="1">
      <c r="D1897"/>
      <c r="E1897"/>
      <c r="F1897"/>
    </row>
    <row r="1898" spans="4:6" outlineLevel="1">
      <c r="D1898"/>
      <c r="E1898"/>
      <c r="F1898"/>
    </row>
    <row r="1899" spans="4:6" outlineLevel="1">
      <c r="D1899"/>
      <c r="E1899"/>
      <c r="F1899"/>
    </row>
    <row r="1900" spans="4:6" outlineLevel="1">
      <c r="D1900"/>
      <c r="E1900"/>
      <c r="F1900"/>
    </row>
    <row r="1901" spans="4:6" outlineLevel="1">
      <c r="D1901"/>
      <c r="E1901"/>
      <c r="F1901"/>
    </row>
    <row r="1902" spans="4:6" outlineLevel="1">
      <c r="D1902"/>
      <c r="E1902"/>
      <c r="F1902"/>
    </row>
    <row r="1903" spans="4:6" outlineLevel="1">
      <c r="D1903"/>
      <c r="E1903"/>
      <c r="F1903"/>
    </row>
    <row r="1904" spans="4:6" outlineLevel="1">
      <c r="D1904"/>
      <c r="E1904"/>
      <c r="F1904"/>
    </row>
    <row r="1905" spans="4:6" outlineLevel="1">
      <c r="D1905"/>
      <c r="E1905"/>
      <c r="F1905"/>
    </row>
    <row r="1906" spans="4:6" outlineLevel="1">
      <c r="D1906"/>
      <c r="E1906"/>
      <c r="F1906"/>
    </row>
    <row r="1907" spans="4:6" outlineLevel="1">
      <c r="D1907"/>
      <c r="E1907"/>
      <c r="F1907"/>
    </row>
    <row r="1908" spans="4:6" outlineLevel="1">
      <c r="D1908"/>
      <c r="E1908"/>
      <c r="F1908"/>
    </row>
    <row r="1909" spans="4:6" outlineLevel="1">
      <c r="D1909"/>
      <c r="E1909"/>
      <c r="F1909"/>
    </row>
    <row r="1910" spans="4:6" outlineLevel="1">
      <c r="D1910"/>
      <c r="E1910"/>
      <c r="F1910"/>
    </row>
    <row r="1911" spans="4:6" outlineLevel="1">
      <c r="D1911"/>
      <c r="E1911"/>
      <c r="F1911"/>
    </row>
    <row r="1912" spans="4:6" outlineLevel="1">
      <c r="D1912"/>
      <c r="E1912"/>
      <c r="F1912"/>
    </row>
    <row r="1913" spans="4:6" outlineLevel="1">
      <c r="D1913"/>
      <c r="E1913"/>
      <c r="F1913"/>
    </row>
    <row r="1914" spans="4:6" outlineLevel="1">
      <c r="D1914"/>
      <c r="E1914"/>
      <c r="F1914"/>
    </row>
    <row r="1915" spans="4:6" outlineLevel="1">
      <c r="D1915"/>
      <c r="E1915"/>
      <c r="F1915"/>
    </row>
    <row r="1916" spans="4:6" outlineLevel="1">
      <c r="D1916"/>
      <c r="E1916"/>
      <c r="F1916"/>
    </row>
    <row r="1917" spans="4:6" outlineLevel="1">
      <c r="D1917"/>
      <c r="E1917"/>
      <c r="F1917"/>
    </row>
    <row r="1918" spans="4:6" outlineLevel="1">
      <c r="D1918"/>
      <c r="E1918"/>
      <c r="F1918"/>
    </row>
    <row r="1919" spans="4:6" outlineLevel="1">
      <c r="D1919"/>
      <c r="E1919"/>
      <c r="F1919"/>
    </row>
    <row r="1920" spans="4:6" outlineLevel="1">
      <c r="D1920"/>
      <c r="E1920"/>
      <c r="F1920"/>
    </row>
    <row r="1921" spans="4:6" outlineLevel="1">
      <c r="D1921"/>
      <c r="E1921"/>
      <c r="F1921"/>
    </row>
    <row r="1922" spans="4:6" outlineLevel="1">
      <c r="D1922"/>
      <c r="E1922"/>
      <c r="F1922"/>
    </row>
    <row r="1923" spans="4:6" outlineLevel="1">
      <c r="D1923"/>
      <c r="E1923"/>
      <c r="F1923"/>
    </row>
    <row r="1924" spans="4:6" outlineLevel="1">
      <c r="D1924"/>
      <c r="E1924"/>
      <c r="F1924"/>
    </row>
    <row r="1925" spans="4:6" outlineLevel="1">
      <c r="D1925"/>
      <c r="E1925"/>
      <c r="F1925"/>
    </row>
    <row r="1926" spans="4:6" outlineLevel="1">
      <c r="D1926"/>
      <c r="E1926"/>
      <c r="F1926"/>
    </row>
    <row r="1927" spans="4:6" outlineLevel="1">
      <c r="D1927"/>
      <c r="E1927"/>
      <c r="F1927"/>
    </row>
    <row r="1928" spans="4:6" outlineLevel="1">
      <c r="D1928"/>
      <c r="E1928"/>
      <c r="F1928"/>
    </row>
    <row r="1929" spans="4:6" outlineLevel="1">
      <c r="D1929"/>
      <c r="E1929"/>
      <c r="F1929"/>
    </row>
    <row r="1930" spans="4:6" outlineLevel="1">
      <c r="D1930"/>
      <c r="E1930"/>
      <c r="F1930"/>
    </row>
    <row r="1931" spans="4:6" outlineLevel="1">
      <c r="D1931"/>
      <c r="E1931"/>
      <c r="F1931"/>
    </row>
    <row r="1932" spans="4:6" outlineLevel="1">
      <c r="D1932"/>
      <c r="E1932"/>
      <c r="F1932"/>
    </row>
    <row r="1933" spans="4:6" outlineLevel="1">
      <c r="D1933"/>
      <c r="E1933"/>
      <c r="F1933"/>
    </row>
    <row r="1934" spans="4:6" outlineLevel="1">
      <c r="D1934"/>
      <c r="E1934"/>
      <c r="F1934"/>
    </row>
    <row r="1935" spans="4:6" outlineLevel="1">
      <c r="D1935"/>
      <c r="E1935"/>
      <c r="F1935"/>
    </row>
    <row r="1936" spans="4:6" outlineLevel="1">
      <c r="D1936"/>
      <c r="E1936"/>
      <c r="F1936"/>
    </row>
    <row r="1937" spans="4:6" outlineLevel="1">
      <c r="D1937"/>
      <c r="E1937"/>
      <c r="F1937"/>
    </row>
    <row r="1938" spans="4:6" outlineLevel="1">
      <c r="D1938"/>
      <c r="E1938"/>
      <c r="F1938"/>
    </row>
    <row r="1939" spans="4:6" outlineLevel="1">
      <c r="D1939"/>
      <c r="E1939"/>
      <c r="F1939"/>
    </row>
    <row r="1940" spans="4:6" outlineLevel="1">
      <c r="D1940"/>
      <c r="E1940"/>
      <c r="F1940"/>
    </row>
    <row r="1941" spans="4:6" outlineLevel="1">
      <c r="D1941"/>
      <c r="E1941"/>
      <c r="F1941"/>
    </row>
    <row r="1942" spans="4:6" outlineLevel="1">
      <c r="D1942"/>
      <c r="E1942"/>
      <c r="F1942"/>
    </row>
    <row r="1943" spans="4:6" outlineLevel="1">
      <c r="D1943"/>
      <c r="E1943"/>
      <c r="F1943"/>
    </row>
    <row r="1944" spans="4:6" outlineLevel="1">
      <c r="D1944"/>
      <c r="E1944"/>
      <c r="F1944"/>
    </row>
    <row r="1945" spans="4:6" outlineLevel="1">
      <c r="D1945"/>
      <c r="E1945"/>
      <c r="F1945"/>
    </row>
    <row r="1946" spans="4:6" outlineLevel="1">
      <c r="D1946"/>
      <c r="E1946"/>
      <c r="F1946"/>
    </row>
    <row r="1947" spans="4:6" outlineLevel="1">
      <c r="D1947"/>
      <c r="E1947"/>
      <c r="F1947"/>
    </row>
    <row r="1948" spans="4:6" outlineLevel="1">
      <c r="D1948"/>
      <c r="E1948"/>
      <c r="F1948"/>
    </row>
    <row r="1949" spans="4:6" outlineLevel="1">
      <c r="D1949"/>
      <c r="E1949"/>
      <c r="F1949"/>
    </row>
    <row r="1950" spans="4:6" outlineLevel="1">
      <c r="D1950"/>
      <c r="E1950"/>
      <c r="F1950"/>
    </row>
    <row r="1951" spans="4:6" outlineLevel="1">
      <c r="D1951"/>
      <c r="E1951"/>
      <c r="F1951"/>
    </row>
    <row r="1952" spans="4:6" outlineLevel="1">
      <c r="D1952"/>
      <c r="E1952"/>
      <c r="F1952"/>
    </row>
    <row r="1953" spans="4:6" outlineLevel="1">
      <c r="D1953"/>
      <c r="E1953"/>
      <c r="F1953"/>
    </row>
    <row r="1954" spans="4:6" outlineLevel="1">
      <c r="D1954"/>
      <c r="E1954"/>
      <c r="F1954"/>
    </row>
    <row r="1955" spans="4:6" outlineLevel="1">
      <c r="D1955"/>
      <c r="E1955"/>
      <c r="F1955"/>
    </row>
    <row r="1956" spans="4:6" outlineLevel="1">
      <c r="D1956"/>
      <c r="E1956"/>
      <c r="F1956"/>
    </row>
    <row r="1957" spans="4:6" outlineLevel="1">
      <c r="D1957"/>
      <c r="E1957"/>
      <c r="F1957"/>
    </row>
    <row r="1958" spans="4:6" outlineLevel="1">
      <c r="D1958"/>
      <c r="E1958"/>
      <c r="F1958"/>
    </row>
    <row r="1959" spans="4:6" outlineLevel="1">
      <c r="D1959"/>
      <c r="E1959"/>
      <c r="F1959"/>
    </row>
    <row r="1960" spans="4:6" outlineLevel="1">
      <c r="D1960"/>
      <c r="E1960"/>
      <c r="F1960"/>
    </row>
    <row r="1961" spans="4:6" outlineLevel="1">
      <c r="D1961"/>
      <c r="E1961"/>
      <c r="F1961"/>
    </row>
    <row r="1962" spans="4:6" outlineLevel="1">
      <c r="D1962"/>
      <c r="E1962"/>
      <c r="F1962"/>
    </row>
    <row r="1963" spans="4:6" outlineLevel="1">
      <c r="D1963"/>
      <c r="E1963"/>
      <c r="F1963"/>
    </row>
    <row r="1964" spans="4:6" outlineLevel="1">
      <c r="D1964"/>
      <c r="E1964"/>
      <c r="F1964"/>
    </row>
    <row r="1965" spans="4:6" outlineLevel="1">
      <c r="D1965"/>
      <c r="E1965"/>
      <c r="F1965"/>
    </row>
    <row r="1966" spans="4:6" outlineLevel="1">
      <c r="D1966"/>
      <c r="E1966"/>
      <c r="F1966"/>
    </row>
    <row r="1967" spans="4:6" outlineLevel="1">
      <c r="D1967"/>
      <c r="E1967"/>
      <c r="F1967"/>
    </row>
    <row r="1968" spans="4:6" outlineLevel="1">
      <c r="D1968"/>
      <c r="E1968"/>
      <c r="F1968"/>
    </row>
    <row r="1969" spans="4:6" outlineLevel="1">
      <c r="D1969"/>
      <c r="E1969"/>
      <c r="F1969"/>
    </row>
    <row r="1970" spans="4:6" outlineLevel="1">
      <c r="D1970"/>
      <c r="E1970"/>
      <c r="F1970"/>
    </row>
    <row r="1971" spans="4:6" outlineLevel="1">
      <c r="D1971"/>
      <c r="E1971"/>
      <c r="F1971"/>
    </row>
    <row r="1972" spans="4:6" outlineLevel="1">
      <c r="D1972"/>
      <c r="E1972"/>
      <c r="F1972"/>
    </row>
    <row r="1973" spans="4:6" outlineLevel="1">
      <c r="D1973"/>
      <c r="E1973"/>
      <c r="F1973"/>
    </row>
    <row r="1974" spans="4:6" outlineLevel="1">
      <c r="D1974"/>
      <c r="E1974"/>
      <c r="F1974"/>
    </row>
    <row r="1975" spans="4:6" outlineLevel="1">
      <c r="D1975"/>
      <c r="E1975"/>
      <c r="F1975"/>
    </row>
    <row r="1976" spans="4:6" outlineLevel="1">
      <c r="D1976"/>
      <c r="E1976"/>
      <c r="F1976"/>
    </row>
    <row r="1977" spans="4:6" outlineLevel="1">
      <c r="D1977"/>
      <c r="E1977"/>
      <c r="F1977"/>
    </row>
    <row r="1978" spans="4:6" outlineLevel="1">
      <c r="D1978"/>
      <c r="E1978"/>
      <c r="F1978"/>
    </row>
    <row r="1979" spans="4:6" outlineLevel="1">
      <c r="D1979"/>
      <c r="E1979"/>
      <c r="F1979"/>
    </row>
    <row r="1980" spans="4:6" outlineLevel="1">
      <c r="D1980"/>
      <c r="E1980"/>
      <c r="F1980"/>
    </row>
    <row r="1981" spans="4:6" outlineLevel="1">
      <c r="D1981"/>
      <c r="E1981"/>
      <c r="F1981"/>
    </row>
    <row r="1982" spans="4:6" outlineLevel="1">
      <c r="D1982"/>
      <c r="E1982"/>
      <c r="F1982"/>
    </row>
    <row r="1983" spans="4:6" outlineLevel="1">
      <c r="D1983"/>
      <c r="E1983"/>
      <c r="F1983"/>
    </row>
    <row r="1984" spans="4:6" outlineLevel="1">
      <c r="D1984"/>
      <c r="E1984"/>
      <c r="F1984"/>
    </row>
    <row r="1985" spans="4:6" outlineLevel="1">
      <c r="D1985"/>
      <c r="E1985"/>
      <c r="F1985"/>
    </row>
    <row r="1986" spans="4:6" outlineLevel="1">
      <c r="D1986"/>
      <c r="E1986"/>
      <c r="F1986"/>
    </row>
    <row r="1987" spans="4:6" outlineLevel="1">
      <c r="D1987"/>
      <c r="E1987"/>
      <c r="F1987"/>
    </row>
    <row r="1988" spans="4:6" outlineLevel="1">
      <c r="D1988"/>
      <c r="E1988"/>
      <c r="F1988"/>
    </row>
    <row r="1989" spans="4:6" outlineLevel="1">
      <c r="D1989"/>
      <c r="E1989"/>
      <c r="F1989"/>
    </row>
    <row r="1990" spans="4:6" outlineLevel="1">
      <c r="D1990"/>
      <c r="E1990"/>
      <c r="F1990"/>
    </row>
    <row r="1991" spans="4:6" outlineLevel="1">
      <c r="D1991"/>
      <c r="E1991"/>
      <c r="F1991"/>
    </row>
    <row r="1992" spans="4:6" outlineLevel="1">
      <c r="D1992"/>
      <c r="E1992"/>
      <c r="F1992"/>
    </row>
    <row r="1993" spans="4:6" outlineLevel="1">
      <c r="D1993"/>
      <c r="E1993"/>
      <c r="F1993"/>
    </row>
    <row r="1994" spans="4:6" outlineLevel="1">
      <c r="D1994"/>
      <c r="E1994"/>
      <c r="F1994"/>
    </row>
    <row r="1995" spans="4:6" outlineLevel="1">
      <c r="D1995"/>
      <c r="E1995"/>
      <c r="F1995"/>
    </row>
    <row r="1996" spans="4:6" outlineLevel="1">
      <c r="D1996"/>
      <c r="E1996"/>
      <c r="F1996"/>
    </row>
    <row r="1997" spans="4:6" outlineLevel="1">
      <c r="D1997"/>
      <c r="E1997"/>
      <c r="F1997"/>
    </row>
    <row r="1998" spans="4:6" outlineLevel="1">
      <c r="D1998"/>
      <c r="E1998"/>
      <c r="F1998"/>
    </row>
    <row r="1999" spans="4:6" outlineLevel="1">
      <c r="D1999"/>
      <c r="E1999"/>
      <c r="F1999"/>
    </row>
    <row r="2000" spans="4:6" outlineLevel="1">
      <c r="D2000"/>
      <c r="E2000"/>
      <c r="F2000"/>
    </row>
    <row r="2001" spans="4:6" outlineLevel="1">
      <c r="D2001"/>
      <c r="E2001"/>
      <c r="F2001"/>
    </row>
    <row r="2002" spans="4:6" outlineLevel="1">
      <c r="D2002"/>
      <c r="E2002"/>
      <c r="F2002"/>
    </row>
    <row r="2003" spans="4:6" outlineLevel="1">
      <c r="D2003"/>
      <c r="E2003"/>
      <c r="F2003"/>
    </row>
    <row r="2004" spans="4:6" outlineLevel="1">
      <c r="D2004"/>
      <c r="E2004"/>
      <c r="F2004"/>
    </row>
    <row r="2005" spans="4:6" outlineLevel="1">
      <c r="D2005"/>
      <c r="E2005"/>
      <c r="F2005"/>
    </row>
    <row r="2006" spans="4:6" outlineLevel="1">
      <c r="D2006"/>
      <c r="E2006"/>
      <c r="F2006"/>
    </row>
    <row r="2007" spans="4:6" outlineLevel="1">
      <c r="D2007"/>
      <c r="E2007"/>
      <c r="F2007"/>
    </row>
    <row r="2008" spans="4:6" outlineLevel="1">
      <c r="D2008"/>
      <c r="E2008"/>
      <c r="F2008"/>
    </row>
    <row r="2009" spans="4:6" outlineLevel="1">
      <c r="D2009"/>
      <c r="E2009"/>
      <c r="F2009"/>
    </row>
    <row r="2010" spans="4:6" outlineLevel="1">
      <c r="D2010"/>
      <c r="E2010"/>
      <c r="F2010"/>
    </row>
    <row r="2011" spans="4:6" outlineLevel="1">
      <c r="D2011"/>
      <c r="E2011"/>
      <c r="F2011"/>
    </row>
    <row r="2012" spans="4:6" outlineLevel="1">
      <c r="D2012"/>
      <c r="E2012"/>
      <c r="F2012"/>
    </row>
    <row r="2013" spans="4:6" outlineLevel="1">
      <c r="D2013"/>
      <c r="E2013"/>
      <c r="F2013"/>
    </row>
    <row r="2014" spans="4:6" outlineLevel="1">
      <c r="D2014"/>
      <c r="E2014"/>
      <c r="F2014"/>
    </row>
    <row r="2015" spans="4:6" outlineLevel="1">
      <c r="D2015"/>
      <c r="E2015"/>
      <c r="F2015"/>
    </row>
    <row r="2016" spans="4:6" outlineLevel="1">
      <c r="D2016"/>
      <c r="E2016"/>
      <c r="F2016"/>
    </row>
    <row r="2017" spans="4:6" outlineLevel="1">
      <c r="D2017"/>
      <c r="E2017"/>
      <c r="F2017"/>
    </row>
    <row r="2018" spans="4:6" outlineLevel="1">
      <c r="D2018"/>
      <c r="E2018"/>
      <c r="F2018"/>
    </row>
    <row r="2019" spans="4:6" outlineLevel="1">
      <c r="D2019"/>
      <c r="E2019"/>
      <c r="F2019"/>
    </row>
    <row r="2020" spans="4:6" outlineLevel="1">
      <c r="D2020"/>
      <c r="E2020"/>
      <c r="F2020"/>
    </row>
    <row r="2021" spans="4:6" outlineLevel="1">
      <c r="D2021"/>
      <c r="E2021"/>
      <c r="F2021"/>
    </row>
    <row r="2022" spans="4:6" outlineLevel="1">
      <c r="D2022"/>
      <c r="E2022"/>
      <c r="F2022"/>
    </row>
    <row r="2023" spans="4:6" outlineLevel="1">
      <c r="D2023"/>
      <c r="E2023"/>
      <c r="F2023"/>
    </row>
    <row r="2024" spans="4:6" outlineLevel="1">
      <c r="D2024"/>
      <c r="E2024"/>
      <c r="F2024"/>
    </row>
    <row r="2025" spans="4:6" outlineLevel="1">
      <c r="D2025"/>
      <c r="E2025"/>
      <c r="F2025"/>
    </row>
    <row r="2026" spans="4:6" outlineLevel="1">
      <c r="D2026"/>
      <c r="E2026"/>
      <c r="F2026"/>
    </row>
    <row r="2027" spans="4:6" outlineLevel="1">
      <c r="D2027"/>
      <c r="E2027"/>
      <c r="F2027"/>
    </row>
    <row r="2028" spans="4:6" outlineLevel="1">
      <c r="D2028"/>
      <c r="E2028"/>
      <c r="F2028"/>
    </row>
    <row r="2029" spans="4:6" outlineLevel="1">
      <c r="D2029"/>
      <c r="E2029"/>
      <c r="F2029"/>
    </row>
    <row r="2030" spans="4:6" outlineLevel="1">
      <c r="D2030"/>
      <c r="E2030"/>
      <c r="F2030"/>
    </row>
    <row r="2031" spans="4:6" outlineLevel="1">
      <c r="D2031"/>
      <c r="E2031"/>
      <c r="F2031"/>
    </row>
    <row r="2032" spans="4:6" outlineLevel="1">
      <c r="D2032"/>
      <c r="E2032"/>
      <c r="F2032"/>
    </row>
    <row r="2033" spans="4:6" outlineLevel="1">
      <c r="D2033"/>
      <c r="E2033"/>
      <c r="F2033"/>
    </row>
    <row r="2034" spans="4:6" outlineLevel="1">
      <c r="D2034"/>
      <c r="E2034"/>
      <c r="F2034"/>
    </row>
    <row r="2035" spans="4:6" outlineLevel="1">
      <c r="D2035"/>
      <c r="E2035"/>
      <c r="F2035"/>
    </row>
    <row r="2036" spans="4:6" outlineLevel="1">
      <c r="D2036"/>
      <c r="E2036"/>
      <c r="F2036"/>
    </row>
    <row r="2037" spans="4:6" outlineLevel="1">
      <c r="D2037"/>
      <c r="E2037"/>
      <c r="F2037"/>
    </row>
    <row r="2038" spans="4:6" outlineLevel="1">
      <c r="D2038"/>
      <c r="E2038"/>
      <c r="F2038"/>
    </row>
    <row r="2039" spans="4:6" outlineLevel="1">
      <c r="D2039"/>
      <c r="E2039"/>
      <c r="F2039"/>
    </row>
    <row r="2040" spans="4:6" outlineLevel="1">
      <c r="D2040"/>
      <c r="E2040"/>
      <c r="F2040"/>
    </row>
    <row r="2041" spans="4:6" outlineLevel="1">
      <c r="D2041"/>
      <c r="E2041"/>
      <c r="F2041"/>
    </row>
    <row r="2042" spans="4:6" outlineLevel="1">
      <c r="D2042"/>
      <c r="E2042"/>
      <c r="F2042"/>
    </row>
    <row r="2043" spans="4:6" outlineLevel="1">
      <c r="D2043"/>
      <c r="E2043"/>
      <c r="F2043"/>
    </row>
    <row r="2044" spans="4:6" outlineLevel="1">
      <c r="D2044"/>
      <c r="E2044"/>
      <c r="F2044"/>
    </row>
    <row r="2045" spans="4:6" outlineLevel="1">
      <c r="D2045"/>
      <c r="E2045"/>
      <c r="F2045"/>
    </row>
    <row r="2046" spans="4:6" outlineLevel="1">
      <c r="D2046"/>
      <c r="E2046"/>
      <c r="F2046"/>
    </row>
    <row r="2047" spans="4:6" outlineLevel="1">
      <c r="D2047"/>
      <c r="E2047"/>
      <c r="F2047"/>
    </row>
    <row r="2048" spans="4:6" outlineLevel="1">
      <c r="D2048"/>
      <c r="E2048"/>
      <c r="F2048"/>
    </row>
    <row r="2049" spans="4:6" outlineLevel="1">
      <c r="D2049"/>
      <c r="E2049"/>
      <c r="F2049"/>
    </row>
    <row r="2050" spans="4:6" outlineLevel="1">
      <c r="D2050"/>
      <c r="E2050"/>
      <c r="F2050"/>
    </row>
    <row r="2051" spans="4:6" outlineLevel="1">
      <c r="D2051"/>
      <c r="E2051"/>
      <c r="F2051"/>
    </row>
    <row r="2052" spans="4:6" outlineLevel="1">
      <c r="D2052"/>
      <c r="E2052"/>
      <c r="F2052"/>
    </row>
    <row r="2053" spans="4:6" outlineLevel="1">
      <c r="D2053"/>
      <c r="E2053"/>
      <c r="F2053"/>
    </row>
    <row r="2054" spans="4:6" outlineLevel="1">
      <c r="D2054"/>
      <c r="E2054"/>
      <c r="F2054"/>
    </row>
    <row r="2055" spans="4:6" outlineLevel="1">
      <c r="D2055"/>
      <c r="E2055"/>
      <c r="F2055"/>
    </row>
    <row r="2056" spans="4:6" outlineLevel="1">
      <c r="D2056"/>
      <c r="E2056"/>
      <c r="F2056"/>
    </row>
    <row r="2057" spans="4:6" outlineLevel="1">
      <c r="D2057"/>
      <c r="E2057"/>
      <c r="F2057"/>
    </row>
    <row r="2058" spans="4:6" outlineLevel="1">
      <c r="D2058"/>
      <c r="E2058"/>
      <c r="F2058"/>
    </row>
    <row r="2059" spans="4:6" outlineLevel="1">
      <c r="D2059"/>
      <c r="E2059"/>
      <c r="F2059"/>
    </row>
    <row r="2060" spans="4:6" outlineLevel="1">
      <c r="D2060"/>
      <c r="E2060"/>
      <c r="F2060"/>
    </row>
    <row r="2061" spans="4:6" outlineLevel="1">
      <c r="D2061"/>
      <c r="E2061"/>
      <c r="F2061"/>
    </row>
    <row r="2062" spans="4:6" outlineLevel="1">
      <c r="D2062"/>
      <c r="E2062"/>
      <c r="F2062"/>
    </row>
    <row r="2063" spans="4:6" outlineLevel="1">
      <c r="D2063"/>
      <c r="E2063"/>
      <c r="F2063"/>
    </row>
    <row r="2064" spans="4:6" outlineLevel="1">
      <c r="D2064"/>
      <c r="E2064"/>
      <c r="F2064"/>
    </row>
    <row r="2065" spans="4:6" outlineLevel="1">
      <c r="D2065"/>
      <c r="E2065"/>
      <c r="F2065"/>
    </row>
    <row r="2066" spans="4:6" outlineLevel="1">
      <c r="D2066"/>
      <c r="E2066"/>
      <c r="F2066"/>
    </row>
    <row r="2067" spans="4:6" outlineLevel="1">
      <c r="D2067"/>
      <c r="E2067"/>
      <c r="F2067"/>
    </row>
    <row r="2068" spans="4:6" outlineLevel="1">
      <c r="D2068"/>
      <c r="E2068"/>
      <c r="F2068"/>
    </row>
    <row r="2069" spans="4:6" outlineLevel="1">
      <c r="D2069"/>
      <c r="E2069"/>
      <c r="F2069"/>
    </row>
    <row r="2070" spans="4:6" outlineLevel="1">
      <c r="D2070"/>
      <c r="E2070"/>
      <c r="F2070"/>
    </row>
    <row r="2071" spans="4:6" outlineLevel="1">
      <c r="D2071"/>
      <c r="E2071"/>
      <c r="F2071"/>
    </row>
    <row r="2072" spans="4:6" outlineLevel="1">
      <c r="D2072"/>
      <c r="E2072"/>
      <c r="F2072"/>
    </row>
    <row r="2073" spans="4:6" outlineLevel="1">
      <c r="D2073"/>
      <c r="E2073"/>
      <c r="F2073"/>
    </row>
    <row r="2074" spans="4:6" outlineLevel="1">
      <c r="D2074"/>
      <c r="E2074"/>
      <c r="F2074"/>
    </row>
    <row r="2075" spans="4:6" outlineLevel="1">
      <c r="D2075"/>
      <c r="E2075"/>
      <c r="F2075"/>
    </row>
    <row r="2076" spans="4:6" outlineLevel="1">
      <c r="D2076"/>
      <c r="E2076"/>
      <c r="F2076"/>
    </row>
    <row r="2077" spans="4:6" outlineLevel="1">
      <c r="D2077"/>
      <c r="E2077"/>
      <c r="F2077"/>
    </row>
    <row r="2078" spans="4:6" outlineLevel="1">
      <c r="D2078"/>
      <c r="E2078"/>
      <c r="F2078"/>
    </row>
    <row r="2079" spans="4:6" outlineLevel="1">
      <c r="D2079"/>
      <c r="E2079"/>
      <c r="F2079"/>
    </row>
    <row r="2080" spans="4:6" outlineLevel="1">
      <c r="D2080"/>
      <c r="E2080"/>
      <c r="F2080"/>
    </row>
    <row r="2081" spans="4:6" outlineLevel="1">
      <c r="D2081"/>
      <c r="E2081"/>
      <c r="F2081"/>
    </row>
    <row r="2082" spans="4:6" outlineLevel="1">
      <c r="D2082"/>
      <c r="E2082"/>
      <c r="F2082"/>
    </row>
    <row r="2083" spans="4:6" outlineLevel="1">
      <c r="D2083"/>
      <c r="E2083"/>
      <c r="F2083"/>
    </row>
    <row r="2084" spans="4:6" outlineLevel="1">
      <c r="D2084"/>
      <c r="E2084"/>
      <c r="F2084"/>
    </row>
    <row r="2085" spans="4:6" outlineLevel="1">
      <c r="D2085"/>
      <c r="E2085"/>
      <c r="F2085"/>
    </row>
    <row r="2086" spans="4:6" outlineLevel="1">
      <c r="D2086"/>
      <c r="E2086"/>
      <c r="F2086"/>
    </row>
    <row r="2087" spans="4:6" outlineLevel="1">
      <c r="D2087"/>
      <c r="E2087"/>
      <c r="F2087"/>
    </row>
    <row r="2088" spans="4:6" outlineLevel="1">
      <c r="D2088"/>
      <c r="E2088"/>
      <c r="F2088"/>
    </row>
    <row r="2089" spans="4:6" outlineLevel="1">
      <c r="D2089"/>
      <c r="E2089"/>
      <c r="F2089"/>
    </row>
    <row r="2090" spans="4:6" outlineLevel="1">
      <c r="D2090"/>
      <c r="E2090"/>
      <c r="F2090"/>
    </row>
    <row r="2091" spans="4:6" outlineLevel="1">
      <c r="D2091"/>
      <c r="E2091"/>
      <c r="F2091"/>
    </row>
    <row r="2092" spans="4:6" outlineLevel="1">
      <c r="D2092"/>
      <c r="E2092"/>
      <c r="F2092"/>
    </row>
    <row r="2093" spans="4:6" outlineLevel="1">
      <c r="D2093"/>
      <c r="E2093"/>
      <c r="F2093"/>
    </row>
    <row r="2094" spans="4:6" outlineLevel="1">
      <c r="D2094"/>
      <c r="E2094"/>
      <c r="F2094"/>
    </row>
    <row r="2095" spans="4:6" outlineLevel="1">
      <c r="D2095"/>
      <c r="E2095"/>
      <c r="F2095"/>
    </row>
    <row r="2096" spans="4:6" outlineLevel="1">
      <c r="D2096"/>
      <c r="E2096"/>
      <c r="F2096"/>
    </row>
    <row r="2097" spans="4:6" outlineLevel="1">
      <c r="D2097"/>
      <c r="E2097"/>
      <c r="F2097"/>
    </row>
    <row r="2098" spans="4:6" outlineLevel="1">
      <c r="D2098"/>
      <c r="E2098"/>
      <c r="F2098"/>
    </row>
    <row r="2099" spans="4:6" outlineLevel="1">
      <c r="D2099"/>
      <c r="E2099"/>
      <c r="F2099"/>
    </row>
    <row r="2100" spans="4:6" outlineLevel="1">
      <c r="D2100"/>
      <c r="E2100"/>
      <c r="F2100"/>
    </row>
    <row r="2101" spans="4:6" outlineLevel="1">
      <c r="D2101"/>
      <c r="E2101"/>
      <c r="F2101"/>
    </row>
    <row r="2102" spans="4:6" outlineLevel="1">
      <c r="D2102"/>
      <c r="E2102"/>
      <c r="F2102"/>
    </row>
    <row r="2103" spans="4:6" outlineLevel="1">
      <c r="D2103"/>
      <c r="E2103"/>
      <c r="F2103"/>
    </row>
    <row r="2104" spans="4:6">
      <c r="D2104"/>
      <c r="E2104"/>
      <c r="F2104"/>
    </row>
    <row r="2105" spans="4:6" outlineLevel="1">
      <c r="D2105"/>
      <c r="E2105"/>
      <c r="F2105"/>
    </row>
    <row r="2106" spans="4:6" outlineLevel="1">
      <c r="D2106"/>
      <c r="E2106"/>
      <c r="F2106"/>
    </row>
    <row r="2107" spans="4:6" outlineLevel="1">
      <c r="D2107"/>
      <c r="E2107"/>
      <c r="F2107"/>
    </row>
    <row r="2108" spans="4:6" outlineLevel="1">
      <c r="D2108"/>
      <c r="E2108"/>
      <c r="F2108"/>
    </row>
    <row r="2109" spans="4:6" outlineLevel="1">
      <c r="D2109"/>
      <c r="E2109"/>
      <c r="F2109"/>
    </row>
    <row r="2110" spans="4:6" outlineLevel="1">
      <c r="D2110"/>
      <c r="E2110"/>
      <c r="F2110"/>
    </row>
    <row r="2111" spans="4:6" outlineLevel="1">
      <c r="D2111"/>
      <c r="E2111"/>
      <c r="F2111"/>
    </row>
    <row r="2112" spans="4:6" outlineLevel="1">
      <c r="D2112"/>
      <c r="E2112"/>
      <c r="F2112"/>
    </row>
    <row r="2113" spans="4:6" outlineLevel="1">
      <c r="D2113"/>
      <c r="E2113"/>
      <c r="F2113"/>
    </row>
    <row r="2114" spans="4:6" outlineLevel="1">
      <c r="D2114"/>
      <c r="E2114"/>
      <c r="F2114"/>
    </row>
    <row r="2115" spans="4:6" outlineLevel="1">
      <c r="D2115"/>
      <c r="E2115"/>
      <c r="F2115"/>
    </row>
    <row r="2116" spans="4:6" outlineLevel="1">
      <c r="D2116"/>
      <c r="E2116"/>
      <c r="F2116"/>
    </row>
    <row r="2117" spans="4:6" outlineLevel="1">
      <c r="D2117"/>
      <c r="E2117"/>
      <c r="F2117"/>
    </row>
    <row r="2118" spans="4:6" outlineLevel="1">
      <c r="D2118"/>
      <c r="E2118"/>
      <c r="F2118"/>
    </row>
    <row r="2119" spans="4:6" outlineLevel="1">
      <c r="D2119"/>
      <c r="E2119"/>
      <c r="F2119"/>
    </row>
    <row r="2120" spans="4:6" outlineLevel="1">
      <c r="D2120"/>
      <c r="E2120"/>
      <c r="F2120"/>
    </row>
    <row r="2121" spans="4:6" outlineLevel="1">
      <c r="D2121"/>
      <c r="E2121"/>
      <c r="F2121"/>
    </row>
    <row r="2122" spans="4:6" outlineLevel="1">
      <c r="D2122"/>
      <c r="E2122"/>
      <c r="F2122"/>
    </row>
    <row r="2123" spans="4:6" outlineLevel="1">
      <c r="D2123"/>
      <c r="E2123"/>
      <c r="F2123"/>
    </row>
    <row r="2124" spans="4:6" outlineLevel="1">
      <c r="D2124"/>
      <c r="E2124"/>
      <c r="F2124"/>
    </row>
    <row r="2125" spans="4:6" outlineLevel="1">
      <c r="D2125"/>
      <c r="E2125"/>
      <c r="F2125"/>
    </row>
    <row r="2126" spans="4:6" outlineLevel="1">
      <c r="D2126"/>
      <c r="E2126"/>
      <c r="F2126"/>
    </row>
    <row r="2127" spans="4:6" outlineLevel="1">
      <c r="D2127"/>
      <c r="E2127"/>
      <c r="F2127"/>
    </row>
    <row r="2128" spans="4:6" outlineLevel="1">
      <c r="D2128"/>
      <c r="E2128"/>
      <c r="F2128"/>
    </row>
    <row r="2129" spans="4:6" outlineLevel="1">
      <c r="D2129"/>
      <c r="E2129"/>
      <c r="F2129"/>
    </row>
    <row r="2130" spans="4:6" outlineLevel="1">
      <c r="D2130"/>
      <c r="E2130"/>
      <c r="F2130"/>
    </row>
    <row r="2131" spans="4:6" outlineLevel="1">
      <c r="D2131"/>
      <c r="E2131"/>
      <c r="F2131"/>
    </row>
    <row r="2132" spans="4:6" outlineLevel="1">
      <c r="D2132"/>
      <c r="E2132"/>
      <c r="F2132"/>
    </row>
    <row r="2133" spans="4:6" outlineLevel="1">
      <c r="D2133"/>
      <c r="E2133"/>
      <c r="F2133"/>
    </row>
    <row r="2134" spans="4:6" outlineLevel="1">
      <c r="D2134"/>
      <c r="E2134"/>
      <c r="F2134"/>
    </row>
    <row r="2135" spans="4:6" outlineLevel="1">
      <c r="D2135"/>
      <c r="E2135"/>
      <c r="F2135"/>
    </row>
    <row r="2136" spans="4:6" outlineLevel="1">
      <c r="D2136"/>
      <c r="E2136"/>
      <c r="F2136"/>
    </row>
    <row r="2137" spans="4:6" outlineLevel="1">
      <c r="D2137"/>
      <c r="E2137"/>
      <c r="F2137"/>
    </row>
    <row r="2138" spans="4:6" outlineLevel="1">
      <c r="D2138"/>
      <c r="E2138"/>
      <c r="F2138"/>
    </row>
    <row r="2139" spans="4:6" outlineLevel="1">
      <c r="D2139"/>
      <c r="E2139"/>
      <c r="F2139"/>
    </row>
    <row r="2140" spans="4:6" outlineLevel="1">
      <c r="D2140"/>
      <c r="E2140"/>
      <c r="F2140"/>
    </row>
    <row r="2141" spans="4:6" outlineLevel="1">
      <c r="D2141"/>
      <c r="E2141"/>
      <c r="F2141"/>
    </row>
    <row r="2142" spans="4:6" outlineLevel="1">
      <c r="D2142"/>
      <c r="E2142"/>
      <c r="F2142"/>
    </row>
    <row r="2143" spans="4:6" outlineLevel="1">
      <c r="D2143"/>
      <c r="E2143"/>
      <c r="F2143"/>
    </row>
    <row r="2144" spans="4:6" outlineLevel="1">
      <c r="D2144"/>
      <c r="E2144"/>
      <c r="F2144"/>
    </row>
    <row r="2145" spans="4:6" outlineLevel="1">
      <c r="D2145"/>
      <c r="E2145"/>
      <c r="F2145"/>
    </row>
    <row r="2146" spans="4:6" outlineLevel="1">
      <c r="D2146"/>
      <c r="E2146"/>
      <c r="F2146"/>
    </row>
    <row r="2147" spans="4:6" outlineLevel="1">
      <c r="D2147"/>
      <c r="E2147"/>
      <c r="F2147"/>
    </row>
    <row r="2148" spans="4:6" outlineLevel="1">
      <c r="D2148"/>
      <c r="E2148"/>
      <c r="F2148"/>
    </row>
    <row r="2149" spans="4:6" outlineLevel="1">
      <c r="D2149"/>
      <c r="E2149"/>
      <c r="F2149"/>
    </row>
    <row r="2150" spans="4:6" outlineLevel="1">
      <c r="D2150"/>
      <c r="E2150"/>
      <c r="F2150"/>
    </row>
    <row r="2151" spans="4:6" outlineLevel="1">
      <c r="D2151"/>
      <c r="E2151"/>
      <c r="F2151"/>
    </row>
    <row r="2152" spans="4:6" outlineLevel="1">
      <c r="D2152"/>
      <c r="E2152"/>
      <c r="F2152"/>
    </row>
    <row r="2153" spans="4:6" outlineLevel="1">
      <c r="D2153"/>
      <c r="E2153"/>
      <c r="F2153"/>
    </row>
    <row r="2154" spans="4:6" outlineLevel="1">
      <c r="D2154"/>
      <c r="E2154"/>
      <c r="F2154"/>
    </row>
    <row r="2155" spans="4:6" outlineLevel="1">
      <c r="D2155"/>
      <c r="E2155"/>
      <c r="F2155"/>
    </row>
    <row r="2156" spans="4:6" outlineLevel="1">
      <c r="D2156"/>
      <c r="E2156"/>
      <c r="F2156"/>
    </row>
    <row r="2157" spans="4:6" outlineLevel="1">
      <c r="D2157"/>
      <c r="E2157"/>
      <c r="F2157"/>
    </row>
    <row r="2158" spans="4:6" outlineLevel="1">
      <c r="D2158"/>
      <c r="E2158"/>
      <c r="F2158"/>
    </row>
    <row r="2159" spans="4:6" outlineLevel="1">
      <c r="D2159"/>
      <c r="E2159"/>
      <c r="F2159"/>
    </row>
    <row r="2160" spans="4:6" outlineLevel="1">
      <c r="D2160"/>
      <c r="E2160"/>
      <c r="F2160"/>
    </row>
    <row r="2161" spans="4:6" outlineLevel="1">
      <c r="D2161"/>
      <c r="E2161"/>
      <c r="F2161"/>
    </row>
    <row r="2162" spans="4:6" outlineLevel="1">
      <c r="D2162"/>
      <c r="E2162"/>
      <c r="F2162"/>
    </row>
    <row r="2163" spans="4:6" outlineLevel="1">
      <c r="D2163"/>
      <c r="E2163"/>
      <c r="F2163"/>
    </row>
    <row r="2164" spans="4:6" outlineLevel="1">
      <c r="D2164"/>
      <c r="E2164"/>
      <c r="F2164"/>
    </row>
    <row r="2165" spans="4:6" outlineLevel="1">
      <c r="D2165"/>
      <c r="E2165"/>
      <c r="F2165"/>
    </row>
    <row r="2166" spans="4:6" outlineLevel="1">
      <c r="D2166"/>
      <c r="E2166"/>
      <c r="F2166"/>
    </row>
    <row r="2167" spans="4:6" outlineLevel="1">
      <c r="D2167"/>
      <c r="E2167"/>
      <c r="F2167"/>
    </row>
    <row r="2168" spans="4:6" outlineLevel="1">
      <c r="D2168"/>
      <c r="E2168"/>
      <c r="F2168"/>
    </row>
    <row r="2169" spans="4:6" outlineLevel="1">
      <c r="D2169"/>
      <c r="E2169"/>
      <c r="F2169"/>
    </row>
    <row r="2170" spans="4:6" outlineLevel="1">
      <c r="D2170"/>
      <c r="E2170"/>
      <c r="F2170"/>
    </row>
    <row r="2171" spans="4:6" outlineLevel="1">
      <c r="D2171"/>
      <c r="E2171"/>
      <c r="F2171"/>
    </row>
    <row r="2172" spans="4:6" outlineLevel="1">
      <c r="D2172"/>
      <c r="E2172"/>
      <c r="F2172"/>
    </row>
    <row r="2173" spans="4:6" outlineLevel="1">
      <c r="D2173"/>
      <c r="E2173"/>
      <c r="F2173"/>
    </row>
    <row r="2174" spans="4:6" outlineLevel="1">
      <c r="D2174"/>
      <c r="E2174"/>
      <c r="F2174"/>
    </row>
    <row r="2175" spans="4:6" outlineLevel="1">
      <c r="D2175"/>
      <c r="E2175"/>
      <c r="F2175"/>
    </row>
    <row r="2176" spans="4:6" outlineLevel="1">
      <c r="D2176"/>
      <c r="E2176"/>
      <c r="F2176"/>
    </row>
    <row r="2177" spans="4:6" outlineLevel="1">
      <c r="D2177"/>
      <c r="E2177"/>
      <c r="F2177"/>
    </row>
    <row r="2178" spans="4:6" outlineLevel="1">
      <c r="D2178"/>
      <c r="E2178"/>
      <c r="F2178"/>
    </row>
    <row r="2179" spans="4:6" outlineLevel="1">
      <c r="D2179"/>
      <c r="E2179"/>
      <c r="F2179"/>
    </row>
    <row r="2180" spans="4:6" outlineLevel="1">
      <c r="D2180"/>
      <c r="E2180"/>
      <c r="F2180"/>
    </row>
    <row r="2181" spans="4:6" outlineLevel="1">
      <c r="D2181"/>
      <c r="E2181"/>
      <c r="F2181"/>
    </row>
    <row r="2182" spans="4:6" outlineLevel="1">
      <c r="D2182"/>
      <c r="E2182"/>
      <c r="F2182"/>
    </row>
    <row r="2183" spans="4:6" outlineLevel="1">
      <c r="D2183"/>
      <c r="E2183"/>
      <c r="F2183"/>
    </row>
    <row r="2184" spans="4:6" outlineLevel="1">
      <c r="D2184"/>
      <c r="E2184"/>
      <c r="F2184"/>
    </row>
    <row r="2185" spans="4:6" outlineLevel="1">
      <c r="D2185"/>
      <c r="E2185"/>
      <c r="F2185"/>
    </row>
    <row r="2186" spans="4:6" outlineLevel="1">
      <c r="D2186"/>
      <c r="E2186"/>
      <c r="F2186"/>
    </row>
    <row r="2187" spans="4:6" outlineLevel="1">
      <c r="D2187"/>
      <c r="E2187"/>
      <c r="F2187"/>
    </row>
    <row r="2188" spans="4:6" outlineLevel="1">
      <c r="D2188"/>
      <c r="E2188"/>
      <c r="F2188"/>
    </row>
    <row r="2189" spans="4:6" outlineLevel="1">
      <c r="D2189"/>
      <c r="E2189"/>
      <c r="F2189"/>
    </row>
    <row r="2190" spans="4:6" outlineLevel="1">
      <c r="D2190"/>
      <c r="E2190"/>
      <c r="F2190"/>
    </row>
    <row r="2191" spans="4:6" outlineLevel="1">
      <c r="D2191"/>
      <c r="E2191"/>
      <c r="F2191"/>
    </row>
    <row r="2192" spans="4:6" outlineLevel="1">
      <c r="D2192"/>
      <c r="E2192"/>
      <c r="F2192"/>
    </row>
    <row r="2193" spans="4:6" outlineLevel="1">
      <c r="D2193"/>
      <c r="E2193"/>
      <c r="F2193"/>
    </row>
    <row r="2194" spans="4:6" outlineLevel="1">
      <c r="D2194"/>
      <c r="E2194"/>
      <c r="F2194"/>
    </row>
    <row r="2195" spans="4:6" outlineLevel="1">
      <c r="D2195"/>
      <c r="E2195"/>
      <c r="F2195"/>
    </row>
    <row r="2196" spans="4:6" outlineLevel="1">
      <c r="D2196"/>
      <c r="E2196"/>
      <c r="F2196"/>
    </row>
    <row r="2197" spans="4:6" outlineLevel="1">
      <c r="D2197"/>
      <c r="E2197"/>
      <c r="F2197"/>
    </row>
    <row r="2198" spans="4:6" outlineLevel="1">
      <c r="D2198"/>
      <c r="E2198"/>
      <c r="F2198"/>
    </row>
    <row r="2199" spans="4:6" outlineLevel="1">
      <c r="D2199"/>
      <c r="E2199"/>
      <c r="F2199"/>
    </row>
    <row r="2200" spans="4:6" outlineLevel="1">
      <c r="D2200"/>
      <c r="E2200"/>
      <c r="F2200"/>
    </row>
    <row r="2201" spans="4:6" outlineLevel="1">
      <c r="D2201"/>
      <c r="E2201"/>
      <c r="F2201"/>
    </row>
    <row r="2202" spans="4:6" outlineLevel="1">
      <c r="D2202"/>
      <c r="E2202"/>
      <c r="F2202"/>
    </row>
    <row r="2203" spans="4:6" outlineLevel="1">
      <c r="D2203"/>
      <c r="E2203"/>
      <c r="F2203"/>
    </row>
    <row r="2204" spans="4:6" outlineLevel="1">
      <c r="D2204"/>
      <c r="E2204"/>
      <c r="F2204"/>
    </row>
    <row r="2205" spans="4:6" outlineLevel="1">
      <c r="D2205"/>
      <c r="E2205"/>
      <c r="F2205"/>
    </row>
    <row r="2206" spans="4:6" outlineLevel="1">
      <c r="D2206"/>
      <c r="E2206"/>
      <c r="F2206"/>
    </row>
    <row r="2207" spans="4:6" outlineLevel="1">
      <c r="D2207"/>
      <c r="E2207"/>
      <c r="F2207"/>
    </row>
    <row r="2208" spans="4:6" outlineLevel="1">
      <c r="D2208"/>
      <c r="E2208"/>
      <c r="F2208"/>
    </row>
    <row r="2209" spans="4:6" outlineLevel="1">
      <c r="D2209"/>
      <c r="E2209"/>
      <c r="F2209"/>
    </row>
    <row r="2210" spans="4:6" outlineLevel="1">
      <c r="D2210"/>
      <c r="E2210"/>
      <c r="F2210"/>
    </row>
    <row r="2211" spans="4:6" outlineLevel="1">
      <c r="D2211"/>
      <c r="E2211"/>
      <c r="F2211"/>
    </row>
    <row r="2212" spans="4:6" outlineLevel="1">
      <c r="D2212"/>
      <c r="E2212"/>
      <c r="F2212"/>
    </row>
    <row r="2213" spans="4:6" outlineLevel="1">
      <c r="D2213"/>
      <c r="E2213"/>
      <c r="F2213"/>
    </row>
    <row r="2214" spans="4:6" outlineLevel="1">
      <c r="D2214"/>
      <c r="E2214"/>
      <c r="F2214"/>
    </row>
    <row r="2215" spans="4:6" outlineLevel="1">
      <c r="D2215"/>
      <c r="E2215"/>
      <c r="F2215"/>
    </row>
    <row r="2216" spans="4:6" outlineLevel="1">
      <c r="D2216"/>
      <c r="E2216"/>
      <c r="F2216"/>
    </row>
    <row r="2217" spans="4:6" outlineLevel="1">
      <c r="D2217"/>
      <c r="E2217"/>
      <c r="F2217"/>
    </row>
    <row r="2218" spans="4:6" outlineLevel="1">
      <c r="D2218"/>
      <c r="E2218"/>
      <c r="F2218"/>
    </row>
    <row r="2219" spans="4:6" outlineLevel="1">
      <c r="D2219"/>
      <c r="E2219"/>
      <c r="F2219"/>
    </row>
    <row r="2220" spans="4:6" outlineLevel="1">
      <c r="D2220"/>
      <c r="E2220"/>
      <c r="F2220"/>
    </row>
    <row r="2221" spans="4:6" outlineLevel="1">
      <c r="D2221"/>
      <c r="E2221"/>
      <c r="F2221"/>
    </row>
    <row r="2222" spans="4:6" outlineLevel="1">
      <c r="D2222"/>
      <c r="E2222"/>
      <c r="F2222"/>
    </row>
    <row r="2223" spans="4:6" outlineLevel="1">
      <c r="D2223"/>
      <c r="E2223"/>
      <c r="F2223"/>
    </row>
    <row r="2224" spans="4:6" outlineLevel="1">
      <c r="D2224"/>
      <c r="E2224"/>
      <c r="F2224"/>
    </row>
    <row r="2225" spans="4:6">
      <c r="D2225"/>
      <c r="E2225"/>
      <c r="F2225"/>
    </row>
    <row r="2226" spans="4:6" outlineLevel="1">
      <c r="D2226"/>
      <c r="E2226"/>
      <c r="F2226"/>
    </row>
    <row r="2227" spans="4:6" outlineLevel="1">
      <c r="D2227"/>
      <c r="E2227"/>
      <c r="F2227"/>
    </row>
    <row r="2228" spans="4:6" outlineLevel="1">
      <c r="D2228"/>
      <c r="E2228"/>
      <c r="F2228"/>
    </row>
    <row r="2229" spans="4:6" outlineLevel="1">
      <c r="D2229"/>
      <c r="E2229"/>
      <c r="F2229"/>
    </row>
    <row r="2230" spans="4:6" outlineLevel="1">
      <c r="D2230"/>
      <c r="E2230"/>
      <c r="F2230"/>
    </row>
    <row r="2231" spans="4:6" outlineLevel="1">
      <c r="D2231"/>
      <c r="E2231"/>
      <c r="F2231"/>
    </row>
    <row r="2232" spans="4:6" outlineLevel="1">
      <c r="D2232"/>
      <c r="E2232"/>
      <c r="F2232"/>
    </row>
    <row r="2233" spans="4:6" outlineLevel="1">
      <c r="D2233"/>
      <c r="E2233"/>
      <c r="F2233"/>
    </row>
    <row r="2234" spans="4:6" outlineLevel="1">
      <c r="D2234"/>
      <c r="E2234"/>
      <c r="F2234"/>
    </row>
    <row r="2235" spans="4:6" outlineLevel="1">
      <c r="D2235"/>
      <c r="E2235"/>
      <c r="F2235"/>
    </row>
    <row r="2236" spans="4:6" outlineLevel="1">
      <c r="D2236"/>
      <c r="E2236"/>
      <c r="F2236"/>
    </row>
    <row r="2237" spans="4:6" outlineLevel="1">
      <c r="D2237"/>
      <c r="E2237"/>
      <c r="F2237"/>
    </row>
    <row r="2238" spans="4:6" outlineLevel="1">
      <c r="D2238"/>
      <c r="E2238"/>
      <c r="F2238"/>
    </row>
    <row r="2239" spans="4:6" outlineLevel="1">
      <c r="D2239"/>
      <c r="E2239"/>
      <c r="F2239"/>
    </row>
    <row r="2240" spans="4:6" outlineLevel="1">
      <c r="D2240"/>
      <c r="E2240"/>
      <c r="F2240"/>
    </row>
    <row r="2241" spans="4:6" outlineLevel="1">
      <c r="D2241"/>
      <c r="E2241"/>
      <c r="F2241"/>
    </row>
    <row r="2242" spans="4:6" outlineLevel="1">
      <c r="D2242"/>
      <c r="E2242"/>
      <c r="F2242"/>
    </row>
    <row r="2243" spans="4:6" outlineLevel="1">
      <c r="D2243"/>
      <c r="E2243"/>
      <c r="F2243"/>
    </row>
    <row r="2244" spans="4:6" outlineLevel="1">
      <c r="D2244"/>
      <c r="E2244"/>
      <c r="F2244"/>
    </row>
    <row r="2245" spans="4:6" outlineLevel="1">
      <c r="D2245"/>
      <c r="E2245"/>
      <c r="F2245"/>
    </row>
    <row r="2246" spans="4:6" outlineLevel="1">
      <c r="D2246"/>
      <c r="E2246"/>
      <c r="F2246"/>
    </row>
    <row r="2247" spans="4:6" outlineLevel="1">
      <c r="D2247"/>
      <c r="E2247"/>
      <c r="F2247"/>
    </row>
    <row r="2248" spans="4:6" outlineLevel="1">
      <c r="D2248"/>
      <c r="E2248"/>
      <c r="F2248"/>
    </row>
    <row r="2249" spans="4:6" outlineLevel="1">
      <c r="D2249"/>
      <c r="E2249"/>
      <c r="F2249"/>
    </row>
    <row r="2250" spans="4:6" outlineLevel="1">
      <c r="D2250"/>
      <c r="E2250"/>
      <c r="F2250"/>
    </row>
    <row r="2251" spans="4:6" outlineLevel="1">
      <c r="D2251"/>
      <c r="E2251"/>
      <c r="F2251"/>
    </row>
    <row r="2252" spans="4:6" outlineLevel="1">
      <c r="D2252"/>
      <c r="E2252"/>
      <c r="F2252"/>
    </row>
    <row r="2253" spans="4:6" outlineLevel="1">
      <c r="D2253"/>
      <c r="E2253"/>
      <c r="F2253"/>
    </row>
    <row r="2254" spans="4:6" outlineLevel="1">
      <c r="D2254"/>
      <c r="E2254"/>
      <c r="F2254"/>
    </row>
    <row r="2255" spans="4:6" outlineLevel="1">
      <c r="D2255"/>
      <c r="E2255"/>
      <c r="F2255"/>
    </row>
    <row r="2256" spans="4:6" outlineLevel="1">
      <c r="D2256"/>
      <c r="E2256"/>
      <c r="F2256"/>
    </row>
    <row r="2257" spans="4:6" outlineLevel="1">
      <c r="D2257"/>
      <c r="E2257"/>
      <c r="F2257"/>
    </row>
    <row r="2258" spans="4:6" outlineLevel="1">
      <c r="D2258"/>
      <c r="E2258"/>
      <c r="F2258"/>
    </row>
    <row r="2259" spans="4:6" outlineLevel="1">
      <c r="D2259"/>
      <c r="E2259"/>
      <c r="F2259"/>
    </row>
    <row r="2260" spans="4:6" outlineLevel="1">
      <c r="D2260"/>
      <c r="E2260"/>
      <c r="F2260"/>
    </row>
    <row r="2261" spans="4:6" outlineLevel="1">
      <c r="D2261"/>
      <c r="E2261"/>
      <c r="F2261"/>
    </row>
    <row r="2262" spans="4:6" outlineLevel="1">
      <c r="D2262"/>
      <c r="E2262"/>
      <c r="F2262"/>
    </row>
    <row r="2263" spans="4:6" outlineLevel="1">
      <c r="D2263"/>
      <c r="E2263"/>
      <c r="F2263"/>
    </row>
    <row r="2264" spans="4:6" outlineLevel="1">
      <c r="D2264"/>
      <c r="E2264"/>
      <c r="F2264"/>
    </row>
    <row r="2265" spans="4:6" outlineLevel="1">
      <c r="D2265"/>
      <c r="E2265"/>
      <c r="F2265"/>
    </row>
    <row r="2266" spans="4:6" outlineLevel="1">
      <c r="D2266"/>
      <c r="E2266"/>
      <c r="F2266"/>
    </row>
    <row r="2267" spans="4:6" outlineLevel="1">
      <c r="D2267"/>
      <c r="E2267"/>
      <c r="F2267"/>
    </row>
    <row r="2268" spans="4:6" outlineLevel="1">
      <c r="D2268"/>
      <c r="E2268"/>
      <c r="F2268"/>
    </row>
    <row r="2269" spans="4:6" outlineLevel="1">
      <c r="D2269"/>
      <c r="E2269"/>
      <c r="F2269"/>
    </row>
    <row r="2270" spans="4:6" outlineLevel="1">
      <c r="D2270"/>
      <c r="E2270"/>
      <c r="F2270"/>
    </row>
    <row r="2271" spans="4:6" outlineLevel="1">
      <c r="D2271"/>
      <c r="E2271"/>
      <c r="F2271"/>
    </row>
    <row r="2272" spans="4:6" outlineLevel="1">
      <c r="D2272"/>
      <c r="E2272"/>
      <c r="F2272"/>
    </row>
    <row r="2273" spans="4:6" outlineLevel="1">
      <c r="D2273"/>
      <c r="E2273"/>
      <c r="F2273"/>
    </row>
    <row r="2274" spans="4:6" outlineLevel="1">
      <c r="D2274"/>
      <c r="E2274"/>
      <c r="F2274"/>
    </row>
    <row r="2275" spans="4:6" outlineLevel="1">
      <c r="D2275"/>
      <c r="E2275"/>
      <c r="F2275"/>
    </row>
    <row r="2276" spans="4:6" outlineLevel="1">
      <c r="D2276"/>
      <c r="E2276"/>
      <c r="F2276"/>
    </row>
    <row r="2277" spans="4:6" outlineLevel="1">
      <c r="D2277"/>
      <c r="E2277"/>
      <c r="F2277"/>
    </row>
    <row r="2278" spans="4:6" outlineLevel="1">
      <c r="D2278"/>
      <c r="E2278"/>
      <c r="F2278"/>
    </row>
    <row r="2279" spans="4:6" outlineLevel="1">
      <c r="D2279"/>
      <c r="E2279"/>
      <c r="F2279"/>
    </row>
    <row r="2280" spans="4:6" outlineLevel="1">
      <c r="D2280"/>
      <c r="E2280"/>
      <c r="F2280"/>
    </row>
    <row r="2281" spans="4:6" outlineLevel="1">
      <c r="D2281"/>
      <c r="E2281"/>
      <c r="F2281"/>
    </row>
    <row r="2282" spans="4:6" outlineLevel="1">
      <c r="D2282"/>
      <c r="E2282"/>
      <c r="F2282"/>
    </row>
    <row r="2283" spans="4:6" outlineLevel="1">
      <c r="D2283"/>
      <c r="E2283"/>
      <c r="F2283"/>
    </row>
    <row r="2284" spans="4:6" outlineLevel="1">
      <c r="D2284"/>
      <c r="E2284"/>
      <c r="F2284"/>
    </row>
    <row r="2285" spans="4:6" outlineLevel="1">
      <c r="D2285"/>
      <c r="E2285"/>
      <c r="F2285"/>
    </row>
    <row r="2286" spans="4:6" outlineLevel="1">
      <c r="D2286"/>
      <c r="E2286"/>
      <c r="F2286"/>
    </row>
    <row r="2287" spans="4:6" outlineLevel="1">
      <c r="D2287"/>
      <c r="E2287"/>
      <c r="F2287"/>
    </row>
    <row r="2288" spans="4:6" outlineLevel="1">
      <c r="D2288"/>
      <c r="E2288"/>
      <c r="F2288"/>
    </row>
    <row r="2289" spans="4:6" outlineLevel="1">
      <c r="D2289"/>
      <c r="E2289"/>
      <c r="F2289"/>
    </row>
    <row r="2290" spans="4:6" outlineLevel="1">
      <c r="D2290"/>
      <c r="E2290"/>
      <c r="F2290"/>
    </row>
    <row r="2291" spans="4:6" outlineLevel="1">
      <c r="D2291"/>
      <c r="E2291"/>
      <c r="F2291"/>
    </row>
    <row r="2292" spans="4:6" outlineLevel="1">
      <c r="D2292"/>
      <c r="E2292"/>
      <c r="F2292"/>
    </row>
    <row r="2293" spans="4:6" outlineLevel="1">
      <c r="D2293"/>
      <c r="E2293"/>
      <c r="F2293"/>
    </row>
    <row r="2294" spans="4:6" outlineLevel="1">
      <c r="D2294"/>
      <c r="E2294"/>
      <c r="F2294"/>
    </row>
    <row r="2295" spans="4:6" outlineLevel="1">
      <c r="D2295"/>
      <c r="E2295"/>
      <c r="F2295"/>
    </row>
    <row r="2296" spans="4:6" outlineLevel="1">
      <c r="D2296"/>
      <c r="E2296"/>
      <c r="F2296"/>
    </row>
    <row r="2297" spans="4:6" outlineLevel="1">
      <c r="D2297"/>
      <c r="E2297"/>
      <c r="F2297"/>
    </row>
    <row r="2298" spans="4:6" outlineLevel="1">
      <c r="D2298"/>
      <c r="E2298"/>
      <c r="F2298"/>
    </row>
    <row r="2299" spans="4:6" outlineLevel="1">
      <c r="D2299"/>
      <c r="E2299"/>
      <c r="F2299"/>
    </row>
    <row r="2300" spans="4:6" outlineLevel="1">
      <c r="D2300"/>
      <c r="E2300"/>
      <c r="F2300"/>
    </row>
    <row r="2301" spans="4:6" outlineLevel="1">
      <c r="D2301"/>
      <c r="E2301"/>
      <c r="F2301"/>
    </row>
    <row r="2302" spans="4:6" outlineLevel="1">
      <c r="D2302"/>
      <c r="E2302"/>
      <c r="F2302"/>
    </row>
    <row r="2303" spans="4:6" outlineLevel="1">
      <c r="D2303"/>
      <c r="E2303"/>
      <c r="F2303"/>
    </row>
    <row r="2304" spans="4:6" outlineLevel="1">
      <c r="D2304"/>
      <c r="E2304"/>
      <c r="F2304"/>
    </row>
    <row r="2305" spans="4:6" outlineLevel="1">
      <c r="D2305"/>
      <c r="E2305"/>
      <c r="F2305"/>
    </row>
    <row r="2306" spans="4:6" outlineLevel="1">
      <c r="D2306"/>
      <c r="E2306"/>
      <c r="F2306"/>
    </row>
    <row r="2307" spans="4:6" outlineLevel="1">
      <c r="D2307"/>
      <c r="E2307"/>
      <c r="F2307"/>
    </row>
    <row r="2308" spans="4:6" outlineLevel="1">
      <c r="D2308"/>
      <c r="E2308"/>
      <c r="F2308"/>
    </row>
    <row r="2309" spans="4:6" outlineLevel="1">
      <c r="D2309"/>
      <c r="E2309"/>
      <c r="F2309"/>
    </row>
    <row r="2310" spans="4:6" outlineLevel="1">
      <c r="D2310"/>
      <c r="E2310"/>
      <c r="F2310"/>
    </row>
    <row r="2311" spans="4:6" outlineLevel="1">
      <c r="D2311"/>
      <c r="E2311"/>
      <c r="F2311"/>
    </row>
    <row r="2312" spans="4:6" outlineLevel="1">
      <c r="D2312"/>
      <c r="E2312"/>
      <c r="F2312"/>
    </row>
    <row r="2313" spans="4:6" outlineLevel="1">
      <c r="D2313"/>
      <c r="E2313"/>
      <c r="F2313"/>
    </row>
    <row r="2314" spans="4:6" outlineLevel="1">
      <c r="D2314"/>
      <c r="E2314"/>
      <c r="F2314"/>
    </row>
    <row r="2315" spans="4:6" outlineLevel="1">
      <c r="D2315"/>
      <c r="E2315"/>
      <c r="F2315"/>
    </row>
    <row r="2316" spans="4:6" outlineLevel="1">
      <c r="D2316"/>
      <c r="E2316"/>
      <c r="F2316"/>
    </row>
    <row r="2317" spans="4:6" outlineLevel="1">
      <c r="D2317"/>
      <c r="E2317"/>
      <c r="F2317"/>
    </row>
    <row r="2318" spans="4:6" outlineLevel="1">
      <c r="D2318"/>
      <c r="E2318"/>
      <c r="F2318"/>
    </row>
    <row r="2319" spans="4:6" outlineLevel="1">
      <c r="D2319"/>
      <c r="E2319"/>
      <c r="F2319"/>
    </row>
    <row r="2320" spans="4:6" outlineLevel="1">
      <c r="D2320"/>
      <c r="E2320"/>
      <c r="F2320"/>
    </row>
    <row r="2321" spans="4:6" outlineLevel="1">
      <c r="D2321"/>
      <c r="E2321"/>
      <c r="F2321"/>
    </row>
    <row r="2322" spans="4:6" outlineLevel="1">
      <c r="D2322"/>
      <c r="E2322"/>
      <c r="F2322"/>
    </row>
    <row r="2323" spans="4:6" outlineLevel="1">
      <c r="D2323"/>
      <c r="E2323"/>
      <c r="F2323"/>
    </row>
    <row r="2324" spans="4:6" outlineLevel="1">
      <c r="D2324"/>
      <c r="E2324"/>
      <c r="F2324"/>
    </row>
    <row r="2325" spans="4:6">
      <c r="D2325"/>
      <c r="E2325"/>
      <c r="F2325"/>
    </row>
    <row r="2326" spans="4:6" outlineLevel="1">
      <c r="D2326"/>
      <c r="E2326"/>
      <c r="F2326"/>
    </row>
    <row r="2327" spans="4:6" outlineLevel="1">
      <c r="D2327"/>
      <c r="E2327"/>
      <c r="F2327"/>
    </row>
    <row r="2328" spans="4:6" outlineLevel="1">
      <c r="D2328"/>
      <c r="E2328"/>
      <c r="F2328"/>
    </row>
    <row r="2329" spans="4:6" outlineLevel="1">
      <c r="D2329"/>
      <c r="E2329"/>
      <c r="F2329"/>
    </row>
    <row r="2330" spans="4:6" outlineLevel="1">
      <c r="D2330"/>
      <c r="E2330"/>
      <c r="F2330"/>
    </row>
    <row r="2331" spans="4:6" outlineLevel="1">
      <c r="D2331"/>
      <c r="E2331"/>
      <c r="F2331"/>
    </row>
    <row r="2332" spans="4:6" outlineLevel="1">
      <c r="D2332"/>
      <c r="E2332"/>
      <c r="F2332"/>
    </row>
    <row r="2333" spans="4:6" outlineLevel="1">
      <c r="D2333"/>
      <c r="E2333"/>
      <c r="F2333"/>
    </row>
    <row r="2334" spans="4:6" outlineLevel="1">
      <c r="D2334"/>
      <c r="E2334"/>
      <c r="F2334"/>
    </row>
    <row r="2335" spans="4:6" outlineLevel="1">
      <c r="D2335"/>
      <c r="E2335"/>
      <c r="F2335"/>
    </row>
    <row r="2336" spans="4:6" outlineLevel="1">
      <c r="D2336"/>
      <c r="E2336"/>
      <c r="F2336"/>
    </row>
    <row r="2337" spans="4:6" outlineLevel="1">
      <c r="D2337"/>
      <c r="E2337"/>
      <c r="F2337"/>
    </row>
    <row r="2338" spans="4:6" outlineLevel="1">
      <c r="D2338"/>
      <c r="E2338"/>
      <c r="F2338"/>
    </row>
    <row r="2339" spans="4:6" outlineLevel="1">
      <c r="D2339"/>
      <c r="E2339"/>
      <c r="F2339"/>
    </row>
    <row r="2340" spans="4:6" outlineLevel="1">
      <c r="D2340"/>
      <c r="E2340"/>
      <c r="F2340"/>
    </row>
    <row r="2341" spans="4:6" outlineLevel="1">
      <c r="D2341"/>
      <c r="E2341"/>
      <c r="F2341"/>
    </row>
    <row r="2342" spans="4:6" outlineLevel="1">
      <c r="D2342"/>
      <c r="E2342"/>
      <c r="F2342"/>
    </row>
    <row r="2343" spans="4:6" outlineLevel="1">
      <c r="D2343"/>
      <c r="E2343"/>
      <c r="F2343"/>
    </row>
    <row r="2344" spans="4:6" outlineLevel="1">
      <c r="D2344"/>
      <c r="E2344"/>
      <c r="F2344"/>
    </row>
    <row r="2345" spans="4:6" outlineLevel="1">
      <c r="D2345"/>
      <c r="E2345"/>
      <c r="F2345"/>
    </row>
    <row r="2346" spans="4:6" outlineLevel="1">
      <c r="D2346"/>
      <c r="E2346"/>
      <c r="F2346"/>
    </row>
    <row r="2347" spans="4:6" outlineLevel="1">
      <c r="D2347"/>
      <c r="E2347"/>
      <c r="F2347"/>
    </row>
    <row r="2348" spans="4:6" outlineLevel="1">
      <c r="D2348"/>
      <c r="E2348"/>
      <c r="F2348"/>
    </row>
    <row r="2349" spans="4:6" outlineLevel="1">
      <c r="D2349"/>
      <c r="E2349"/>
      <c r="F2349"/>
    </row>
    <row r="2350" spans="4:6" outlineLevel="1">
      <c r="D2350"/>
      <c r="E2350"/>
      <c r="F2350"/>
    </row>
    <row r="2351" spans="4:6" outlineLevel="1">
      <c r="D2351"/>
      <c r="E2351"/>
      <c r="F2351"/>
    </row>
    <row r="2352" spans="4:6" outlineLevel="1">
      <c r="D2352"/>
      <c r="E2352"/>
      <c r="F2352"/>
    </row>
    <row r="2353" spans="4:6" outlineLevel="1">
      <c r="D2353"/>
      <c r="E2353"/>
      <c r="F2353"/>
    </row>
    <row r="2354" spans="4:6" outlineLevel="1">
      <c r="D2354"/>
      <c r="E2354"/>
      <c r="F2354"/>
    </row>
    <row r="2355" spans="4:6" outlineLevel="1">
      <c r="D2355"/>
      <c r="E2355"/>
      <c r="F2355"/>
    </row>
    <row r="2356" spans="4:6" outlineLevel="1">
      <c r="D2356"/>
      <c r="E2356"/>
      <c r="F2356"/>
    </row>
    <row r="2357" spans="4:6" outlineLevel="1">
      <c r="D2357"/>
      <c r="E2357"/>
      <c r="F2357"/>
    </row>
    <row r="2358" spans="4:6" outlineLevel="1">
      <c r="D2358"/>
      <c r="E2358"/>
      <c r="F2358"/>
    </row>
    <row r="2359" spans="4:6" outlineLevel="1">
      <c r="D2359"/>
      <c r="E2359"/>
      <c r="F2359"/>
    </row>
    <row r="2360" spans="4:6" outlineLevel="1">
      <c r="D2360"/>
      <c r="E2360"/>
      <c r="F2360"/>
    </row>
    <row r="2361" spans="4:6" outlineLevel="1">
      <c r="D2361"/>
      <c r="E2361"/>
      <c r="F2361"/>
    </row>
    <row r="2362" spans="4:6" outlineLevel="1">
      <c r="D2362"/>
      <c r="E2362"/>
      <c r="F2362"/>
    </row>
    <row r="2363" spans="4:6" outlineLevel="1">
      <c r="D2363"/>
      <c r="E2363"/>
      <c r="F2363"/>
    </row>
    <row r="2364" spans="4:6" outlineLevel="1">
      <c r="D2364"/>
      <c r="E2364"/>
      <c r="F2364"/>
    </row>
    <row r="2365" spans="4:6" outlineLevel="1">
      <c r="D2365"/>
      <c r="E2365"/>
      <c r="F2365"/>
    </row>
    <row r="2366" spans="4:6" outlineLevel="1">
      <c r="D2366"/>
      <c r="E2366"/>
      <c r="F2366"/>
    </row>
    <row r="2367" spans="4:6" outlineLevel="1">
      <c r="D2367"/>
      <c r="E2367"/>
      <c r="F2367"/>
    </row>
    <row r="2368" spans="4:6" outlineLevel="1">
      <c r="D2368"/>
      <c r="E2368"/>
      <c r="F2368"/>
    </row>
    <row r="2369" spans="4:6" outlineLevel="1">
      <c r="D2369"/>
      <c r="E2369"/>
      <c r="F2369"/>
    </row>
    <row r="2370" spans="4:6" outlineLevel="1">
      <c r="D2370"/>
      <c r="E2370"/>
      <c r="F2370"/>
    </row>
    <row r="2371" spans="4:6" outlineLevel="1">
      <c r="D2371"/>
      <c r="E2371"/>
      <c r="F2371"/>
    </row>
    <row r="2372" spans="4:6" outlineLevel="1">
      <c r="D2372"/>
      <c r="E2372"/>
      <c r="F2372"/>
    </row>
    <row r="2373" spans="4:6" outlineLevel="1">
      <c r="D2373"/>
      <c r="E2373"/>
      <c r="F2373"/>
    </row>
    <row r="2374" spans="4:6" outlineLevel="1">
      <c r="D2374"/>
      <c r="E2374"/>
      <c r="F2374"/>
    </row>
    <row r="2375" spans="4:6" outlineLevel="1">
      <c r="D2375"/>
      <c r="E2375"/>
      <c r="F2375"/>
    </row>
    <row r="2376" spans="4:6" outlineLevel="1">
      <c r="D2376"/>
      <c r="E2376"/>
      <c r="F2376"/>
    </row>
    <row r="2377" spans="4:6" outlineLevel="1">
      <c r="D2377"/>
      <c r="E2377"/>
      <c r="F2377"/>
    </row>
    <row r="2378" spans="4:6" outlineLevel="1">
      <c r="D2378"/>
      <c r="E2378"/>
      <c r="F2378"/>
    </row>
    <row r="2379" spans="4:6" outlineLevel="1">
      <c r="D2379"/>
      <c r="E2379"/>
      <c r="F2379"/>
    </row>
    <row r="2380" spans="4:6" outlineLevel="1">
      <c r="D2380"/>
      <c r="E2380"/>
      <c r="F2380"/>
    </row>
    <row r="2381" spans="4:6" outlineLevel="1">
      <c r="D2381"/>
      <c r="E2381"/>
      <c r="F2381"/>
    </row>
    <row r="2382" spans="4:6" outlineLevel="1">
      <c r="D2382"/>
      <c r="E2382"/>
      <c r="F2382"/>
    </row>
    <row r="2383" spans="4:6" outlineLevel="1">
      <c r="D2383"/>
      <c r="E2383"/>
      <c r="F2383"/>
    </row>
    <row r="2384" spans="4:6" outlineLevel="1">
      <c r="D2384"/>
      <c r="E2384"/>
      <c r="F2384"/>
    </row>
    <row r="2385" spans="4:6" outlineLevel="1">
      <c r="D2385"/>
      <c r="E2385"/>
      <c r="F2385"/>
    </row>
    <row r="2386" spans="4:6" outlineLevel="1">
      <c r="D2386"/>
      <c r="E2386"/>
      <c r="F2386"/>
    </row>
    <row r="2387" spans="4:6" outlineLevel="1">
      <c r="D2387"/>
      <c r="E2387"/>
      <c r="F2387"/>
    </row>
    <row r="2388" spans="4:6" outlineLevel="1">
      <c r="D2388"/>
      <c r="E2388"/>
      <c r="F2388"/>
    </row>
    <row r="2389" spans="4:6" outlineLevel="1">
      <c r="D2389"/>
      <c r="E2389"/>
      <c r="F2389"/>
    </row>
    <row r="2390" spans="4:6" outlineLevel="1">
      <c r="D2390"/>
      <c r="E2390"/>
      <c r="F2390"/>
    </row>
    <row r="2391" spans="4:6" outlineLevel="1">
      <c r="D2391"/>
      <c r="E2391"/>
      <c r="F2391"/>
    </row>
    <row r="2392" spans="4:6" outlineLevel="1">
      <c r="D2392"/>
      <c r="E2392"/>
      <c r="F2392"/>
    </row>
    <row r="2393" spans="4:6" outlineLevel="1">
      <c r="D2393"/>
      <c r="E2393"/>
      <c r="F2393"/>
    </row>
    <row r="2394" spans="4:6" outlineLevel="1">
      <c r="D2394"/>
      <c r="E2394"/>
      <c r="F2394"/>
    </row>
    <row r="2395" spans="4:6" outlineLevel="1">
      <c r="D2395"/>
      <c r="E2395"/>
      <c r="F2395"/>
    </row>
    <row r="2396" spans="4:6" outlineLevel="1">
      <c r="D2396"/>
      <c r="E2396"/>
      <c r="F2396"/>
    </row>
    <row r="2397" spans="4:6" outlineLevel="1">
      <c r="D2397"/>
      <c r="E2397"/>
      <c r="F2397"/>
    </row>
    <row r="2398" spans="4:6" outlineLevel="1">
      <c r="D2398"/>
      <c r="E2398"/>
      <c r="F2398"/>
    </row>
    <row r="2399" spans="4:6" outlineLevel="1">
      <c r="D2399"/>
      <c r="E2399"/>
      <c r="F2399"/>
    </row>
    <row r="2400" spans="4:6" outlineLevel="1">
      <c r="D2400"/>
      <c r="E2400"/>
      <c r="F2400"/>
    </row>
    <row r="2401" spans="4:6" outlineLevel="1">
      <c r="D2401"/>
      <c r="E2401"/>
      <c r="F2401"/>
    </row>
    <row r="2402" spans="4:6" outlineLevel="1">
      <c r="D2402"/>
      <c r="E2402"/>
      <c r="F2402"/>
    </row>
    <row r="2403" spans="4:6" outlineLevel="1">
      <c r="D2403"/>
      <c r="E2403"/>
      <c r="F2403"/>
    </row>
    <row r="2404" spans="4:6" outlineLevel="1">
      <c r="D2404"/>
      <c r="E2404"/>
      <c r="F2404"/>
    </row>
    <row r="2405" spans="4:6" outlineLevel="1">
      <c r="D2405"/>
      <c r="E2405"/>
      <c r="F2405"/>
    </row>
    <row r="2406" spans="4:6" outlineLevel="1">
      <c r="D2406"/>
      <c r="E2406"/>
      <c r="F2406"/>
    </row>
    <row r="2407" spans="4:6" outlineLevel="1">
      <c r="D2407"/>
      <c r="E2407"/>
      <c r="F2407"/>
    </row>
    <row r="2408" spans="4:6" outlineLevel="1">
      <c r="D2408"/>
      <c r="E2408"/>
      <c r="F2408"/>
    </row>
    <row r="2409" spans="4:6" outlineLevel="1">
      <c r="D2409"/>
      <c r="E2409"/>
      <c r="F2409"/>
    </row>
    <row r="2410" spans="4:6" outlineLevel="1">
      <c r="D2410"/>
      <c r="E2410"/>
      <c r="F2410"/>
    </row>
    <row r="2411" spans="4:6" outlineLevel="1">
      <c r="D2411"/>
      <c r="E2411"/>
      <c r="F2411"/>
    </row>
    <row r="2412" spans="4:6" outlineLevel="1">
      <c r="D2412"/>
      <c r="E2412"/>
      <c r="F2412"/>
    </row>
    <row r="2413" spans="4:6" outlineLevel="1">
      <c r="D2413"/>
      <c r="E2413"/>
      <c r="F2413"/>
    </row>
    <row r="2414" spans="4:6" outlineLevel="1">
      <c r="D2414"/>
      <c r="E2414"/>
      <c r="F2414"/>
    </row>
    <row r="2415" spans="4:6" outlineLevel="1">
      <c r="D2415"/>
      <c r="E2415"/>
      <c r="F2415"/>
    </row>
    <row r="2416" spans="4:6" outlineLevel="1">
      <c r="D2416"/>
      <c r="E2416"/>
      <c r="F2416"/>
    </row>
    <row r="2417" spans="4:6" outlineLevel="1">
      <c r="D2417"/>
      <c r="E2417"/>
      <c r="F2417"/>
    </row>
    <row r="2418" spans="4:6" outlineLevel="1">
      <c r="D2418"/>
      <c r="E2418"/>
      <c r="F2418"/>
    </row>
    <row r="2419" spans="4:6" outlineLevel="1">
      <c r="D2419"/>
      <c r="E2419"/>
      <c r="F2419"/>
    </row>
    <row r="2420" spans="4:6" outlineLevel="1">
      <c r="D2420"/>
      <c r="E2420"/>
      <c r="F2420"/>
    </row>
    <row r="2421" spans="4:6" outlineLevel="1">
      <c r="D2421"/>
      <c r="E2421"/>
      <c r="F2421"/>
    </row>
    <row r="2422" spans="4:6" outlineLevel="1">
      <c r="D2422"/>
      <c r="E2422"/>
      <c r="F2422"/>
    </row>
    <row r="2423" spans="4:6" outlineLevel="1">
      <c r="D2423"/>
      <c r="E2423"/>
      <c r="F2423"/>
    </row>
    <row r="2424" spans="4:6" outlineLevel="1">
      <c r="D2424"/>
      <c r="E2424"/>
      <c r="F2424"/>
    </row>
    <row r="2425" spans="4:6" outlineLevel="1">
      <c r="D2425"/>
      <c r="E2425"/>
      <c r="F2425"/>
    </row>
    <row r="2426" spans="4:6" outlineLevel="1">
      <c r="D2426"/>
      <c r="E2426"/>
      <c r="F2426"/>
    </row>
    <row r="2427" spans="4:6" outlineLevel="1">
      <c r="D2427"/>
      <c r="E2427"/>
      <c r="F2427"/>
    </row>
    <row r="2428" spans="4:6" outlineLevel="1">
      <c r="D2428"/>
      <c r="E2428"/>
      <c r="F2428"/>
    </row>
    <row r="2429" spans="4:6" outlineLevel="1">
      <c r="D2429"/>
      <c r="E2429"/>
      <c r="F2429"/>
    </row>
    <row r="2430" spans="4:6" outlineLevel="1">
      <c r="D2430"/>
      <c r="E2430"/>
      <c r="F2430"/>
    </row>
    <row r="2431" spans="4:6" outlineLevel="1">
      <c r="D2431"/>
      <c r="E2431"/>
      <c r="F2431"/>
    </row>
    <row r="2432" spans="4:6" outlineLevel="1">
      <c r="D2432"/>
      <c r="E2432"/>
      <c r="F2432"/>
    </row>
    <row r="2433" spans="4:6" outlineLevel="1">
      <c r="D2433"/>
      <c r="E2433"/>
      <c r="F2433"/>
    </row>
    <row r="2434" spans="4:6" outlineLevel="1">
      <c r="D2434"/>
      <c r="E2434"/>
      <c r="F2434"/>
    </row>
    <row r="2435" spans="4:6" outlineLevel="1">
      <c r="D2435"/>
      <c r="E2435"/>
      <c r="F2435"/>
    </row>
    <row r="2436" spans="4:6" outlineLevel="1">
      <c r="D2436"/>
      <c r="E2436"/>
      <c r="F2436"/>
    </row>
    <row r="2437" spans="4:6" outlineLevel="1">
      <c r="D2437"/>
      <c r="E2437"/>
      <c r="F2437"/>
    </row>
    <row r="2438" spans="4:6" outlineLevel="1">
      <c r="D2438"/>
      <c r="E2438"/>
      <c r="F2438"/>
    </row>
    <row r="2439" spans="4:6" outlineLevel="1">
      <c r="D2439"/>
      <c r="E2439"/>
      <c r="F2439"/>
    </row>
    <row r="2440" spans="4:6" outlineLevel="1">
      <c r="D2440"/>
      <c r="E2440"/>
      <c r="F2440"/>
    </row>
    <row r="2441" spans="4:6" outlineLevel="1">
      <c r="D2441"/>
      <c r="E2441"/>
      <c r="F2441"/>
    </row>
    <row r="2442" spans="4:6" outlineLevel="1">
      <c r="D2442"/>
      <c r="E2442"/>
      <c r="F2442"/>
    </row>
    <row r="2443" spans="4:6" outlineLevel="1">
      <c r="D2443"/>
      <c r="E2443"/>
      <c r="F2443"/>
    </row>
    <row r="2444" spans="4:6" outlineLevel="1">
      <c r="D2444"/>
      <c r="E2444"/>
      <c r="F2444"/>
    </row>
    <row r="2445" spans="4:6" outlineLevel="1">
      <c r="D2445"/>
      <c r="E2445"/>
      <c r="F2445"/>
    </row>
    <row r="2446" spans="4:6">
      <c r="D2446"/>
      <c r="E2446"/>
      <c r="F2446"/>
    </row>
    <row r="2447" spans="4:6" outlineLevel="1">
      <c r="D2447"/>
      <c r="E2447"/>
      <c r="F2447"/>
    </row>
    <row r="2448" spans="4:6" outlineLevel="1">
      <c r="D2448"/>
      <c r="E2448"/>
      <c r="F2448"/>
    </row>
    <row r="2449" spans="4:6" outlineLevel="1">
      <c r="D2449"/>
      <c r="E2449"/>
      <c r="F2449"/>
    </row>
    <row r="2450" spans="4:6" outlineLevel="1">
      <c r="D2450"/>
      <c r="E2450"/>
      <c r="F2450"/>
    </row>
    <row r="2451" spans="4:6" outlineLevel="1">
      <c r="D2451"/>
      <c r="E2451"/>
      <c r="F2451"/>
    </row>
    <row r="2452" spans="4:6" outlineLevel="1">
      <c r="D2452"/>
      <c r="E2452"/>
      <c r="F2452"/>
    </row>
    <row r="2453" spans="4:6" outlineLevel="1">
      <c r="D2453"/>
      <c r="E2453"/>
      <c r="F2453"/>
    </row>
    <row r="2454" spans="4:6" outlineLevel="1">
      <c r="D2454"/>
      <c r="E2454"/>
      <c r="F2454"/>
    </row>
    <row r="2455" spans="4:6" outlineLevel="1">
      <c r="D2455"/>
      <c r="E2455"/>
      <c r="F2455"/>
    </row>
    <row r="2456" spans="4:6" outlineLevel="1">
      <c r="D2456"/>
      <c r="E2456"/>
      <c r="F2456"/>
    </row>
    <row r="2457" spans="4:6" outlineLevel="1">
      <c r="D2457"/>
      <c r="E2457"/>
      <c r="F2457"/>
    </row>
    <row r="2458" spans="4:6" outlineLevel="1">
      <c r="D2458"/>
      <c r="E2458"/>
      <c r="F2458"/>
    </row>
    <row r="2459" spans="4:6" outlineLevel="1">
      <c r="D2459"/>
      <c r="E2459"/>
      <c r="F2459"/>
    </row>
    <row r="2460" spans="4:6" outlineLevel="1">
      <c r="D2460"/>
      <c r="E2460"/>
      <c r="F2460"/>
    </row>
    <row r="2461" spans="4:6" outlineLevel="1">
      <c r="D2461"/>
      <c r="E2461"/>
      <c r="F2461"/>
    </row>
    <row r="2462" spans="4:6" outlineLevel="1">
      <c r="D2462"/>
      <c r="E2462"/>
      <c r="F2462"/>
    </row>
    <row r="2463" spans="4:6" outlineLevel="1">
      <c r="D2463"/>
      <c r="E2463"/>
      <c r="F2463"/>
    </row>
    <row r="2464" spans="4:6" outlineLevel="1">
      <c r="D2464"/>
      <c r="E2464"/>
      <c r="F2464"/>
    </row>
    <row r="2465" spans="4:6" outlineLevel="1">
      <c r="D2465"/>
      <c r="E2465"/>
      <c r="F2465"/>
    </row>
    <row r="2466" spans="4:6" outlineLevel="1">
      <c r="D2466"/>
      <c r="E2466"/>
      <c r="F2466"/>
    </row>
    <row r="2467" spans="4:6" outlineLevel="1">
      <c r="D2467"/>
      <c r="E2467"/>
      <c r="F2467"/>
    </row>
    <row r="2468" spans="4:6" outlineLevel="1">
      <c r="D2468"/>
      <c r="E2468"/>
      <c r="F2468"/>
    </row>
    <row r="2469" spans="4:6" outlineLevel="1">
      <c r="D2469"/>
      <c r="E2469"/>
      <c r="F2469"/>
    </row>
    <row r="2470" spans="4:6" outlineLevel="1">
      <c r="D2470"/>
      <c r="E2470"/>
      <c r="F2470"/>
    </row>
    <row r="2471" spans="4:6" outlineLevel="1">
      <c r="D2471"/>
      <c r="E2471"/>
      <c r="F2471"/>
    </row>
    <row r="2472" spans="4:6" outlineLevel="1">
      <c r="D2472"/>
      <c r="E2472"/>
      <c r="F2472"/>
    </row>
    <row r="2473" spans="4:6" outlineLevel="1">
      <c r="D2473"/>
      <c r="E2473"/>
      <c r="F2473"/>
    </row>
    <row r="2474" spans="4:6" outlineLevel="1">
      <c r="D2474"/>
      <c r="E2474"/>
      <c r="F2474"/>
    </row>
    <row r="2475" spans="4:6" outlineLevel="1">
      <c r="D2475"/>
      <c r="E2475"/>
      <c r="F2475"/>
    </row>
    <row r="2476" spans="4:6" outlineLevel="1">
      <c r="D2476"/>
      <c r="E2476"/>
      <c r="F2476"/>
    </row>
    <row r="2477" spans="4:6" outlineLevel="1">
      <c r="D2477"/>
      <c r="E2477"/>
      <c r="F2477"/>
    </row>
    <row r="2478" spans="4:6" outlineLevel="1">
      <c r="D2478"/>
      <c r="E2478"/>
      <c r="F2478"/>
    </row>
    <row r="2479" spans="4:6" outlineLevel="1">
      <c r="D2479"/>
      <c r="E2479"/>
      <c r="F2479"/>
    </row>
    <row r="2480" spans="4:6" outlineLevel="1">
      <c r="D2480"/>
      <c r="E2480"/>
      <c r="F2480"/>
    </row>
    <row r="2481" spans="4:6" outlineLevel="1">
      <c r="D2481"/>
      <c r="E2481"/>
      <c r="F2481"/>
    </row>
    <row r="2482" spans="4:6" outlineLevel="1">
      <c r="D2482"/>
      <c r="E2482"/>
      <c r="F2482"/>
    </row>
    <row r="2483" spans="4:6" outlineLevel="1">
      <c r="D2483"/>
      <c r="E2483"/>
      <c r="F2483"/>
    </row>
    <row r="2484" spans="4:6" outlineLevel="1">
      <c r="D2484"/>
      <c r="E2484"/>
      <c r="F2484"/>
    </row>
    <row r="2485" spans="4:6" outlineLevel="1">
      <c r="D2485"/>
      <c r="E2485"/>
      <c r="F2485"/>
    </row>
    <row r="2486" spans="4:6" outlineLevel="1">
      <c r="D2486"/>
      <c r="E2486"/>
      <c r="F2486"/>
    </row>
    <row r="2487" spans="4:6" outlineLevel="1">
      <c r="D2487"/>
      <c r="E2487"/>
      <c r="F2487"/>
    </row>
    <row r="2488" spans="4:6" outlineLevel="1">
      <c r="D2488"/>
      <c r="E2488"/>
      <c r="F2488"/>
    </row>
    <row r="2489" spans="4:6" outlineLevel="1">
      <c r="D2489"/>
      <c r="E2489"/>
      <c r="F2489"/>
    </row>
    <row r="2490" spans="4:6" outlineLevel="1">
      <c r="D2490"/>
      <c r="E2490"/>
      <c r="F2490"/>
    </row>
    <row r="2491" spans="4:6" outlineLevel="1">
      <c r="D2491"/>
      <c r="E2491"/>
      <c r="F2491"/>
    </row>
    <row r="2492" spans="4:6" outlineLevel="1">
      <c r="D2492"/>
      <c r="E2492"/>
      <c r="F2492"/>
    </row>
    <row r="2493" spans="4:6" outlineLevel="1">
      <c r="D2493"/>
      <c r="E2493"/>
      <c r="F2493"/>
    </row>
    <row r="2494" spans="4:6" outlineLevel="1">
      <c r="D2494"/>
      <c r="E2494"/>
      <c r="F2494"/>
    </row>
    <row r="2495" spans="4:6" outlineLevel="1">
      <c r="D2495"/>
      <c r="E2495"/>
      <c r="F2495"/>
    </row>
    <row r="2496" spans="4:6" outlineLevel="1">
      <c r="D2496"/>
      <c r="E2496"/>
      <c r="F2496"/>
    </row>
    <row r="2497" spans="4:6" outlineLevel="1">
      <c r="D2497"/>
      <c r="E2497"/>
      <c r="F2497"/>
    </row>
    <row r="2498" spans="4:6" outlineLevel="1">
      <c r="D2498"/>
      <c r="E2498"/>
      <c r="F2498"/>
    </row>
    <row r="2499" spans="4:6" outlineLevel="1">
      <c r="D2499"/>
      <c r="E2499"/>
      <c r="F2499"/>
    </row>
    <row r="2500" spans="4:6" outlineLevel="1">
      <c r="D2500"/>
      <c r="E2500"/>
      <c r="F2500"/>
    </row>
    <row r="2501" spans="4:6" outlineLevel="1">
      <c r="D2501"/>
      <c r="E2501"/>
      <c r="F2501"/>
    </row>
    <row r="2502" spans="4:6" outlineLevel="1">
      <c r="D2502"/>
      <c r="E2502"/>
      <c r="F2502"/>
    </row>
    <row r="2503" spans="4:6" outlineLevel="1">
      <c r="D2503"/>
      <c r="E2503"/>
      <c r="F2503"/>
    </row>
    <row r="2504" spans="4:6" outlineLevel="1">
      <c r="D2504"/>
      <c r="E2504"/>
      <c r="F2504"/>
    </row>
    <row r="2505" spans="4:6" outlineLevel="1">
      <c r="D2505"/>
      <c r="E2505"/>
      <c r="F2505"/>
    </row>
    <row r="2506" spans="4:6" outlineLevel="1">
      <c r="D2506"/>
      <c r="E2506"/>
      <c r="F2506"/>
    </row>
    <row r="2507" spans="4:6" outlineLevel="1">
      <c r="D2507"/>
      <c r="E2507"/>
      <c r="F2507"/>
    </row>
    <row r="2508" spans="4:6" outlineLevel="1">
      <c r="D2508"/>
      <c r="E2508"/>
      <c r="F2508"/>
    </row>
    <row r="2509" spans="4:6" outlineLevel="1">
      <c r="D2509"/>
      <c r="E2509"/>
      <c r="F2509"/>
    </row>
    <row r="2510" spans="4:6" outlineLevel="1">
      <c r="D2510"/>
      <c r="E2510"/>
      <c r="F2510"/>
    </row>
    <row r="2511" spans="4:6" outlineLevel="1">
      <c r="D2511"/>
      <c r="E2511"/>
      <c r="F2511"/>
    </row>
    <row r="2512" spans="4:6" outlineLevel="1">
      <c r="D2512"/>
      <c r="E2512"/>
      <c r="F2512"/>
    </row>
    <row r="2513" spans="4:6" outlineLevel="1">
      <c r="D2513"/>
      <c r="E2513"/>
      <c r="F2513"/>
    </row>
    <row r="2514" spans="4:6" outlineLevel="1">
      <c r="D2514"/>
      <c r="E2514"/>
      <c r="F2514"/>
    </row>
    <row r="2515" spans="4:6" outlineLevel="1">
      <c r="D2515"/>
      <c r="E2515"/>
      <c r="F2515"/>
    </row>
    <row r="2516" spans="4:6" outlineLevel="1">
      <c r="D2516"/>
      <c r="E2516"/>
      <c r="F2516"/>
    </row>
    <row r="2517" spans="4:6" outlineLevel="1">
      <c r="D2517"/>
      <c r="E2517"/>
      <c r="F2517"/>
    </row>
    <row r="2518" spans="4:6" outlineLevel="1">
      <c r="D2518"/>
      <c r="E2518"/>
      <c r="F2518"/>
    </row>
    <row r="2519" spans="4:6" outlineLevel="1">
      <c r="D2519"/>
      <c r="E2519"/>
      <c r="F2519"/>
    </row>
    <row r="2520" spans="4:6" outlineLevel="1">
      <c r="D2520"/>
      <c r="E2520"/>
      <c r="F2520"/>
    </row>
    <row r="2521" spans="4:6" outlineLevel="1">
      <c r="D2521"/>
      <c r="E2521"/>
      <c r="F2521"/>
    </row>
    <row r="2522" spans="4:6" outlineLevel="1">
      <c r="D2522"/>
      <c r="E2522"/>
      <c r="F2522"/>
    </row>
    <row r="2523" spans="4:6" outlineLevel="1">
      <c r="D2523"/>
      <c r="E2523"/>
      <c r="F2523"/>
    </row>
    <row r="2524" spans="4:6" outlineLevel="1">
      <c r="D2524"/>
      <c r="E2524"/>
      <c r="F2524"/>
    </row>
    <row r="2525" spans="4:6" outlineLevel="1">
      <c r="D2525"/>
      <c r="E2525"/>
      <c r="F2525"/>
    </row>
    <row r="2526" spans="4:6" outlineLevel="1">
      <c r="D2526"/>
      <c r="E2526"/>
      <c r="F2526"/>
    </row>
    <row r="2527" spans="4:6" outlineLevel="1">
      <c r="D2527"/>
      <c r="E2527"/>
      <c r="F2527"/>
    </row>
    <row r="2528" spans="4:6" outlineLevel="1">
      <c r="D2528"/>
      <c r="E2528"/>
      <c r="F2528"/>
    </row>
    <row r="2529" spans="4:6" outlineLevel="1">
      <c r="D2529"/>
      <c r="E2529"/>
      <c r="F2529"/>
    </row>
    <row r="2530" spans="4:6" outlineLevel="1">
      <c r="D2530"/>
      <c r="E2530"/>
      <c r="F2530"/>
    </row>
    <row r="2531" spans="4:6" outlineLevel="1">
      <c r="D2531"/>
      <c r="E2531"/>
      <c r="F2531"/>
    </row>
    <row r="2532" spans="4:6" outlineLevel="1">
      <c r="D2532"/>
      <c r="E2532"/>
      <c r="F2532"/>
    </row>
    <row r="2533" spans="4:6" outlineLevel="1">
      <c r="D2533"/>
      <c r="E2533"/>
      <c r="F2533"/>
    </row>
    <row r="2534" spans="4:6" outlineLevel="1">
      <c r="D2534"/>
      <c r="E2534"/>
      <c r="F2534"/>
    </row>
    <row r="2535" spans="4:6" outlineLevel="1">
      <c r="D2535"/>
      <c r="E2535"/>
      <c r="F2535"/>
    </row>
    <row r="2536" spans="4:6" outlineLevel="1">
      <c r="D2536"/>
      <c r="E2536"/>
      <c r="F2536"/>
    </row>
    <row r="2537" spans="4:6" outlineLevel="1">
      <c r="D2537"/>
      <c r="E2537"/>
      <c r="F2537"/>
    </row>
    <row r="2538" spans="4:6" outlineLevel="1">
      <c r="D2538"/>
      <c r="E2538"/>
      <c r="F2538"/>
    </row>
    <row r="2539" spans="4:6" outlineLevel="1">
      <c r="D2539"/>
      <c r="E2539"/>
      <c r="F2539"/>
    </row>
    <row r="2540" spans="4:6" outlineLevel="1">
      <c r="D2540"/>
      <c r="E2540"/>
      <c r="F2540"/>
    </row>
    <row r="2541" spans="4:6" outlineLevel="1">
      <c r="D2541"/>
      <c r="E2541"/>
      <c r="F2541"/>
    </row>
    <row r="2542" spans="4:6" outlineLevel="1">
      <c r="D2542"/>
      <c r="E2542"/>
      <c r="F2542"/>
    </row>
    <row r="2543" spans="4:6" outlineLevel="1">
      <c r="D2543"/>
      <c r="E2543"/>
      <c r="F2543"/>
    </row>
    <row r="2544" spans="4:6" outlineLevel="1">
      <c r="D2544"/>
      <c r="E2544"/>
      <c r="F2544"/>
    </row>
    <row r="2545" spans="4:6" outlineLevel="1">
      <c r="D2545"/>
      <c r="E2545"/>
      <c r="F2545"/>
    </row>
    <row r="2546" spans="4:6" outlineLevel="1">
      <c r="D2546"/>
      <c r="E2546"/>
      <c r="F2546"/>
    </row>
    <row r="2547" spans="4:6" outlineLevel="1">
      <c r="D2547"/>
      <c r="E2547"/>
      <c r="F2547"/>
    </row>
    <row r="2548" spans="4:6" outlineLevel="1">
      <c r="D2548"/>
      <c r="E2548"/>
      <c r="F2548"/>
    </row>
    <row r="2549" spans="4:6" outlineLevel="1">
      <c r="D2549"/>
      <c r="E2549"/>
      <c r="F2549"/>
    </row>
    <row r="2550" spans="4:6" outlineLevel="1">
      <c r="D2550"/>
      <c r="E2550"/>
      <c r="F2550"/>
    </row>
    <row r="2551" spans="4:6" outlineLevel="1">
      <c r="D2551"/>
      <c r="E2551"/>
      <c r="F2551"/>
    </row>
    <row r="2552" spans="4:6" outlineLevel="1">
      <c r="D2552"/>
      <c r="E2552"/>
      <c r="F2552"/>
    </row>
    <row r="2553" spans="4:6" outlineLevel="1">
      <c r="D2553"/>
      <c r="E2553"/>
      <c r="F2553"/>
    </row>
    <row r="2554" spans="4:6" outlineLevel="1">
      <c r="D2554"/>
      <c r="E2554"/>
      <c r="F2554"/>
    </row>
    <row r="2555" spans="4:6" outlineLevel="1">
      <c r="D2555"/>
      <c r="E2555"/>
      <c r="F2555"/>
    </row>
    <row r="2556" spans="4:6" outlineLevel="1">
      <c r="D2556"/>
      <c r="E2556"/>
      <c r="F2556"/>
    </row>
    <row r="2557" spans="4:6" outlineLevel="1">
      <c r="D2557"/>
      <c r="E2557"/>
      <c r="F2557"/>
    </row>
    <row r="2558" spans="4:6" outlineLevel="1">
      <c r="D2558"/>
      <c r="E2558"/>
      <c r="F2558"/>
    </row>
    <row r="2559" spans="4:6" outlineLevel="1">
      <c r="D2559"/>
      <c r="E2559"/>
      <c r="F2559"/>
    </row>
    <row r="2560" spans="4:6" outlineLevel="1">
      <c r="D2560"/>
      <c r="E2560"/>
      <c r="F2560"/>
    </row>
    <row r="2561" spans="4:6" outlineLevel="1">
      <c r="D2561"/>
      <c r="E2561"/>
      <c r="F2561"/>
    </row>
    <row r="2562" spans="4:6" outlineLevel="1">
      <c r="D2562"/>
      <c r="E2562"/>
      <c r="F2562"/>
    </row>
    <row r="2563" spans="4:6" outlineLevel="1">
      <c r="D2563"/>
      <c r="E2563"/>
      <c r="F2563"/>
    </row>
    <row r="2564" spans="4:6" outlineLevel="1">
      <c r="D2564"/>
      <c r="E2564"/>
      <c r="F2564"/>
    </row>
    <row r="2565" spans="4:6" outlineLevel="1">
      <c r="D2565"/>
      <c r="E2565"/>
      <c r="F2565"/>
    </row>
    <row r="2566" spans="4:6" outlineLevel="1">
      <c r="D2566"/>
      <c r="E2566"/>
      <c r="F2566"/>
    </row>
    <row r="2567" spans="4:6" outlineLevel="1">
      <c r="D2567"/>
      <c r="E2567"/>
      <c r="F2567"/>
    </row>
    <row r="2568" spans="4:6" outlineLevel="1">
      <c r="D2568"/>
      <c r="E2568"/>
      <c r="F2568"/>
    </row>
    <row r="2569" spans="4:6" outlineLevel="1">
      <c r="D2569"/>
      <c r="E2569"/>
      <c r="F2569"/>
    </row>
    <row r="2570" spans="4:6" outlineLevel="1">
      <c r="D2570"/>
      <c r="E2570"/>
      <c r="F2570"/>
    </row>
    <row r="2571" spans="4:6" outlineLevel="1">
      <c r="D2571"/>
      <c r="E2571"/>
      <c r="F2571"/>
    </row>
    <row r="2572" spans="4:6" outlineLevel="1">
      <c r="D2572"/>
      <c r="E2572"/>
      <c r="F2572"/>
    </row>
    <row r="2573" spans="4:6" outlineLevel="1">
      <c r="D2573"/>
      <c r="E2573"/>
      <c r="F2573"/>
    </row>
    <row r="2574" spans="4:6" outlineLevel="1">
      <c r="D2574"/>
      <c r="E2574"/>
      <c r="F2574"/>
    </row>
    <row r="2575" spans="4:6" outlineLevel="1">
      <c r="D2575"/>
      <c r="E2575"/>
      <c r="F2575"/>
    </row>
    <row r="2576" spans="4:6" outlineLevel="1">
      <c r="D2576"/>
      <c r="E2576"/>
      <c r="F2576"/>
    </row>
    <row r="2577" spans="4:6" outlineLevel="1">
      <c r="D2577"/>
      <c r="E2577"/>
      <c r="F2577"/>
    </row>
    <row r="2578" spans="4:6" outlineLevel="1">
      <c r="D2578"/>
      <c r="E2578"/>
      <c r="F2578"/>
    </row>
    <row r="2579" spans="4:6" outlineLevel="1">
      <c r="D2579"/>
      <c r="E2579"/>
      <c r="F2579"/>
    </row>
    <row r="2580" spans="4:6" outlineLevel="1">
      <c r="D2580"/>
      <c r="E2580"/>
      <c r="F2580"/>
    </row>
    <row r="2581" spans="4:6" outlineLevel="1">
      <c r="D2581"/>
      <c r="E2581"/>
      <c r="F2581"/>
    </row>
    <row r="2582" spans="4:6">
      <c r="D2582"/>
      <c r="E2582"/>
      <c r="F2582"/>
    </row>
    <row r="2583" spans="4:6" outlineLevel="1">
      <c r="D2583"/>
      <c r="E2583"/>
      <c r="F2583"/>
    </row>
    <row r="2584" spans="4:6" outlineLevel="1">
      <c r="D2584"/>
      <c r="E2584"/>
      <c r="F2584"/>
    </row>
    <row r="2585" spans="4:6" outlineLevel="1">
      <c r="D2585"/>
      <c r="E2585"/>
      <c r="F2585"/>
    </row>
    <row r="2586" spans="4:6" outlineLevel="1">
      <c r="D2586"/>
      <c r="E2586"/>
      <c r="F2586"/>
    </row>
    <row r="2587" spans="4:6" outlineLevel="1">
      <c r="D2587"/>
      <c r="E2587"/>
      <c r="F2587"/>
    </row>
    <row r="2588" spans="4:6" outlineLevel="1">
      <c r="D2588"/>
      <c r="E2588"/>
      <c r="F2588"/>
    </row>
    <row r="2589" spans="4:6" outlineLevel="1">
      <c r="D2589"/>
      <c r="E2589"/>
      <c r="F2589"/>
    </row>
    <row r="2590" spans="4:6" outlineLevel="1">
      <c r="D2590"/>
      <c r="E2590"/>
      <c r="F2590"/>
    </row>
    <row r="2591" spans="4:6" outlineLevel="1">
      <c r="D2591"/>
      <c r="E2591"/>
      <c r="F2591"/>
    </row>
    <row r="2592" spans="4:6" outlineLevel="1">
      <c r="D2592"/>
      <c r="E2592"/>
      <c r="F2592"/>
    </row>
    <row r="2593" spans="4:6" outlineLevel="1">
      <c r="D2593"/>
      <c r="E2593"/>
      <c r="F2593"/>
    </row>
    <row r="2594" spans="4:6" outlineLevel="1">
      <c r="D2594"/>
      <c r="E2594"/>
      <c r="F2594"/>
    </row>
    <row r="2595" spans="4:6" outlineLevel="1">
      <c r="D2595"/>
      <c r="E2595"/>
      <c r="F2595"/>
    </row>
    <row r="2596" spans="4:6" outlineLevel="1">
      <c r="D2596"/>
      <c r="E2596"/>
      <c r="F2596"/>
    </row>
    <row r="2597" spans="4:6" outlineLevel="1">
      <c r="D2597"/>
      <c r="E2597"/>
      <c r="F2597"/>
    </row>
    <row r="2598" spans="4:6" outlineLevel="1">
      <c r="D2598"/>
      <c r="E2598"/>
      <c r="F2598"/>
    </row>
    <row r="2599" spans="4:6" outlineLevel="1">
      <c r="D2599"/>
      <c r="E2599"/>
      <c r="F2599"/>
    </row>
    <row r="2600" spans="4:6" outlineLevel="1">
      <c r="D2600"/>
      <c r="E2600"/>
      <c r="F2600"/>
    </row>
    <row r="2601" spans="4:6" outlineLevel="1">
      <c r="D2601"/>
      <c r="E2601"/>
      <c r="F2601"/>
    </row>
    <row r="2602" spans="4:6" outlineLevel="1">
      <c r="D2602"/>
      <c r="E2602"/>
      <c r="F2602"/>
    </row>
    <row r="2603" spans="4:6" outlineLevel="1">
      <c r="D2603"/>
      <c r="E2603"/>
      <c r="F2603"/>
    </row>
    <row r="2604" spans="4:6" outlineLevel="1">
      <c r="D2604"/>
      <c r="E2604"/>
      <c r="F2604"/>
    </row>
    <row r="2605" spans="4:6" outlineLevel="1">
      <c r="D2605"/>
      <c r="E2605"/>
      <c r="F2605"/>
    </row>
    <row r="2606" spans="4:6" outlineLevel="1">
      <c r="D2606"/>
      <c r="E2606"/>
      <c r="F2606"/>
    </row>
    <row r="2607" spans="4:6" outlineLevel="1">
      <c r="D2607"/>
      <c r="E2607"/>
      <c r="F2607"/>
    </row>
    <row r="2608" spans="4:6" outlineLevel="1">
      <c r="D2608"/>
      <c r="E2608"/>
      <c r="F2608"/>
    </row>
    <row r="2609" spans="4:6" outlineLevel="1">
      <c r="D2609"/>
      <c r="E2609"/>
      <c r="F2609"/>
    </row>
    <row r="2610" spans="4:6" outlineLevel="1">
      <c r="D2610"/>
      <c r="E2610"/>
      <c r="F2610"/>
    </row>
    <row r="2611" spans="4:6" outlineLevel="1">
      <c r="D2611"/>
      <c r="E2611"/>
      <c r="F2611"/>
    </row>
    <row r="2612" spans="4:6" outlineLevel="1">
      <c r="D2612"/>
      <c r="E2612"/>
      <c r="F2612"/>
    </row>
    <row r="2613" spans="4:6" outlineLevel="1">
      <c r="D2613"/>
      <c r="E2613"/>
      <c r="F2613"/>
    </row>
    <row r="2614" spans="4:6" outlineLevel="1">
      <c r="D2614"/>
      <c r="E2614"/>
      <c r="F2614"/>
    </row>
    <row r="2615" spans="4:6" outlineLevel="1">
      <c r="D2615"/>
      <c r="E2615"/>
      <c r="F2615"/>
    </row>
    <row r="2616" spans="4:6" outlineLevel="1">
      <c r="D2616"/>
      <c r="E2616"/>
      <c r="F2616"/>
    </row>
    <row r="2617" spans="4:6" outlineLevel="1">
      <c r="D2617"/>
      <c r="E2617"/>
      <c r="F2617"/>
    </row>
    <row r="2618" spans="4:6" outlineLevel="1">
      <c r="D2618"/>
      <c r="E2618"/>
      <c r="F2618"/>
    </row>
    <row r="2619" spans="4:6" outlineLevel="1">
      <c r="D2619"/>
      <c r="E2619"/>
      <c r="F2619"/>
    </row>
    <row r="2620" spans="4:6" outlineLevel="1">
      <c r="D2620"/>
      <c r="E2620"/>
      <c r="F2620"/>
    </row>
    <row r="2621" spans="4:6" outlineLevel="1">
      <c r="D2621"/>
      <c r="E2621"/>
      <c r="F2621"/>
    </row>
    <row r="2622" spans="4:6" outlineLevel="1">
      <c r="D2622"/>
      <c r="E2622"/>
      <c r="F2622"/>
    </row>
    <row r="2623" spans="4:6" outlineLevel="1">
      <c r="D2623"/>
      <c r="E2623"/>
      <c r="F2623"/>
    </row>
    <row r="2624" spans="4:6" outlineLevel="1">
      <c r="D2624"/>
      <c r="E2624"/>
      <c r="F2624"/>
    </row>
    <row r="2625" spans="4:6" outlineLevel="1">
      <c r="D2625"/>
      <c r="E2625"/>
      <c r="F2625"/>
    </row>
    <row r="2626" spans="4:6" outlineLevel="1">
      <c r="D2626"/>
      <c r="E2626"/>
      <c r="F2626"/>
    </row>
    <row r="2627" spans="4:6" outlineLevel="1">
      <c r="D2627"/>
      <c r="E2627"/>
      <c r="F2627"/>
    </row>
    <row r="2628" spans="4:6" outlineLevel="1">
      <c r="D2628"/>
      <c r="E2628"/>
      <c r="F2628"/>
    </row>
    <row r="2629" spans="4:6" outlineLevel="1">
      <c r="D2629"/>
      <c r="E2629"/>
      <c r="F2629"/>
    </row>
    <row r="2630" spans="4:6" outlineLevel="1">
      <c r="D2630"/>
      <c r="E2630"/>
      <c r="F2630"/>
    </row>
    <row r="2631" spans="4:6" outlineLevel="1">
      <c r="D2631"/>
      <c r="E2631"/>
      <c r="F2631"/>
    </row>
    <row r="2632" spans="4:6" outlineLevel="1">
      <c r="D2632"/>
      <c r="E2632"/>
      <c r="F2632"/>
    </row>
    <row r="2633" spans="4:6" outlineLevel="1">
      <c r="D2633"/>
      <c r="E2633"/>
      <c r="F2633"/>
    </row>
    <row r="2634" spans="4:6" outlineLevel="1">
      <c r="D2634"/>
      <c r="E2634"/>
      <c r="F2634"/>
    </row>
    <row r="2635" spans="4:6" outlineLevel="1">
      <c r="D2635"/>
      <c r="E2635"/>
      <c r="F2635"/>
    </row>
    <row r="2636" spans="4:6" outlineLevel="1">
      <c r="D2636"/>
      <c r="E2636"/>
      <c r="F2636"/>
    </row>
    <row r="2637" spans="4:6" outlineLevel="1">
      <c r="D2637"/>
      <c r="E2637"/>
      <c r="F2637"/>
    </row>
    <row r="2638" spans="4:6" outlineLevel="1">
      <c r="D2638"/>
      <c r="E2638"/>
      <c r="F2638"/>
    </row>
    <row r="2639" spans="4:6" outlineLevel="1">
      <c r="D2639"/>
      <c r="E2639"/>
      <c r="F2639"/>
    </row>
    <row r="2640" spans="4:6" outlineLevel="1">
      <c r="D2640"/>
      <c r="E2640"/>
      <c r="F2640"/>
    </row>
    <row r="2641" spans="4:6" outlineLevel="1">
      <c r="D2641"/>
      <c r="E2641"/>
      <c r="F2641"/>
    </row>
    <row r="2642" spans="4:6" outlineLevel="1">
      <c r="D2642"/>
      <c r="E2642"/>
      <c r="F2642"/>
    </row>
    <row r="2643" spans="4:6" outlineLevel="1">
      <c r="D2643"/>
      <c r="E2643"/>
      <c r="F2643"/>
    </row>
    <row r="2644" spans="4:6" outlineLevel="1">
      <c r="D2644"/>
      <c r="E2644"/>
      <c r="F2644"/>
    </row>
    <row r="2645" spans="4:6" outlineLevel="1">
      <c r="D2645"/>
      <c r="E2645"/>
      <c r="F2645"/>
    </row>
    <row r="2646" spans="4:6" outlineLevel="1">
      <c r="D2646"/>
      <c r="E2646"/>
      <c r="F2646"/>
    </row>
    <row r="2647" spans="4:6" outlineLevel="1">
      <c r="D2647"/>
      <c r="E2647"/>
      <c r="F2647"/>
    </row>
    <row r="2648" spans="4:6" outlineLevel="1">
      <c r="D2648"/>
      <c r="E2648"/>
      <c r="F2648"/>
    </row>
    <row r="2649" spans="4:6" outlineLevel="1">
      <c r="D2649"/>
      <c r="E2649"/>
      <c r="F2649"/>
    </row>
    <row r="2650" spans="4:6" outlineLevel="1">
      <c r="D2650"/>
      <c r="E2650"/>
      <c r="F2650"/>
    </row>
    <row r="2651" spans="4:6" outlineLevel="1">
      <c r="D2651"/>
      <c r="E2651"/>
      <c r="F2651"/>
    </row>
    <row r="2652" spans="4:6" outlineLevel="1">
      <c r="D2652"/>
      <c r="E2652"/>
      <c r="F2652"/>
    </row>
    <row r="2653" spans="4:6" outlineLevel="1">
      <c r="D2653"/>
      <c r="E2653"/>
      <c r="F2653"/>
    </row>
    <row r="2654" spans="4:6" outlineLevel="1">
      <c r="D2654"/>
      <c r="E2654"/>
      <c r="F2654"/>
    </row>
    <row r="2655" spans="4:6" outlineLevel="1">
      <c r="D2655"/>
      <c r="E2655"/>
      <c r="F2655"/>
    </row>
    <row r="2656" spans="4:6" outlineLevel="1">
      <c r="D2656"/>
      <c r="E2656"/>
      <c r="F2656"/>
    </row>
    <row r="2657" spans="4:6" outlineLevel="1">
      <c r="D2657"/>
      <c r="E2657"/>
      <c r="F2657"/>
    </row>
    <row r="2658" spans="4:6" outlineLevel="1">
      <c r="D2658"/>
      <c r="E2658"/>
      <c r="F2658"/>
    </row>
    <row r="2659" spans="4:6" outlineLevel="1">
      <c r="D2659"/>
      <c r="E2659"/>
      <c r="F2659"/>
    </row>
    <row r="2660" spans="4:6" outlineLevel="1">
      <c r="D2660"/>
      <c r="E2660"/>
      <c r="F2660"/>
    </row>
    <row r="2661" spans="4:6" outlineLevel="1">
      <c r="D2661"/>
      <c r="E2661"/>
      <c r="F2661"/>
    </row>
    <row r="2662" spans="4:6" outlineLevel="1">
      <c r="D2662"/>
      <c r="E2662"/>
      <c r="F2662"/>
    </row>
    <row r="2663" spans="4:6" outlineLevel="1">
      <c r="D2663"/>
      <c r="E2663"/>
      <c r="F2663"/>
    </row>
    <row r="2664" spans="4:6" outlineLevel="1">
      <c r="D2664"/>
      <c r="E2664"/>
      <c r="F2664"/>
    </row>
    <row r="2665" spans="4:6" outlineLevel="1">
      <c r="D2665"/>
      <c r="E2665"/>
      <c r="F2665"/>
    </row>
    <row r="2666" spans="4:6" outlineLevel="1">
      <c r="D2666"/>
      <c r="E2666"/>
      <c r="F2666"/>
    </row>
    <row r="2667" spans="4:6" outlineLevel="1">
      <c r="D2667"/>
      <c r="E2667"/>
      <c r="F2667"/>
    </row>
    <row r="2668" spans="4:6" outlineLevel="1">
      <c r="D2668"/>
      <c r="E2668"/>
      <c r="F2668"/>
    </row>
    <row r="2669" spans="4:6" outlineLevel="1">
      <c r="D2669"/>
      <c r="E2669"/>
      <c r="F2669"/>
    </row>
    <row r="2670" spans="4:6" outlineLevel="1">
      <c r="D2670"/>
      <c r="E2670"/>
      <c r="F2670"/>
    </row>
    <row r="2671" spans="4:6" outlineLevel="1">
      <c r="D2671"/>
      <c r="E2671"/>
      <c r="F2671"/>
    </row>
    <row r="2672" spans="4:6" outlineLevel="1">
      <c r="D2672"/>
      <c r="E2672"/>
      <c r="F2672"/>
    </row>
    <row r="2673" spans="4:6" outlineLevel="1">
      <c r="D2673"/>
      <c r="E2673"/>
      <c r="F2673"/>
    </row>
    <row r="2674" spans="4:6" outlineLevel="1">
      <c r="D2674"/>
      <c r="E2674"/>
      <c r="F2674"/>
    </row>
    <row r="2675" spans="4:6" outlineLevel="1">
      <c r="D2675"/>
      <c r="E2675"/>
      <c r="F2675"/>
    </row>
    <row r="2676" spans="4:6" outlineLevel="1">
      <c r="D2676"/>
      <c r="E2676"/>
      <c r="F2676"/>
    </row>
    <row r="2677" spans="4:6" outlineLevel="1">
      <c r="D2677"/>
      <c r="E2677"/>
      <c r="F2677"/>
    </row>
    <row r="2678" spans="4:6" outlineLevel="1">
      <c r="D2678"/>
      <c r="E2678"/>
      <c r="F2678"/>
    </row>
    <row r="2679" spans="4:6" outlineLevel="1">
      <c r="D2679"/>
      <c r="E2679"/>
      <c r="F2679"/>
    </row>
    <row r="2680" spans="4:6" outlineLevel="1">
      <c r="D2680"/>
      <c r="E2680"/>
      <c r="F2680"/>
    </row>
    <row r="2681" spans="4:6" outlineLevel="1">
      <c r="D2681"/>
      <c r="E2681"/>
      <c r="F2681"/>
    </row>
    <row r="2682" spans="4:6" outlineLevel="1">
      <c r="D2682"/>
      <c r="E2682"/>
      <c r="F2682"/>
    </row>
    <row r="2683" spans="4:6" outlineLevel="1">
      <c r="D2683"/>
      <c r="E2683"/>
      <c r="F2683"/>
    </row>
    <row r="2684" spans="4:6" outlineLevel="1">
      <c r="D2684"/>
      <c r="E2684"/>
      <c r="F2684"/>
    </row>
    <row r="2685" spans="4:6" outlineLevel="1">
      <c r="D2685"/>
      <c r="E2685"/>
      <c r="F2685"/>
    </row>
    <row r="2686" spans="4:6" outlineLevel="1">
      <c r="D2686"/>
      <c r="E2686"/>
      <c r="F2686"/>
    </row>
    <row r="2687" spans="4:6" outlineLevel="1">
      <c r="D2687"/>
      <c r="E2687"/>
      <c r="F2687"/>
    </row>
    <row r="2688" spans="4:6" outlineLevel="1">
      <c r="D2688"/>
      <c r="E2688"/>
      <c r="F2688"/>
    </row>
    <row r="2689" spans="4:6" outlineLevel="1">
      <c r="D2689"/>
      <c r="E2689"/>
      <c r="F2689"/>
    </row>
    <row r="2690" spans="4:6" outlineLevel="1">
      <c r="D2690"/>
      <c r="E2690"/>
      <c r="F2690"/>
    </row>
    <row r="2691" spans="4:6" outlineLevel="1">
      <c r="D2691"/>
      <c r="E2691"/>
      <c r="F2691"/>
    </row>
    <row r="2692" spans="4:6" outlineLevel="1">
      <c r="D2692"/>
      <c r="E2692"/>
      <c r="F2692"/>
    </row>
    <row r="2693" spans="4:6" outlineLevel="1">
      <c r="D2693"/>
      <c r="E2693"/>
      <c r="F2693"/>
    </row>
    <row r="2694" spans="4:6" outlineLevel="1">
      <c r="D2694"/>
      <c r="E2694"/>
      <c r="F2694"/>
    </row>
    <row r="2695" spans="4:6" outlineLevel="1">
      <c r="D2695"/>
      <c r="E2695"/>
      <c r="F2695"/>
    </row>
    <row r="2696" spans="4:6" outlineLevel="1">
      <c r="D2696"/>
      <c r="E2696"/>
      <c r="F2696"/>
    </row>
    <row r="2697" spans="4:6" outlineLevel="1">
      <c r="D2697"/>
      <c r="E2697"/>
      <c r="F2697"/>
    </row>
    <row r="2698" spans="4:6" outlineLevel="1">
      <c r="D2698"/>
      <c r="E2698"/>
      <c r="F2698"/>
    </row>
    <row r="2699" spans="4:6" outlineLevel="1">
      <c r="D2699"/>
      <c r="E2699"/>
      <c r="F2699"/>
    </row>
    <row r="2700" spans="4:6" outlineLevel="1">
      <c r="D2700"/>
      <c r="E2700"/>
      <c r="F2700"/>
    </row>
    <row r="2701" spans="4:6" outlineLevel="1">
      <c r="D2701"/>
      <c r="E2701"/>
      <c r="F2701"/>
    </row>
    <row r="2702" spans="4:6" outlineLevel="1">
      <c r="D2702"/>
      <c r="E2702"/>
      <c r="F2702"/>
    </row>
    <row r="2703" spans="4:6" outlineLevel="1">
      <c r="D2703"/>
      <c r="E2703"/>
      <c r="F2703"/>
    </row>
    <row r="2704" spans="4:6" outlineLevel="1">
      <c r="D2704"/>
      <c r="E2704"/>
      <c r="F2704"/>
    </row>
    <row r="2705" spans="4:6" outlineLevel="1">
      <c r="D2705"/>
      <c r="E2705"/>
      <c r="F2705"/>
    </row>
    <row r="2706" spans="4:6" outlineLevel="1">
      <c r="D2706"/>
      <c r="E2706"/>
      <c r="F2706"/>
    </row>
    <row r="2707" spans="4:6" outlineLevel="1">
      <c r="D2707"/>
      <c r="E2707"/>
      <c r="F2707"/>
    </row>
    <row r="2708" spans="4:6" outlineLevel="1">
      <c r="D2708"/>
      <c r="E2708"/>
      <c r="F2708"/>
    </row>
    <row r="2709" spans="4:6" outlineLevel="1">
      <c r="D2709"/>
      <c r="E2709"/>
      <c r="F2709"/>
    </row>
    <row r="2710" spans="4:6" outlineLevel="1">
      <c r="D2710"/>
      <c r="E2710"/>
      <c r="F2710"/>
    </row>
    <row r="2711" spans="4:6" outlineLevel="1">
      <c r="D2711"/>
      <c r="E2711"/>
      <c r="F2711"/>
    </row>
    <row r="2712" spans="4:6" outlineLevel="1">
      <c r="D2712"/>
      <c r="E2712"/>
      <c r="F2712"/>
    </row>
    <row r="2713" spans="4:6" outlineLevel="1">
      <c r="D2713"/>
      <c r="E2713"/>
      <c r="F2713"/>
    </row>
    <row r="2714" spans="4:6" outlineLevel="1">
      <c r="D2714"/>
      <c r="E2714"/>
      <c r="F2714"/>
    </row>
    <row r="2715" spans="4:6" outlineLevel="1">
      <c r="D2715"/>
      <c r="E2715"/>
      <c r="F2715"/>
    </row>
    <row r="2716" spans="4:6" outlineLevel="1">
      <c r="D2716"/>
      <c r="E2716"/>
      <c r="F2716"/>
    </row>
    <row r="2717" spans="4:6" outlineLevel="1">
      <c r="D2717"/>
      <c r="E2717"/>
      <c r="F2717"/>
    </row>
    <row r="2718" spans="4:6" outlineLevel="1">
      <c r="D2718"/>
      <c r="E2718"/>
      <c r="F2718"/>
    </row>
    <row r="2719" spans="4:6">
      <c r="D2719"/>
      <c r="E2719"/>
      <c r="F2719"/>
    </row>
    <row r="2720" spans="4:6" outlineLevel="1">
      <c r="D2720"/>
      <c r="E2720"/>
      <c r="F2720"/>
    </row>
    <row r="2721" spans="4:6" outlineLevel="1">
      <c r="D2721"/>
      <c r="E2721"/>
      <c r="F2721"/>
    </row>
    <row r="2722" spans="4:6" outlineLevel="1">
      <c r="D2722"/>
      <c r="E2722"/>
      <c r="F2722"/>
    </row>
    <row r="2723" spans="4:6" outlineLevel="1">
      <c r="D2723"/>
      <c r="E2723"/>
      <c r="F2723"/>
    </row>
    <row r="2724" spans="4:6" outlineLevel="1">
      <c r="D2724"/>
      <c r="E2724"/>
      <c r="F2724"/>
    </row>
    <row r="2725" spans="4:6" outlineLevel="1">
      <c r="D2725"/>
      <c r="E2725"/>
      <c r="F2725"/>
    </row>
    <row r="2726" spans="4:6" outlineLevel="1">
      <c r="D2726"/>
      <c r="E2726"/>
      <c r="F2726"/>
    </row>
    <row r="2727" spans="4:6" outlineLevel="1">
      <c r="D2727"/>
      <c r="E2727"/>
      <c r="F2727"/>
    </row>
    <row r="2728" spans="4:6" outlineLevel="1">
      <c r="D2728"/>
      <c r="E2728"/>
      <c r="F2728"/>
    </row>
    <row r="2729" spans="4:6" outlineLevel="1">
      <c r="D2729"/>
      <c r="E2729"/>
      <c r="F2729"/>
    </row>
    <row r="2730" spans="4:6" outlineLevel="1">
      <c r="D2730"/>
      <c r="E2730"/>
      <c r="F2730"/>
    </row>
    <row r="2731" spans="4:6" outlineLevel="1">
      <c r="D2731"/>
      <c r="E2731"/>
      <c r="F2731"/>
    </row>
    <row r="2732" spans="4:6" outlineLevel="1">
      <c r="D2732"/>
      <c r="E2732"/>
      <c r="F2732"/>
    </row>
    <row r="2733" spans="4:6" outlineLevel="1">
      <c r="D2733"/>
      <c r="E2733"/>
      <c r="F2733"/>
    </row>
    <row r="2734" spans="4:6" outlineLevel="1">
      <c r="D2734"/>
      <c r="E2734"/>
      <c r="F2734"/>
    </row>
    <row r="2735" spans="4:6" outlineLevel="1">
      <c r="D2735"/>
      <c r="E2735"/>
      <c r="F2735"/>
    </row>
    <row r="2736" spans="4:6" outlineLevel="1">
      <c r="D2736"/>
      <c r="E2736"/>
      <c r="F2736"/>
    </row>
    <row r="2737" spans="4:6" outlineLevel="1">
      <c r="D2737"/>
      <c r="E2737"/>
      <c r="F2737"/>
    </row>
    <row r="2738" spans="4:6" outlineLevel="1">
      <c r="D2738"/>
      <c r="E2738"/>
      <c r="F2738"/>
    </row>
    <row r="2739" spans="4:6" outlineLevel="1">
      <c r="D2739"/>
      <c r="E2739"/>
      <c r="F2739"/>
    </row>
    <row r="2740" spans="4:6" outlineLevel="1">
      <c r="D2740"/>
      <c r="E2740"/>
      <c r="F2740"/>
    </row>
    <row r="2741" spans="4:6" outlineLevel="1">
      <c r="D2741"/>
      <c r="E2741"/>
      <c r="F2741"/>
    </row>
    <row r="2742" spans="4:6" outlineLevel="1">
      <c r="D2742"/>
      <c r="E2742"/>
      <c r="F2742"/>
    </row>
    <row r="2743" spans="4:6" outlineLevel="1">
      <c r="D2743"/>
      <c r="E2743"/>
      <c r="F2743"/>
    </row>
    <row r="2744" spans="4:6" outlineLevel="1">
      <c r="D2744"/>
      <c r="E2744"/>
      <c r="F2744"/>
    </row>
    <row r="2745" spans="4:6" outlineLevel="1">
      <c r="D2745"/>
      <c r="E2745"/>
      <c r="F2745"/>
    </row>
    <row r="2746" spans="4:6" outlineLevel="1">
      <c r="D2746"/>
      <c r="E2746"/>
      <c r="F2746"/>
    </row>
    <row r="2747" spans="4:6" outlineLevel="1">
      <c r="D2747"/>
      <c r="E2747"/>
      <c r="F2747"/>
    </row>
    <row r="2748" spans="4:6" outlineLevel="1">
      <c r="D2748"/>
      <c r="E2748"/>
      <c r="F2748"/>
    </row>
    <row r="2749" spans="4:6" outlineLevel="1">
      <c r="D2749"/>
      <c r="E2749"/>
      <c r="F2749"/>
    </row>
    <row r="2750" spans="4:6" outlineLevel="1">
      <c r="D2750"/>
      <c r="E2750"/>
      <c r="F2750"/>
    </row>
    <row r="2751" spans="4:6" outlineLevel="1">
      <c r="D2751"/>
      <c r="E2751"/>
      <c r="F2751"/>
    </row>
    <row r="2752" spans="4:6" outlineLevel="1">
      <c r="D2752"/>
      <c r="E2752"/>
      <c r="F2752"/>
    </row>
    <row r="2753" spans="4:6" outlineLevel="1">
      <c r="D2753"/>
      <c r="E2753"/>
      <c r="F2753"/>
    </row>
    <row r="2754" spans="4:6" outlineLevel="1">
      <c r="D2754"/>
      <c r="E2754"/>
      <c r="F2754"/>
    </row>
    <row r="2755" spans="4:6" outlineLevel="1">
      <c r="D2755"/>
      <c r="E2755"/>
      <c r="F2755"/>
    </row>
    <row r="2756" spans="4:6" outlineLevel="1">
      <c r="D2756"/>
      <c r="E2756"/>
      <c r="F2756"/>
    </row>
    <row r="2757" spans="4:6" outlineLevel="1">
      <c r="D2757"/>
      <c r="E2757"/>
      <c r="F2757"/>
    </row>
    <row r="2758" spans="4:6" outlineLevel="1">
      <c r="D2758"/>
      <c r="E2758"/>
      <c r="F2758"/>
    </row>
    <row r="2759" spans="4:6" outlineLevel="1">
      <c r="D2759"/>
      <c r="E2759"/>
      <c r="F2759"/>
    </row>
    <row r="2760" spans="4:6" outlineLevel="1">
      <c r="D2760"/>
      <c r="E2760"/>
      <c r="F2760"/>
    </row>
    <row r="2761" spans="4:6" outlineLevel="1">
      <c r="D2761"/>
      <c r="E2761"/>
      <c r="F2761"/>
    </row>
    <row r="2762" spans="4:6" outlineLevel="1">
      <c r="D2762"/>
      <c r="E2762"/>
      <c r="F2762"/>
    </row>
    <row r="2763" spans="4:6" outlineLevel="1">
      <c r="D2763"/>
      <c r="E2763"/>
      <c r="F2763"/>
    </row>
    <row r="2764" spans="4:6" outlineLevel="1">
      <c r="D2764"/>
      <c r="E2764"/>
      <c r="F2764"/>
    </row>
    <row r="2765" spans="4:6" outlineLevel="1">
      <c r="D2765"/>
      <c r="E2765"/>
      <c r="F2765"/>
    </row>
    <row r="2766" spans="4:6" outlineLevel="1">
      <c r="D2766"/>
      <c r="E2766"/>
      <c r="F2766"/>
    </row>
    <row r="2767" spans="4:6" outlineLevel="1">
      <c r="D2767"/>
      <c r="E2767"/>
      <c r="F2767"/>
    </row>
    <row r="2768" spans="4:6" outlineLevel="1">
      <c r="D2768"/>
      <c r="E2768"/>
      <c r="F2768"/>
    </row>
    <row r="2769" spans="4:6" outlineLevel="1">
      <c r="D2769"/>
      <c r="E2769"/>
      <c r="F2769"/>
    </row>
    <row r="2770" spans="4:6" outlineLevel="1">
      <c r="D2770"/>
      <c r="E2770"/>
      <c r="F2770"/>
    </row>
    <row r="2771" spans="4:6" outlineLevel="1">
      <c r="D2771"/>
      <c r="E2771"/>
      <c r="F2771"/>
    </row>
    <row r="2772" spans="4:6" outlineLevel="1">
      <c r="D2772"/>
      <c r="E2772"/>
      <c r="F2772"/>
    </row>
    <row r="2773" spans="4:6" outlineLevel="1">
      <c r="D2773"/>
      <c r="E2773"/>
      <c r="F2773"/>
    </row>
    <row r="2774" spans="4:6" outlineLevel="1">
      <c r="D2774"/>
      <c r="E2774"/>
      <c r="F2774"/>
    </row>
    <row r="2775" spans="4:6" outlineLevel="1">
      <c r="D2775"/>
      <c r="E2775"/>
      <c r="F2775"/>
    </row>
    <row r="2776" spans="4:6" outlineLevel="1">
      <c r="D2776"/>
      <c r="E2776"/>
      <c r="F2776"/>
    </row>
    <row r="2777" spans="4:6" outlineLevel="1">
      <c r="D2777"/>
      <c r="E2777"/>
      <c r="F2777"/>
    </row>
    <row r="2778" spans="4:6" outlineLevel="1">
      <c r="D2778"/>
      <c r="E2778"/>
      <c r="F2778"/>
    </row>
    <row r="2779" spans="4:6" outlineLevel="1">
      <c r="D2779"/>
      <c r="E2779"/>
      <c r="F2779"/>
    </row>
    <row r="2780" spans="4:6" outlineLevel="1">
      <c r="D2780"/>
      <c r="E2780"/>
      <c r="F2780"/>
    </row>
    <row r="2781" spans="4:6" outlineLevel="1">
      <c r="D2781"/>
      <c r="E2781"/>
      <c r="F2781"/>
    </row>
    <row r="2782" spans="4:6" outlineLevel="1">
      <c r="D2782"/>
      <c r="E2782"/>
      <c r="F2782"/>
    </row>
    <row r="2783" spans="4:6" outlineLevel="1">
      <c r="D2783"/>
      <c r="E2783"/>
      <c r="F2783"/>
    </row>
    <row r="2784" spans="4:6" outlineLevel="1">
      <c r="D2784"/>
      <c r="E2784"/>
      <c r="F2784"/>
    </row>
    <row r="2785" spans="4:6" outlineLevel="1">
      <c r="D2785"/>
      <c r="E2785"/>
      <c r="F2785"/>
    </row>
    <row r="2786" spans="4:6" outlineLevel="1">
      <c r="D2786"/>
      <c r="E2786"/>
      <c r="F2786"/>
    </row>
    <row r="2787" spans="4:6" outlineLevel="1">
      <c r="D2787"/>
      <c r="E2787"/>
      <c r="F2787"/>
    </row>
    <row r="2788" spans="4:6" outlineLevel="1">
      <c r="D2788"/>
      <c r="E2788"/>
      <c r="F2788"/>
    </row>
    <row r="2789" spans="4:6" outlineLevel="1">
      <c r="D2789"/>
      <c r="E2789"/>
      <c r="F2789"/>
    </row>
    <row r="2790" spans="4:6" outlineLevel="1">
      <c r="D2790"/>
      <c r="E2790"/>
      <c r="F2790"/>
    </row>
    <row r="2791" spans="4:6" outlineLevel="1">
      <c r="D2791"/>
      <c r="E2791"/>
      <c r="F2791"/>
    </row>
    <row r="2792" spans="4:6" outlineLevel="1">
      <c r="D2792"/>
      <c r="E2792"/>
      <c r="F2792"/>
    </row>
    <row r="2793" spans="4:6" outlineLevel="1">
      <c r="D2793"/>
      <c r="E2793"/>
      <c r="F2793"/>
    </row>
    <row r="2794" spans="4:6" outlineLevel="1">
      <c r="D2794"/>
      <c r="E2794"/>
      <c r="F2794"/>
    </row>
    <row r="2795" spans="4:6" outlineLevel="1">
      <c r="D2795"/>
      <c r="E2795"/>
      <c r="F2795"/>
    </row>
    <row r="2796" spans="4:6" outlineLevel="1">
      <c r="D2796"/>
      <c r="E2796"/>
      <c r="F2796"/>
    </row>
    <row r="2797" spans="4:6" outlineLevel="1">
      <c r="D2797"/>
      <c r="E2797"/>
      <c r="F2797"/>
    </row>
    <row r="2798" spans="4:6" outlineLevel="1">
      <c r="D2798"/>
      <c r="E2798"/>
      <c r="F2798"/>
    </row>
    <row r="2799" spans="4:6" outlineLevel="1">
      <c r="D2799"/>
      <c r="E2799"/>
      <c r="F2799"/>
    </row>
    <row r="2800" spans="4:6" outlineLevel="1">
      <c r="D2800"/>
      <c r="E2800"/>
      <c r="F2800"/>
    </row>
    <row r="2801" spans="4:6" outlineLevel="1">
      <c r="D2801"/>
      <c r="E2801"/>
      <c r="F2801"/>
    </row>
    <row r="2802" spans="4:6" outlineLevel="1">
      <c r="D2802"/>
      <c r="E2802"/>
      <c r="F2802"/>
    </row>
    <row r="2803" spans="4:6" outlineLevel="1">
      <c r="D2803"/>
      <c r="E2803"/>
      <c r="F2803"/>
    </row>
    <row r="2804" spans="4:6" outlineLevel="1">
      <c r="D2804"/>
      <c r="E2804"/>
      <c r="F2804"/>
    </row>
    <row r="2805" spans="4:6" outlineLevel="1">
      <c r="D2805"/>
      <c r="E2805"/>
      <c r="F2805"/>
    </row>
    <row r="2806" spans="4:6" outlineLevel="1">
      <c r="D2806"/>
      <c r="E2806"/>
      <c r="F2806"/>
    </row>
    <row r="2807" spans="4:6" outlineLevel="1">
      <c r="D2807"/>
      <c r="E2807"/>
      <c r="F2807"/>
    </row>
    <row r="2808" spans="4:6" outlineLevel="1">
      <c r="D2808"/>
      <c r="E2808"/>
      <c r="F2808"/>
    </row>
    <row r="2809" spans="4:6" outlineLevel="1">
      <c r="D2809"/>
      <c r="E2809"/>
      <c r="F2809"/>
    </row>
    <row r="2810" spans="4:6" outlineLevel="1">
      <c r="D2810"/>
      <c r="E2810"/>
      <c r="F2810"/>
    </row>
    <row r="2811" spans="4:6" outlineLevel="1">
      <c r="D2811"/>
      <c r="E2811"/>
      <c r="F2811"/>
    </row>
    <row r="2812" spans="4:6" outlineLevel="1">
      <c r="D2812"/>
      <c r="E2812"/>
      <c r="F2812"/>
    </row>
    <row r="2813" spans="4:6" outlineLevel="1">
      <c r="D2813"/>
      <c r="E2813"/>
      <c r="F2813"/>
    </row>
    <row r="2814" spans="4:6" outlineLevel="1">
      <c r="D2814"/>
      <c r="E2814"/>
      <c r="F2814"/>
    </row>
    <row r="2815" spans="4:6" outlineLevel="1">
      <c r="D2815"/>
      <c r="E2815"/>
      <c r="F2815"/>
    </row>
    <row r="2816" spans="4:6" outlineLevel="1">
      <c r="D2816"/>
      <c r="E2816"/>
      <c r="F2816"/>
    </row>
    <row r="2817" spans="4:6" outlineLevel="1">
      <c r="D2817"/>
      <c r="E2817"/>
      <c r="F2817"/>
    </row>
    <row r="2818" spans="4:6" outlineLevel="1">
      <c r="D2818"/>
      <c r="E2818"/>
      <c r="F2818"/>
    </row>
    <row r="2819" spans="4:6" outlineLevel="1">
      <c r="D2819"/>
      <c r="E2819"/>
      <c r="F2819"/>
    </row>
    <row r="2820" spans="4:6" outlineLevel="1">
      <c r="D2820"/>
      <c r="E2820"/>
      <c r="F2820"/>
    </row>
    <row r="2821" spans="4:6" outlineLevel="1">
      <c r="D2821"/>
      <c r="E2821"/>
      <c r="F2821"/>
    </row>
    <row r="2822" spans="4:6" outlineLevel="1">
      <c r="D2822"/>
      <c r="E2822"/>
      <c r="F2822"/>
    </row>
    <row r="2823" spans="4:6" outlineLevel="1">
      <c r="D2823"/>
      <c r="E2823"/>
      <c r="F2823"/>
    </row>
    <row r="2824" spans="4:6" outlineLevel="1">
      <c r="D2824"/>
      <c r="E2824"/>
      <c r="F2824"/>
    </row>
    <row r="2825" spans="4:6" outlineLevel="1">
      <c r="D2825"/>
      <c r="E2825"/>
      <c r="F2825"/>
    </row>
    <row r="2826" spans="4:6" outlineLevel="1">
      <c r="D2826"/>
      <c r="E2826"/>
      <c r="F2826"/>
    </row>
    <row r="2827" spans="4:6" outlineLevel="1">
      <c r="D2827"/>
      <c r="E2827"/>
      <c r="F2827"/>
    </row>
    <row r="2828" spans="4:6" outlineLevel="1">
      <c r="D2828"/>
      <c r="E2828"/>
      <c r="F2828"/>
    </row>
    <row r="2829" spans="4:6" outlineLevel="1">
      <c r="D2829"/>
      <c r="E2829"/>
      <c r="F2829"/>
    </row>
    <row r="2830" spans="4:6" outlineLevel="1">
      <c r="D2830"/>
      <c r="E2830"/>
      <c r="F2830"/>
    </row>
    <row r="2831" spans="4:6" outlineLevel="1">
      <c r="D2831"/>
      <c r="E2831"/>
      <c r="F2831"/>
    </row>
    <row r="2832" spans="4:6" outlineLevel="1">
      <c r="D2832"/>
      <c r="E2832"/>
      <c r="F2832"/>
    </row>
    <row r="2833" spans="4:6" outlineLevel="1">
      <c r="D2833"/>
      <c r="E2833"/>
      <c r="F2833"/>
    </row>
    <row r="2834" spans="4:6">
      <c r="D2834"/>
      <c r="E2834"/>
      <c r="F2834"/>
    </row>
    <row r="2835" spans="4:6" outlineLevel="1">
      <c r="D2835"/>
      <c r="E2835"/>
      <c r="F2835"/>
    </row>
    <row r="2836" spans="4:6" outlineLevel="1">
      <c r="D2836"/>
      <c r="E2836"/>
      <c r="F2836"/>
    </row>
    <row r="2837" spans="4:6" outlineLevel="1">
      <c r="D2837"/>
      <c r="E2837"/>
      <c r="F2837"/>
    </row>
    <row r="2838" spans="4:6" outlineLevel="1">
      <c r="D2838"/>
      <c r="E2838"/>
      <c r="F2838"/>
    </row>
    <row r="2839" spans="4:6" outlineLevel="1">
      <c r="D2839"/>
      <c r="E2839"/>
      <c r="F2839"/>
    </row>
    <row r="2840" spans="4:6" outlineLevel="1">
      <c r="D2840"/>
      <c r="E2840"/>
      <c r="F2840"/>
    </row>
    <row r="2841" spans="4:6" outlineLevel="1">
      <c r="D2841"/>
      <c r="E2841"/>
      <c r="F2841"/>
    </row>
    <row r="2842" spans="4:6" outlineLevel="1">
      <c r="D2842"/>
      <c r="E2842"/>
      <c r="F2842"/>
    </row>
    <row r="2843" spans="4:6" outlineLevel="1">
      <c r="D2843"/>
      <c r="E2843"/>
      <c r="F2843"/>
    </row>
    <row r="2844" spans="4:6" outlineLevel="1">
      <c r="D2844"/>
      <c r="E2844"/>
      <c r="F2844"/>
    </row>
    <row r="2845" spans="4:6" outlineLevel="1">
      <c r="D2845"/>
      <c r="E2845"/>
      <c r="F2845"/>
    </row>
    <row r="2846" spans="4:6" outlineLevel="1">
      <c r="D2846"/>
      <c r="E2846"/>
      <c r="F2846"/>
    </row>
    <row r="2847" spans="4:6" outlineLevel="1">
      <c r="D2847"/>
      <c r="E2847"/>
      <c r="F2847"/>
    </row>
    <row r="2848" spans="4:6">
      <c r="D2848"/>
      <c r="E2848"/>
      <c r="F2848"/>
    </row>
    <row r="2849" spans="4:6" outlineLevel="1">
      <c r="D2849"/>
      <c r="E2849"/>
      <c r="F2849"/>
    </row>
    <row r="2850" spans="4:6" outlineLevel="1">
      <c r="D2850"/>
      <c r="E2850"/>
      <c r="F2850"/>
    </row>
    <row r="2851" spans="4:6" outlineLevel="1">
      <c r="D2851"/>
      <c r="E2851"/>
      <c r="F2851"/>
    </row>
    <row r="2852" spans="4:6" outlineLevel="1">
      <c r="D2852"/>
      <c r="E2852"/>
      <c r="F2852"/>
    </row>
    <row r="2853" spans="4:6" outlineLevel="1">
      <c r="D2853"/>
      <c r="E2853"/>
      <c r="F2853"/>
    </row>
    <row r="2854" spans="4:6" outlineLevel="1">
      <c r="D2854"/>
      <c r="E2854"/>
      <c r="F2854"/>
    </row>
    <row r="2855" spans="4:6" outlineLevel="1">
      <c r="D2855"/>
      <c r="E2855"/>
      <c r="F2855"/>
    </row>
    <row r="2856" spans="4:6" outlineLevel="1">
      <c r="D2856"/>
      <c r="E2856"/>
      <c r="F2856"/>
    </row>
    <row r="2857" spans="4:6" outlineLevel="1">
      <c r="D2857"/>
      <c r="E2857"/>
      <c r="F2857"/>
    </row>
    <row r="2858" spans="4:6" outlineLevel="1">
      <c r="D2858"/>
      <c r="E2858"/>
      <c r="F2858"/>
    </row>
    <row r="2859" spans="4:6" outlineLevel="1">
      <c r="D2859"/>
      <c r="E2859"/>
      <c r="F2859"/>
    </row>
    <row r="2860" spans="4:6" outlineLevel="1">
      <c r="D2860"/>
      <c r="E2860"/>
      <c r="F2860"/>
    </row>
    <row r="2861" spans="4:6" outlineLevel="1">
      <c r="D2861"/>
      <c r="E2861"/>
      <c r="F2861"/>
    </row>
    <row r="2862" spans="4:6" outlineLevel="1">
      <c r="D2862"/>
      <c r="E2862"/>
      <c r="F2862"/>
    </row>
    <row r="2863" spans="4:6" outlineLevel="1">
      <c r="D2863"/>
      <c r="E2863"/>
      <c r="F2863"/>
    </row>
    <row r="2864" spans="4:6" outlineLevel="1">
      <c r="D2864"/>
      <c r="E2864"/>
      <c r="F2864"/>
    </row>
    <row r="2865" spans="4:6" outlineLevel="1">
      <c r="D2865"/>
      <c r="E2865"/>
      <c r="F2865"/>
    </row>
    <row r="2866" spans="4:6" outlineLevel="1">
      <c r="D2866"/>
      <c r="E2866"/>
      <c r="F2866"/>
    </row>
    <row r="2867" spans="4:6" outlineLevel="1">
      <c r="D2867"/>
      <c r="E2867"/>
      <c r="F2867"/>
    </row>
    <row r="2868" spans="4:6" outlineLevel="1">
      <c r="D2868"/>
      <c r="E2868"/>
      <c r="F2868"/>
    </row>
    <row r="2869" spans="4:6" outlineLevel="1">
      <c r="D2869"/>
      <c r="E2869"/>
      <c r="F2869"/>
    </row>
    <row r="2870" spans="4:6" outlineLevel="1">
      <c r="D2870"/>
      <c r="E2870"/>
      <c r="F2870"/>
    </row>
    <row r="2871" spans="4:6" outlineLevel="1">
      <c r="D2871"/>
      <c r="E2871"/>
      <c r="F2871"/>
    </row>
    <row r="2872" spans="4:6" outlineLevel="1">
      <c r="D2872"/>
      <c r="E2872"/>
      <c r="F2872"/>
    </row>
    <row r="2873" spans="4:6" outlineLevel="1">
      <c r="D2873"/>
      <c r="E2873"/>
      <c r="F2873"/>
    </row>
    <row r="2874" spans="4:6" outlineLevel="1">
      <c r="D2874"/>
      <c r="E2874"/>
      <c r="F2874"/>
    </row>
    <row r="2875" spans="4:6" outlineLevel="1">
      <c r="D2875"/>
      <c r="E2875"/>
      <c r="F2875"/>
    </row>
    <row r="2876" spans="4:6" outlineLevel="1">
      <c r="D2876"/>
      <c r="E2876"/>
      <c r="F2876"/>
    </row>
    <row r="2877" spans="4:6" outlineLevel="1">
      <c r="D2877"/>
      <c r="E2877"/>
      <c r="F2877"/>
    </row>
    <row r="2878" spans="4:6" outlineLevel="1">
      <c r="D2878"/>
      <c r="E2878"/>
      <c r="F2878"/>
    </row>
    <row r="2879" spans="4:6" outlineLevel="1">
      <c r="D2879"/>
      <c r="E2879"/>
      <c r="F2879"/>
    </row>
    <row r="2880" spans="4:6" outlineLevel="1">
      <c r="D2880"/>
      <c r="E2880"/>
      <c r="F2880"/>
    </row>
    <row r="2881" spans="4:6" outlineLevel="1">
      <c r="D2881"/>
      <c r="E2881"/>
      <c r="F2881"/>
    </row>
    <row r="2882" spans="4:6" outlineLevel="1">
      <c r="D2882"/>
      <c r="E2882"/>
      <c r="F2882"/>
    </row>
    <row r="2883" spans="4:6" outlineLevel="1">
      <c r="D2883"/>
      <c r="E2883"/>
      <c r="F2883"/>
    </row>
    <row r="2884" spans="4:6" outlineLevel="1">
      <c r="D2884"/>
      <c r="E2884"/>
      <c r="F2884"/>
    </row>
    <row r="2885" spans="4:6" outlineLevel="1">
      <c r="D2885"/>
      <c r="E2885"/>
      <c r="F2885"/>
    </row>
    <row r="2886" spans="4:6" outlineLevel="1">
      <c r="D2886"/>
      <c r="E2886"/>
      <c r="F2886"/>
    </row>
    <row r="2887" spans="4:6" outlineLevel="1">
      <c r="D2887"/>
      <c r="E2887"/>
      <c r="F2887"/>
    </row>
    <row r="2888" spans="4:6" outlineLevel="1">
      <c r="D2888"/>
      <c r="E2888"/>
      <c r="F2888"/>
    </row>
    <row r="2889" spans="4:6" outlineLevel="1">
      <c r="D2889"/>
      <c r="E2889"/>
      <c r="F2889"/>
    </row>
    <row r="2890" spans="4:6" outlineLevel="1">
      <c r="D2890"/>
      <c r="E2890"/>
      <c r="F2890"/>
    </row>
    <row r="2891" spans="4:6" outlineLevel="1">
      <c r="D2891"/>
      <c r="E2891"/>
      <c r="F2891"/>
    </row>
    <row r="2892" spans="4:6" outlineLevel="1">
      <c r="D2892"/>
      <c r="E2892"/>
      <c r="F2892"/>
    </row>
    <row r="2893" spans="4:6" outlineLevel="1">
      <c r="D2893"/>
      <c r="E2893"/>
      <c r="F2893"/>
    </row>
    <row r="2894" spans="4:6" outlineLevel="1">
      <c r="D2894"/>
      <c r="E2894"/>
      <c r="F2894"/>
    </row>
    <row r="2895" spans="4:6" outlineLevel="1">
      <c r="D2895"/>
      <c r="E2895"/>
      <c r="F2895"/>
    </row>
    <row r="2896" spans="4:6" outlineLevel="1">
      <c r="D2896"/>
      <c r="E2896"/>
      <c r="F2896"/>
    </row>
    <row r="2897" spans="4:6" outlineLevel="1">
      <c r="D2897"/>
      <c r="E2897"/>
      <c r="F2897"/>
    </row>
    <row r="2898" spans="4:6" outlineLevel="1">
      <c r="D2898"/>
      <c r="E2898"/>
      <c r="F2898"/>
    </row>
    <row r="2899" spans="4:6" outlineLevel="1">
      <c r="D2899"/>
      <c r="E2899"/>
      <c r="F2899"/>
    </row>
    <row r="2900" spans="4:6" outlineLevel="1">
      <c r="D2900"/>
      <c r="E2900"/>
      <c r="F2900"/>
    </row>
    <row r="2901" spans="4:6" outlineLevel="1">
      <c r="D2901"/>
      <c r="E2901"/>
      <c r="F2901"/>
    </row>
    <row r="2902" spans="4:6" outlineLevel="1">
      <c r="D2902"/>
      <c r="E2902"/>
      <c r="F2902"/>
    </row>
    <row r="2903" spans="4:6" outlineLevel="1">
      <c r="D2903"/>
      <c r="E2903"/>
      <c r="F2903"/>
    </row>
    <row r="2904" spans="4:6" outlineLevel="1">
      <c r="D2904"/>
      <c r="E2904"/>
      <c r="F2904"/>
    </row>
    <row r="2905" spans="4:6" outlineLevel="1">
      <c r="D2905"/>
      <c r="E2905"/>
      <c r="F2905"/>
    </row>
    <row r="2906" spans="4:6" outlineLevel="1">
      <c r="D2906"/>
      <c r="E2906"/>
      <c r="F2906"/>
    </row>
    <row r="2907" spans="4:6" outlineLevel="1">
      <c r="D2907"/>
      <c r="E2907"/>
      <c r="F2907"/>
    </row>
    <row r="2908" spans="4:6" outlineLevel="1">
      <c r="D2908"/>
      <c r="E2908"/>
      <c r="F2908"/>
    </row>
    <row r="2909" spans="4:6" outlineLevel="1">
      <c r="D2909"/>
      <c r="E2909"/>
      <c r="F2909"/>
    </row>
    <row r="2910" spans="4:6" outlineLevel="1">
      <c r="D2910"/>
      <c r="E2910"/>
      <c r="F2910"/>
    </row>
    <row r="2911" spans="4:6" outlineLevel="1">
      <c r="D2911"/>
      <c r="E2911"/>
      <c r="F2911"/>
    </row>
    <row r="2912" spans="4:6" outlineLevel="1">
      <c r="D2912"/>
      <c r="E2912"/>
      <c r="F2912"/>
    </row>
    <row r="2913" spans="4:6" outlineLevel="1">
      <c r="D2913"/>
      <c r="E2913"/>
      <c r="F2913"/>
    </row>
    <row r="2914" spans="4:6" outlineLevel="1">
      <c r="D2914"/>
      <c r="E2914"/>
      <c r="F2914"/>
    </row>
    <row r="2915" spans="4:6" outlineLevel="1">
      <c r="D2915"/>
      <c r="E2915"/>
      <c r="F2915"/>
    </row>
    <row r="2916" spans="4:6" outlineLevel="1">
      <c r="D2916"/>
      <c r="E2916"/>
      <c r="F2916"/>
    </row>
    <row r="2917" spans="4:6" outlineLevel="1">
      <c r="D2917"/>
      <c r="E2917"/>
      <c r="F2917"/>
    </row>
    <row r="2918" spans="4:6" outlineLevel="1">
      <c r="D2918"/>
      <c r="E2918"/>
      <c r="F2918"/>
    </row>
    <row r="2919" spans="4:6" outlineLevel="1">
      <c r="D2919"/>
      <c r="E2919"/>
      <c r="F2919"/>
    </row>
    <row r="2920" spans="4:6" outlineLevel="1">
      <c r="D2920"/>
      <c r="E2920"/>
      <c r="F2920"/>
    </row>
    <row r="2921" spans="4:6" outlineLevel="1">
      <c r="D2921"/>
      <c r="E2921"/>
      <c r="F2921"/>
    </row>
    <row r="2922" spans="4:6" outlineLevel="1">
      <c r="D2922"/>
      <c r="E2922"/>
      <c r="F2922"/>
    </row>
    <row r="2923" spans="4:6" outlineLevel="1">
      <c r="D2923"/>
      <c r="E2923"/>
      <c r="F2923"/>
    </row>
    <row r="2924" spans="4:6" outlineLevel="1">
      <c r="D2924"/>
      <c r="E2924"/>
      <c r="F2924"/>
    </row>
    <row r="2925" spans="4:6" outlineLevel="1">
      <c r="D2925"/>
      <c r="E2925"/>
      <c r="F2925"/>
    </row>
    <row r="2926" spans="4:6" outlineLevel="1">
      <c r="D2926"/>
      <c r="E2926"/>
      <c r="F2926"/>
    </row>
    <row r="2927" spans="4:6" outlineLevel="1">
      <c r="D2927"/>
      <c r="E2927"/>
      <c r="F2927"/>
    </row>
    <row r="2928" spans="4:6" outlineLevel="1">
      <c r="D2928"/>
      <c r="E2928"/>
      <c r="F2928"/>
    </row>
    <row r="2929" spans="4:6" outlineLevel="1">
      <c r="D2929"/>
      <c r="E2929"/>
      <c r="F2929"/>
    </row>
    <row r="2930" spans="4:6" outlineLevel="1">
      <c r="D2930"/>
      <c r="E2930"/>
      <c r="F2930"/>
    </row>
    <row r="2931" spans="4:6" outlineLevel="1">
      <c r="D2931"/>
      <c r="E2931"/>
      <c r="F2931"/>
    </row>
    <row r="2932" spans="4:6" outlineLevel="1">
      <c r="D2932"/>
      <c r="E2932"/>
      <c r="F2932"/>
    </row>
    <row r="2933" spans="4:6" outlineLevel="1">
      <c r="D2933"/>
      <c r="E2933"/>
      <c r="F2933"/>
    </row>
    <row r="2934" spans="4:6" outlineLevel="1">
      <c r="D2934"/>
      <c r="E2934"/>
      <c r="F2934"/>
    </row>
    <row r="2935" spans="4:6" outlineLevel="1">
      <c r="D2935"/>
      <c r="E2935"/>
      <c r="F2935"/>
    </row>
    <row r="2936" spans="4:6" outlineLevel="1">
      <c r="D2936"/>
      <c r="E2936"/>
      <c r="F2936"/>
    </row>
    <row r="2937" spans="4:6" outlineLevel="1">
      <c r="D2937"/>
      <c r="E2937"/>
      <c r="F2937"/>
    </row>
    <row r="2938" spans="4:6" outlineLevel="1">
      <c r="D2938"/>
      <c r="E2938"/>
      <c r="F2938"/>
    </row>
    <row r="2939" spans="4:6" outlineLevel="1">
      <c r="D2939"/>
      <c r="E2939"/>
      <c r="F2939"/>
    </row>
    <row r="2940" spans="4:6" outlineLevel="1">
      <c r="D2940"/>
      <c r="E2940"/>
      <c r="F2940"/>
    </row>
    <row r="2941" spans="4:6" outlineLevel="1">
      <c r="D2941"/>
      <c r="E2941"/>
      <c r="F2941"/>
    </row>
    <row r="2942" spans="4:6" outlineLevel="1">
      <c r="D2942"/>
      <c r="E2942"/>
      <c r="F2942"/>
    </row>
    <row r="2943" spans="4:6" outlineLevel="1">
      <c r="D2943"/>
      <c r="E2943"/>
      <c r="F2943"/>
    </row>
    <row r="2944" spans="4:6" outlineLevel="1">
      <c r="D2944"/>
      <c r="E2944"/>
      <c r="F2944"/>
    </row>
    <row r="2945" spans="4:6" outlineLevel="1">
      <c r="D2945"/>
      <c r="E2945"/>
      <c r="F2945"/>
    </row>
    <row r="2946" spans="4:6" outlineLevel="1">
      <c r="D2946"/>
      <c r="E2946"/>
      <c r="F2946"/>
    </row>
    <row r="2947" spans="4:6" outlineLevel="1">
      <c r="D2947"/>
      <c r="E2947"/>
      <c r="F2947"/>
    </row>
    <row r="2948" spans="4:6" outlineLevel="1">
      <c r="D2948"/>
      <c r="E2948"/>
      <c r="F2948"/>
    </row>
    <row r="2949" spans="4:6" outlineLevel="1">
      <c r="D2949"/>
      <c r="E2949"/>
      <c r="F2949"/>
    </row>
    <row r="2950" spans="4:6" outlineLevel="1">
      <c r="D2950"/>
      <c r="E2950"/>
      <c r="F2950"/>
    </row>
    <row r="2951" spans="4:6" outlineLevel="1">
      <c r="D2951"/>
      <c r="E2951"/>
      <c r="F2951"/>
    </row>
    <row r="2952" spans="4:6" outlineLevel="1">
      <c r="D2952"/>
      <c r="E2952"/>
      <c r="F2952"/>
    </row>
    <row r="2953" spans="4:6" outlineLevel="1">
      <c r="D2953"/>
      <c r="E2953"/>
      <c r="F2953"/>
    </row>
    <row r="2954" spans="4:6" outlineLevel="1">
      <c r="D2954"/>
      <c r="E2954"/>
      <c r="F2954"/>
    </row>
    <row r="2955" spans="4:6" outlineLevel="1">
      <c r="D2955"/>
      <c r="E2955"/>
      <c r="F2955"/>
    </row>
    <row r="2956" spans="4:6" outlineLevel="1">
      <c r="D2956"/>
      <c r="E2956"/>
      <c r="F2956"/>
    </row>
    <row r="2957" spans="4:6" outlineLevel="1">
      <c r="D2957"/>
      <c r="E2957"/>
      <c r="F2957"/>
    </row>
    <row r="2958" spans="4:6" outlineLevel="1">
      <c r="D2958"/>
      <c r="E2958"/>
      <c r="F2958"/>
    </row>
    <row r="2959" spans="4:6" outlineLevel="1">
      <c r="D2959"/>
      <c r="E2959"/>
      <c r="F2959"/>
    </row>
    <row r="2960" spans="4:6" outlineLevel="1">
      <c r="D2960"/>
      <c r="E2960"/>
      <c r="F2960"/>
    </row>
    <row r="2961" spans="4:6" outlineLevel="1">
      <c r="D2961"/>
      <c r="E2961"/>
      <c r="F2961"/>
    </row>
    <row r="2962" spans="4:6" outlineLevel="1">
      <c r="D2962"/>
      <c r="E2962"/>
      <c r="F2962"/>
    </row>
    <row r="2963" spans="4:6" outlineLevel="1">
      <c r="D2963"/>
      <c r="E2963"/>
      <c r="F2963"/>
    </row>
    <row r="2964" spans="4:6" outlineLevel="1">
      <c r="D2964"/>
      <c r="E2964"/>
      <c r="F2964"/>
    </row>
    <row r="2965" spans="4:6" outlineLevel="1">
      <c r="D2965"/>
      <c r="E2965"/>
      <c r="F2965"/>
    </row>
    <row r="2966" spans="4:6" outlineLevel="1">
      <c r="D2966"/>
      <c r="E2966"/>
      <c r="F2966"/>
    </row>
    <row r="2967" spans="4:6" outlineLevel="1">
      <c r="D2967"/>
      <c r="E2967"/>
      <c r="F2967"/>
    </row>
    <row r="2968" spans="4:6" outlineLevel="1">
      <c r="D2968"/>
      <c r="E2968"/>
      <c r="F2968"/>
    </row>
    <row r="2969" spans="4:6" outlineLevel="1">
      <c r="D2969"/>
      <c r="E2969"/>
      <c r="F2969"/>
    </row>
    <row r="2970" spans="4:6" outlineLevel="1">
      <c r="D2970"/>
      <c r="E2970"/>
      <c r="F2970"/>
    </row>
    <row r="2971" spans="4:6" outlineLevel="1">
      <c r="D2971"/>
      <c r="E2971"/>
      <c r="F2971"/>
    </row>
    <row r="2972" spans="4:6" outlineLevel="1">
      <c r="D2972"/>
      <c r="E2972"/>
      <c r="F2972"/>
    </row>
    <row r="2973" spans="4:6" outlineLevel="1">
      <c r="D2973"/>
      <c r="E2973"/>
      <c r="F2973"/>
    </row>
    <row r="2974" spans="4:6" outlineLevel="1">
      <c r="D2974"/>
      <c r="E2974"/>
      <c r="F2974"/>
    </row>
    <row r="2975" spans="4:6" outlineLevel="1">
      <c r="D2975"/>
      <c r="E2975"/>
      <c r="F2975"/>
    </row>
    <row r="2976" spans="4:6" outlineLevel="1">
      <c r="D2976"/>
      <c r="E2976"/>
      <c r="F2976"/>
    </row>
    <row r="2977" spans="4:6" outlineLevel="1">
      <c r="D2977"/>
      <c r="E2977"/>
      <c r="F2977"/>
    </row>
    <row r="2978" spans="4:6" outlineLevel="1">
      <c r="D2978"/>
      <c r="E2978"/>
      <c r="F2978"/>
    </row>
    <row r="2979" spans="4:6" outlineLevel="1">
      <c r="D2979"/>
      <c r="E2979"/>
      <c r="F2979"/>
    </row>
    <row r="2980" spans="4:6" outlineLevel="1">
      <c r="D2980"/>
      <c r="E2980"/>
      <c r="F2980"/>
    </row>
    <row r="2981" spans="4:6" outlineLevel="1">
      <c r="D2981"/>
      <c r="E2981"/>
      <c r="F2981"/>
    </row>
    <row r="2982" spans="4:6" outlineLevel="1">
      <c r="D2982"/>
      <c r="E2982"/>
      <c r="F2982"/>
    </row>
    <row r="2983" spans="4:6" outlineLevel="1">
      <c r="D2983"/>
      <c r="E2983"/>
      <c r="F2983"/>
    </row>
    <row r="2984" spans="4:6" outlineLevel="1">
      <c r="D2984"/>
      <c r="E2984"/>
      <c r="F2984"/>
    </row>
    <row r="2985" spans="4:6" outlineLevel="1">
      <c r="D2985"/>
      <c r="E2985"/>
      <c r="F2985"/>
    </row>
    <row r="2986" spans="4:6" outlineLevel="1">
      <c r="D2986"/>
      <c r="E2986"/>
      <c r="F2986"/>
    </row>
    <row r="2987" spans="4:6" outlineLevel="1">
      <c r="D2987"/>
      <c r="E2987"/>
      <c r="F2987"/>
    </row>
    <row r="2988" spans="4:6" outlineLevel="1">
      <c r="D2988"/>
      <c r="E2988"/>
      <c r="F2988"/>
    </row>
    <row r="2989" spans="4:6" outlineLevel="1">
      <c r="D2989"/>
      <c r="E2989"/>
      <c r="F2989"/>
    </row>
    <row r="2990" spans="4:6" outlineLevel="1">
      <c r="D2990"/>
      <c r="E2990"/>
      <c r="F2990"/>
    </row>
    <row r="2991" spans="4:6" outlineLevel="1">
      <c r="D2991"/>
      <c r="E2991"/>
      <c r="F2991"/>
    </row>
    <row r="2992" spans="4:6" outlineLevel="1">
      <c r="D2992"/>
      <c r="E2992"/>
      <c r="F2992"/>
    </row>
    <row r="2993" spans="4:6" outlineLevel="1">
      <c r="D2993"/>
      <c r="E2993"/>
      <c r="F2993"/>
    </row>
    <row r="2994" spans="4:6" outlineLevel="1">
      <c r="D2994"/>
      <c r="E2994"/>
      <c r="F2994"/>
    </row>
    <row r="2995" spans="4:6" outlineLevel="1">
      <c r="D2995"/>
      <c r="E2995"/>
      <c r="F2995"/>
    </row>
    <row r="2996" spans="4:6" outlineLevel="1">
      <c r="D2996"/>
      <c r="E2996"/>
      <c r="F2996"/>
    </row>
    <row r="2997" spans="4:6" outlineLevel="1">
      <c r="D2997"/>
      <c r="E2997"/>
      <c r="F2997"/>
    </row>
    <row r="2998" spans="4:6" outlineLevel="1">
      <c r="D2998"/>
      <c r="E2998"/>
      <c r="F2998"/>
    </row>
    <row r="2999" spans="4:6" outlineLevel="1">
      <c r="D2999"/>
      <c r="E2999"/>
      <c r="F2999"/>
    </row>
    <row r="3000" spans="4:6" outlineLevel="1">
      <c r="D3000"/>
      <c r="E3000"/>
      <c r="F3000"/>
    </row>
    <row r="3001" spans="4:6" outlineLevel="1">
      <c r="D3001"/>
      <c r="E3001"/>
      <c r="F3001"/>
    </row>
    <row r="3002" spans="4:6" outlineLevel="1">
      <c r="D3002"/>
      <c r="E3002"/>
      <c r="F3002"/>
    </row>
    <row r="3003" spans="4:6" outlineLevel="1">
      <c r="D3003"/>
      <c r="E3003"/>
      <c r="F3003"/>
    </row>
    <row r="3004" spans="4:6" outlineLevel="1">
      <c r="D3004"/>
      <c r="E3004"/>
      <c r="F3004"/>
    </row>
    <row r="3005" spans="4:6" outlineLevel="1">
      <c r="D3005"/>
      <c r="E3005"/>
      <c r="F3005"/>
    </row>
    <row r="3006" spans="4:6" outlineLevel="1">
      <c r="D3006"/>
      <c r="E3006"/>
      <c r="F3006"/>
    </row>
    <row r="3007" spans="4:6" outlineLevel="1">
      <c r="D3007"/>
      <c r="E3007"/>
      <c r="F3007"/>
    </row>
    <row r="3008" spans="4:6" outlineLevel="1">
      <c r="D3008"/>
      <c r="E3008"/>
      <c r="F3008"/>
    </row>
    <row r="3009" spans="4:6" outlineLevel="1">
      <c r="D3009"/>
      <c r="E3009"/>
      <c r="F3009"/>
    </row>
    <row r="3010" spans="4:6" outlineLevel="1">
      <c r="D3010"/>
      <c r="E3010"/>
      <c r="F3010"/>
    </row>
    <row r="3011" spans="4:6" outlineLevel="1">
      <c r="D3011"/>
      <c r="E3011"/>
      <c r="F3011"/>
    </row>
    <row r="3012" spans="4:6" outlineLevel="1">
      <c r="D3012"/>
      <c r="E3012"/>
      <c r="F3012"/>
    </row>
    <row r="3013" spans="4:6" outlineLevel="1">
      <c r="D3013"/>
      <c r="E3013"/>
      <c r="F3013"/>
    </row>
    <row r="3014" spans="4:6" outlineLevel="1">
      <c r="D3014"/>
      <c r="E3014"/>
      <c r="F3014"/>
    </row>
    <row r="3015" spans="4:6" outlineLevel="1">
      <c r="D3015"/>
      <c r="E3015"/>
      <c r="F3015"/>
    </row>
    <row r="3016" spans="4:6" outlineLevel="1">
      <c r="D3016"/>
      <c r="E3016"/>
      <c r="F3016"/>
    </row>
    <row r="3017" spans="4:6" outlineLevel="1">
      <c r="D3017"/>
      <c r="E3017"/>
      <c r="F3017"/>
    </row>
    <row r="3018" spans="4:6" outlineLevel="1">
      <c r="D3018"/>
      <c r="E3018"/>
      <c r="F3018"/>
    </row>
    <row r="3019" spans="4:6" outlineLevel="1">
      <c r="D3019"/>
      <c r="E3019"/>
      <c r="F3019"/>
    </row>
    <row r="3020" spans="4:6" outlineLevel="1">
      <c r="D3020"/>
      <c r="E3020"/>
      <c r="F3020"/>
    </row>
    <row r="3021" spans="4:6" outlineLevel="1">
      <c r="D3021"/>
      <c r="E3021"/>
      <c r="F3021"/>
    </row>
    <row r="3022" spans="4:6" outlineLevel="1">
      <c r="D3022"/>
      <c r="E3022"/>
      <c r="F3022"/>
    </row>
    <row r="3023" spans="4:6" outlineLevel="1">
      <c r="D3023"/>
      <c r="E3023"/>
      <c r="F3023"/>
    </row>
    <row r="3024" spans="4:6" outlineLevel="1">
      <c r="D3024"/>
      <c r="E3024"/>
      <c r="F3024"/>
    </row>
    <row r="3025" spans="4:6" outlineLevel="1">
      <c r="D3025"/>
      <c r="E3025"/>
      <c r="F3025"/>
    </row>
    <row r="3026" spans="4:6" outlineLevel="1">
      <c r="D3026"/>
      <c r="E3026"/>
      <c r="F3026"/>
    </row>
    <row r="3027" spans="4:6" outlineLevel="1">
      <c r="D3027"/>
      <c r="E3027"/>
      <c r="F3027"/>
    </row>
    <row r="3028" spans="4:6" outlineLevel="1">
      <c r="D3028"/>
      <c r="E3028"/>
      <c r="F3028"/>
    </row>
    <row r="3029" spans="4:6" outlineLevel="1">
      <c r="D3029"/>
      <c r="E3029"/>
      <c r="F3029"/>
    </row>
    <row r="3030" spans="4:6" outlineLevel="1">
      <c r="D3030"/>
      <c r="E3030"/>
      <c r="F3030"/>
    </row>
    <row r="3031" spans="4:6" outlineLevel="1">
      <c r="D3031"/>
      <c r="E3031"/>
      <c r="F3031"/>
    </row>
    <row r="3032" spans="4:6" outlineLevel="1">
      <c r="D3032"/>
      <c r="E3032"/>
      <c r="F3032"/>
    </row>
    <row r="3033" spans="4:6" outlineLevel="1">
      <c r="D3033"/>
      <c r="E3033"/>
      <c r="F3033"/>
    </row>
    <row r="3034" spans="4:6" outlineLevel="1">
      <c r="D3034"/>
      <c r="E3034"/>
      <c r="F3034"/>
    </row>
    <row r="3035" spans="4:6" outlineLevel="1">
      <c r="D3035"/>
      <c r="E3035"/>
      <c r="F3035"/>
    </row>
    <row r="3036" spans="4:6" outlineLevel="1">
      <c r="D3036"/>
      <c r="E3036"/>
      <c r="F3036"/>
    </row>
    <row r="3037" spans="4:6" outlineLevel="1">
      <c r="D3037"/>
      <c r="E3037"/>
      <c r="F3037"/>
    </row>
    <row r="3038" spans="4:6" outlineLevel="1">
      <c r="D3038"/>
      <c r="E3038"/>
      <c r="F3038"/>
    </row>
    <row r="3039" spans="4:6" outlineLevel="1">
      <c r="D3039"/>
      <c r="E3039"/>
      <c r="F3039"/>
    </row>
    <row r="3040" spans="4:6" outlineLevel="1">
      <c r="D3040"/>
      <c r="E3040"/>
      <c r="F3040"/>
    </row>
    <row r="3041" spans="4:6" outlineLevel="1">
      <c r="D3041"/>
      <c r="E3041"/>
      <c r="F3041"/>
    </row>
    <row r="3042" spans="4:6" outlineLevel="1">
      <c r="D3042"/>
      <c r="E3042"/>
      <c r="F3042"/>
    </row>
    <row r="3043" spans="4:6" outlineLevel="1">
      <c r="D3043"/>
      <c r="E3043"/>
      <c r="F3043"/>
    </row>
    <row r="3044" spans="4:6" outlineLevel="1">
      <c r="D3044"/>
      <c r="E3044"/>
      <c r="F3044"/>
    </row>
    <row r="3045" spans="4:6" outlineLevel="1">
      <c r="D3045"/>
      <c r="E3045"/>
      <c r="F3045"/>
    </row>
    <row r="3046" spans="4:6" outlineLevel="1">
      <c r="D3046"/>
      <c r="E3046"/>
      <c r="F3046"/>
    </row>
    <row r="3047" spans="4:6" outlineLevel="1">
      <c r="D3047"/>
      <c r="E3047"/>
      <c r="F3047"/>
    </row>
    <row r="3048" spans="4:6" outlineLevel="1">
      <c r="D3048"/>
      <c r="E3048"/>
      <c r="F3048"/>
    </row>
    <row r="3049" spans="4:6" outlineLevel="1">
      <c r="D3049"/>
      <c r="E3049"/>
      <c r="F3049"/>
    </row>
    <row r="3050" spans="4:6" outlineLevel="1">
      <c r="D3050"/>
      <c r="E3050"/>
      <c r="F3050"/>
    </row>
    <row r="3051" spans="4:6" outlineLevel="1">
      <c r="D3051"/>
      <c r="E3051"/>
      <c r="F3051"/>
    </row>
    <row r="3052" spans="4:6" outlineLevel="1">
      <c r="D3052"/>
      <c r="E3052"/>
      <c r="F3052"/>
    </row>
    <row r="3053" spans="4:6" outlineLevel="1">
      <c r="D3053"/>
      <c r="E3053"/>
      <c r="F3053"/>
    </row>
    <row r="3054" spans="4:6" outlineLevel="1">
      <c r="D3054"/>
      <c r="E3054"/>
      <c r="F3054"/>
    </row>
    <row r="3055" spans="4:6" outlineLevel="1">
      <c r="D3055"/>
      <c r="E3055"/>
      <c r="F3055"/>
    </row>
    <row r="3056" spans="4:6" outlineLevel="1">
      <c r="D3056"/>
      <c r="E3056"/>
      <c r="F3056"/>
    </row>
    <row r="3057" spans="4:6" outlineLevel="1">
      <c r="D3057"/>
      <c r="E3057"/>
      <c r="F3057"/>
    </row>
    <row r="3058" spans="4:6" outlineLevel="1">
      <c r="D3058"/>
      <c r="E3058"/>
      <c r="F3058"/>
    </row>
    <row r="3059" spans="4:6" outlineLevel="1">
      <c r="D3059"/>
      <c r="E3059"/>
      <c r="F3059"/>
    </row>
    <row r="3060" spans="4:6" outlineLevel="1">
      <c r="D3060"/>
      <c r="E3060"/>
      <c r="F3060"/>
    </row>
    <row r="3061" spans="4:6" outlineLevel="1">
      <c r="D3061"/>
      <c r="E3061"/>
      <c r="F3061"/>
    </row>
    <row r="3062" spans="4:6" outlineLevel="1">
      <c r="D3062"/>
      <c r="E3062"/>
      <c r="F3062"/>
    </row>
    <row r="3063" spans="4:6" outlineLevel="1">
      <c r="D3063"/>
      <c r="E3063"/>
      <c r="F3063"/>
    </row>
    <row r="3064" spans="4:6" outlineLevel="1">
      <c r="D3064"/>
      <c r="E3064"/>
      <c r="F3064"/>
    </row>
    <row r="3065" spans="4:6" outlineLevel="1">
      <c r="D3065"/>
      <c r="E3065"/>
      <c r="F3065"/>
    </row>
    <row r="3066" spans="4:6" outlineLevel="1">
      <c r="D3066"/>
      <c r="E3066"/>
      <c r="F3066"/>
    </row>
    <row r="3067" spans="4:6" outlineLevel="1">
      <c r="D3067"/>
      <c r="E3067"/>
      <c r="F3067"/>
    </row>
    <row r="3068" spans="4:6" outlineLevel="1">
      <c r="D3068"/>
      <c r="E3068"/>
      <c r="F3068"/>
    </row>
    <row r="3069" spans="4:6" outlineLevel="1">
      <c r="D3069"/>
      <c r="E3069"/>
      <c r="F3069"/>
    </row>
    <row r="3070" spans="4:6" outlineLevel="1">
      <c r="D3070"/>
      <c r="E3070"/>
      <c r="F3070"/>
    </row>
    <row r="3071" spans="4:6" outlineLevel="1">
      <c r="D3071"/>
      <c r="E3071"/>
      <c r="F3071"/>
    </row>
    <row r="3072" spans="4:6" outlineLevel="1">
      <c r="D3072"/>
      <c r="E3072"/>
      <c r="F3072"/>
    </row>
    <row r="3073" spans="4:6" outlineLevel="1">
      <c r="D3073"/>
      <c r="E3073"/>
      <c r="F3073"/>
    </row>
    <row r="3074" spans="4:6" outlineLevel="1">
      <c r="D3074"/>
      <c r="E3074"/>
      <c r="F3074"/>
    </row>
    <row r="3075" spans="4:6" outlineLevel="1">
      <c r="D3075"/>
      <c r="E3075"/>
      <c r="F3075"/>
    </row>
    <row r="3076" spans="4:6" outlineLevel="1">
      <c r="D3076"/>
      <c r="E3076"/>
      <c r="F3076"/>
    </row>
    <row r="3077" spans="4:6" outlineLevel="1">
      <c r="D3077"/>
      <c r="E3077"/>
      <c r="F3077"/>
    </row>
    <row r="3078" spans="4:6" outlineLevel="1">
      <c r="D3078"/>
      <c r="E3078"/>
      <c r="F3078"/>
    </row>
    <row r="3079" spans="4:6" outlineLevel="1">
      <c r="D3079"/>
      <c r="E3079"/>
      <c r="F3079"/>
    </row>
    <row r="3080" spans="4:6" outlineLevel="1">
      <c r="D3080"/>
      <c r="E3080"/>
      <c r="F3080"/>
    </row>
    <row r="3081" spans="4:6" outlineLevel="1">
      <c r="D3081"/>
      <c r="E3081"/>
      <c r="F3081"/>
    </row>
    <row r="3082" spans="4:6" outlineLevel="1">
      <c r="D3082"/>
      <c r="E3082"/>
      <c r="F3082"/>
    </row>
    <row r="3083" spans="4:6" outlineLevel="1">
      <c r="D3083"/>
      <c r="E3083"/>
      <c r="F3083"/>
    </row>
    <row r="3084" spans="4:6" outlineLevel="1">
      <c r="D3084"/>
      <c r="E3084"/>
      <c r="F3084"/>
    </row>
    <row r="3085" spans="4:6" outlineLevel="1">
      <c r="D3085"/>
      <c r="E3085"/>
      <c r="F3085"/>
    </row>
    <row r="3086" spans="4:6" outlineLevel="1">
      <c r="D3086"/>
      <c r="E3086"/>
      <c r="F3086"/>
    </row>
    <row r="3087" spans="4:6" outlineLevel="1">
      <c r="D3087"/>
      <c r="E3087"/>
      <c r="F3087"/>
    </row>
    <row r="3088" spans="4:6" outlineLevel="1">
      <c r="D3088"/>
      <c r="E3088"/>
      <c r="F3088"/>
    </row>
    <row r="3089" spans="4:6" outlineLevel="1">
      <c r="D3089"/>
      <c r="E3089"/>
      <c r="F3089"/>
    </row>
    <row r="3090" spans="4:6" outlineLevel="1">
      <c r="D3090"/>
      <c r="E3090"/>
      <c r="F3090"/>
    </row>
    <row r="3091" spans="4:6" outlineLevel="1">
      <c r="D3091"/>
      <c r="E3091"/>
      <c r="F3091"/>
    </row>
    <row r="3092" spans="4:6" outlineLevel="1">
      <c r="D3092"/>
      <c r="E3092"/>
      <c r="F3092"/>
    </row>
    <row r="3093" spans="4:6" outlineLevel="1">
      <c r="D3093"/>
      <c r="E3093"/>
      <c r="F3093"/>
    </row>
    <row r="3094" spans="4:6" outlineLevel="1">
      <c r="D3094"/>
      <c r="E3094"/>
      <c r="F3094"/>
    </row>
    <row r="3095" spans="4:6" outlineLevel="1">
      <c r="D3095"/>
      <c r="E3095"/>
      <c r="F3095"/>
    </row>
    <row r="3096" spans="4:6" outlineLevel="1">
      <c r="D3096"/>
      <c r="E3096"/>
      <c r="F3096"/>
    </row>
    <row r="3097" spans="4:6" outlineLevel="1">
      <c r="D3097"/>
      <c r="E3097"/>
      <c r="F3097"/>
    </row>
    <row r="3098" spans="4:6" outlineLevel="1">
      <c r="D3098"/>
      <c r="E3098"/>
      <c r="F3098"/>
    </row>
    <row r="3099" spans="4:6" outlineLevel="1">
      <c r="D3099"/>
      <c r="E3099"/>
      <c r="F3099"/>
    </row>
    <row r="3100" spans="4:6">
      <c r="D3100"/>
      <c r="E3100"/>
      <c r="F3100"/>
    </row>
    <row r="3101" spans="4:6" outlineLevel="1">
      <c r="D3101"/>
      <c r="E3101"/>
      <c r="F3101"/>
    </row>
    <row r="3102" spans="4:6" outlineLevel="1">
      <c r="D3102"/>
      <c r="E3102"/>
      <c r="F3102"/>
    </row>
    <row r="3103" spans="4:6" outlineLevel="1">
      <c r="D3103"/>
      <c r="E3103"/>
      <c r="F3103"/>
    </row>
    <row r="3104" spans="4:6" outlineLevel="1">
      <c r="D3104"/>
      <c r="E3104"/>
      <c r="F3104"/>
    </row>
    <row r="3105" spans="4:6" outlineLevel="1">
      <c r="D3105"/>
      <c r="E3105"/>
      <c r="F3105"/>
    </row>
    <row r="3106" spans="4:6" outlineLevel="1">
      <c r="D3106"/>
      <c r="E3106"/>
      <c r="F3106"/>
    </row>
    <row r="3107" spans="4:6" outlineLevel="1">
      <c r="D3107"/>
      <c r="E3107"/>
      <c r="F3107"/>
    </row>
    <row r="3108" spans="4:6" outlineLevel="1">
      <c r="D3108"/>
      <c r="E3108"/>
      <c r="F3108"/>
    </row>
    <row r="3109" spans="4:6" outlineLevel="1">
      <c r="D3109"/>
      <c r="E3109"/>
      <c r="F3109"/>
    </row>
    <row r="3110" spans="4:6" outlineLevel="1">
      <c r="D3110"/>
      <c r="E3110"/>
      <c r="F3110"/>
    </row>
    <row r="3111" spans="4:6" outlineLevel="1">
      <c r="D3111"/>
      <c r="E3111"/>
      <c r="F3111"/>
    </row>
    <row r="3112" spans="4:6" outlineLevel="1">
      <c r="D3112"/>
      <c r="E3112"/>
      <c r="F3112"/>
    </row>
    <row r="3113" spans="4:6">
      <c r="D3113"/>
      <c r="E3113"/>
      <c r="F3113"/>
    </row>
    <row r="3114" spans="4:6" outlineLevel="1">
      <c r="D3114"/>
      <c r="E3114"/>
      <c r="F3114"/>
    </row>
    <row r="3115" spans="4:6" outlineLevel="1">
      <c r="D3115"/>
      <c r="E3115"/>
      <c r="F3115"/>
    </row>
    <row r="3116" spans="4:6" outlineLevel="1">
      <c r="D3116"/>
      <c r="E3116"/>
      <c r="F3116"/>
    </row>
    <row r="3117" spans="4:6" outlineLevel="1">
      <c r="D3117"/>
      <c r="E3117"/>
      <c r="F3117"/>
    </row>
    <row r="3118" spans="4:6" outlineLevel="1">
      <c r="D3118"/>
      <c r="E3118"/>
      <c r="F3118"/>
    </row>
    <row r="3119" spans="4:6" outlineLevel="1">
      <c r="D3119"/>
      <c r="E3119"/>
      <c r="F3119"/>
    </row>
    <row r="3120" spans="4:6" outlineLevel="1">
      <c r="D3120"/>
      <c r="E3120"/>
      <c r="F3120"/>
    </row>
    <row r="3121" spans="4:6" outlineLevel="1">
      <c r="D3121"/>
      <c r="E3121"/>
      <c r="F3121"/>
    </row>
    <row r="3122" spans="4:6" outlineLevel="1">
      <c r="D3122"/>
      <c r="E3122"/>
      <c r="F3122"/>
    </row>
    <row r="3123" spans="4:6">
      <c r="D3123"/>
      <c r="E3123"/>
      <c r="F3123"/>
    </row>
    <row r="3124" spans="4:6" outlineLevel="1">
      <c r="D3124"/>
      <c r="E3124"/>
      <c r="F3124"/>
    </row>
    <row r="3125" spans="4:6" outlineLevel="1">
      <c r="D3125"/>
      <c r="E3125"/>
      <c r="F3125"/>
    </row>
    <row r="3126" spans="4:6" outlineLevel="1">
      <c r="D3126"/>
      <c r="E3126"/>
      <c r="F3126"/>
    </row>
    <row r="3127" spans="4:6" outlineLevel="1">
      <c r="D3127"/>
      <c r="E3127"/>
      <c r="F3127"/>
    </row>
    <row r="3128" spans="4:6" outlineLevel="1">
      <c r="D3128"/>
      <c r="E3128"/>
      <c r="F3128"/>
    </row>
    <row r="3129" spans="4:6" outlineLevel="1">
      <c r="D3129"/>
      <c r="E3129"/>
      <c r="F3129"/>
    </row>
    <row r="3130" spans="4:6" outlineLevel="1">
      <c r="D3130"/>
      <c r="E3130"/>
      <c r="F3130"/>
    </row>
    <row r="3131" spans="4:6" outlineLevel="1">
      <c r="D3131"/>
      <c r="E3131"/>
      <c r="F3131"/>
    </row>
    <row r="3132" spans="4:6" outlineLevel="1">
      <c r="D3132"/>
      <c r="E3132"/>
      <c r="F3132"/>
    </row>
    <row r="3133" spans="4:6" outlineLevel="1">
      <c r="D3133"/>
      <c r="E3133"/>
      <c r="F3133"/>
    </row>
    <row r="3134" spans="4:6" outlineLevel="1">
      <c r="D3134"/>
      <c r="E3134"/>
      <c r="F3134"/>
    </row>
    <row r="3135" spans="4:6" outlineLevel="1">
      <c r="D3135"/>
      <c r="E3135"/>
      <c r="F3135"/>
    </row>
    <row r="3136" spans="4:6" outlineLevel="1">
      <c r="D3136"/>
      <c r="E3136"/>
      <c r="F3136"/>
    </row>
    <row r="3137" spans="4:6">
      <c r="D3137"/>
      <c r="E3137"/>
      <c r="F3137"/>
    </row>
    <row r="3138" spans="4:6" outlineLevel="1">
      <c r="D3138"/>
      <c r="E3138"/>
      <c r="F3138"/>
    </row>
    <row r="3139" spans="4:6" outlineLevel="1">
      <c r="D3139"/>
      <c r="E3139"/>
      <c r="F3139"/>
    </row>
    <row r="3140" spans="4:6" outlineLevel="1">
      <c r="D3140"/>
      <c r="E3140"/>
      <c r="F3140"/>
    </row>
    <row r="3141" spans="4:6" outlineLevel="1">
      <c r="D3141"/>
      <c r="E3141"/>
      <c r="F3141"/>
    </row>
    <row r="3142" spans="4:6" outlineLevel="1">
      <c r="D3142"/>
      <c r="E3142"/>
      <c r="F3142"/>
    </row>
    <row r="3143" spans="4:6" outlineLevel="1">
      <c r="D3143"/>
      <c r="E3143"/>
      <c r="F3143"/>
    </row>
    <row r="3144" spans="4:6" outlineLevel="1">
      <c r="D3144"/>
      <c r="E3144"/>
      <c r="F3144"/>
    </row>
    <row r="3145" spans="4:6" outlineLevel="1">
      <c r="D3145"/>
      <c r="E3145"/>
      <c r="F3145"/>
    </row>
    <row r="3146" spans="4:6" outlineLevel="1">
      <c r="D3146"/>
      <c r="E3146"/>
      <c r="F3146"/>
    </row>
    <row r="3147" spans="4:6" outlineLevel="1">
      <c r="D3147"/>
      <c r="E3147"/>
      <c r="F3147"/>
    </row>
    <row r="3148" spans="4:6" outlineLevel="1">
      <c r="D3148"/>
      <c r="E3148"/>
      <c r="F3148"/>
    </row>
    <row r="3149" spans="4:6" outlineLevel="1">
      <c r="D3149"/>
      <c r="E3149"/>
      <c r="F3149"/>
    </row>
    <row r="3150" spans="4:6" outlineLevel="1">
      <c r="D3150"/>
      <c r="E3150"/>
      <c r="F3150"/>
    </row>
    <row r="3151" spans="4:6" outlineLevel="1">
      <c r="D3151"/>
      <c r="E3151"/>
      <c r="F3151"/>
    </row>
    <row r="3152" spans="4:6" outlineLevel="1">
      <c r="D3152"/>
      <c r="E3152"/>
      <c r="F3152"/>
    </row>
    <row r="3153" spans="4:6" outlineLevel="1">
      <c r="D3153"/>
      <c r="E3153"/>
      <c r="F3153"/>
    </row>
    <row r="3154" spans="4:6" outlineLevel="1">
      <c r="D3154"/>
      <c r="E3154"/>
      <c r="F3154"/>
    </row>
    <row r="3155" spans="4:6" outlineLevel="1">
      <c r="D3155"/>
      <c r="E3155"/>
      <c r="F3155"/>
    </row>
    <row r="3156" spans="4:6" outlineLevel="1">
      <c r="D3156"/>
      <c r="E3156"/>
      <c r="F3156"/>
    </row>
    <row r="3157" spans="4:6" outlineLevel="1">
      <c r="D3157"/>
      <c r="E3157"/>
      <c r="F3157"/>
    </row>
    <row r="3158" spans="4:6" outlineLevel="1">
      <c r="D3158"/>
      <c r="E3158"/>
      <c r="F3158"/>
    </row>
    <row r="3159" spans="4:6" outlineLevel="1">
      <c r="D3159"/>
      <c r="E3159"/>
      <c r="F3159"/>
    </row>
    <row r="3160" spans="4:6" outlineLevel="1">
      <c r="D3160"/>
      <c r="E3160"/>
      <c r="F3160"/>
    </row>
    <row r="3161" spans="4:6" outlineLevel="1">
      <c r="D3161"/>
      <c r="E3161"/>
      <c r="F3161"/>
    </row>
    <row r="3162" spans="4:6" outlineLevel="1">
      <c r="D3162"/>
      <c r="E3162"/>
      <c r="F3162"/>
    </row>
    <row r="3163" spans="4:6" outlineLevel="1">
      <c r="D3163"/>
      <c r="E3163"/>
      <c r="F3163"/>
    </row>
    <row r="3164" spans="4:6" outlineLevel="1">
      <c r="D3164"/>
      <c r="E3164"/>
      <c r="F3164"/>
    </row>
    <row r="3165" spans="4:6" outlineLevel="1">
      <c r="D3165"/>
      <c r="E3165"/>
      <c r="F3165"/>
    </row>
    <row r="3166" spans="4:6" outlineLevel="1">
      <c r="D3166"/>
      <c r="E3166"/>
      <c r="F3166"/>
    </row>
    <row r="3167" spans="4:6" outlineLevel="1">
      <c r="D3167"/>
      <c r="E3167"/>
      <c r="F3167"/>
    </row>
    <row r="3168" spans="4:6" outlineLevel="1">
      <c r="D3168"/>
      <c r="E3168"/>
      <c r="F3168"/>
    </row>
    <row r="3169" spans="4:6" outlineLevel="1">
      <c r="D3169"/>
      <c r="E3169"/>
      <c r="F3169"/>
    </row>
    <row r="3170" spans="4:6" outlineLevel="1">
      <c r="D3170"/>
      <c r="E3170"/>
      <c r="F3170"/>
    </row>
    <row r="3171" spans="4:6" outlineLevel="1">
      <c r="D3171"/>
      <c r="E3171"/>
      <c r="F3171"/>
    </row>
    <row r="3172" spans="4:6" outlineLevel="1">
      <c r="D3172"/>
      <c r="E3172"/>
      <c r="F3172"/>
    </row>
    <row r="3173" spans="4:6" outlineLevel="1">
      <c r="D3173"/>
      <c r="E3173"/>
      <c r="F3173"/>
    </row>
    <row r="3174" spans="4:6" outlineLevel="1">
      <c r="D3174"/>
      <c r="E3174"/>
      <c r="F3174"/>
    </row>
    <row r="3175" spans="4:6" outlineLevel="1">
      <c r="D3175"/>
      <c r="E3175"/>
      <c r="F3175"/>
    </row>
    <row r="3176" spans="4:6" outlineLevel="1">
      <c r="D3176"/>
      <c r="E3176"/>
      <c r="F3176"/>
    </row>
    <row r="3177" spans="4:6" outlineLevel="1">
      <c r="D3177"/>
      <c r="E3177"/>
      <c r="F3177"/>
    </row>
    <row r="3178" spans="4:6" outlineLevel="1">
      <c r="D3178"/>
      <c r="E3178"/>
      <c r="F3178"/>
    </row>
    <row r="3179" spans="4:6" outlineLevel="1">
      <c r="D3179"/>
      <c r="E3179"/>
      <c r="F3179"/>
    </row>
    <row r="3180" spans="4:6" outlineLevel="1">
      <c r="D3180"/>
      <c r="E3180"/>
      <c r="F3180"/>
    </row>
    <row r="3181" spans="4:6" outlineLevel="1">
      <c r="D3181"/>
      <c r="E3181"/>
      <c r="F3181"/>
    </row>
    <row r="3182" spans="4:6" outlineLevel="1">
      <c r="D3182"/>
      <c r="E3182"/>
      <c r="F3182"/>
    </row>
    <row r="3183" spans="4:6" outlineLevel="1">
      <c r="D3183"/>
      <c r="E3183"/>
      <c r="F3183"/>
    </row>
    <row r="3184" spans="4:6" outlineLevel="1">
      <c r="D3184"/>
      <c r="E3184"/>
      <c r="F3184"/>
    </row>
    <row r="3185" spans="4:6" outlineLevel="1">
      <c r="D3185"/>
      <c r="E3185"/>
      <c r="F3185"/>
    </row>
    <row r="3186" spans="4:6" outlineLevel="1">
      <c r="D3186"/>
      <c r="E3186"/>
      <c r="F3186"/>
    </row>
    <row r="3187" spans="4:6" outlineLevel="1">
      <c r="D3187"/>
      <c r="E3187"/>
      <c r="F3187"/>
    </row>
    <row r="3188" spans="4:6" outlineLevel="1">
      <c r="D3188"/>
      <c r="E3188"/>
      <c r="F3188"/>
    </row>
    <row r="3189" spans="4:6" outlineLevel="1">
      <c r="D3189"/>
      <c r="E3189"/>
      <c r="F3189"/>
    </row>
    <row r="3190" spans="4:6" outlineLevel="1">
      <c r="D3190"/>
      <c r="E3190"/>
      <c r="F3190"/>
    </row>
    <row r="3191" spans="4:6" outlineLevel="1">
      <c r="D3191"/>
      <c r="E3191"/>
      <c r="F3191"/>
    </row>
    <row r="3192" spans="4:6" outlineLevel="1">
      <c r="D3192"/>
      <c r="E3192"/>
      <c r="F3192"/>
    </row>
    <row r="3193" spans="4:6" outlineLevel="1">
      <c r="D3193"/>
      <c r="E3193"/>
      <c r="F3193"/>
    </row>
    <row r="3194" spans="4:6" outlineLevel="1">
      <c r="D3194"/>
      <c r="E3194"/>
      <c r="F3194"/>
    </row>
    <row r="3195" spans="4:6" outlineLevel="1">
      <c r="D3195"/>
      <c r="E3195"/>
      <c r="F3195"/>
    </row>
    <row r="3196" spans="4:6" outlineLevel="1">
      <c r="D3196"/>
      <c r="E3196"/>
      <c r="F3196"/>
    </row>
    <row r="3197" spans="4:6" outlineLevel="1">
      <c r="D3197"/>
      <c r="E3197"/>
      <c r="F3197"/>
    </row>
    <row r="3198" spans="4:6" outlineLevel="1">
      <c r="D3198"/>
      <c r="E3198"/>
      <c r="F3198"/>
    </row>
    <row r="3199" spans="4:6" outlineLevel="1">
      <c r="D3199"/>
      <c r="E3199"/>
      <c r="F3199"/>
    </row>
    <row r="3200" spans="4:6" outlineLevel="1">
      <c r="D3200"/>
      <c r="E3200"/>
      <c r="F3200"/>
    </row>
    <row r="3201" spans="4:6" outlineLevel="1">
      <c r="D3201"/>
      <c r="E3201"/>
      <c r="F3201"/>
    </row>
    <row r="3202" spans="4:6" outlineLevel="1">
      <c r="D3202"/>
      <c r="E3202"/>
      <c r="F3202"/>
    </row>
    <row r="3203" spans="4:6" outlineLevel="1">
      <c r="D3203"/>
      <c r="E3203"/>
      <c r="F3203"/>
    </row>
    <row r="3204" spans="4:6" outlineLevel="1">
      <c r="D3204"/>
      <c r="E3204"/>
      <c r="F3204"/>
    </row>
    <row r="3205" spans="4:6" outlineLevel="1">
      <c r="D3205"/>
      <c r="E3205"/>
      <c r="F3205"/>
    </row>
    <row r="3206" spans="4:6" outlineLevel="1">
      <c r="D3206"/>
      <c r="E3206"/>
      <c r="F3206"/>
    </row>
    <row r="3207" spans="4:6" outlineLevel="1">
      <c r="D3207"/>
      <c r="E3207"/>
      <c r="F3207"/>
    </row>
    <row r="3208" spans="4:6" outlineLevel="1">
      <c r="D3208"/>
      <c r="E3208"/>
      <c r="F3208"/>
    </row>
    <row r="3209" spans="4:6" outlineLevel="1">
      <c r="D3209"/>
      <c r="E3209"/>
      <c r="F3209"/>
    </row>
    <row r="3210" spans="4:6" outlineLevel="1">
      <c r="D3210"/>
      <c r="E3210"/>
      <c r="F3210"/>
    </row>
    <row r="3211" spans="4:6" outlineLevel="1">
      <c r="D3211"/>
      <c r="E3211"/>
      <c r="F3211"/>
    </row>
    <row r="3212" spans="4:6" outlineLevel="1">
      <c r="D3212"/>
      <c r="E3212"/>
      <c r="F3212"/>
    </row>
    <row r="3213" spans="4:6" outlineLevel="1">
      <c r="D3213"/>
      <c r="E3213"/>
      <c r="F3213"/>
    </row>
    <row r="3214" spans="4:6" outlineLevel="1">
      <c r="D3214"/>
      <c r="E3214"/>
      <c r="F3214"/>
    </row>
    <row r="3215" spans="4:6" outlineLevel="1">
      <c r="D3215"/>
      <c r="E3215"/>
      <c r="F3215"/>
    </row>
    <row r="3216" spans="4:6" outlineLevel="1">
      <c r="D3216"/>
      <c r="E3216"/>
      <c r="F3216"/>
    </row>
    <row r="3217" spans="4:6" outlineLevel="1">
      <c r="D3217"/>
      <c r="E3217"/>
      <c r="F3217"/>
    </row>
    <row r="3218" spans="4:6" outlineLevel="1">
      <c r="D3218"/>
      <c r="E3218"/>
      <c r="F3218"/>
    </row>
    <row r="3219" spans="4:6" outlineLevel="1">
      <c r="D3219"/>
      <c r="E3219"/>
      <c r="F3219"/>
    </row>
    <row r="3220" spans="4:6" outlineLevel="1">
      <c r="D3220"/>
      <c r="E3220"/>
      <c r="F3220"/>
    </row>
    <row r="3221" spans="4:6" outlineLevel="1">
      <c r="D3221"/>
      <c r="E3221"/>
      <c r="F3221"/>
    </row>
    <row r="3222" spans="4:6" outlineLevel="1">
      <c r="D3222"/>
      <c r="E3222"/>
      <c r="F3222"/>
    </row>
    <row r="3223" spans="4:6" outlineLevel="1">
      <c r="D3223"/>
      <c r="E3223"/>
      <c r="F3223"/>
    </row>
    <row r="3224" spans="4:6" outlineLevel="1">
      <c r="D3224"/>
      <c r="E3224"/>
      <c r="F3224"/>
    </row>
    <row r="3225" spans="4:6" outlineLevel="1">
      <c r="D3225"/>
      <c r="E3225"/>
      <c r="F3225"/>
    </row>
    <row r="3226" spans="4:6" outlineLevel="1">
      <c r="D3226"/>
      <c r="E3226"/>
      <c r="F3226"/>
    </row>
    <row r="3227" spans="4:6" outlineLevel="1">
      <c r="D3227"/>
      <c r="E3227"/>
      <c r="F3227"/>
    </row>
    <row r="3228" spans="4:6" outlineLevel="1">
      <c r="D3228"/>
      <c r="E3228"/>
      <c r="F3228"/>
    </row>
    <row r="3229" spans="4:6" outlineLevel="1">
      <c r="D3229"/>
      <c r="E3229"/>
      <c r="F3229"/>
    </row>
    <row r="3230" spans="4:6" outlineLevel="1">
      <c r="D3230"/>
      <c r="E3230"/>
      <c r="F3230"/>
    </row>
    <row r="3231" spans="4:6" outlineLevel="1">
      <c r="D3231"/>
      <c r="E3231"/>
      <c r="F3231"/>
    </row>
    <row r="3232" spans="4:6" outlineLevel="1">
      <c r="D3232"/>
      <c r="E3232"/>
      <c r="F3232"/>
    </row>
    <row r="3233" spans="4:6" outlineLevel="1">
      <c r="D3233"/>
      <c r="E3233"/>
      <c r="F3233"/>
    </row>
    <row r="3234" spans="4:6" outlineLevel="1">
      <c r="D3234"/>
      <c r="E3234"/>
      <c r="F3234"/>
    </row>
    <row r="3235" spans="4:6" outlineLevel="1">
      <c r="D3235"/>
      <c r="E3235"/>
      <c r="F3235"/>
    </row>
    <row r="3236" spans="4:6" outlineLevel="1">
      <c r="D3236"/>
      <c r="E3236"/>
      <c r="F3236"/>
    </row>
    <row r="3237" spans="4:6" outlineLevel="1">
      <c r="D3237"/>
      <c r="E3237"/>
      <c r="F3237"/>
    </row>
    <row r="3238" spans="4:6" outlineLevel="1">
      <c r="D3238"/>
      <c r="E3238"/>
      <c r="F3238"/>
    </row>
    <row r="3239" spans="4:6" outlineLevel="1">
      <c r="D3239"/>
      <c r="E3239"/>
      <c r="F3239"/>
    </row>
    <row r="3240" spans="4:6" outlineLevel="1">
      <c r="D3240"/>
      <c r="E3240"/>
      <c r="F3240"/>
    </row>
    <row r="3241" spans="4:6" outlineLevel="1">
      <c r="D3241"/>
      <c r="E3241"/>
      <c r="F3241"/>
    </row>
    <row r="3242" spans="4:6" outlineLevel="1">
      <c r="D3242"/>
      <c r="E3242"/>
      <c r="F3242"/>
    </row>
    <row r="3243" spans="4:6" outlineLevel="1">
      <c r="D3243"/>
      <c r="E3243"/>
      <c r="F3243"/>
    </row>
    <row r="3244" spans="4:6" outlineLevel="1">
      <c r="D3244"/>
      <c r="E3244"/>
      <c r="F3244"/>
    </row>
    <row r="3245" spans="4:6" outlineLevel="1">
      <c r="D3245"/>
      <c r="E3245"/>
      <c r="F3245"/>
    </row>
    <row r="3246" spans="4:6" outlineLevel="1">
      <c r="D3246"/>
      <c r="E3246"/>
      <c r="F3246"/>
    </row>
    <row r="3247" spans="4:6" outlineLevel="1">
      <c r="D3247"/>
      <c r="E3247"/>
      <c r="F3247"/>
    </row>
    <row r="3248" spans="4:6" outlineLevel="1">
      <c r="D3248"/>
      <c r="E3248"/>
      <c r="F3248"/>
    </row>
    <row r="3249" spans="4:6" outlineLevel="1">
      <c r="D3249"/>
      <c r="E3249"/>
      <c r="F3249"/>
    </row>
    <row r="3250" spans="4:6" outlineLevel="1">
      <c r="D3250"/>
      <c r="E3250"/>
      <c r="F3250"/>
    </row>
    <row r="3251" spans="4:6" outlineLevel="1">
      <c r="D3251"/>
      <c r="E3251"/>
      <c r="F3251"/>
    </row>
    <row r="3252" spans="4:6" outlineLevel="1">
      <c r="D3252"/>
      <c r="E3252"/>
      <c r="F3252"/>
    </row>
    <row r="3253" spans="4:6" outlineLevel="1">
      <c r="D3253"/>
      <c r="E3253"/>
      <c r="F3253"/>
    </row>
    <row r="3254" spans="4:6" outlineLevel="1">
      <c r="D3254"/>
      <c r="E3254"/>
      <c r="F3254"/>
    </row>
    <row r="3255" spans="4:6" outlineLevel="1">
      <c r="D3255"/>
      <c r="E3255"/>
      <c r="F3255"/>
    </row>
    <row r="3256" spans="4:6" outlineLevel="1">
      <c r="D3256"/>
      <c r="E3256"/>
      <c r="F3256"/>
    </row>
    <row r="3257" spans="4:6" outlineLevel="1">
      <c r="D3257"/>
      <c r="E3257"/>
      <c r="F3257"/>
    </row>
    <row r="3258" spans="4:6" outlineLevel="1">
      <c r="D3258"/>
      <c r="E3258"/>
      <c r="F3258"/>
    </row>
    <row r="3259" spans="4:6" outlineLevel="1">
      <c r="D3259"/>
      <c r="E3259"/>
      <c r="F3259"/>
    </row>
    <row r="3260" spans="4:6" outlineLevel="1">
      <c r="D3260"/>
      <c r="E3260"/>
      <c r="F3260"/>
    </row>
    <row r="3261" spans="4:6" outlineLevel="1">
      <c r="D3261"/>
      <c r="E3261"/>
      <c r="F3261"/>
    </row>
    <row r="3262" spans="4:6" outlineLevel="1">
      <c r="D3262"/>
      <c r="E3262"/>
      <c r="F3262"/>
    </row>
    <row r="3263" spans="4:6" outlineLevel="1">
      <c r="D3263"/>
      <c r="E3263"/>
      <c r="F3263"/>
    </row>
    <row r="3264" spans="4:6" outlineLevel="1">
      <c r="D3264"/>
      <c r="E3264"/>
      <c r="F3264"/>
    </row>
    <row r="3265" spans="4:6" outlineLevel="1">
      <c r="D3265"/>
      <c r="E3265"/>
      <c r="F3265"/>
    </row>
    <row r="3266" spans="4:6" outlineLevel="1">
      <c r="D3266"/>
      <c r="E3266"/>
      <c r="F3266"/>
    </row>
    <row r="3267" spans="4:6" outlineLevel="1">
      <c r="D3267"/>
      <c r="E3267"/>
      <c r="F3267"/>
    </row>
    <row r="3268" spans="4:6" outlineLevel="1">
      <c r="D3268"/>
      <c r="E3268"/>
      <c r="F3268"/>
    </row>
    <row r="3269" spans="4:6" outlineLevel="1">
      <c r="D3269"/>
      <c r="E3269"/>
      <c r="F3269"/>
    </row>
    <row r="3270" spans="4:6" outlineLevel="1">
      <c r="D3270"/>
      <c r="E3270"/>
      <c r="F3270"/>
    </row>
    <row r="3271" spans="4:6" outlineLevel="1">
      <c r="D3271"/>
      <c r="E3271"/>
      <c r="F3271"/>
    </row>
    <row r="3272" spans="4:6" outlineLevel="1">
      <c r="D3272"/>
      <c r="E3272"/>
      <c r="F3272"/>
    </row>
    <row r="3273" spans="4:6" outlineLevel="1">
      <c r="D3273"/>
      <c r="E3273"/>
      <c r="F3273"/>
    </row>
    <row r="3274" spans="4:6" outlineLevel="1">
      <c r="D3274"/>
      <c r="E3274"/>
      <c r="F3274"/>
    </row>
    <row r="3275" spans="4:6" outlineLevel="1">
      <c r="D3275"/>
      <c r="E3275"/>
      <c r="F3275"/>
    </row>
    <row r="3276" spans="4:6" outlineLevel="1">
      <c r="D3276"/>
      <c r="E3276"/>
      <c r="F3276"/>
    </row>
    <row r="3277" spans="4:6" outlineLevel="1">
      <c r="D3277"/>
      <c r="E3277"/>
      <c r="F3277"/>
    </row>
    <row r="3278" spans="4:6" outlineLevel="1">
      <c r="D3278"/>
      <c r="E3278"/>
      <c r="F3278"/>
    </row>
    <row r="3279" spans="4:6" outlineLevel="1">
      <c r="D3279"/>
      <c r="E3279"/>
      <c r="F3279"/>
    </row>
    <row r="3280" spans="4:6" outlineLevel="1">
      <c r="D3280"/>
      <c r="E3280"/>
      <c r="F3280"/>
    </row>
    <row r="3281" spans="4:6" outlineLevel="1">
      <c r="D3281"/>
      <c r="E3281"/>
      <c r="F3281"/>
    </row>
    <row r="3282" spans="4:6" outlineLevel="1">
      <c r="D3282"/>
      <c r="E3282"/>
      <c r="F3282"/>
    </row>
    <row r="3283" spans="4:6" outlineLevel="1">
      <c r="D3283"/>
      <c r="E3283"/>
      <c r="F3283"/>
    </row>
    <row r="3284" spans="4:6" outlineLevel="1">
      <c r="D3284"/>
      <c r="E3284"/>
      <c r="F3284"/>
    </row>
    <row r="3285" spans="4:6" outlineLevel="1">
      <c r="D3285"/>
      <c r="E3285"/>
      <c r="F3285"/>
    </row>
    <row r="3286" spans="4:6" outlineLevel="1">
      <c r="D3286"/>
      <c r="E3286"/>
      <c r="F3286"/>
    </row>
    <row r="3287" spans="4:6" outlineLevel="1">
      <c r="D3287"/>
      <c r="E3287"/>
      <c r="F3287"/>
    </row>
    <row r="3288" spans="4:6" outlineLevel="1">
      <c r="D3288"/>
      <c r="E3288"/>
      <c r="F3288"/>
    </row>
    <row r="3289" spans="4:6" outlineLevel="1">
      <c r="D3289"/>
      <c r="E3289"/>
      <c r="F3289"/>
    </row>
    <row r="3290" spans="4:6" outlineLevel="1">
      <c r="D3290"/>
      <c r="E3290"/>
      <c r="F3290"/>
    </row>
    <row r="3291" spans="4:6" outlineLevel="1">
      <c r="D3291"/>
      <c r="E3291"/>
      <c r="F3291"/>
    </row>
    <row r="3292" spans="4:6" outlineLevel="1">
      <c r="D3292"/>
      <c r="E3292"/>
      <c r="F3292"/>
    </row>
    <row r="3293" spans="4:6" outlineLevel="1">
      <c r="D3293"/>
      <c r="E3293"/>
      <c r="F3293"/>
    </row>
    <row r="3294" spans="4:6" outlineLevel="1">
      <c r="D3294"/>
      <c r="E3294"/>
      <c r="F3294"/>
    </row>
    <row r="3295" spans="4:6" outlineLevel="1">
      <c r="D3295"/>
      <c r="E3295"/>
      <c r="F3295"/>
    </row>
    <row r="3296" spans="4:6" outlineLevel="1">
      <c r="D3296"/>
      <c r="E3296"/>
      <c r="F3296"/>
    </row>
    <row r="3297" spans="4:6" outlineLevel="1">
      <c r="D3297"/>
      <c r="E3297"/>
      <c r="F3297"/>
    </row>
    <row r="3298" spans="4:6" outlineLevel="1">
      <c r="D3298"/>
      <c r="E3298"/>
      <c r="F3298"/>
    </row>
    <row r="3299" spans="4:6" outlineLevel="1">
      <c r="D3299"/>
      <c r="E3299"/>
      <c r="F3299"/>
    </row>
    <row r="3300" spans="4:6" outlineLevel="1">
      <c r="D3300"/>
      <c r="E3300"/>
      <c r="F3300"/>
    </row>
    <row r="3301" spans="4:6" outlineLevel="1">
      <c r="D3301"/>
      <c r="E3301"/>
      <c r="F3301"/>
    </row>
    <row r="3302" spans="4:6" outlineLevel="1">
      <c r="D3302"/>
      <c r="E3302"/>
      <c r="F3302"/>
    </row>
    <row r="3303" spans="4:6" outlineLevel="1">
      <c r="D3303"/>
      <c r="E3303"/>
      <c r="F3303"/>
    </row>
    <row r="3304" spans="4:6" outlineLevel="1">
      <c r="D3304"/>
      <c r="E3304"/>
      <c r="F3304"/>
    </row>
    <row r="3305" spans="4:6" outlineLevel="1">
      <c r="D3305"/>
      <c r="E3305"/>
      <c r="F3305"/>
    </row>
    <row r="3306" spans="4:6" outlineLevel="1">
      <c r="D3306"/>
      <c r="E3306"/>
      <c r="F3306"/>
    </row>
    <row r="3307" spans="4:6" outlineLevel="1">
      <c r="D3307"/>
      <c r="E3307"/>
      <c r="F3307"/>
    </row>
    <row r="3308" spans="4:6" outlineLevel="1">
      <c r="D3308"/>
      <c r="E3308"/>
      <c r="F3308"/>
    </row>
    <row r="3309" spans="4:6" outlineLevel="1">
      <c r="D3309"/>
      <c r="E3309"/>
      <c r="F3309"/>
    </row>
    <row r="3310" spans="4:6" outlineLevel="1">
      <c r="D3310"/>
      <c r="E3310"/>
      <c r="F3310"/>
    </row>
    <row r="3311" spans="4:6" outlineLevel="1">
      <c r="D3311"/>
      <c r="E3311"/>
      <c r="F3311"/>
    </row>
    <row r="3312" spans="4:6" outlineLevel="1">
      <c r="D3312"/>
      <c r="E3312"/>
      <c r="F3312"/>
    </row>
    <row r="3313" spans="4:6" outlineLevel="1">
      <c r="D3313"/>
      <c r="E3313"/>
      <c r="F3313"/>
    </row>
    <row r="3314" spans="4:6" outlineLevel="1">
      <c r="D3314"/>
      <c r="E3314"/>
      <c r="F3314"/>
    </row>
    <row r="3315" spans="4:6" outlineLevel="1">
      <c r="D3315"/>
      <c r="E3315"/>
      <c r="F3315"/>
    </row>
    <row r="3316" spans="4:6" outlineLevel="1">
      <c r="D3316"/>
      <c r="E3316"/>
      <c r="F3316"/>
    </row>
    <row r="3317" spans="4:6" outlineLevel="1">
      <c r="D3317"/>
      <c r="E3317"/>
      <c r="F3317"/>
    </row>
    <row r="3318" spans="4:6" outlineLevel="1">
      <c r="D3318"/>
      <c r="E3318"/>
      <c r="F3318"/>
    </row>
    <row r="3319" spans="4:6" outlineLevel="1">
      <c r="D3319"/>
      <c r="E3319"/>
      <c r="F3319"/>
    </row>
    <row r="3320" spans="4:6" outlineLevel="1">
      <c r="D3320"/>
      <c r="E3320"/>
      <c r="F3320"/>
    </row>
    <row r="3321" spans="4:6" outlineLevel="1">
      <c r="D3321"/>
      <c r="E3321"/>
      <c r="F3321"/>
    </row>
    <row r="3322" spans="4:6" outlineLevel="1">
      <c r="D3322"/>
      <c r="E3322"/>
      <c r="F3322"/>
    </row>
    <row r="3323" spans="4:6" outlineLevel="1">
      <c r="D3323"/>
      <c r="E3323"/>
      <c r="F3323"/>
    </row>
    <row r="3324" spans="4:6" outlineLevel="1">
      <c r="D3324"/>
      <c r="E3324"/>
      <c r="F3324"/>
    </row>
    <row r="3325" spans="4:6" outlineLevel="1">
      <c r="D3325"/>
      <c r="E3325"/>
      <c r="F3325"/>
    </row>
    <row r="3326" spans="4:6" outlineLevel="1">
      <c r="D3326"/>
      <c r="E3326"/>
      <c r="F3326"/>
    </row>
    <row r="3327" spans="4:6" outlineLevel="1">
      <c r="D3327"/>
      <c r="E3327"/>
      <c r="F3327"/>
    </row>
    <row r="3328" spans="4:6" outlineLevel="1">
      <c r="D3328"/>
      <c r="E3328"/>
      <c r="F3328"/>
    </row>
    <row r="3329" spans="4:6" outlineLevel="1">
      <c r="D3329"/>
      <c r="E3329"/>
      <c r="F3329"/>
    </row>
    <row r="3330" spans="4:6" outlineLevel="1">
      <c r="D3330"/>
      <c r="E3330"/>
      <c r="F3330"/>
    </row>
    <row r="3331" spans="4:6" outlineLevel="1">
      <c r="D3331"/>
      <c r="E3331"/>
      <c r="F3331"/>
    </row>
    <row r="3332" spans="4:6" outlineLevel="1">
      <c r="D3332"/>
      <c r="E3332"/>
      <c r="F3332"/>
    </row>
    <row r="3333" spans="4:6" outlineLevel="1">
      <c r="D3333"/>
      <c r="E3333"/>
      <c r="F3333"/>
    </row>
    <row r="3334" spans="4:6" outlineLevel="1">
      <c r="D3334"/>
      <c r="E3334"/>
      <c r="F3334"/>
    </row>
    <row r="3335" spans="4:6" outlineLevel="1">
      <c r="D3335"/>
      <c r="E3335"/>
      <c r="F3335"/>
    </row>
    <row r="3336" spans="4:6" outlineLevel="1">
      <c r="D3336"/>
      <c r="E3336"/>
      <c r="F3336"/>
    </row>
    <row r="3337" spans="4:6" outlineLevel="1">
      <c r="D3337"/>
      <c r="E3337"/>
      <c r="F3337"/>
    </row>
    <row r="3338" spans="4:6" outlineLevel="1">
      <c r="D3338"/>
      <c r="E3338"/>
      <c r="F3338"/>
    </row>
    <row r="3339" spans="4:6" outlineLevel="1">
      <c r="D3339"/>
      <c r="E3339"/>
      <c r="F3339"/>
    </row>
    <row r="3340" spans="4:6" outlineLevel="1">
      <c r="D3340"/>
      <c r="E3340"/>
      <c r="F3340"/>
    </row>
    <row r="3341" spans="4:6" outlineLevel="1">
      <c r="D3341"/>
      <c r="E3341"/>
      <c r="F3341"/>
    </row>
    <row r="3342" spans="4:6" outlineLevel="1">
      <c r="D3342"/>
      <c r="E3342"/>
      <c r="F3342"/>
    </row>
    <row r="3343" spans="4:6" outlineLevel="1">
      <c r="D3343"/>
      <c r="E3343"/>
      <c r="F3343"/>
    </row>
    <row r="3344" spans="4:6" outlineLevel="1">
      <c r="D3344"/>
      <c r="E3344"/>
      <c r="F3344"/>
    </row>
    <row r="3345" spans="4:6" outlineLevel="1">
      <c r="D3345"/>
      <c r="E3345"/>
      <c r="F3345"/>
    </row>
    <row r="3346" spans="4:6" outlineLevel="1">
      <c r="D3346"/>
      <c r="E3346"/>
      <c r="F3346"/>
    </row>
    <row r="3347" spans="4:6" outlineLevel="1">
      <c r="D3347"/>
      <c r="E3347"/>
      <c r="F3347"/>
    </row>
    <row r="3348" spans="4:6" outlineLevel="1">
      <c r="D3348"/>
      <c r="E3348"/>
      <c r="F3348"/>
    </row>
    <row r="3349" spans="4:6" outlineLevel="1">
      <c r="D3349"/>
      <c r="E3349"/>
      <c r="F3349"/>
    </row>
    <row r="3350" spans="4:6" outlineLevel="1">
      <c r="D3350"/>
      <c r="E3350"/>
      <c r="F3350"/>
    </row>
    <row r="3351" spans="4:6" outlineLevel="1">
      <c r="D3351"/>
      <c r="E3351"/>
      <c r="F3351"/>
    </row>
    <row r="3352" spans="4:6" outlineLevel="1">
      <c r="D3352"/>
      <c r="E3352"/>
      <c r="F3352"/>
    </row>
    <row r="3353" spans="4:6" outlineLevel="1">
      <c r="D3353"/>
      <c r="E3353"/>
      <c r="F3353"/>
    </row>
    <row r="3354" spans="4:6" outlineLevel="1">
      <c r="D3354"/>
      <c r="E3354"/>
      <c r="F3354"/>
    </row>
    <row r="3355" spans="4:6" outlineLevel="1">
      <c r="D3355"/>
      <c r="E3355"/>
      <c r="F3355"/>
    </row>
    <row r="3356" spans="4:6" outlineLevel="1">
      <c r="D3356"/>
      <c r="E3356"/>
      <c r="F3356"/>
    </row>
    <row r="3357" spans="4:6" outlineLevel="1">
      <c r="D3357"/>
      <c r="E3357"/>
      <c r="F3357"/>
    </row>
    <row r="3358" spans="4:6" outlineLevel="1">
      <c r="D3358"/>
      <c r="E3358"/>
      <c r="F3358"/>
    </row>
    <row r="3359" spans="4:6" outlineLevel="1">
      <c r="D3359"/>
      <c r="E3359"/>
      <c r="F3359"/>
    </row>
    <row r="3360" spans="4:6" outlineLevel="1">
      <c r="D3360"/>
      <c r="E3360"/>
      <c r="F3360"/>
    </row>
    <row r="3361" spans="4:6" outlineLevel="1">
      <c r="D3361"/>
      <c r="E3361"/>
      <c r="F3361"/>
    </row>
    <row r="3362" spans="4:6" outlineLevel="1">
      <c r="D3362"/>
      <c r="E3362"/>
      <c r="F3362"/>
    </row>
    <row r="3363" spans="4:6" outlineLevel="1">
      <c r="D3363"/>
      <c r="E3363"/>
      <c r="F3363"/>
    </row>
    <row r="3364" spans="4:6" outlineLevel="1">
      <c r="D3364"/>
      <c r="E3364"/>
      <c r="F3364"/>
    </row>
    <row r="3365" spans="4:6" outlineLevel="1">
      <c r="D3365"/>
      <c r="E3365"/>
      <c r="F3365"/>
    </row>
    <row r="3366" spans="4:6" outlineLevel="1">
      <c r="D3366"/>
      <c r="E3366"/>
      <c r="F3366"/>
    </row>
    <row r="3367" spans="4:6" outlineLevel="1">
      <c r="D3367"/>
      <c r="E3367"/>
      <c r="F3367"/>
    </row>
    <row r="3368" spans="4:6" outlineLevel="1">
      <c r="D3368"/>
      <c r="E3368"/>
      <c r="F3368"/>
    </row>
    <row r="3369" spans="4:6" outlineLevel="1">
      <c r="D3369"/>
      <c r="E3369"/>
      <c r="F3369"/>
    </row>
    <row r="3370" spans="4:6" outlineLevel="1">
      <c r="D3370"/>
      <c r="E3370"/>
      <c r="F3370"/>
    </row>
    <row r="3371" spans="4:6" outlineLevel="1">
      <c r="D3371"/>
      <c r="E3371"/>
      <c r="F3371"/>
    </row>
    <row r="3372" spans="4:6" outlineLevel="1">
      <c r="D3372"/>
      <c r="E3372"/>
      <c r="F3372"/>
    </row>
    <row r="3373" spans="4:6" outlineLevel="1">
      <c r="D3373"/>
      <c r="E3373"/>
      <c r="F3373"/>
    </row>
    <row r="3374" spans="4:6" outlineLevel="1">
      <c r="D3374"/>
      <c r="E3374"/>
      <c r="F3374"/>
    </row>
    <row r="3375" spans="4:6" outlineLevel="1">
      <c r="D3375"/>
      <c r="E3375"/>
      <c r="F3375"/>
    </row>
    <row r="3376" spans="4:6" outlineLevel="1">
      <c r="D3376"/>
      <c r="E3376"/>
      <c r="F3376"/>
    </row>
    <row r="3377" spans="4:6" outlineLevel="1">
      <c r="D3377"/>
      <c r="E3377"/>
      <c r="F3377"/>
    </row>
    <row r="3378" spans="4:6" outlineLevel="1">
      <c r="D3378"/>
      <c r="E3378"/>
      <c r="F3378"/>
    </row>
    <row r="3379" spans="4:6" outlineLevel="1">
      <c r="D3379"/>
      <c r="E3379"/>
      <c r="F3379"/>
    </row>
    <row r="3380" spans="4:6" outlineLevel="1">
      <c r="D3380"/>
      <c r="E3380"/>
      <c r="F3380"/>
    </row>
    <row r="3381" spans="4:6" outlineLevel="1">
      <c r="D3381"/>
      <c r="E3381"/>
      <c r="F3381"/>
    </row>
    <row r="3382" spans="4:6" outlineLevel="1">
      <c r="D3382"/>
      <c r="E3382"/>
      <c r="F3382"/>
    </row>
    <row r="3383" spans="4:6" outlineLevel="1">
      <c r="D3383"/>
      <c r="E3383"/>
      <c r="F3383"/>
    </row>
    <row r="3384" spans="4:6" outlineLevel="1">
      <c r="D3384"/>
      <c r="E3384"/>
      <c r="F3384"/>
    </row>
    <row r="3385" spans="4:6" outlineLevel="1">
      <c r="D3385"/>
      <c r="E3385"/>
      <c r="F3385"/>
    </row>
    <row r="3386" spans="4:6" outlineLevel="1">
      <c r="D3386"/>
      <c r="E3386"/>
      <c r="F3386"/>
    </row>
    <row r="3387" spans="4:6" outlineLevel="1">
      <c r="D3387"/>
      <c r="E3387"/>
      <c r="F3387"/>
    </row>
    <row r="3388" spans="4:6" outlineLevel="1">
      <c r="D3388"/>
      <c r="E3388"/>
      <c r="F3388"/>
    </row>
    <row r="3389" spans="4:6" outlineLevel="1">
      <c r="D3389"/>
      <c r="E3389"/>
      <c r="F3389"/>
    </row>
    <row r="3390" spans="4:6" outlineLevel="1">
      <c r="D3390"/>
      <c r="E3390"/>
      <c r="F3390"/>
    </row>
    <row r="3391" spans="4:6" outlineLevel="1">
      <c r="D3391"/>
      <c r="E3391"/>
      <c r="F3391"/>
    </row>
    <row r="3392" spans="4:6" outlineLevel="1">
      <c r="D3392"/>
      <c r="E3392"/>
      <c r="F3392"/>
    </row>
    <row r="3393" spans="4:6" outlineLevel="1">
      <c r="D3393"/>
      <c r="E3393"/>
      <c r="F3393"/>
    </row>
    <row r="3394" spans="4:6" outlineLevel="1">
      <c r="D3394"/>
      <c r="E3394"/>
      <c r="F3394"/>
    </row>
    <row r="3395" spans="4:6" outlineLevel="1">
      <c r="D3395"/>
      <c r="E3395"/>
      <c r="F3395"/>
    </row>
    <row r="3396" spans="4:6" outlineLevel="1">
      <c r="D3396"/>
      <c r="E3396"/>
      <c r="F3396"/>
    </row>
    <row r="3397" spans="4:6" outlineLevel="1">
      <c r="D3397"/>
      <c r="E3397"/>
      <c r="F3397"/>
    </row>
    <row r="3398" spans="4:6" outlineLevel="1">
      <c r="D3398"/>
      <c r="E3398"/>
      <c r="F3398"/>
    </row>
    <row r="3399" spans="4:6" outlineLevel="1">
      <c r="D3399"/>
      <c r="E3399"/>
      <c r="F3399"/>
    </row>
    <row r="3400" spans="4:6" outlineLevel="1">
      <c r="D3400"/>
      <c r="E3400"/>
      <c r="F3400"/>
    </row>
    <row r="3401" spans="4:6" outlineLevel="1">
      <c r="D3401"/>
      <c r="E3401"/>
      <c r="F3401"/>
    </row>
    <row r="3402" spans="4:6" outlineLevel="1">
      <c r="D3402"/>
      <c r="E3402"/>
      <c r="F3402"/>
    </row>
    <row r="3403" spans="4:6" outlineLevel="1">
      <c r="D3403"/>
      <c r="E3403"/>
      <c r="F3403"/>
    </row>
    <row r="3404" spans="4:6" outlineLevel="1">
      <c r="D3404"/>
      <c r="E3404"/>
      <c r="F3404"/>
    </row>
    <row r="3405" spans="4:6" outlineLevel="1">
      <c r="D3405"/>
      <c r="E3405"/>
      <c r="F3405"/>
    </row>
    <row r="3406" spans="4:6" outlineLevel="1">
      <c r="D3406"/>
      <c r="E3406"/>
      <c r="F3406"/>
    </row>
    <row r="3407" spans="4:6" outlineLevel="1">
      <c r="D3407"/>
      <c r="E3407"/>
      <c r="F3407"/>
    </row>
    <row r="3408" spans="4:6" outlineLevel="1">
      <c r="D3408"/>
      <c r="E3408"/>
      <c r="F3408"/>
    </row>
    <row r="3409" spans="4:6" outlineLevel="1">
      <c r="D3409"/>
      <c r="E3409"/>
      <c r="F3409"/>
    </row>
    <row r="3410" spans="4:6" outlineLevel="1">
      <c r="D3410"/>
      <c r="E3410"/>
      <c r="F3410"/>
    </row>
    <row r="3411" spans="4:6" outlineLevel="1">
      <c r="D3411"/>
      <c r="E3411"/>
      <c r="F3411"/>
    </row>
    <row r="3412" spans="4:6" outlineLevel="1">
      <c r="D3412"/>
      <c r="E3412"/>
      <c r="F3412"/>
    </row>
    <row r="3413" spans="4:6" outlineLevel="1">
      <c r="D3413"/>
      <c r="E3413"/>
      <c r="F3413"/>
    </row>
    <row r="3414" spans="4:6" outlineLevel="1">
      <c r="D3414"/>
      <c r="E3414"/>
      <c r="F3414"/>
    </row>
    <row r="3415" spans="4:6" outlineLevel="1">
      <c r="D3415"/>
      <c r="E3415"/>
      <c r="F3415"/>
    </row>
    <row r="3416" spans="4:6" outlineLevel="1">
      <c r="D3416"/>
      <c r="E3416"/>
      <c r="F3416"/>
    </row>
    <row r="3417" spans="4:6" outlineLevel="1">
      <c r="D3417"/>
      <c r="E3417"/>
      <c r="F3417"/>
    </row>
    <row r="3418" spans="4:6" outlineLevel="1">
      <c r="D3418"/>
      <c r="E3418"/>
      <c r="F3418"/>
    </row>
    <row r="3419" spans="4:6" outlineLevel="1">
      <c r="D3419"/>
      <c r="E3419"/>
      <c r="F3419"/>
    </row>
    <row r="3420" spans="4:6" outlineLevel="1">
      <c r="D3420"/>
      <c r="E3420"/>
      <c r="F3420"/>
    </row>
    <row r="3421" spans="4:6" outlineLevel="1">
      <c r="D3421"/>
      <c r="E3421"/>
      <c r="F3421"/>
    </row>
    <row r="3422" spans="4:6" outlineLevel="1">
      <c r="D3422"/>
      <c r="E3422"/>
      <c r="F3422"/>
    </row>
    <row r="3423" spans="4:6" outlineLevel="1">
      <c r="D3423"/>
      <c r="E3423"/>
      <c r="F3423"/>
    </row>
    <row r="3424" spans="4:6" outlineLevel="1">
      <c r="D3424"/>
      <c r="E3424"/>
      <c r="F3424"/>
    </row>
    <row r="3425" spans="4:6" outlineLevel="1">
      <c r="D3425"/>
      <c r="E3425"/>
      <c r="F3425"/>
    </row>
    <row r="3426" spans="4:6" outlineLevel="1">
      <c r="D3426"/>
      <c r="E3426"/>
      <c r="F3426"/>
    </row>
    <row r="3427" spans="4:6" outlineLevel="1">
      <c r="D3427"/>
      <c r="E3427"/>
      <c r="F3427"/>
    </row>
    <row r="3428" spans="4:6" outlineLevel="1">
      <c r="D3428"/>
      <c r="E3428"/>
      <c r="F3428"/>
    </row>
    <row r="3429" spans="4:6" outlineLevel="1">
      <c r="D3429"/>
      <c r="E3429"/>
      <c r="F3429"/>
    </row>
    <row r="3430" spans="4:6" outlineLevel="1">
      <c r="D3430"/>
      <c r="E3430"/>
      <c r="F3430"/>
    </row>
    <row r="3431" spans="4:6" outlineLevel="1">
      <c r="D3431"/>
      <c r="E3431"/>
      <c r="F3431"/>
    </row>
    <row r="3432" spans="4:6" outlineLevel="1">
      <c r="D3432"/>
      <c r="E3432"/>
      <c r="F3432"/>
    </row>
    <row r="3433" spans="4:6" outlineLevel="1">
      <c r="D3433"/>
      <c r="E3433"/>
      <c r="F3433"/>
    </row>
    <row r="3434" spans="4:6" outlineLevel="1">
      <c r="D3434"/>
      <c r="E3434"/>
      <c r="F3434"/>
    </row>
    <row r="3435" spans="4:6" outlineLevel="1">
      <c r="D3435"/>
      <c r="E3435"/>
      <c r="F3435"/>
    </row>
    <row r="3436" spans="4:6" outlineLevel="1">
      <c r="D3436"/>
      <c r="E3436"/>
      <c r="F3436"/>
    </row>
    <row r="3437" spans="4:6" outlineLevel="1">
      <c r="D3437"/>
      <c r="E3437"/>
      <c r="F3437"/>
    </row>
    <row r="3438" spans="4:6" outlineLevel="1">
      <c r="D3438"/>
      <c r="E3438"/>
      <c r="F3438"/>
    </row>
    <row r="3439" spans="4:6" outlineLevel="1">
      <c r="D3439"/>
      <c r="E3439"/>
      <c r="F3439"/>
    </row>
    <row r="3440" spans="4:6" outlineLevel="1">
      <c r="D3440"/>
      <c r="E3440"/>
      <c r="F3440"/>
    </row>
    <row r="3441" spans="4:6" outlineLevel="1">
      <c r="D3441"/>
      <c r="E3441"/>
      <c r="F3441"/>
    </row>
    <row r="3442" spans="4:6" outlineLevel="1">
      <c r="D3442"/>
      <c r="E3442"/>
      <c r="F3442"/>
    </row>
    <row r="3443" spans="4:6" outlineLevel="1">
      <c r="D3443"/>
      <c r="E3443"/>
      <c r="F3443"/>
    </row>
    <row r="3444" spans="4:6" outlineLevel="1">
      <c r="D3444"/>
      <c r="E3444"/>
      <c r="F3444"/>
    </row>
    <row r="3445" spans="4:6" outlineLevel="1">
      <c r="D3445"/>
      <c r="E3445"/>
      <c r="F3445"/>
    </row>
    <row r="3446" spans="4:6" outlineLevel="1">
      <c r="D3446"/>
      <c r="E3446"/>
      <c r="F3446"/>
    </row>
    <row r="3447" spans="4:6" outlineLevel="1">
      <c r="D3447"/>
      <c r="E3447"/>
      <c r="F3447"/>
    </row>
    <row r="3448" spans="4:6" outlineLevel="1">
      <c r="D3448"/>
      <c r="E3448"/>
      <c r="F3448"/>
    </row>
    <row r="3449" spans="4:6" outlineLevel="1">
      <c r="D3449"/>
      <c r="E3449"/>
      <c r="F3449"/>
    </row>
    <row r="3450" spans="4:6" outlineLevel="1">
      <c r="D3450"/>
      <c r="E3450"/>
      <c r="F3450"/>
    </row>
    <row r="3451" spans="4:6" outlineLevel="1">
      <c r="D3451"/>
      <c r="E3451"/>
      <c r="F3451"/>
    </row>
    <row r="3452" spans="4:6" outlineLevel="1">
      <c r="D3452"/>
      <c r="E3452"/>
      <c r="F3452"/>
    </row>
    <row r="3453" spans="4:6" outlineLevel="1">
      <c r="D3453"/>
      <c r="E3453"/>
      <c r="F3453"/>
    </row>
    <row r="3454" spans="4:6" outlineLevel="1">
      <c r="D3454"/>
      <c r="E3454"/>
      <c r="F3454"/>
    </row>
    <row r="3455" spans="4:6" outlineLevel="1">
      <c r="D3455"/>
      <c r="E3455"/>
      <c r="F3455"/>
    </row>
    <row r="3456" spans="4:6" outlineLevel="1">
      <c r="D3456"/>
      <c r="E3456"/>
      <c r="F3456"/>
    </row>
    <row r="3457" spans="4:6" outlineLevel="1">
      <c r="D3457"/>
      <c r="E3457"/>
      <c r="F3457"/>
    </row>
    <row r="3458" spans="4:6" outlineLevel="1">
      <c r="D3458"/>
      <c r="E3458"/>
      <c r="F3458"/>
    </row>
    <row r="3459" spans="4:6" outlineLevel="1">
      <c r="D3459"/>
      <c r="E3459"/>
      <c r="F3459"/>
    </row>
    <row r="3460" spans="4:6" outlineLevel="1">
      <c r="D3460"/>
      <c r="E3460"/>
      <c r="F3460"/>
    </row>
    <row r="3461" spans="4:6" outlineLevel="1">
      <c r="D3461"/>
      <c r="E3461"/>
      <c r="F3461"/>
    </row>
    <row r="3462" spans="4:6" outlineLevel="1">
      <c r="D3462"/>
      <c r="E3462"/>
      <c r="F3462"/>
    </row>
    <row r="3463" spans="4:6" outlineLevel="1">
      <c r="D3463"/>
      <c r="E3463"/>
      <c r="F3463"/>
    </row>
    <row r="3464" spans="4:6" outlineLevel="1">
      <c r="D3464"/>
      <c r="E3464"/>
      <c r="F3464"/>
    </row>
    <row r="3465" spans="4:6" outlineLevel="1">
      <c r="D3465"/>
      <c r="E3465"/>
      <c r="F3465"/>
    </row>
    <row r="3466" spans="4:6" outlineLevel="1">
      <c r="D3466"/>
      <c r="E3466"/>
      <c r="F3466"/>
    </row>
    <row r="3467" spans="4:6" outlineLevel="1">
      <c r="D3467"/>
      <c r="E3467"/>
      <c r="F3467"/>
    </row>
    <row r="3468" spans="4:6" outlineLevel="1">
      <c r="D3468"/>
      <c r="E3468"/>
      <c r="F3468"/>
    </row>
    <row r="3469" spans="4:6" outlineLevel="1">
      <c r="D3469"/>
      <c r="E3469"/>
      <c r="F3469"/>
    </row>
    <row r="3470" spans="4:6" outlineLevel="1">
      <c r="D3470"/>
      <c r="E3470"/>
      <c r="F3470"/>
    </row>
    <row r="3471" spans="4:6" outlineLevel="1">
      <c r="D3471"/>
      <c r="E3471"/>
      <c r="F3471"/>
    </row>
    <row r="3472" spans="4:6" outlineLevel="1">
      <c r="D3472"/>
      <c r="E3472"/>
      <c r="F3472"/>
    </row>
    <row r="3473" spans="4:6" outlineLevel="1">
      <c r="D3473"/>
      <c r="E3473"/>
      <c r="F3473"/>
    </row>
    <row r="3474" spans="4:6" outlineLevel="1">
      <c r="D3474"/>
      <c r="E3474"/>
      <c r="F3474"/>
    </row>
    <row r="3475" spans="4:6" outlineLevel="1">
      <c r="D3475"/>
      <c r="E3475"/>
      <c r="F3475"/>
    </row>
    <row r="3476" spans="4:6" outlineLevel="1">
      <c r="D3476"/>
      <c r="E3476"/>
      <c r="F3476"/>
    </row>
    <row r="3477" spans="4:6" outlineLevel="1">
      <c r="D3477"/>
      <c r="E3477"/>
      <c r="F3477"/>
    </row>
    <row r="3478" spans="4:6" outlineLevel="1">
      <c r="D3478"/>
      <c r="E3478"/>
      <c r="F3478"/>
    </row>
    <row r="3479" spans="4:6" outlineLevel="1">
      <c r="D3479"/>
      <c r="E3479"/>
      <c r="F3479"/>
    </row>
    <row r="3480" spans="4:6" outlineLevel="1">
      <c r="D3480"/>
      <c r="E3480"/>
      <c r="F3480"/>
    </row>
    <row r="3481" spans="4:6" outlineLevel="1">
      <c r="D3481"/>
      <c r="E3481"/>
      <c r="F3481"/>
    </row>
    <row r="3482" spans="4:6" outlineLevel="1">
      <c r="D3482"/>
      <c r="E3482"/>
      <c r="F3482"/>
    </row>
    <row r="3483" spans="4:6" outlineLevel="1">
      <c r="D3483"/>
      <c r="E3483"/>
      <c r="F3483"/>
    </row>
    <row r="3484" spans="4:6" outlineLevel="1">
      <c r="D3484"/>
      <c r="E3484"/>
      <c r="F3484"/>
    </row>
    <row r="3485" spans="4:6" outlineLevel="1">
      <c r="D3485"/>
      <c r="E3485"/>
      <c r="F3485"/>
    </row>
    <row r="3486" spans="4:6" outlineLevel="1">
      <c r="D3486"/>
      <c r="E3486"/>
      <c r="F3486"/>
    </row>
    <row r="3487" spans="4:6" outlineLevel="1">
      <c r="D3487"/>
      <c r="E3487"/>
      <c r="F3487"/>
    </row>
    <row r="3488" spans="4:6" outlineLevel="1">
      <c r="D3488"/>
      <c r="E3488"/>
      <c r="F3488"/>
    </row>
    <row r="3489" spans="4:6" outlineLevel="1">
      <c r="D3489"/>
      <c r="E3489"/>
      <c r="F3489"/>
    </row>
    <row r="3490" spans="4:6" outlineLevel="1">
      <c r="D3490"/>
      <c r="E3490"/>
      <c r="F3490"/>
    </row>
    <row r="3491" spans="4:6" outlineLevel="1">
      <c r="D3491"/>
      <c r="E3491"/>
      <c r="F3491"/>
    </row>
    <row r="3492" spans="4:6" outlineLevel="1">
      <c r="D3492"/>
      <c r="E3492"/>
      <c r="F3492"/>
    </row>
    <row r="3493" spans="4:6" outlineLevel="1">
      <c r="D3493"/>
      <c r="E3493"/>
      <c r="F3493"/>
    </row>
    <row r="3494" spans="4:6" outlineLevel="1">
      <c r="D3494"/>
      <c r="E3494"/>
      <c r="F3494"/>
    </row>
    <row r="3495" spans="4:6" outlineLevel="1">
      <c r="D3495"/>
      <c r="E3495"/>
      <c r="F3495"/>
    </row>
    <row r="3496" spans="4:6" outlineLevel="1">
      <c r="D3496"/>
      <c r="E3496"/>
      <c r="F3496"/>
    </row>
    <row r="3497" spans="4:6" outlineLevel="1">
      <c r="D3497"/>
      <c r="E3497"/>
      <c r="F3497"/>
    </row>
    <row r="3498" spans="4:6" outlineLevel="1">
      <c r="D3498"/>
      <c r="E3498"/>
      <c r="F3498"/>
    </row>
    <row r="3499" spans="4:6" outlineLevel="1">
      <c r="D3499"/>
      <c r="E3499"/>
      <c r="F3499"/>
    </row>
    <row r="3500" spans="4:6" outlineLevel="1">
      <c r="D3500"/>
      <c r="E3500"/>
      <c r="F3500"/>
    </row>
    <row r="3501" spans="4:6" outlineLevel="1">
      <c r="D3501"/>
      <c r="E3501"/>
      <c r="F3501"/>
    </row>
    <row r="3502" spans="4:6" outlineLevel="1">
      <c r="D3502"/>
      <c r="E3502"/>
      <c r="F3502"/>
    </row>
    <row r="3503" spans="4:6" outlineLevel="1">
      <c r="D3503"/>
      <c r="E3503"/>
      <c r="F3503"/>
    </row>
    <row r="3504" spans="4:6" outlineLevel="1">
      <c r="D3504"/>
      <c r="E3504"/>
      <c r="F3504"/>
    </row>
    <row r="3505" spans="4:6" outlineLevel="1">
      <c r="D3505"/>
      <c r="E3505"/>
      <c r="F3505"/>
    </row>
    <row r="3506" spans="4:6" outlineLevel="1">
      <c r="D3506"/>
      <c r="E3506"/>
      <c r="F3506"/>
    </row>
    <row r="3507" spans="4:6" outlineLevel="1">
      <c r="D3507"/>
      <c r="E3507"/>
      <c r="F3507"/>
    </row>
    <row r="3508" spans="4:6" outlineLevel="1">
      <c r="D3508"/>
      <c r="E3508"/>
      <c r="F3508"/>
    </row>
    <row r="3509" spans="4:6" outlineLevel="1">
      <c r="D3509"/>
      <c r="E3509"/>
      <c r="F3509"/>
    </row>
    <row r="3510" spans="4:6" outlineLevel="1">
      <c r="D3510"/>
      <c r="E3510"/>
      <c r="F3510"/>
    </row>
    <row r="3511" spans="4:6" outlineLevel="1">
      <c r="D3511"/>
      <c r="E3511"/>
      <c r="F3511"/>
    </row>
    <row r="3512" spans="4:6" outlineLevel="1">
      <c r="D3512"/>
      <c r="E3512"/>
      <c r="F3512"/>
    </row>
    <row r="3513" spans="4:6" outlineLevel="1">
      <c r="D3513"/>
      <c r="E3513"/>
      <c r="F3513"/>
    </row>
    <row r="3514" spans="4:6" outlineLevel="1">
      <c r="D3514"/>
      <c r="E3514"/>
      <c r="F3514"/>
    </row>
    <row r="3515" spans="4:6" outlineLevel="1">
      <c r="D3515"/>
      <c r="E3515"/>
      <c r="F3515"/>
    </row>
    <row r="3516" spans="4:6" outlineLevel="1">
      <c r="D3516"/>
      <c r="E3516"/>
      <c r="F3516"/>
    </row>
    <row r="3517" spans="4:6" outlineLevel="1">
      <c r="D3517"/>
      <c r="E3517"/>
      <c r="F3517"/>
    </row>
    <row r="3518" spans="4:6" outlineLevel="1">
      <c r="D3518"/>
      <c r="E3518"/>
      <c r="F3518"/>
    </row>
    <row r="3519" spans="4:6" outlineLevel="1">
      <c r="D3519"/>
      <c r="E3519"/>
      <c r="F3519"/>
    </row>
    <row r="3520" spans="4:6" outlineLevel="1">
      <c r="D3520"/>
      <c r="E3520"/>
      <c r="F3520"/>
    </row>
    <row r="3521" spans="4:6" outlineLevel="1">
      <c r="D3521"/>
      <c r="E3521"/>
      <c r="F3521"/>
    </row>
    <row r="3522" spans="4:6" outlineLevel="1">
      <c r="D3522"/>
      <c r="E3522"/>
      <c r="F3522"/>
    </row>
    <row r="3523" spans="4:6" outlineLevel="1">
      <c r="D3523"/>
      <c r="E3523"/>
      <c r="F3523"/>
    </row>
    <row r="3524" spans="4:6" outlineLevel="1">
      <c r="D3524"/>
      <c r="E3524"/>
      <c r="F3524"/>
    </row>
    <row r="3525" spans="4:6" outlineLevel="1">
      <c r="D3525"/>
      <c r="E3525"/>
      <c r="F3525"/>
    </row>
    <row r="3526" spans="4:6" outlineLevel="1">
      <c r="D3526"/>
      <c r="E3526"/>
      <c r="F3526"/>
    </row>
    <row r="3527" spans="4:6" outlineLevel="1">
      <c r="D3527"/>
      <c r="E3527"/>
      <c r="F3527"/>
    </row>
    <row r="3528" spans="4:6" outlineLevel="1">
      <c r="D3528"/>
      <c r="E3528"/>
      <c r="F3528"/>
    </row>
    <row r="3529" spans="4:6" outlineLevel="1">
      <c r="D3529"/>
      <c r="E3529"/>
      <c r="F3529"/>
    </row>
    <row r="3530" spans="4:6" outlineLevel="1">
      <c r="D3530"/>
      <c r="E3530"/>
      <c r="F3530"/>
    </row>
    <row r="3531" spans="4:6" outlineLevel="1">
      <c r="D3531"/>
      <c r="E3531"/>
      <c r="F3531"/>
    </row>
    <row r="3532" spans="4:6" outlineLevel="1">
      <c r="D3532"/>
      <c r="E3532"/>
      <c r="F3532"/>
    </row>
    <row r="3533" spans="4:6" outlineLevel="1">
      <c r="D3533"/>
      <c r="E3533"/>
      <c r="F3533"/>
    </row>
    <row r="3534" spans="4:6" outlineLevel="1">
      <c r="D3534"/>
      <c r="E3534"/>
      <c r="F3534"/>
    </row>
    <row r="3535" spans="4:6" outlineLevel="1">
      <c r="D3535"/>
      <c r="E3535"/>
      <c r="F3535"/>
    </row>
    <row r="3536" spans="4:6" outlineLevel="1">
      <c r="D3536"/>
      <c r="E3536"/>
      <c r="F3536"/>
    </row>
    <row r="3537" spans="4:6" outlineLevel="1">
      <c r="D3537"/>
      <c r="E3537"/>
      <c r="F3537"/>
    </row>
    <row r="3538" spans="4:6" outlineLevel="1">
      <c r="D3538"/>
      <c r="E3538"/>
      <c r="F3538"/>
    </row>
    <row r="3539" spans="4:6" outlineLevel="1">
      <c r="D3539"/>
      <c r="E3539"/>
      <c r="F3539"/>
    </row>
    <row r="3540" spans="4:6" outlineLevel="1">
      <c r="D3540"/>
      <c r="E3540"/>
      <c r="F3540"/>
    </row>
    <row r="3541" spans="4:6" outlineLevel="1">
      <c r="D3541"/>
      <c r="E3541"/>
      <c r="F3541"/>
    </row>
    <row r="3542" spans="4:6" outlineLevel="1">
      <c r="D3542"/>
      <c r="E3542"/>
      <c r="F3542"/>
    </row>
    <row r="3543" spans="4:6" outlineLevel="1">
      <c r="D3543"/>
      <c r="E3543"/>
      <c r="F3543"/>
    </row>
    <row r="3544" spans="4:6" outlineLevel="1">
      <c r="D3544"/>
      <c r="E3544"/>
      <c r="F3544"/>
    </row>
    <row r="3545" spans="4:6" outlineLevel="1">
      <c r="D3545"/>
      <c r="E3545"/>
      <c r="F3545"/>
    </row>
    <row r="3546" spans="4:6" outlineLevel="1">
      <c r="D3546"/>
      <c r="E3546"/>
      <c r="F3546"/>
    </row>
    <row r="3547" spans="4:6" outlineLevel="1">
      <c r="D3547"/>
      <c r="E3547"/>
      <c r="F3547"/>
    </row>
    <row r="3548" spans="4:6" outlineLevel="1">
      <c r="D3548"/>
      <c r="E3548"/>
      <c r="F3548"/>
    </row>
    <row r="3549" spans="4:6" outlineLevel="1">
      <c r="D3549"/>
      <c r="E3549"/>
      <c r="F3549"/>
    </row>
    <row r="3550" spans="4:6" outlineLevel="1">
      <c r="D3550"/>
      <c r="E3550"/>
      <c r="F3550"/>
    </row>
    <row r="3551" spans="4:6" outlineLevel="1">
      <c r="D3551"/>
      <c r="E3551"/>
      <c r="F3551"/>
    </row>
    <row r="3552" spans="4:6" outlineLevel="1">
      <c r="D3552"/>
      <c r="E3552"/>
      <c r="F3552"/>
    </row>
    <row r="3553" spans="4:6" outlineLevel="1">
      <c r="D3553"/>
      <c r="E3553"/>
      <c r="F3553"/>
    </row>
    <row r="3554" spans="4:6" outlineLevel="1">
      <c r="D3554"/>
      <c r="E3554"/>
      <c r="F3554"/>
    </row>
    <row r="3555" spans="4:6" outlineLevel="1">
      <c r="D3555"/>
      <c r="E3555"/>
      <c r="F3555"/>
    </row>
    <row r="3556" spans="4:6" outlineLevel="1">
      <c r="D3556"/>
      <c r="E3556"/>
      <c r="F3556"/>
    </row>
    <row r="3557" spans="4:6" outlineLevel="1">
      <c r="D3557"/>
      <c r="E3557"/>
      <c r="F3557"/>
    </row>
    <row r="3558" spans="4:6" outlineLevel="1">
      <c r="D3558"/>
      <c r="E3558"/>
      <c r="F3558"/>
    </row>
    <row r="3559" spans="4:6" outlineLevel="1">
      <c r="D3559"/>
      <c r="E3559"/>
      <c r="F3559"/>
    </row>
    <row r="3560" spans="4:6" outlineLevel="1">
      <c r="D3560"/>
      <c r="E3560"/>
      <c r="F3560"/>
    </row>
    <row r="3561" spans="4:6" outlineLevel="1">
      <c r="D3561"/>
      <c r="E3561"/>
      <c r="F3561"/>
    </row>
    <row r="3562" spans="4:6" outlineLevel="1">
      <c r="D3562"/>
      <c r="E3562"/>
      <c r="F3562"/>
    </row>
    <row r="3563" spans="4:6" outlineLevel="1">
      <c r="D3563"/>
      <c r="E3563"/>
      <c r="F3563"/>
    </row>
    <row r="3564" spans="4:6" outlineLevel="1">
      <c r="D3564"/>
      <c r="E3564"/>
      <c r="F3564"/>
    </row>
    <row r="3565" spans="4:6" outlineLevel="1">
      <c r="D3565"/>
      <c r="E3565"/>
      <c r="F3565"/>
    </row>
    <row r="3566" spans="4:6" outlineLevel="1">
      <c r="D3566"/>
      <c r="E3566"/>
      <c r="F3566"/>
    </row>
    <row r="3567" spans="4:6" outlineLevel="1">
      <c r="D3567"/>
      <c r="E3567"/>
      <c r="F3567"/>
    </row>
    <row r="3568" spans="4:6" outlineLevel="1">
      <c r="D3568"/>
      <c r="E3568"/>
      <c r="F3568"/>
    </row>
    <row r="3569" spans="4:6" outlineLevel="1">
      <c r="D3569"/>
      <c r="E3569"/>
      <c r="F3569"/>
    </row>
    <row r="3570" spans="4:6" outlineLevel="1">
      <c r="D3570"/>
      <c r="E3570"/>
      <c r="F3570"/>
    </row>
    <row r="3571" spans="4:6" outlineLevel="1">
      <c r="D3571"/>
      <c r="E3571"/>
      <c r="F3571"/>
    </row>
    <row r="3572" spans="4:6" outlineLevel="1">
      <c r="D3572"/>
      <c r="E3572"/>
      <c r="F3572"/>
    </row>
    <row r="3573" spans="4:6" outlineLevel="1">
      <c r="D3573"/>
      <c r="E3573"/>
      <c r="F3573"/>
    </row>
    <row r="3574" spans="4:6" outlineLevel="1">
      <c r="D3574"/>
      <c r="E3574"/>
      <c r="F3574"/>
    </row>
    <row r="3575" spans="4:6" outlineLevel="1">
      <c r="D3575"/>
      <c r="E3575"/>
      <c r="F3575"/>
    </row>
    <row r="3576" spans="4:6" outlineLevel="1">
      <c r="D3576"/>
      <c r="E3576"/>
      <c r="F3576"/>
    </row>
    <row r="3577" spans="4:6" outlineLevel="1">
      <c r="D3577"/>
      <c r="E3577"/>
      <c r="F3577"/>
    </row>
    <row r="3578" spans="4:6" outlineLevel="1">
      <c r="D3578"/>
      <c r="E3578"/>
      <c r="F3578"/>
    </row>
    <row r="3579" spans="4:6" outlineLevel="1">
      <c r="D3579"/>
      <c r="E3579"/>
      <c r="F3579"/>
    </row>
    <row r="3580" spans="4:6" outlineLevel="1">
      <c r="D3580"/>
      <c r="E3580"/>
      <c r="F3580"/>
    </row>
    <row r="3581" spans="4:6" outlineLevel="1">
      <c r="D3581"/>
      <c r="E3581"/>
      <c r="F3581"/>
    </row>
    <row r="3582" spans="4:6" outlineLevel="1">
      <c r="D3582"/>
      <c r="E3582"/>
      <c r="F3582"/>
    </row>
    <row r="3583" spans="4:6" outlineLevel="1">
      <c r="D3583"/>
      <c r="E3583"/>
      <c r="F3583"/>
    </row>
    <row r="3584" spans="4:6" outlineLevel="1">
      <c r="D3584"/>
      <c r="E3584"/>
      <c r="F3584"/>
    </row>
    <row r="3585" spans="4:6" outlineLevel="1">
      <c r="D3585"/>
      <c r="E3585"/>
      <c r="F3585"/>
    </row>
    <row r="3586" spans="4:6" outlineLevel="1">
      <c r="D3586"/>
      <c r="E3586"/>
      <c r="F3586"/>
    </row>
    <row r="3587" spans="4:6" outlineLevel="1">
      <c r="D3587"/>
      <c r="E3587"/>
      <c r="F3587"/>
    </row>
    <row r="3588" spans="4:6" outlineLevel="1">
      <c r="D3588"/>
      <c r="E3588"/>
      <c r="F3588"/>
    </row>
    <row r="3589" spans="4:6" outlineLevel="1">
      <c r="D3589"/>
      <c r="E3589"/>
      <c r="F3589"/>
    </row>
    <row r="3590" spans="4:6" outlineLevel="1">
      <c r="D3590"/>
      <c r="E3590"/>
      <c r="F3590"/>
    </row>
    <row r="3591" spans="4:6" outlineLevel="1">
      <c r="D3591"/>
      <c r="E3591"/>
      <c r="F3591"/>
    </row>
    <row r="3592" spans="4:6" outlineLevel="1">
      <c r="D3592"/>
      <c r="E3592"/>
      <c r="F3592"/>
    </row>
    <row r="3593" spans="4:6" outlineLevel="1">
      <c r="D3593"/>
      <c r="E3593"/>
      <c r="F3593"/>
    </row>
    <row r="3594" spans="4:6" outlineLevel="1">
      <c r="D3594"/>
      <c r="E3594"/>
      <c r="F3594"/>
    </row>
    <row r="3595" spans="4:6" outlineLevel="1">
      <c r="D3595"/>
      <c r="E3595"/>
      <c r="F3595"/>
    </row>
    <row r="3596" spans="4:6" outlineLevel="1">
      <c r="D3596"/>
      <c r="E3596"/>
      <c r="F3596"/>
    </row>
    <row r="3597" spans="4:6" outlineLevel="1">
      <c r="D3597"/>
      <c r="E3597"/>
      <c r="F3597"/>
    </row>
    <row r="3598" spans="4:6" outlineLevel="1">
      <c r="D3598"/>
      <c r="E3598"/>
      <c r="F3598"/>
    </row>
    <row r="3599" spans="4:6" outlineLevel="1">
      <c r="D3599"/>
      <c r="E3599"/>
      <c r="F3599"/>
    </row>
    <row r="3600" spans="4:6" outlineLevel="1">
      <c r="D3600"/>
      <c r="E3600"/>
      <c r="F3600"/>
    </row>
    <row r="3601" spans="4:6" outlineLevel="1">
      <c r="D3601"/>
      <c r="E3601"/>
      <c r="F3601"/>
    </row>
    <row r="3602" spans="4:6" outlineLevel="1">
      <c r="D3602"/>
      <c r="E3602"/>
      <c r="F3602"/>
    </row>
    <row r="3603" spans="4:6" outlineLevel="1">
      <c r="D3603"/>
      <c r="E3603"/>
      <c r="F3603"/>
    </row>
    <row r="3604" spans="4:6" outlineLevel="1">
      <c r="D3604"/>
      <c r="E3604"/>
      <c r="F3604"/>
    </row>
    <row r="3605" spans="4:6" outlineLevel="1">
      <c r="D3605"/>
      <c r="E3605"/>
      <c r="F3605"/>
    </row>
    <row r="3606" spans="4:6" outlineLevel="1">
      <c r="D3606"/>
      <c r="E3606"/>
      <c r="F3606"/>
    </row>
    <row r="3607" spans="4:6" outlineLevel="1">
      <c r="D3607"/>
      <c r="E3607"/>
      <c r="F3607"/>
    </row>
    <row r="3608" spans="4:6" outlineLevel="1">
      <c r="D3608"/>
      <c r="E3608"/>
      <c r="F3608"/>
    </row>
    <row r="3609" spans="4:6" outlineLevel="1">
      <c r="D3609"/>
      <c r="E3609"/>
      <c r="F3609"/>
    </row>
    <row r="3610" spans="4:6" outlineLevel="1">
      <c r="D3610"/>
      <c r="E3610"/>
      <c r="F3610"/>
    </row>
    <row r="3611" spans="4:6" outlineLevel="1">
      <c r="D3611"/>
      <c r="E3611"/>
      <c r="F3611"/>
    </row>
    <row r="3612" spans="4:6" outlineLevel="1">
      <c r="D3612"/>
      <c r="E3612"/>
      <c r="F3612"/>
    </row>
    <row r="3613" spans="4:6" outlineLevel="1">
      <c r="D3613"/>
      <c r="E3613"/>
      <c r="F3613"/>
    </row>
    <row r="3614" spans="4:6" outlineLevel="1">
      <c r="D3614"/>
      <c r="E3614"/>
      <c r="F3614"/>
    </row>
    <row r="3615" spans="4:6" outlineLevel="1">
      <c r="D3615"/>
      <c r="E3615"/>
      <c r="F3615"/>
    </row>
    <row r="3616" spans="4:6" outlineLevel="1">
      <c r="D3616"/>
      <c r="E3616"/>
      <c r="F3616"/>
    </row>
    <row r="3617" spans="4:6" outlineLevel="1">
      <c r="D3617"/>
      <c r="E3617"/>
      <c r="F3617"/>
    </row>
    <row r="3618" spans="4:6" outlineLevel="1">
      <c r="D3618"/>
      <c r="E3618"/>
      <c r="F3618"/>
    </row>
    <row r="3619" spans="4:6" outlineLevel="1">
      <c r="D3619"/>
      <c r="E3619"/>
      <c r="F3619"/>
    </row>
    <row r="3620" spans="4:6" outlineLevel="1">
      <c r="D3620"/>
      <c r="E3620"/>
      <c r="F3620"/>
    </row>
    <row r="3621" spans="4:6" outlineLevel="1">
      <c r="D3621"/>
      <c r="E3621"/>
      <c r="F3621"/>
    </row>
    <row r="3622" spans="4:6" outlineLevel="1">
      <c r="D3622"/>
      <c r="E3622"/>
      <c r="F3622"/>
    </row>
    <row r="3623" spans="4:6" outlineLevel="1">
      <c r="D3623"/>
      <c r="E3623"/>
      <c r="F3623"/>
    </row>
    <row r="3624" spans="4:6" outlineLevel="1">
      <c r="D3624"/>
      <c r="E3624"/>
      <c r="F3624"/>
    </row>
    <row r="3625" spans="4:6" outlineLevel="1">
      <c r="D3625"/>
      <c r="E3625"/>
      <c r="F3625"/>
    </row>
    <row r="3626" spans="4:6" outlineLevel="1">
      <c r="D3626"/>
      <c r="E3626"/>
      <c r="F3626"/>
    </row>
    <row r="3627" spans="4:6" outlineLevel="1">
      <c r="D3627"/>
      <c r="E3627"/>
      <c r="F3627"/>
    </row>
    <row r="3628" spans="4:6" outlineLevel="1">
      <c r="D3628"/>
      <c r="E3628"/>
      <c r="F3628"/>
    </row>
    <row r="3629" spans="4:6" outlineLevel="1">
      <c r="D3629"/>
      <c r="E3629"/>
      <c r="F3629"/>
    </row>
    <row r="3630" spans="4:6" outlineLevel="1">
      <c r="D3630"/>
      <c r="E3630"/>
      <c r="F3630"/>
    </row>
    <row r="3631" spans="4:6" outlineLevel="1">
      <c r="D3631"/>
      <c r="E3631"/>
      <c r="F3631"/>
    </row>
    <row r="3632" spans="4:6" outlineLevel="1">
      <c r="D3632"/>
      <c r="E3632"/>
      <c r="F3632"/>
    </row>
    <row r="3633" spans="4:6" outlineLevel="1">
      <c r="D3633"/>
      <c r="E3633"/>
      <c r="F3633"/>
    </row>
    <row r="3634" spans="4:6" outlineLevel="1">
      <c r="D3634"/>
      <c r="E3634"/>
      <c r="F3634"/>
    </row>
    <row r="3635" spans="4:6" outlineLevel="1">
      <c r="D3635"/>
      <c r="E3635"/>
      <c r="F3635"/>
    </row>
    <row r="3636" spans="4:6" outlineLevel="1">
      <c r="D3636"/>
      <c r="E3636"/>
      <c r="F3636"/>
    </row>
    <row r="3637" spans="4:6" outlineLevel="1">
      <c r="D3637"/>
      <c r="E3637"/>
      <c r="F3637"/>
    </row>
    <row r="3638" spans="4:6" outlineLevel="1">
      <c r="D3638"/>
      <c r="E3638"/>
      <c r="F3638"/>
    </row>
    <row r="3639" spans="4:6" outlineLevel="1">
      <c r="D3639"/>
      <c r="E3639"/>
      <c r="F3639"/>
    </row>
    <row r="3640" spans="4:6" outlineLevel="1">
      <c r="D3640"/>
      <c r="E3640"/>
      <c r="F3640"/>
    </row>
    <row r="3641" spans="4:6" outlineLevel="1">
      <c r="D3641"/>
      <c r="E3641"/>
      <c r="F3641"/>
    </row>
    <row r="3642" spans="4:6" outlineLevel="1">
      <c r="D3642"/>
      <c r="E3642"/>
      <c r="F3642"/>
    </row>
    <row r="3643" spans="4:6" outlineLevel="1">
      <c r="D3643"/>
      <c r="E3643"/>
      <c r="F3643"/>
    </row>
    <row r="3644" spans="4:6" outlineLevel="1">
      <c r="D3644"/>
      <c r="E3644"/>
      <c r="F3644"/>
    </row>
    <row r="3645" spans="4:6" outlineLevel="1">
      <c r="D3645"/>
      <c r="E3645"/>
      <c r="F3645"/>
    </row>
    <row r="3646" spans="4:6" outlineLevel="1">
      <c r="D3646"/>
      <c r="E3646"/>
      <c r="F3646"/>
    </row>
    <row r="3647" spans="4:6" outlineLevel="1">
      <c r="D3647"/>
      <c r="E3647"/>
      <c r="F3647"/>
    </row>
    <row r="3648" spans="4:6" outlineLevel="1">
      <c r="D3648"/>
      <c r="E3648"/>
      <c r="F3648"/>
    </row>
    <row r="3649" spans="4:6" outlineLevel="1">
      <c r="D3649"/>
      <c r="E3649"/>
      <c r="F3649"/>
    </row>
    <row r="3650" spans="4:6" outlineLevel="1">
      <c r="D3650"/>
      <c r="E3650"/>
      <c r="F3650"/>
    </row>
    <row r="3651" spans="4:6" outlineLevel="1">
      <c r="D3651"/>
      <c r="E3651"/>
      <c r="F3651"/>
    </row>
    <row r="3652" spans="4:6" outlineLevel="1">
      <c r="D3652"/>
      <c r="E3652"/>
      <c r="F3652"/>
    </row>
    <row r="3653" spans="4:6" outlineLevel="1">
      <c r="D3653"/>
      <c r="E3653"/>
      <c r="F3653"/>
    </row>
    <row r="3654" spans="4:6" outlineLevel="1">
      <c r="D3654"/>
      <c r="E3654"/>
      <c r="F3654"/>
    </row>
    <row r="3655" spans="4:6" outlineLevel="1">
      <c r="D3655"/>
      <c r="E3655"/>
      <c r="F3655"/>
    </row>
    <row r="3656" spans="4:6" outlineLevel="1">
      <c r="D3656"/>
      <c r="E3656"/>
      <c r="F3656"/>
    </row>
    <row r="3657" spans="4:6" outlineLevel="1">
      <c r="D3657"/>
      <c r="E3657"/>
      <c r="F3657"/>
    </row>
    <row r="3658" spans="4:6" outlineLevel="1">
      <c r="D3658"/>
      <c r="E3658"/>
      <c r="F3658"/>
    </row>
    <row r="3659" spans="4:6" outlineLevel="1">
      <c r="D3659"/>
      <c r="E3659"/>
      <c r="F3659"/>
    </row>
    <row r="3660" spans="4:6" outlineLevel="1">
      <c r="D3660"/>
      <c r="E3660"/>
      <c r="F3660"/>
    </row>
    <row r="3661" spans="4:6" outlineLevel="1">
      <c r="D3661"/>
      <c r="E3661"/>
      <c r="F3661"/>
    </row>
    <row r="3662" spans="4:6" outlineLevel="1">
      <c r="D3662"/>
      <c r="E3662"/>
      <c r="F3662"/>
    </row>
    <row r="3663" spans="4:6" outlineLevel="1">
      <c r="D3663"/>
      <c r="E3663"/>
      <c r="F3663"/>
    </row>
    <row r="3664" spans="4:6" outlineLevel="1">
      <c r="D3664"/>
      <c r="E3664"/>
      <c r="F3664"/>
    </row>
    <row r="3665" spans="4:6" outlineLevel="1">
      <c r="D3665"/>
      <c r="E3665"/>
      <c r="F3665"/>
    </row>
    <row r="3666" spans="4:6" outlineLevel="1">
      <c r="D3666"/>
      <c r="E3666"/>
      <c r="F3666"/>
    </row>
    <row r="3667" spans="4:6" outlineLevel="1">
      <c r="D3667"/>
      <c r="E3667"/>
      <c r="F3667"/>
    </row>
    <row r="3668" spans="4:6" outlineLevel="1">
      <c r="D3668"/>
      <c r="E3668"/>
      <c r="F3668"/>
    </row>
    <row r="3669" spans="4:6" outlineLevel="1">
      <c r="D3669"/>
      <c r="E3669"/>
      <c r="F3669"/>
    </row>
    <row r="3670" spans="4:6" outlineLevel="1">
      <c r="D3670"/>
      <c r="E3670"/>
      <c r="F3670"/>
    </row>
    <row r="3671" spans="4:6" outlineLevel="1">
      <c r="D3671"/>
      <c r="E3671"/>
      <c r="F3671"/>
    </row>
    <row r="3672" spans="4:6" outlineLevel="1">
      <c r="D3672"/>
      <c r="E3672"/>
      <c r="F3672"/>
    </row>
    <row r="3673" spans="4:6" outlineLevel="1">
      <c r="D3673"/>
      <c r="E3673"/>
      <c r="F3673"/>
    </row>
    <row r="3674" spans="4:6" outlineLevel="1">
      <c r="D3674"/>
      <c r="E3674"/>
      <c r="F3674"/>
    </row>
    <row r="3675" spans="4:6" outlineLevel="1">
      <c r="D3675"/>
      <c r="E3675"/>
      <c r="F3675"/>
    </row>
    <row r="3676" spans="4:6" outlineLevel="1">
      <c r="D3676"/>
      <c r="E3676"/>
      <c r="F3676"/>
    </row>
    <row r="3677" spans="4:6" outlineLevel="1">
      <c r="D3677"/>
      <c r="E3677"/>
      <c r="F3677"/>
    </row>
    <row r="3678" spans="4:6" outlineLevel="1">
      <c r="D3678"/>
      <c r="E3678"/>
      <c r="F3678"/>
    </row>
    <row r="3679" spans="4:6" outlineLevel="1">
      <c r="D3679"/>
      <c r="E3679"/>
      <c r="F3679"/>
    </row>
    <row r="3680" spans="4:6" outlineLevel="1">
      <c r="D3680"/>
      <c r="E3680"/>
      <c r="F3680"/>
    </row>
    <row r="3681" spans="4:6" outlineLevel="1">
      <c r="D3681"/>
      <c r="E3681"/>
      <c r="F3681"/>
    </row>
    <row r="3682" spans="4:6" outlineLevel="1">
      <c r="D3682"/>
      <c r="E3682"/>
      <c r="F3682"/>
    </row>
    <row r="3683" spans="4:6" outlineLevel="1">
      <c r="D3683"/>
      <c r="E3683"/>
      <c r="F3683"/>
    </row>
    <row r="3684" spans="4:6" outlineLevel="1">
      <c r="D3684"/>
      <c r="E3684"/>
      <c r="F3684"/>
    </row>
    <row r="3685" spans="4:6" outlineLevel="1">
      <c r="D3685"/>
      <c r="E3685"/>
      <c r="F3685"/>
    </row>
    <row r="3686" spans="4:6" outlineLevel="1">
      <c r="D3686"/>
      <c r="E3686"/>
      <c r="F3686"/>
    </row>
    <row r="3687" spans="4:6" outlineLevel="1">
      <c r="D3687"/>
      <c r="E3687"/>
      <c r="F3687"/>
    </row>
    <row r="3688" spans="4:6" outlineLevel="1">
      <c r="D3688"/>
      <c r="E3688"/>
      <c r="F3688"/>
    </row>
    <row r="3689" spans="4:6" outlineLevel="1">
      <c r="D3689"/>
      <c r="E3689"/>
      <c r="F3689"/>
    </row>
    <row r="3690" spans="4:6" outlineLevel="1">
      <c r="D3690"/>
      <c r="E3690"/>
      <c r="F3690"/>
    </row>
    <row r="3691" spans="4:6" outlineLevel="1">
      <c r="D3691"/>
      <c r="E3691"/>
      <c r="F3691"/>
    </row>
    <row r="3692" spans="4:6" outlineLevel="1">
      <c r="D3692"/>
      <c r="E3692"/>
      <c r="F3692"/>
    </row>
    <row r="3693" spans="4:6" outlineLevel="1">
      <c r="D3693"/>
      <c r="E3693"/>
      <c r="F3693"/>
    </row>
    <row r="3694" spans="4:6" outlineLevel="1">
      <c r="D3694"/>
      <c r="E3694"/>
      <c r="F3694"/>
    </row>
    <row r="3695" spans="4:6" outlineLevel="1">
      <c r="D3695"/>
      <c r="E3695"/>
      <c r="F3695"/>
    </row>
    <row r="3696" spans="4:6" outlineLevel="1">
      <c r="D3696"/>
      <c r="E3696"/>
      <c r="F3696"/>
    </row>
    <row r="3697" spans="4:6" outlineLevel="1">
      <c r="D3697"/>
      <c r="E3697"/>
      <c r="F3697"/>
    </row>
    <row r="3698" spans="4:6" outlineLevel="1">
      <c r="D3698"/>
      <c r="E3698"/>
      <c r="F3698"/>
    </row>
    <row r="3699" spans="4:6" outlineLevel="1">
      <c r="D3699"/>
      <c r="E3699"/>
      <c r="F3699"/>
    </row>
    <row r="3700" spans="4:6" outlineLevel="1">
      <c r="D3700"/>
      <c r="E3700"/>
      <c r="F3700"/>
    </row>
    <row r="3701" spans="4:6" outlineLevel="1">
      <c r="D3701"/>
      <c r="E3701"/>
      <c r="F3701"/>
    </row>
    <row r="3702" spans="4:6" outlineLevel="1">
      <c r="D3702"/>
      <c r="E3702"/>
      <c r="F3702"/>
    </row>
    <row r="3703" spans="4:6" outlineLevel="1">
      <c r="D3703"/>
      <c r="E3703"/>
      <c r="F3703"/>
    </row>
    <row r="3704" spans="4:6" outlineLevel="1">
      <c r="D3704"/>
      <c r="E3704"/>
      <c r="F3704"/>
    </row>
    <row r="3705" spans="4:6" outlineLevel="1">
      <c r="D3705"/>
      <c r="E3705"/>
      <c r="F3705"/>
    </row>
    <row r="3706" spans="4:6" outlineLevel="1">
      <c r="D3706"/>
      <c r="E3706"/>
      <c r="F3706"/>
    </row>
    <row r="3707" spans="4:6" outlineLevel="1">
      <c r="D3707"/>
      <c r="E3707"/>
      <c r="F3707"/>
    </row>
    <row r="3708" spans="4:6" outlineLevel="1">
      <c r="D3708"/>
      <c r="E3708"/>
      <c r="F3708"/>
    </row>
    <row r="3709" spans="4:6" outlineLevel="1">
      <c r="D3709"/>
      <c r="E3709"/>
      <c r="F3709"/>
    </row>
    <row r="3710" spans="4:6" outlineLevel="1">
      <c r="D3710"/>
      <c r="E3710"/>
      <c r="F3710"/>
    </row>
    <row r="3711" spans="4:6" outlineLevel="1">
      <c r="D3711"/>
      <c r="E3711"/>
      <c r="F3711"/>
    </row>
    <row r="3712" spans="4:6" outlineLevel="1">
      <c r="D3712"/>
      <c r="E3712"/>
      <c r="F3712"/>
    </row>
    <row r="3713" spans="4:6" outlineLevel="1">
      <c r="D3713"/>
      <c r="E3713"/>
      <c r="F3713"/>
    </row>
    <row r="3714" spans="4:6" outlineLevel="1">
      <c r="D3714"/>
      <c r="E3714"/>
      <c r="F3714"/>
    </row>
    <row r="3715" spans="4:6" outlineLevel="1">
      <c r="D3715"/>
      <c r="E3715"/>
      <c r="F3715"/>
    </row>
    <row r="3716" spans="4:6" outlineLevel="1">
      <c r="D3716"/>
      <c r="E3716"/>
      <c r="F3716"/>
    </row>
    <row r="3717" spans="4:6" outlineLevel="1">
      <c r="D3717"/>
      <c r="E3717"/>
      <c r="F3717"/>
    </row>
    <row r="3718" spans="4:6" outlineLevel="1">
      <c r="D3718"/>
      <c r="E3718"/>
      <c r="F3718"/>
    </row>
    <row r="3719" spans="4:6" outlineLevel="1">
      <c r="D3719"/>
      <c r="E3719"/>
      <c r="F3719"/>
    </row>
    <row r="3720" spans="4:6" outlineLevel="1">
      <c r="D3720"/>
      <c r="E3720"/>
      <c r="F3720"/>
    </row>
    <row r="3721" spans="4:6" outlineLevel="1">
      <c r="D3721"/>
      <c r="E3721"/>
      <c r="F3721"/>
    </row>
    <row r="3722" spans="4:6" outlineLevel="1">
      <c r="D3722"/>
      <c r="E3722"/>
      <c r="F3722"/>
    </row>
    <row r="3723" spans="4:6" outlineLevel="1">
      <c r="D3723"/>
      <c r="E3723"/>
      <c r="F3723"/>
    </row>
    <row r="3724" spans="4:6" outlineLevel="1">
      <c r="D3724"/>
      <c r="E3724"/>
      <c r="F3724"/>
    </row>
    <row r="3725" spans="4:6" outlineLevel="1">
      <c r="D3725"/>
      <c r="E3725"/>
      <c r="F3725"/>
    </row>
    <row r="3726" spans="4:6" outlineLevel="1">
      <c r="D3726"/>
      <c r="E3726"/>
      <c r="F3726"/>
    </row>
    <row r="3727" spans="4:6" outlineLevel="1">
      <c r="D3727"/>
      <c r="E3727"/>
      <c r="F3727"/>
    </row>
    <row r="3728" spans="4:6" outlineLevel="1">
      <c r="D3728"/>
      <c r="E3728"/>
      <c r="F3728"/>
    </row>
    <row r="3729" spans="4:6" outlineLevel="1">
      <c r="D3729"/>
      <c r="E3729"/>
      <c r="F3729"/>
    </row>
    <row r="3730" spans="4:6" outlineLevel="1">
      <c r="D3730"/>
      <c r="E3730"/>
      <c r="F3730"/>
    </row>
    <row r="3731" spans="4:6" outlineLevel="1">
      <c r="D3731"/>
      <c r="E3731"/>
      <c r="F3731"/>
    </row>
    <row r="3732" spans="4:6" outlineLevel="1">
      <c r="D3732"/>
      <c r="E3732"/>
      <c r="F3732"/>
    </row>
    <row r="3733" spans="4:6" outlineLevel="1">
      <c r="D3733"/>
      <c r="E3733"/>
      <c r="F3733"/>
    </row>
    <row r="3734" spans="4:6" outlineLevel="1">
      <c r="D3734"/>
      <c r="E3734"/>
      <c r="F3734"/>
    </row>
    <row r="3735" spans="4:6" outlineLevel="1">
      <c r="D3735"/>
      <c r="E3735"/>
      <c r="F3735"/>
    </row>
    <row r="3736" spans="4:6" outlineLevel="1">
      <c r="D3736"/>
      <c r="E3736"/>
      <c r="F3736"/>
    </row>
    <row r="3737" spans="4:6" outlineLevel="1">
      <c r="D3737"/>
      <c r="E3737"/>
      <c r="F3737"/>
    </row>
    <row r="3738" spans="4:6" outlineLevel="1">
      <c r="D3738"/>
      <c r="E3738"/>
      <c r="F3738"/>
    </row>
    <row r="3739" spans="4:6" outlineLevel="1">
      <c r="D3739"/>
      <c r="E3739"/>
      <c r="F3739"/>
    </row>
    <row r="3740" spans="4:6" outlineLevel="1">
      <c r="D3740"/>
      <c r="E3740"/>
      <c r="F3740"/>
    </row>
    <row r="3741" spans="4:6" outlineLevel="1">
      <c r="D3741"/>
      <c r="E3741"/>
      <c r="F3741"/>
    </row>
    <row r="3742" spans="4:6" outlineLevel="1">
      <c r="D3742"/>
      <c r="E3742"/>
      <c r="F3742"/>
    </row>
    <row r="3743" spans="4:6" outlineLevel="1">
      <c r="D3743"/>
      <c r="E3743"/>
      <c r="F3743"/>
    </row>
    <row r="3744" spans="4:6" outlineLevel="1">
      <c r="D3744"/>
      <c r="E3744"/>
      <c r="F3744"/>
    </row>
    <row r="3745" spans="4:6" outlineLevel="1">
      <c r="D3745"/>
      <c r="E3745"/>
      <c r="F3745"/>
    </row>
    <row r="3746" spans="4:6" outlineLevel="1">
      <c r="D3746"/>
      <c r="E3746"/>
      <c r="F3746"/>
    </row>
    <row r="3747" spans="4:6" outlineLevel="1">
      <c r="D3747"/>
      <c r="E3747"/>
      <c r="F3747"/>
    </row>
    <row r="3748" spans="4:6" outlineLevel="1">
      <c r="D3748"/>
      <c r="E3748"/>
      <c r="F3748"/>
    </row>
    <row r="3749" spans="4:6" outlineLevel="1">
      <c r="D3749"/>
      <c r="E3749"/>
      <c r="F3749"/>
    </row>
    <row r="3750" spans="4:6" outlineLevel="1">
      <c r="D3750"/>
      <c r="E3750"/>
      <c r="F3750"/>
    </row>
    <row r="3751" spans="4:6" outlineLevel="1">
      <c r="D3751"/>
      <c r="E3751"/>
      <c r="F3751"/>
    </row>
    <row r="3752" spans="4:6" outlineLevel="1">
      <c r="D3752"/>
      <c r="E3752"/>
      <c r="F3752"/>
    </row>
    <row r="3753" spans="4:6" outlineLevel="1">
      <c r="D3753"/>
      <c r="E3753"/>
      <c r="F3753"/>
    </row>
    <row r="3754" spans="4:6" outlineLevel="1">
      <c r="D3754"/>
      <c r="E3754"/>
      <c r="F3754"/>
    </row>
    <row r="3755" spans="4:6" outlineLevel="1">
      <c r="D3755"/>
      <c r="E3755"/>
      <c r="F3755"/>
    </row>
    <row r="3756" spans="4:6" outlineLevel="1">
      <c r="D3756"/>
      <c r="E3756"/>
      <c r="F3756"/>
    </row>
    <row r="3757" spans="4:6" outlineLevel="1">
      <c r="D3757"/>
      <c r="E3757"/>
      <c r="F3757"/>
    </row>
    <row r="3758" spans="4:6" outlineLevel="1">
      <c r="D3758"/>
      <c r="E3758"/>
      <c r="F3758"/>
    </row>
    <row r="3759" spans="4:6" outlineLevel="1">
      <c r="D3759"/>
      <c r="E3759"/>
      <c r="F3759"/>
    </row>
    <row r="3760" spans="4:6" outlineLevel="1">
      <c r="D3760"/>
      <c r="E3760"/>
      <c r="F3760"/>
    </row>
    <row r="3761" spans="4:6" outlineLevel="1">
      <c r="D3761"/>
      <c r="E3761"/>
      <c r="F3761"/>
    </row>
    <row r="3762" spans="4:6" outlineLevel="1">
      <c r="D3762"/>
      <c r="E3762"/>
      <c r="F3762"/>
    </row>
    <row r="3763" spans="4:6" outlineLevel="1">
      <c r="D3763"/>
      <c r="E3763"/>
      <c r="F3763"/>
    </row>
    <row r="3764" spans="4:6" outlineLevel="1">
      <c r="D3764"/>
      <c r="E3764"/>
      <c r="F3764"/>
    </row>
    <row r="3765" spans="4:6" outlineLevel="1">
      <c r="D3765"/>
      <c r="E3765"/>
      <c r="F3765"/>
    </row>
    <row r="3766" spans="4:6" outlineLevel="1">
      <c r="D3766"/>
      <c r="E3766"/>
      <c r="F3766"/>
    </row>
    <row r="3767" spans="4:6" outlineLevel="1">
      <c r="D3767"/>
      <c r="E3767"/>
      <c r="F3767"/>
    </row>
    <row r="3768" spans="4:6" outlineLevel="1">
      <c r="D3768"/>
      <c r="E3768"/>
      <c r="F3768"/>
    </row>
    <row r="3769" spans="4:6" outlineLevel="1">
      <c r="D3769"/>
      <c r="E3769"/>
      <c r="F3769"/>
    </row>
    <row r="3770" spans="4:6" outlineLevel="1">
      <c r="D3770"/>
      <c r="E3770"/>
      <c r="F3770"/>
    </row>
    <row r="3771" spans="4:6" outlineLevel="1">
      <c r="D3771"/>
      <c r="E3771"/>
      <c r="F3771"/>
    </row>
    <row r="3772" spans="4:6" outlineLevel="1">
      <c r="D3772"/>
      <c r="E3772"/>
      <c r="F3772"/>
    </row>
    <row r="3773" spans="4:6" outlineLevel="1">
      <c r="D3773"/>
      <c r="E3773"/>
      <c r="F3773"/>
    </row>
    <row r="3774" spans="4:6" outlineLevel="1">
      <c r="D3774"/>
      <c r="E3774"/>
      <c r="F3774"/>
    </row>
    <row r="3775" spans="4:6" outlineLevel="1">
      <c r="D3775"/>
      <c r="E3775"/>
      <c r="F3775"/>
    </row>
    <row r="3776" spans="4:6" outlineLevel="1">
      <c r="D3776"/>
      <c r="E3776"/>
      <c r="F3776"/>
    </row>
    <row r="3777" spans="4:6" outlineLevel="1">
      <c r="D3777"/>
      <c r="E3777"/>
      <c r="F3777"/>
    </row>
    <row r="3778" spans="4:6" outlineLevel="1">
      <c r="D3778"/>
      <c r="E3778"/>
      <c r="F3778"/>
    </row>
    <row r="3779" spans="4:6" outlineLevel="1">
      <c r="D3779"/>
      <c r="E3779"/>
      <c r="F3779"/>
    </row>
    <row r="3780" spans="4:6" outlineLevel="1">
      <c r="D3780"/>
      <c r="E3780"/>
      <c r="F3780"/>
    </row>
    <row r="3781" spans="4:6" outlineLevel="1">
      <c r="D3781"/>
      <c r="E3781"/>
      <c r="F3781"/>
    </row>
    <row r="3782" spans="4:6" outlineLevel="1">
      <c r="D3782"/>
      <c r="E3782"/>
      <c r="F3782"/>
    </row>
    <row r="3783" spans="4:6" outlineLevel="1">
      <c r="D3783"/>
      <c r="E3783"/>
      <c r="F3783"/>
    </row>
    <row r="3784" spans="4:6" outlineLevel="1">
      <c r="D3784"/>
      <c r="E3784"/>
      <c r="F3784"/>
    </row>
    <row r="3785" spans="4:6" outlineLevel="1">
      <c r="D3785"/>
      <c r="E3785"/>
      <c r="F3785"/>
    </row>
    <row r="3786" spans="4:6" outlineLevel="1">
      <c r="D3786"/>
      <c r="E3786"/>
      <c r="F3786"/>
    </row>
    <row r="3787" spans="4:6" outlineLevel="1">
      <c r="D3787"/>
      <c r="E3787"/>
      <c r="F3787"/>
    </row>
    <row r="3788" spans="4:6" outlineLevel="1">
      <c r="D3788"/>
      <c r="E3788"/>
      <c r="F3788"/>
    </row>
    <row r="3789" spans="4:6" outlineLevel="1">
      <c r="D3789"/>
      <c r="E3789"/>
      <c r="F3789"/>
    </row>
    <row r="3790" spans="4:6" outlineLevel="1">
      <c r="D3790"/>
      <c r="E3790"/>
      <c r="F3790"/>
    </row>
    <row r="3791" spans="4:6" outlineLevel="1">
      <c r="D3791"/>
      <c r="E3791"/>
      <c r="F3791"/>
    </row>
    <row r="3792" spans="4:6" outlineLevel="1">
      <c r="D3792"/>
      <c r="E3792"/>
      <c r="F3792"/>
    </row>
    <row r="3793" spans="4:6" outlineLevel="1">
      <c r="D3793"/>
      <c r="E3793"/>
      <c r="F3793"/>
    </row>
    <row r="3794" spans="4:6" outlineLevel="1">
      <c r="D3794"/>
      <c r="E3794"/>
      <c r="F3794"/>
    </row>
    <row r="3795" spans="4:6" outlineLevel="1">
      <c r="D3795"/>
      <c r="E3795"/>
      <c r="F3795"/>
    </row>
    <row r="3796" spans="4:6" outlineLevel="1">
      <c r="D3796"/>
      <c r="E3796"/>
      <c r="F3796"/>
    </row>
    <row r="3797" spans="4:6" outlineLevel="1">
      <c r="D3797"/>
      <c r="E3797"/>
      <c r="F3797"/>
    </row>
    <row r="3798" spans="4:6" outlineLevel="1">
      <c r="D3798"/>
      <c r="E3798"/>
      <c r="F3798"/>
    </row>
    <row r="3799" spans="4:6" outlineLevel="1">
      <c r="D3799"/>
      <c r="E3799"/>
      <c r="F3799"/>
    </row>
    <row r="3800" spans="4:6" outlineLevel="1">
      <c r="D3800"/>
      <c r="E3800"/>
      <c r="F3800"/>
    </row>
    <row r="3801" spans="4:6" outlineLevel="1">
      <c r="D3801"/>
      <c r="E3801"/>
      <c r="F3801"/>
    </row>
    <row r="3802" spans="4:6" outlineLevel="1">
      <c r="D3802"/>
      <c r="E3802"/>
      <c r="F3802"/>
    </row>
    <row r="3803" spans="4:6" outlineLevel="1">
      <c r="D3803"/>
      <c r="E3803"/>
      <c r="F3803"/>
    </row>
    <row r="3804" spans="4:6" outlineLevel="1">
      <c r="D3804"/>
      <c r="E3804"/>
      <c r="F3804"/>
    </row>
    <row r="3805" spans="4:6" outlineLevel="1">
      <c r="D3805"/>
      <c r="E3805"/>
      <c r="F3805"/>
    </row>
    <row r="3806" spans="4:6" outlineLevel="1">
      <c r="D3806"/>
      <c r="E3806"/>
      <c r="F3806"/>
    </row>
    <row r="3807" spans="4:6" outlineLevel="1">
      <c r="D3807"/>
      <c r="E3807"/>
      <c r="F3807"/>
    </row>
    <row r="3808" spans="4:6" outlineLevel="1">
      <c r="D3808"/>
      <c r="E3808"/>
      <c r="F3808"/>
    </row>
    <row r="3809" spans="4:6" outlineLevel="1">
      <c r="D3809"/>
      <c r="E3809"/>
      <c r="F3809"/>
    </row>
    <row r="3810" spans="4:6" outlineLevel="1">
      <c r="D3810"/>
      <c r="E3810"/>
      <c r="F3810"/>
    </row>
    <row r="3811" spans="4:6" outlineLevel="1">
      <c r="D3811"/>
      <c r="E3811"/>
      <c r="F3811"/>
    </row>
    <row r="3812" spans="4:6" outlineLevel="1">
      <c r="D3812"/>
      <c r="E3812"/>
      <c r="F3812"/>
    </row>
    <row r="3813" spans="4:6" outlineLevel="1">
      <c r="D3813"/>
      <c r="E3813"/>
      <c r="F3813"/>
    </row>
    <row r="3814" spans="4:6" outlineLevel="1">
      <c r="D3814"/>
      <c r="E3814"/>
      <c r="F3814"/>
    </row>
    <row r="3815" spans="4:6" outlineLevel="1">
      <c r="D3815"/>
      <c r="E3815"/>
      <c r="F3815"/>
    </row>
    <row r="3816" spans="4:6" outlineLevel="1">
      <c r="D3816"/>
      <c r="E3816"/>
      <c r="F3816"/>
    </row>
    <row r="3817" spans="4:6" outlineLevel="1">
      <c r="D3817"/>
      <c r="E3817"/>
      <c r="F3817"/>
    </row>
    <row r="3818" spans="4:6" outlineLevel="1">
      <c r="D3818"/>
      <c r="E3818"/>
      <c r="F3818"/>
    </row>
    <row r="3819" spans="4:6" outlineLevel="1">
      <c r="D3819"/>
      <c r="E3819"/>
      <c r="F3819"/>
    </row>
    <row r="3820" spans="4:6" outlineLevel="1">
      <c r="D3820"/>
      <c r="E3820"/>
      <c r="F3820"/>
    </row>
    <row r="3821" spans="4:6" outlineLevel="1">
      <c r="D3821"/>
      <c r="E3821"/>
      <c r="F3821"/>
    </row>
    <row r="3822" spans="4:6" outlineLevel="1">
      <c r="D3822"/>
      <c r="E3822"/>
      <c r="F3822"/>
    </row>
    <row r="3823" spans="4:6" outlineLevel="1">
      <c r="D3823"/>
      <c r="E3823"/>
      <c r="F3823"/>
    </row>
    <row r="3824" spans="4:6" outlineLevel="1">
      <c r="D3824"/>
      <c r="E3824"/>
      <c r="F3824"/>
    </row>
    <row r="3825" spans="4:6" outlineLevel="1">
      <c r="D3825"/>
      <c r="E3825"/>
      <c r="F3825"/>
    </row>
    <row r="3826" spans="4:6" outlineLevel="1">
      <c r="D3826"/>
      <c r="E3826"/>
      <c r="F3826"/>
    </row>
    <row r="3827" spans="4:6" outlineLevel="1">
      <c r="D3827"/>
      <c r="E3827"/>
      <c r="F3827"/>
    </row>
    <row r="3828" spans="4:6" outlineLevel="1">
      <c r="D3828"/>
      <c r="E3828"/>
      <c r="F3828"/>
    </row>
    <row r="3829" spans="4:6" outlineLevel="1">
      <c r="D3829"/>
      <c r="E3829"/>
      <c r="F3829"/>
    </row>
    <row r="3830" spans="4:6" outlineLevel="1">
      <c r="D3830"/>
      <c r="E3830"/>
      <c r="F3830"/>
    </row>
    <row r="3831" spans="4:6" outlineLevel="1">
      <c r="D3831"/>
      <c r="E3831"/>
      <c r="F3831"/>
    </row>
    <row r="3832" spans="4:6" outlineLevel="1">
      <c r="D3832"/>
      <c r="E3832"/>
      <c r="F3832"/>
    </row>
    <row r="3833" spans="4:6" outlineLevel="1">
      <c r="D3833"/>
      <c r="E3833"/>
      <c r="F3833"/>
    </row>
    <row r="3834" spans="4:6" outlineLevel="1">
      <c r="D3834"/>
      <c r="E3834"/>
      <c r="F3834"/>
    </row>
    <row r="3835" spans="4:6" outlineLevel="1">
      <c r="D3835"/>
      <c r="E3835"/>
      <c r="F3835"/>
    </row>
    <row r="3836" spans="4:6" outlineLevel="1">
      <c r="D3836"/>
      <c r="E3836"/>
      <c r="F3836"/>
    </row>
    <row r="3837" spans="4:6" outlineLevel="1">
      <c r="D3837"/>
      <c r="E3837"/>
      <c r="F3837"/>
    </row>
    <row r="3838" spans="4:6" outlineLevel="1">
      <c r="D3838"/>
      <c r="E3838"/>
      <c r="F3838"/>
    </row>
    <row r="3839" spans="4:6" outlineLevel="1">
      <c r="D3839"/>
      <c r="E3839"/>
      <c r="F3839"/>
    </row>
    <row r="3840" spans="4:6" outlineLevel="1">
      <c r="D3840"/>
      <c r="E3840"/>
      <c r="F3840"/>
    </row>
    <row r="3841" spans="4:6" outlineLevel="1">
      <c r="D3841"/>
      <c r="E3841"/>
      <c r="F3841"/>
    </row>
    <row r="3842" spans="4:6" outlineLevel="1">
      <c r="D3842"/>
      <c r="E3842"/>
      <c r="F3842"/>
    </row>
    <row r="3843" spans="4:6" outlineLevel="1">
      <c r="D3843"/>
      <c r="E3843"/>
      <c r="F3843"/>
    </row>
    <row r="3844" spans="4:6" outlineLevel="1">
      <c r="D3844"/>
      <c r="E3844"/>
      <c r="F3844"/>
    </row>
    <row r="3845" spans="4:6" outlineLevel="1">
      <c r="D3845"/>
      <c r="E3845"/>
      <c r="F3845"/>
    </row>
    <row r="3846" spans="4:6" outlineLevel="1">
      <c r="D3846"/>
      <c r="E3846"/>
      <c r="F3846"/>
    </row>
    <row r="3847" spans="4:6" outlineLevel="1">
      <c r="D3847"/>
      <c r="E3847"/>
      <c r="F3847"/>
    </row>
    <row r="3848" spans="4:6" outlineLevel="1">
      <c r="D3848"/>
      <c r="E3848"/>
      <c r="F3848"/>
    </row>
    <row r="3849" spans="4:6" outlineLevel="1">
      <c r="D3849"/>
      <c r="E3849"/>
      <c r="F3849"/>
    </row>
    <row r="3850" spans="4:6" outlineLevel="1">
      <c r="D3850"/>
      <c r="E3850"/>
      <c r="F3850"/>
    </row>
    <row r="3851" spans="4:6" outlineLevel="1">
      <c r="D3851"/>
      <c r="E3851"/>
      <c r="F3851"/>
    </row>
    <row r="3852" spans="4:6" outlineLevel="1">
      <c r="D3852"/>
      <c r="E3852"/>
      <c r="F3852"/>
    </row>
    <row r="3853" spans="4:6" outlineLevel="1">
      <c r="D3853"/>
      <c r="E3853"/>
      <c r="F3853"/>
    </row>
    <row r="3854" spans="4:6" outlineLevel="1">
      <c r="D3854"/>
      <c r="E3854"/>
      <c r="F3854"/>
    </row>
    <row r="3855" spans="4:6" outlineLevel="1">
      <c r="D3855"/>
      <c r="E3855"/>
      <c r="F3855"/>
    </row>
    <row r="3856" spans="4:6" outlineLevel="1">
      <c r="D3856"/>
      <c r="E3856"/>
      <c r="F3856"/>
    </row>
    <row r="3857" spans="4:6" outlineLevel="1">
      <c r="D3857"/>
      <c r="E3857"/>
      <c r="F3857"/>
    </row>
    <row r="3858" spans="4:6" outlineLevel="1">
      <c r="D3858"/>
      <c r="E3858"/>
      <c r="F3858"/>
    </row>
    <row r="3859" spans="4:6" outlineLevel="1">
      <c r="D3859"/>
      <c r="E3859"/>
      <c r="F3859"/>
    </row>
    <row r="3860" spans="4:6" outlineLevel="1">
      <c r="D3860"/>
      <c r="E3860"/>
      <c r="F3860"/>
    </row>
    <row r="3861" spans="4:6" outlineLevel="1">
      <c r="D3861"/>
      <c r="E3861"/>
      <c r="F3861"/>
    </row>
    <row r="3862" spans="4:6" outlineLevel="1">
      <c r="D3862"/>
      <c r="E3862"/>
      <c r="F3862"/>
    </row>
    <row r="3863" spans="4:6" outlineLevel="1">
      <c r="D3863"/>
      <c r="E3863"/>
      <c r="F3863"/>
    </row>
    <row r="3864" spans="4:6" outlineLevel="1">
      <c r="D3864"/>
      <c r="E3864"/>
      <c r="F3864"/>
    </row>
    <row r="3865" spans="4:6" outlineLevel="1">
      <c r="D3865"/>
      <c r="E3865"/>
      <c r="F3865"/>
    </row>
    <row r="3866" spans="4:6" outlineLevel="1">
      <c r="D3866"/>
      <c r="E3866"/>
      <c r="F3866"/>
    </row>
    <row r="3867" spans="4:6" outlineLevel="1">
      <c r="D3867"/>
      <c r="E3867"/>
      <c r="F3867"/>
    </row>
    <row r="3868" spans="4:6" outlineLevel="1">
      <c r="D3868"/>
      <c r="E3868"/>
      <c r="F3868"/>
    </row>
    <row r="3869" spans="4:6" outlineLevel="1">
      <c r="D3869"/>
      <c r="E3869"/>
      <c r="F3869"/>
    </row>
    <row r="3870" spans="4:6" outlineLevel="1">
      <c r="D3870"/>
      <c r="E3870"/>
      <c r="F3870"/>
    </row>
    <row r="3871" spans="4:6" outlineLevel="1">
      <c r="D3871"/>
      <c r="E3871"/>
      <c r="F3871"/>
    </row>
    <row r="3872" spans="4:6" outlineLevel="1">
      <c r="D3872"/>
      <c r="E3872"/>
      <c r="F3872"/>
    </row>
    <row r="3873" spans="4:6" outlineLevel="1">
      <c r="D3873"/>
      <c r="E3873"/>
      <c r="F3873"/>
    </row>
    <row r="3874" spans="4:6" outlineLevel="1">
      <c r="D3874"/>
      <c r="E3874"/>
      <c r="F3874"/>
    </row>
    <row r="3875" spans="4:6" outlineLevel="1">
      <c r="D3875"/>
      <c r="E3875"/>
      <c r="F3875"/>
    </row>
    <row r="3876" spans="4:6" outlineLevel="1">
      <c r="D3876"/>
      <c r="E3876"/>
      <c r="F3876"/>
    </row>
    <row r="3877" spans="4:6" outlineLevel="1">
      <c r="D3877"/>
      <c r="E3877"/>
      <c r="F3877"/>
    </row>
    <row r="3878" spans="4:6" outlineLevel="1">
      <c r="D3878"/>
      <c r="E3878"/>
      <c r="F3878"/>
    </row>
    <row r="3879" spans="4:6" outlineLevel="1">
      <c r="D3879"/>
      <c r="E3879"/>
      <c r="F3879"/>
    </row>
    <row r="3880" spans="4:6" outlineLevel="1">
      <c r="D3880"/>
      <c r="E3880"/>
      <c r="F3880"/>
    </row>
    <row r="3881" spans="4:6" outlineLevel="1">
      <c r="D3881"/>
      <c r="E3881"/>
      <c r="F3881"/>
    </row>
    <row r="3882" spans="4:6" outlineLevel="1">
      <c r="D3882"/>
      <c r="E3882"/>
      <c r="F3882"/>
    </row>
    <row r="3883" spans="4:6" outlineLevel="1">
      <c r="D3883"/>
      <c r="E3883"/>
      <c r="F3883"/>
    </row>
    <row r="3884" spans="4:6" outlineLevel="1">
      <c r="D3884"/>
      <c r="E3884"/>
      <c r="F3884"/>
    </row>
    <row r="3885" spans="4:6" outlineLevel="1">
      <c r="D3885"/>
      <c r="E3885"/>
      <c r="F3885"/>
    </row>
    <row r="3886" spans="4:6" outlineLevel="1">
      <c r="D3886"/>
      <c r="E3886"/>
      <c r="F3886"/>
    </row>
    <row r="3887" spans="4:6" outlineLevel="1">
      <c r="D3887"/>
      <c r="E3887"/>
      <c r="F3887"/>
    </row>
    <row r="3888" spans="4:6" outlineLevel="1">
      <c r="D3888"/>
      <c r="E3888"/>
      <c r="F3888"/>
    </row>
    <row r="3889" spans="4:6" outlineLevel="1">
      <c r="D3889"/>
      <c r="E3889"/>
      <c r="F3889"/>
    </row>
    <row r="3890" spans="4:6" outlineLevel="1">
      <c r="D3890"/>
      <c r="E3890"/>
      <c r="F3890"/>
    </row>
    <row r="3891" spans="4:6" outlineLevel="1">
      <c r="D3891"/>
      <c r="E3891"/>
      <c r="F3891"/>
    </row>
    <row r="3892" spans="4:6" outlineLevel="1">
      <c r="D3892"/>
      <c r="E3892"/>
      <c r="F3892"/>
    </row>
    <row r="3893" spans="4:6" outlineLevel="1">
      <c r="D3893"/>
      <c r="E3893"/>
      <c r="F3893"/>
    </row>
    <row r="3894" spans="4:6" outlineLevel="1">
      <c r="D3894"/>
      <c r="E3894"/>
      <c r="F3894"/>
    </row>
    <row r="3895" spans="4:6" outlineLevel="1">
      <c r="D3895"/>
      <c r="E3895"/>
      <c r="F3895"/>
    </row>
    <row r="3896" spans="4:6" outlineLevel="1">
      <c r="D3896"/>
      <c r="E3896"/>
      <c r="F3896"/>
    </row>
    <row r="3897" spans="4:6" outlineLevel="1">
      <c r="D3897"/>
      <c r="E3897"/>
      <c r="F3897"/>
    </row>
    <row r="3898" spans="4:6" outlineLevel="1">
      <c r="D3898"/>
      <c r="E3898"/>
      <c r="F3898"/>
    </row>
    <row r="3899" spans="4:6" outlineLevel="1">
      <c r="D3899"/>
      <c r="E3899"/>
      <c r="F3899"/>
    </row>
    <row r="3900" spans="4:6" outlineLevel="1">
      <c r="D3900"/>
      <c r="E3900"/>
      <c r="F3900"/>
    </row>
    <row r="3901" spans="4:6" outlineLevel="1">
      <c r="D3901"/>
      <c r="E3901"/>
      <c r="F3901"/>
    </row>
    <row r="3902" spans="4:6" outlineLevel="1">
      <c r="D3902"/>
      <c r="E3902"/>
      <c r="F3902"/>
    </row>
    <row r="3903" spans="4:6" outlineLevel="1">
      <c r="D3903"/>
      <c r="E3903"/>
      <c r="F3903"/>
    </row>
    <row r="3904" spans="4:6" outlineLevel="1">
      <c r="D3904"/>
      <c r="E3904"/>
      <c r="F3904"/>
    </row>
    <row r="3905" spans="4:6" outlineLevel="1">
      <c r="D3905"/>
      <c r="E3905"/>
      <c r="F3905"/>
    </row>
    <row r="3906" spans="4:6" outlineLevel="1">
      <c r="D3906"/>
      <c r="E3906"/>
      <c r="F3906"/>
    </row>
    <row r="3907" spans="4:6" outlineLevel="1">
      <c r="D3907"/>
      <c r="E3907"/>
      <c r="F3907"/>
    </row>
    <row r="3908" spans="4:6" outlineLevel="1">
      <c r="D3908"/>
      <c r="E3908"/>
      <c r="F3908"/>
    </row>
    <row r="3909" spans="4:6" outlineLevel="1">
      <c r="D3909"/>
      <c r="E3909"/>
      <c r="F3909"/>
    </row>
    <row r="3910" spans="4:6" outlineLevel="1">
      <c r="D3910"/>
      <c r="E3910"/>
      <c r="F3910"/>
    </row>
    <row r="3911" spans="4:6" outlineLevel="1">
      <c r="D3911"/>
      <c r="E3911"/>
      <c r="F3911"/>
    </row>
    <row r="3912" spans="4:6" outlineLevel="1">
      <c r="D3912"/>
      <c r="E3912"/>
      <c r="F3912"/>
    </row>
    <row r="3913" spans="4:6" outlineLevel="1">
      <c r="D3913"/>
      <c r="E3913"/>
      <c r="F3913"/>
    </row>
    <row r="3914" spans="4:6" outlineLevel="1">
      <c r="D3914"/>
      <c r="E3914"/>
      <c r="F3914"/>
    </row>
    <row r="3915" spans="4:6" outlineLevel="1">
      <c r="D3915"/>
      <c r="E3915"/>
      <c r="F3915"/>
    </row>
    <row r="3916" spans="4:6" outlineLevel="1">
      <c r="D3916"/>
      <c r="E3916"/>
      <c r="F3916"/>
    </row>
    <row r="3917" spans="4:6" outlineLevel="1">
      <c r="D3917"/>
      <c r="E3917"/>
      <c r="F3917"/>
    </row>
    <row r="3918" spans="4:6" outlineLevel="1">
      <c r="D3918"/>
      <c r="E3918"/>
      <c r="F3918"/>
    </row>
    <row r="3919" spans="4:6" outlineLevel="1">
      <c r="D3919"/>
      <c r="E3919"/>
      <c r="F3919"/>
    </row>
    <row r="3920" spans="4:6" outlineLevel="1">
      <c r="D3920"/>
      <c r="E3920"/>
      <c r="F3920"/>
    </row>
    <row r="3921" spans="4:6" outlineLevel="1">
      <c r="D3921"/>
      <c r="E3921"/>
      <c r="F3921"/>
    </row>
    <row r="3922" spans="4:6" outlineLevel="1">
      <c r="D3922"/>
      <c r="E3922"/>
      <c r="F3922"/>
    </row>
    <row r="3923" spans="4:6" outlineLevel="1">
      <c r="D3923"/>
      <c r="E3923"/>
      <c r="F3923"/>
    </row>
    <row r="3924" spans="4:6" outlineLevel="1">
      <c r="D3924"/>
      <c r="E3924"/>
      <c r="F3924"/>
    </row>
    <row r="3925" spans="4:6" outlineLevel="1">
      <c r="D3925"/>
      <c r="E3925"/>
      <c r="F3925"/>
    </row>
    <row r="3926" spans="4:6" outlineLevel="1">
      <c r="D3926"/>
      <c r="E3926"/>
      <c r="F3926"/>
    </row>
    <row r="3927" spans="4:6" outlineLevel="1">
      <c r="D3927"/>
      <c r="E3927"/>
      <c r="F3927"/>
    </row>
    <row r="3928" spans="4:6" outlineLevel="1">
      <c r="D3928"/>
      <c r="E3928"/>
      <c r="F3928"/>
    </row>
    <row r="3929" spans="4:6" outlineLevel="1">
      <c r="D3929"/>
      <c r="E3929"/>
      <c r="F3929"/>
    </row>
    <row r="3930" spans="4:6" outlineLevel="1">
      <c r="D3930"/>
      <c r="E3930"/>
      <c r="F3930"/>
    </row>
    <row r="3931" spans="4:6" outlineLevel="1">
      <c r="D3931"/>
      <c r="E3931"/>
      <c r="F3931"/>
    </row>
    <row r="3932" spans="4:6" outlineLevel="1">
      <c r="D3932"/>
      <c r="E3932"/>
      <c r="F3932"/>
    </row>
    <row r="3933" spans="4:6" outlineLevel="1">
      <c r="D3933"/>
      <c r="E3933"/>
      <c r="F3933"/>
    </row>
    <row r="3934" spans="4:6" outlineLevel="1">
      <c r="D3934"/>
      <c r="E3934"/>
      <c r="F3934"/>
    </row>
    <row r="3935" spans="4:6" outlineLevel="1">
      <c r="D3935"/>
      <c r="E3935"/>
      <c r="F3935"/>
    </row>
    <row r="3936" spans="4:6" outlineLevel="1">
      <c r="D3936"/>
      <c r="E3936"/>
      <c r="F3936"/>
    </row>
    <row r="3937" spans="4:6" outlineLevel="1">
      <c r="D3937"/>
      <c r="E3937"/>
      <c r="F3937"/>
    </row>
    <row r="3938" spans="4:6" outlineLevel="1">
      <c r="D3938"/>
      <c r="E3938"/>
      <c r="F3938"/>
    </row>
    <row r="3939" spans="4:6" outlineLevel="1">
      <c r="D3939"/>
      <c r="E3939"/>
      <c r="F3939"/>
    </row>
    <row r="3940" spans="4:6" outlineLevel="1">
      <c r="D3940"/>
      <c r="E3940"/>
      <c r="F3940"/>
    </row>
    <row r="3941" spans="4:6" outlineLevel="1">
      <c r="D3941"/>
      <c r="E3941"/>
      <c r="F3941"/>
    </row>
    <row r="3942" spans="4:6" outlineLevel="1">
      <c r="D3942"/>
      <c r="E3942"/>
      <c r="F3942"/>
    </row>
    <row r="3943" spans="4:6" outlineLevel="1">
      <c r="D3943"/>
      <c r="E3943"/>
      <c r="F3943"/>
    </row>
    <row r="3944" spans="4:6" outlineLevel="1">
      <c r="D3944"/>
      <c r="E3944"/>
      <c r="F3944"/>
    </row>
    <row r="3945" spans="4:6" outlineLevel="1">
      <c r="D3945"/>
      <c r="E3945"/>
      <c r="F3945"/>
    </row>
    <row r="3946" spans="4:6" outlineLevel="1">
      <c r="D3946"/>
      <c r="E3946"/>
      <c r="F3946"/>
    </row>
    <row r="3947" spans="4:6" outlineLevel="1">
      <c r="D3947"/>
      <c r="E3947"/>
      <c r="F3947"/>
    </row>
    <row r="3948" spans="4:6" outlineLevel="1">
      <c r="D3948"/>
      <c r="E3948"/>
      <c r="F3948"/>
    </row>
    <row r="3949" spans="4:6" outlineLevel="1">
      <c r="D3949"/>
      <c r="E3949"/>
      <c r="F3949"/>
    </row>
    <row r="3950" spans="4:6" outlineLevel="1">
      <c r="D3950"/>
      <c r="E3950"/>
      <c r="F3950"/>
    </row>
    <row r="3951" spans="4:6" outlineLevel="1">
      <c r="D3951"/>
      <c r="E3951"/>
      <c r="F3951"/>
    </row>
    <row r="3952" spans="4:6" outlineLevel="1">
      <c r="D3952"/>
      <c r="E3952"/>
      <c r="F3952"/>
    </row>
    <row r="3953" spans="4:6" outlineLevel="1">
      <c r="D3953"/>
      <c r="E3953"/>
      <c r="F3953"/>
    </row>
    <row r="3954" spans="4:6" outlineLevel="1">
      <c r="D3954"/>
      <c r="E3954"/>
      <c r="F3954"/>
    </row>
    <row r="3955" spans="4:6" outlineLevel="1">
      <c r="D3955"/>
      <c r="E3955"/>
      <c r="F3955"/>
    </row>
    <row r="3956" spans="4:6" outlineLevel="1">
      <c r="D3956"/>
      <c r="E3956"/>
      <c r="F3956"/>
    </row>
    <row r="3957" spans="4:6" outlineLevel="1">
      <c r="D3957"/>
      <c r="E3957"/>
      <c r="F3957"/>
    </row>
    <row r="3958" spans="4:6" outlineLevel="1">
      <c r="D3958"/>
      <c r="E3958"/>
      <c r="F3958"/>
    </row>
    <row r="3959" spans="4:6" outlineLevel="1">
      <c r="D3959"/>
      <c r="E3959"/>
      <c r="F3959"/>
    </row>
    <row r="3960" spans="4:6" outlineLevel="1">
      <c r="D3960"/>
      <c r="E3960"/>
      <c r="F3960"/>
    </row>
    <row r="3961" spans="4:6" outlineLevel="1">
      <c r="D3961"/>
      <c r="E3961"/>
      <c r="F3961"/>
    </row>
    <row r="3962" spans="4:6" outlineLevel="1">
      <c r="D3962"/>
      <c r="E3962"/>
      <c r="F3962"/>
    </row>
    <row r="3963" spans="4:6" outlineLevel="1">
      <c r="D3963"/>
      <c r="E3963"/>
      <c r="F3963"/>
    </row>
    <row r="3964" spans="4:6" outlineLevel="1">
      <c r="D3964"/>
      <c r="E3964"/>
      <c r="F3964"/>
    </row>
    <row r="3965" spans="4:6" outlineLevel="1">
      <c r="D3965"/>
      <c r="E3965"/>
      <c r="F3965"/>
    </row>
    <row r="3966" spans="4:6" outlineLevel="1">
      <c r="D3966"/>
      <c r="E3966"/>
      <c r="F3966"/>
    </row>
    <row r="3967" spans="4:6" outlineLevel="1">
      <c r="D3967"/>
      <c r="E3967"/>
      <c r="F3967"/>
    </row>
    <row r="3968" spans="4:6">
      <c r="D3968"/>
      <c r="E3968"/>
      <c r="F3968"/>
    </row>
    <row r="3969" spans="4:6" outlineLevel="1">
      <c r="D3969"/>
      <c r="E3969"/>
      <c r="F3969"/>
    </row>
    <row r="3970" spans="4:6" outlineLevel="1">
      <c r="D3970"/>
      <c r="E3970"/>
      <c r="F3970"/>
    </row>
    <row r="3971" spans="4:6" outlineLevel="1">
      <c r="D3971"/>
      <c r="E3971"/>
      <c r="F3971"/>
    </row>
    <row r="3972" spans="4:6" outlineLevel="1">
      <c r="D3972"/>
      <c r="E3972"/>
      <c r="F3972"/>
    </row>
    <row r="3973" spans="4:6" outlineLevel="1">
      <c r="D3973"/>
      <c r="E3973"/>
      <c r="F3973"/>
    </row>
    <row r="3974" spans="4:6" outlineLevel="1">
      <c r="D3974"/>
      <c r="E3974"/>
      <c r="F3974"/>
    </row>
    <row r="3975" spans="4:6" outlineLevel="1">
      <c r="D3975"/>
      <c r="E3975"/>
      <c r="F3975"/>
    </row>
    <row r="3976" spans="4:6" outlineLevel="1">
      <c r="D3976"/>
      <c r="E3976"/>
      <c r="F3976"/>
    </row>
    <row r="3977" spans="4:6" outlineLevel="1">
      <c r="D3977"/>
      <c r="E3977"/>
      <c r="F3977"/>
    </row>
    <row r="3978" spans="4:6" outlineLevel="1">
      <c r="D3978"/>
      <c r="E3978"/>
      <c r="F3978"/>
    </row>
    <row r="3979" spans="4:6" outlineLevel="1">
      <c r="D3979"/>
      <c r="E3979"/>
      <c r="F3979"/>
    </row>
    <row r="3980" spans="4:6" outlineLevel="1">
      <c r="D3980"/>
      <c r="E3980"/>
      <c r="F3980"/>
    </row>
    <row r="3981" spans="4:6" outlineLevel="1">
      <c r="D3981"/>
      <c r="E3981"/>
      <c r="F3981"/>
    </row>
    <row r="3982" spans="4:6" outlineLevel="1">
      <c r="D3982"/>
      <c r="E3982"/>
      <c r="F3982"/>
    </row>
    <row r="3983" spans="4:6" outlineLevel="1">
      <c r="D3983"/>
      <c r="E3983"/>
      <c r="F3983"/>
    </row>
    <row r="3984" spans="4:6" outlineLevel="1">
      <c r="D3984"/>
      <c r="E3984"/>
      <c r="F3984"/>
    </row>
    <row r="3985" spans="4:6" outlineLevel="1">
      <c r="D3985"/>
      <c r="E3985"/>
      <c r="F3985"/>
    </row>
    <row r="3986" spans="4:6" outlineLevel="1">
      <c r="D3986"/>
      <c r="E3986"/>
      <c r="F3986"/>
    </row>
    <row r="3987" spans="4:6" outlineLevel="1">
      <c r="D3987"/>
      <c r="E3987"/>
      <c r="F3987"/>
    </row>
    <row r="3988" spans="4:6" outlineLevel="1">
      <c r="D3988"/>
      <c r="E3988"/>
      <c r="F3988"/>
    </row>
    <row r="3989" spans="4:6" outlineLevel="1">
      <c r="D3989"/>
      <c r="E3989"/>
      <c r="F3989"/>
    </row>
    <row r="3990" spans="4:6" outlineLevel="1">
      <c r="D3990"/>
      <c r="E3990"/>
      <c r="F3990"/>
    </row>
    <row r="3991" spans="4:6" outlineLevel="1">
      <c r="D3991"/>
      <c r="E3991"/>
      <c r="F3991"/>
    </row>
    <row r="3992" spans="4:6" outlineLevel="1">
      <c r="D3992"/>
      <c r="E3992"/>
      <c r="F3992"/>
    </row>
    <row r="3993" spans="4:6" outlineLevel="1">
      <c r="D3993"/>
      <c r="E3993"/>
      <c r="F3993"/>
    </row>
    <row r="3994" spans="4:6" outlineLevel="1">
      <c r="D3994"/>
      <c r="E3994"/>
      <c r="F3994"/>
    </row>
    <row r="3995" spans="4:6" outlineLevel="1">
      <c r="D3995"/>
      <c r="E3995"/>
      <c r="F3995"/>
    </row>
    <row r="3996" spans="4:6" outlineLevel="1">
      <c r="D3996"/>
      <c r="E3996"/>
      <c r="F3996"/>
    </row>
    <row r="3997" spans="4:6" outlineLevel="1">
      <c r="D3997"/>
      <c r="E3997"/>
      <c r="F3997"/>
    </row>
    <row r="3998" spans="4:6" outlineLevel="1">
      <c r="D3998"/>
      <c r="E3998"/>
      <c r="F3998"/>
    </row>
    <row r="3999" spans="4:6" outlineLevel="1">
      <c r="D3999"/>
      <c r="E3999"/>
      <c r="F3999"/>
    </row>
    <row r="4000" spans="4:6" outlineLevel="1">
      <c r="D4000"/>
      <c r="E4000"/>
      <c r="F4000"/>
    </row>
    <row r="4001" spans="4:6" outlineLevel="1">
      <c r="D4001"/>
      <c r="E4001"/>
      <c r="F4001"/>
    </row>
    <row r="4002" spans="4:6" outlineLevel="1">
      <c r="D4002"/>
      <c r="E4002"/>
      <c r="F4002"/>
    </row>
    <row r="4003" spans="4:6" outlineLevel="1">
      <c r="D4003"/>
      <c r="E4003"/>
      <c r="F4003"/>
    </row>
    <row r="4004" spans="4:6" outlineLevel="1">
      <c r="D4004"/>
      <c r="E4004"/>
      <c r="F4004"/>
    </row>
    <row r="4005" spans="4:6" outlineLevel="1">
      <c r="D4005"/>
      <c r="E4005"/>
      <c r="F4005"/>
    </row>
    <row r="4006" spans="4:6" outlineLevel="1">
      <c r="D4006"/>
      <c r="E4006"/>
      <c r="F4006"/>
    </row>
    <row r="4007" spans="4:6" outlineLevel="1">
      <c r="D4007"/>
      <c r="E4007"/>
      <c r="F4007"/>
    </row>
    <row r="4008" spans="4:6" outlineLevel="1">
      <c r="D4008"/>
      <c r="E4008"/>
      <c r="F4008"/>
    </row>
    <row r="4009" spans="4:6" outlineLevel="1">
      <c r="D4009"/>
      <c r="E4009"/>
      <c r="F4009"/>
    </row>
    <row r="4010" spans="4:6" outlineLevel="1">
      <c r="D4010"/>
      <c r="E4010"/>
      <c r="F4010"/>
    </row>
    <row r="4011" spans="4:6" outlineLevel="1">
      <c r="D4011"/>
      <c r="E4011"/>
      <c r="F4011"/>
    </row>
    <row r="4012" spans="4:6" outlineLevel="1">
      <c r="D4012"/>
      <c r="E4012"/>
      <c r="F4012"/>
    </row>
    <row r="4013" spans="4:6" outlineLevel="1">
      <c r="D4013"/>
      <c r="E4013"/>
      <c r="F4013"/>
    </row>
    <row r="4014" spans="4:6" outlineLevel="1">
      <c r="D4014"/>
      <c r="E4014"/>
      <c r="F4014"/>
    </row>
    <row r="4015" spans="4:6" outlineLevel="1">
      <c r="D4015"/>
      <c r="E4015"/>
      <c r="F4015"/>
    </row>
    <row r="4016" spans="4:6" outlineLevel="1">
      <c r="D4016"/>
      <c r="E4016"/>
      <c r="F4016"/>
    </row>
    <row r="4017" spans="4:6" outlineLevel="1">
      <c r="D4017"/>
      <c r="E4017"/>
      <c r="F4017"/>
    </row>
    <row r="4018" spans="4:6" outlineLevel="1">
      <c r="D4018"/>
      <c r="E4018"/>
      <c r="F4018"/>
    </row>
    <row r="4019" spans="4:6" outlineLevel="1">
      <c r="D4019"/>
      <c r="E4019"/>
      <c r="F4019"/>
    </row>
    <row r="4020" spans="4:6" outlineLevel="1">
      <c r="D4020"/>
      <c r="E4020"/>
      <c r="F4020"/>
    </row>
    <row r="4021" spans="4:6">
      <c r="D4021"/>
      <c r="E4021"/>
      <c r="F4021"/>
    </row>
    <row r="4022" spans="4:6" outlineLevel="1">
      <c r="D4022"/>
      <c r="E4022"/>
      <c r="F4022"/>
    </row>
    <row r="4023" spans="4:6" outlineLevel="1">
      <c r="D4023"/>
      <c r="E4023"/>
      <c r="F4023"/>
    </row>
    <row r="4024" spans="4:6" outlineLevel="1">
      <c r="D4024"/>
      <c r="E4024"/>
      <c r="F4024"/>
    </row>
    <row r="4025" spans="4:6" outlineLevel="1">
      <c r="D4025"/>
      <c r="E4025"/>
      <c r="F4025"/>
    </row>
    <row r="4026" spans="4:6" outlineLevel="1">
      <c r="D4026"/>
      <c r="E4026"/>
      <c r="F4026"/>
    </row>
    <row r="4027" spans="4:6" outlineLevel="1">
      <c r="D4027"/>
      <c r="E4027"/>
      <c r="F4027"/>
    </row>
    <row r="4028" spans="4:6" outlineLevel="1">
      <c r="D4028"/>
      <c r="E4028"/>
      <c r="F4028"/>
    </row>
    <row r="4029" spans="4:6" outlineLevel="1">
      <c r="D4029"/>
      <c r="E4029"/>
      <c r="F4029"/>
    </row>
    <row r="4030" spans="4:6" outlineLevel="1">
      <c r="D4030"/>
      <c r="E4030"/>
      <c r="F4030"/>
    </row>
    <row r="4031" spans="4:6" outlineLevel="1">
      <c r="D4031"/>
      <c r="E4031"/>
      <c r="F4031"/>
    </row>
    <row r="4032" spans="4:6" outlineLevel="1">
      <c r="D4032"/>
      <c r="E4032"/>
      <c r="F4032"/>
    </row>
    <row r="4033" spans="4:6" outlineLevel="1">
      <c r="D4033"/>
      <c r="E4033"/>
      <c r="F4033"/>
    </row>
    <row r="4034" spans="4:6" outlineLevel="1">
      <c r="D4034"/>
      <c r="E4034"/>
      <c r="F4034"/>
    </row>
    <row r="4035" spans="4:6" outlineLevel="1">
      <c r="D4035"/>
      <c r="E4035"/>
      <c r="F4035"/>
    </row>
    <row r="4036" spans="4:6" outlineLevel="1">
      <c r="D4036"/>
      <c r="E4036"/>
      <c r="F4036"/>
    </row>
    <row r="4037" spans="4:6" outlineLevel="1">
      <c r="D4037"/>
      <c r="E4037"/>
      <c r="F4037"/>
    </row>
    <row r="4038" spans="4:6" outlineLevel="1">
      <c r="D4038"/>
      <c r="E4038"/>
      <c r="F4038"/>
    </row>
    <row r="4039" spans="4:6" outlineLevel="1">
      <c r="D4039"/>
      <c r="E4039"/>
      <c r="F4039"/>
    </row>
    <row r="4040" spans="4:6" outlineLevel="1">
      <c r="D4040"/>
      <c r="E4040"/>
      <c r="F4040"/>
    </row>
    <row r="4041" spans="4:6" outlineLevel="1">
      <c r="D4041"/>
      <c r="E4041"/>
      <c r="F4041"/>
    </row>
    <row r="4042" spans="4:6" outlineLevel="1">
      <c r="D4042"/>
      <c r="E4042"/>
      <c r="F4042"/>
    </row>
    <row r="4043" spans="4:6" outlineLevel="1">
      <c r="D4043"/>
      <c r="E4043"/>
      <c r="F4043"/>
    </row>
    <row r="4044" spans="4:6" outlineLevel="1">
      <c r="D4044"/>
      <c r="E4044"/>
      <c r="F4044"/>
    </row>
    <row r="4045" spans="4:6" outlineLevel="1">
      <c r="D4045"/>
      <c r="E4045"/>
      <c r="F4045"/>
    </row>
    <row r="4046" spans="4:6" outlineLevel="1">
      <c r="D4046"/>
      <c r="E4046"/>
      <c r="F4046"/>
    </row>
    <row r="4047" spans="4:6" outlineLevel="1">
      <c r="D4047"/>
      <c r="E4047"/>
      <c r="F4047"/>
    </row>
    <row r="4048" spans="4:6" outlineLevel="1">
      <c r="D4048"/>
      <c r="E4048"/>
      <c r="F4048"/>
    </row>
    <row r="4049" spans="4:6" outlineLevel="1">
      <c r="D4049"/>
      <c r="E4049"/>
      <c r="F4049"/>
    </row>
    <row r="4050" spans="4:6" outlineLevel="1">
      <c r="D4050"/>
      <c r="E4050"/>
      <c r="F4050"/>
    </row>
    <row r="4051" spans="4:6" outlineLevel="1">
      <c r="D4051"/>
      <c r="E4051"/>
      <c r="F4051"/>
    </row>
    <row r="4052" spans="4:6" outlineLevel="1">
      <c r="D4052"/>
      <c r="E4052"/>
      <c r="F4052"/>
    </row>
    <row r="4053" spans="4:6" outlineLevel="1">
      <c r="D4053"/>
      <c r="E4053"/>
      <c r="F4053"/>
    </row>
    <row r="4054" spans="4:6" outlineLevel="1">
      <c r="D4054"/>
      <c r="E4054"/>
      <c r="F4054"/>
    </row>
    <row r="4055" spans="4:6" outlineLevel="1">
      <c r="D4055"/>
      <c r="E4055"/>
      <c r="F4055"/>
    </row>
    <row r="4056" spans="4:6" outlineLevel="1">
      <c r="D4056"/>
      <c r="E4056"/>
      <c r="F4056"/>
    </row>
    <row r="4057" spans="4:6" outlineLevel="1">
      <c r="D4057"/>
      <c r="E4057"/>
      <c r="F4057"/>
    </row>
    <row r="4058" spans="4:6" outlineLevel="1">
      <c r="D4058"/>
      <c r="E4058"/>
      <c r="F4058"/>
    </row>
    <row r="4059" spans="4:6" outlineLevel="1">
      <c r="D4059"/>
      <c r="E4059"/>
      <c r="F4059"/>
    </row>
    <row r="4060" spans="4:6" outlineLevel="1">
      <c r="D4060"/>
      <c r="E4060"/>
      <c r="F4060"/>
    </row>
    <row r="4061" spans="4:6" outlineLevel="1">
      <c r="D4061"/>
      <c r="E4061"/>
      <c r="F4061"/>
    </row>
    <row r="4062" spans="4:6" outlineLevel="1">
      <c r="D4062"/>
      <c r="E4062"/>
      <c r="F4062"/>
    </row>
    <row r="4063" spans="4:6" outlineLevel="1">
      <c r="D4063"/>
      <c r="E4063"/>
      <c r="F4063"/>
    </row>
    <row r="4064" spans="4:6" outlineLevel="1">
      <c r="D4064"/>
      <c r="E4064"/>
      <c r="F4064"/>
    </row>
    <row r="4065" spans="4:6" outlineLevel="1">
      <c r="D4065"/>
      <c r="E4065"/>
      <c r="F4065"/>
    </row>
    <row r="4066" spans="4:6" outlineLevel="1">
      <c r="D4066"/>
      <c r="E4066"/>
      <c r="F4066"/>
    </row>
    <row r="4067" spans="4:6" outlineLevel="1">
      <c r="D4067"/>
      <c r="E4067"/>
      <c r="F4067"/>
    </row>
    <row r="4068" spans="4:6" outlineLevel="1">
      <c r="D4068"/>
      <c r="E4068"/>
      <c r="F4068"/>
    </row>
    <row r="4069" spans="4:6" outlineLevel="1">
      <c r="D4069"/>
      <c r="E4069"/>
      <c r="F4069"/>
    </row>
    <row r="4070" spans="4:6" outlineLevel="1">
      <c r="D4070"/>
      <c r="E4070"/>
      <c r="F4070"/>
    </row>
    <row r="4071" spans="4:6" outlineLevel="1">
      <c r="D4071"/>
      <c r="E4071"/>
      <c r="F4071"/>
    </row>
    <row r="4072" spans="4:6" outlineLevel="1">
      <c r="D4072"/>
      <c r="E4072"/>
      <c r="F4072"/>
    </row>
    <row r="4073" spans="4:6" outlineLevel="1">
      <c r="D4073"/>
      <c r="E4073"/>
      <c r="F4073"/>
    </row>
    <row r="4074" spans="4:6" outlineLevel="1">
      <c r="D4074"/>
      <c r="E4074"/>
      <c r="F4074"/>
    </row>
    <row r="4075" spans="4:6" outlineLevel="1">
      <c r="D4075"/>
      <c r="E4075"/>
      <c r="F4075"/>
    </row>
    <row r="4076" spans="4:6" outlineLevel="1">
      <c r="D4076"/>
      <c r="E4076"/>
      <c r="F4076"/>
    </row>
    <row r="4077" spans="4:6" outlineLevel="1">
      <c r="D4077"/>
      <c r="E4077"/>
      <c r="F4077"/>
    </row>
    <row r="4078" spans="4:6" outlineLevel="1">
      <c r="D4078"/>
      <c r="E4078"/>
      <c r="F4078"/>
    </row>
    <row r="4079" spans="4:6" outlineLevel="1">
      <c r="D4079"/>
      <c r="E4079"/>
      <c r="F4079"/>
    </row>
    <row r="4080" spans="4:6" outlineLevel="1">
      <c r="D4080"/>
      <c r="E4080"/>
      <c r="F4080"/>
    </row>
    <row r="4081" spans="4:6" outlineLevel="1">
      <c r="D4081"/>
      <c r="E4081"/>
      <c r="F4081"/>
    </row>
    <row r="4082" spans="4:6" outlineLevel="1">
      <c r="D4082"/>
      <c r="E4082"/>
      <c r="F4082"/>
    </row>
    <row r="4083" spans="4:6" outlineLevel="1">
      <c r="D4083"/>
      <c r="E4083"/>
      <c r="F4083"/>
    </row>
    <row r="4084" spans="4:6" outlineLevel="1">
      <c r="D4084"/>
      <c r="E4084"/>
      <c r="F4084"/>
    </row>
    <row r="4085" spans="4:6" outlineLevel="1">
      <c r="D4085"/>
      <c r="E4085"/>
      <c r="F4085"/>
    </row>
    <row r="4086" spans="4:6" outlineLevel="1">
      <c r="D4086"/>
      <c r="E4086"/>
      <c r="F4086"/>
    </row>
    <row r="4087" spans="4:6" outlineLevel="1">
      <c r="D4087"/>
      <c r="E4087"/>
      <c r="F4087"/>
    </row>
    <row r="4088" spans="4:6" outlineLevel="1">
      <c r="D4088"/>
      <c r="E4088"/>
      <c r="F4088"/>
    </row>
    <row r="4089" spans="4:6" outlineLevel="1">
      <c r="D4089"/>
      <c r="E4089"/>
      <c r="F4089"/>
    </row>
    <row r="4090" spans="4:6" outlineLevel="1">
      <c r="D4090"/>
      <c r="E4090"/>
      <c r="F4090"/>
    </row>
    <row r="4091" spans="4:6" outlineLevel="1">
      <c r="D4091"/>
      <c r="E4091"/>
      <c r="F4091"/>
    </row>
    <row r="4092" spans="4:6" outlineLevel="1">
      <c r="D4092"/>
      <c r="E4092"/>
      <c r="F4092"/>
    </row>
    <row r="4093" spans="4:6" outlineLevel="1">
      <c r="D4093"/>
      <c r="E4093"/>
      <c r="F4093"/>
    </row>
    <row r="4094" spans="4:6" outlineLevel="1">
      <c r="D4094"/>
      <c r="E4094"/>
      <c r="F4094"/>
    </row>
    <row r="4095" spans="4:6" outlineLevel="1">
      <c r="D4095"/>
      <c r="E4095"/>
      <c r="F4095"/>
    </row>
    <row r="4096" spans="4:6" outlineLevel="1">
      <c r="D4096"/>
      <c r="E4096"/>
      <c r="F4096"/>
    </row>
    <row r="4097" spans="4:6" outlineLevel="1">
      <c r="D4097"/>
      <c r="E4097"/>
      <c r="F4097"/>
    </row>
    <row r="4098" spans="4:6" outlineLevel="1">
      <c r="D4098"/>
      <c r="E4098"/>
      <c r="F4098"/>
    </row>
    <row r="4099" spans="4:6" outlineLevel="1">
      <c r="D4099"/>
      <c r="E4099"/>
      <c r="F4099"/>
    </row>
    <row r="4100" spans="4:6" outlineLevel="1">
      <c r="D4100"/>
      <c r="E4100"/>
      <c r="F4100"/>
    </row>
    <row r="4101" spans="4:6" outlineLevel="1">
      <c r="D4101"/>
      <c r="E4101"/>
      <c r="F4101"/>
    </row>
    <row r="4102" spans="4:6" outlineLevel="1">
      <c r="D4102"/>
      <c r="E4102"/>
      <c r="F4102"/>
    </row>
    <row r="4103" spans="4:6" outlineLevel="1">
      <c r="D4103"/>
      <c r="E4103"/>
      <c r="F4103"/>
    </row>
    <row r="4104" spans="4:6" outlineLevel="1">
      <c r="D4104"/>
      <c r="E4104"/>
      <c r="F4104"/>
    </row>
    <row r="4105" spans="4:6" outlineLevel="1">
      <c r="D4105"/>
      <c r="E4105"/>
      <c r="F4105"/>
    </row>
    <row r="4106" spans="4:6" outlineLevel="1">
      <c r="D4106"/>
      <c r="E4106"/>
      <c r="F4106"/>
    </row>
    <row r="4107" spans="4:6" outlineLevel="1">
      <c r="D4107"/>
      <c r="E4107"/>
      <c r="F4107"/>
    </row>
    <row r="4108" spans="4:6" outlineLevel="1">
      <c r="D4108"/>
      <c r="E4108"/>
      <c r="F4108"/>
    </row>
    <row r="4109" spans="4:6" outlineLevel="1">
      <c r="D4109"/>
      <c r="E4109"/>
      <c r="F4109"/>
    </row>
    <row r="4110" spans="4:6" outlineLevel="1">
      <c r="D4110"/>
      <c r="E4110"/>
      <c r="F4110"/>
    </row>
    <row r="4111" spans="4:6" outlineLevel="1">
      <c r="D4111"/>
      <c r="E4111"/>
      <c r="F4111"/>
    </row>
    <row r="4112" spans="4:6" outlineLevel="1">
      <c r="D4112"/>
      <c r="E4112"/>
      <c r="F4112"/>
    </row>
    <row r="4113" spans="4:6" outlineLevel="1">
      <c r="D4113"/>
      <c r="E4113"/>
      <c r="F4113"/>
    </row>
    <row r="4114" spans="4:6" outlineLevel="1">
      <c r="D4114"/>
      <c r="E4114"/>
      <c r="F4114"/>
    </row>
    <row r="4115" spans="4:6" outlineLevel="1">
      <c r="D4115"/>
      <c r="E4115"/>
      <c r="F4115"/>
    </row>
    <row r="4116" spans="4:6" outlineLevel="1">
      <c r="D4116"/>
      <c r="E4116"/>
      <c r="F4116"/>
    </row>
    <row r="4117" spans="4:6" outlineLevel="1">
      <c r="D4117"/>
      <c r="E4117"/>
      <c r="F4117"/>
    </row>
    <row r="4118" spans="4:6" outlineLevel="1">
      <c r="D4118"/>
      <c r="E4118"/>
      <c r="F4118"/>
    </row>
    <row r="4119" spans="4:6">
      <c r="D4119"/>
      <c r="E4119"/>
      <c r="F4119"/>
    </row>
    <row r="4120" spans="4:6" outlineLevel="1">
      <c r="D4120"/>
      <c r="E4120"/>
      <c r="F4120"/>
    </row>
    <row r="4121" spans="4:6" outlineLevel="1">
      <c r="D4121"/>
      <c r="E4121"/>
      <c r="F4121"/>
    </row>
    <row r="4122" spans="4:6" outlineLevel="1">
      <c r="D4122"/>
      <c r="E4122"/>
      <c r="F4122"/>
    </row>
    <row r="4123" spans="4:6" outlineLevel="1">
      <c r="D4123"/>
      <c r="E4123"/>
      <c r="F4123"/>
    </row>
    <row r="4124" spans="4:6" outlineLevel="1">
      <c r="D4124"/>
      <c r="E4124"/>
      <c r="F4124"/>
    </row>
    <row r="4125" spans="4:6" outlineLevel="1">
      <c r="D4125"/>
      <c r="E4125"/>
      <c r="F4125"/>
    </row>
    <row r="4126" spans="4:6" outlineLevel="1">
      <c r="D4126"/>
      <c r="E4126"/>
      <c r="F4126"/>
    </row>
    <row r="4127" spans="4:6" outlineLevel="1">
      <c r="D4127"/>
      <c r="E4127"/>
      <c r="F4127"/>
    </row>
    <row r="4128" spans="4:6" outlineLevel="1">
      <c r="D4128"/>
      <c r="E4128"/>
      <c r="F4128"/>
    </row>
    <row r="4129" spans="4:6" outlineLevel="1">
      <c r="D4129"/>
      <c r="E4129"/>
      <c r="F4129"/>
    </row>
    <row r="4130" spans="4:6" outlineLevel="1">
      <c r="D4130"/>
      <c r="E4130"/>
      <c r="F4130"/>
    </row>
    <row r="4131" spans="4:6" outlineLevel="1">
      <c r="D4131"/>
      <c r="E4131"/>
      <c r="F4131"/>
    </row>
    <row r="4132" spans="4:6" outlineLevel="1">
      <c r="D4132"/>
      <c r="E4132"/>
      <c r="F4132"/>
    </row>
    <row r="4133" spans="4:6" outlineLevel="1">
      <c r="D4133"/>
      <c r="E4133"/>
      <c r="F4133"/>
    </row>
    <row r="4134" spans="4:6" outlineLevel="1">
      <c r="D4134"/>
      <c r="E4134"/>
      <c r="F4134"/>
    </row>
    <row r="4135" spans="4:6" outlineLevel="1">
      <c r="D4135"/>
      <c r="E4135"/>
      <c r="F4135"/>
    </row>
    <row r="4136" spans="4:6" outlineLevel="1">
      <c r="D4136"/>
      <c r="E4136"/>
      <c r="F4136"/>
    </row>
    <row r="4137" spans="4:6" outlineLevel="1">
      <c r="D4137"/>
      <c r="E4137"/>
      <c r="F4137"/>
    </row>
    <row r="4138" spans="4:6" outlineLevel="1">
      <c r="D4138"/>
      <c r="E4138"/>
      <c r="F4138"/>
    </row>
    <row r="4139" spans="4:6" outlineLevel="1">
      <c r="D4139"/>
      <c r="E4139"/>
      <c r="F4139"/>
    </row>
    <row r="4140" spans="4:6" outlineLevel="1">
      <c r="D4140"/>
      <c r="E4140"/>
      <c r="F4140"/>
    </row>
    <row r="4141" spans="4:6" outlineLevel="1">
      <c r="D4141"/>
      <c r="E4141"/>
      <c r="F4141"/>
    </row>
    <row r="4142" spans="4:6" outlineLevel="1">
      <c r="D4142"/>
      <c r="E4142"/>
      <c r="F4142"/>
    </row>
    <row r="4143" spans="4:6" outlineLevel="1">
      <c r="D4143"/>
      <c r="E4143"/>
      <c r="F4143"/>
    </row>
    <row r="4144" spans="4:6">
      <c r="D4144"/>
      <c r="E4144"/>
      <c r="F4144"/>
    </row>
    <row r="4145" spans="4:6" outlineLevel="1">
      <c r="D4145"/>
      <c r="E4145"/>
      <c r="F4145"/>
    </row>
    <row r="4146" spans="4:6" outlineLevel="1">
      <c r="D4146"/>
      <c r="E4146"/>
      <c r="F4146"/>
    </row>
    <row r="4147" spans="4:6" outlineLevel="1">
      <c r="D4147"/>
      <c r="E4147"/>
      <c r="F4147"/>
    </row>
    <row r="4148" spans="4:6" outlineLevel="1">
      <c r="D4148"/>
      <c r="E4148"/>
      <c r="F4148"/>
    </row>
    <row r="4149" spans="4:6" outlineLevel="1">
      <c r="D4149"/>
      <c r="E4149"/>
      <c r="F4149"/>
    </row>
    <row r="4150" spans="4:6" outlineLevel="1">
      <c r="D4150"/>
      <c r="E4150"/>
      <c r="F4150"/>
    </row>
    <row r="4151" spans="4:6" outlineLevel="1">
      <c r="D4151"/>
      <c r="E4151"/>
      <c r="F4151"/>
    </row>
    <row r="4152" spans="4:6" outlineLevel="1">
      <c r="D4152"/>
      <c r="E4152"/>
      <c r="F4152"/>
    </row>
    <row r="4153" spans="4:6" outlineLevel="1">
      <c r="D4153"/>
      <c r="E4153"/>
      <c r="F4153"/>
    </row>
    <row r="4154" spans="4:6" outlineLevel="1">
      <c r="D4154"/>
      <c r="E4154"/>
      <c r="F4154"/>
    </row>
    <row r="4155" spans="4:6" outlineLevel="1">
      <c r="D4155"/>
      <c r="E4155"/>
      <c r="F4155"/>
    </row>
    <row r="4156" spans="4:6" outlineLevel="1">
      <c r="D4156"/>
      <c r="E4156"/>
      <c r="F4156"/>
    </row>
    <row r="4157" spans="4:6" outlineLevel="1">
      <c r="D4157"/>
      <c r="E4157"/>
      <c r="F4157"/>
    </row>
    <row r="4158" spans="4:6" outlineLevel="1">
      <c r="D4158"/>
      <c r="E4158"/>
      <c r="F4158"/>
    </row>
    <row r="4159" spans="4:6" outlineLevel="1">
      <c r="D4159"/>
      <c r="E4159"/>
      <c r="F4159"/>
    </row>
    <row r="4160" spans="4:6" outlineLevel="1">
      <c r="D4160"/>
      <c r="E4160"/>
      <c r="F4160"/>
    </row>
    <row r="4161" spans="4:6" outlineLevel="1">
      <c r="D4161"/>
      <c r="E4161"/>
      <c r="F4161"/>
    </row>
    <row r="4162" spans="4:6" outlineLevel="1">
      <c r="D4162"/>
      <c r="E4162"/>
      <c r="F4162"/>
    </row>
    <row r="4163" spans="4:6" outlineLevel="1">
      <c r="D4163"/>
      <c r="E4163"/>
      <c r="F4163"/>
    </row>
    <row r="4164" spans="4:6" outlineLevel="1">
      <c r="D4164"/>
      <c r="E4164"/>
      <c r="F4164"/>
    </row>
    <row r="4165" spans="4:6" outlineLevel="1">
      <c r="D4165"/>
      <c r="E4165"/>
      <c r="F4165"/>
    </row>
    <row r="4166" spans="4:6" outlineLevel="1">
      <c r="D4166"/>
      <c r="E4166"/>
      <c r="F4166"/>
    </row>
    <row r="4167" spans="4:6" outlineLevel="1">
      <c r="D4167"/>
      <c r="E4167"/>
      <c r="F4167"/>
    </row>
    <row r="4168" spans="4:6" outlineLevel="1">
      <c r="D4168"/>
      <c r="E4168"/>
      <c r="F4168"/>
    </row>
    <row r="4169" spans="4:6" outlineLevel="1">
      <c r="D4169"/>
      <c r="E4169"/>
      <c r="F4169"/>
    </row>
    <row r="4170" spans="4:6" outlineLevel="1">
      <c r="D4170"/>
      <c r="E4170"/>
      <c r="F4170"/>
    </row>
    <row r="4171" spans="4:6" outlineLevel="1">
      <c r="D4171"/>
      <c r="E4171"/>
      <c r="F4171"/>
    </row>
    <row r="4172" spans="4:6" outlineLevel="1">
      <c r="D4172"/>
      <c r="E4172"/>
      <c r="F4172"/>
    </row>
    <row r="4173" spans="4:6" outlineLevel="1">
      <c r="D4173"/>
      <c r="E4173"/>
      <c r="F4173"/>
    </row>
    <row r="4174" spans="4:6" outlineLevel="1">
      <c r="D4174"/>
      <c r="E4174"/>
      <c r="F4174"/>
    </row>
    <row r="4175" spans="4:6" outlineLevel="1">
      <c r="D4175"/>
      <c r="E4175"/>
      <c r="F4175"/>
    </row>
    <row r="4176" spans="4:6" outlineLevel="1">
      <c r="D4176"/>
      <c r="E4176"/>
      <c r="F4176"/>
    </row>
    <row r="4177" spans="4:6" outlineLevel="1">
      <c r="D4177"/>
      <c r="E4177"/>
      <c r="F4177"/>
    </row>
    <row r="4178" spans="4:6" outlineLevel="1">
      <c r="D4178"/>
      <c r="E4178"/>
      <c r="F4178"/>
    </row>
    <row r="4179" spans="4:6" outlineLevel="1">
      <c r="D4179"/>
      <c r="E4179"/>
      <c r="F4179"/>
    </row>
    <row r="4180" spans="4:6" outlineLevel="1">
      <c r="D4180"/>
      <c r="E4180"/>
      <c r="F4180"/>
    </row>
    <row r="4181" spans="4:6" outlineLevel="1">
      <c r="D4181"/>
      <c r="E4181"/>
      <c r="F4181"/>
    </row>
    <row r="4182" spans="4:6" outlineLevel="1">
      <c r="D4182"/>
      <c r="E4182"/>
      <c r="F4182"/>
    </row>
    <row r="4183" spans="4:6" outlineLevel="1">
      <c r="D4183"/>
      <c r="E4183"/>
      <c r="F4183"/>
    </row>
    <row r="4184" spans="4:6" outlineLevel="1">
      <c r="D4184"/>
      <c r="E4184"/>
      <c r="F4184"/>
    </row>
    <row r="4185" spans="4:6" outlineLevel="1">
      <c r="D4185"/>
      <c r="E4185"/>
      <c r="F4185"/>
    </row>
    <row r="4186" spans="4:6" outlineLevel="1">
      <c r="D4186"/>
      <c r="E4186"/>
      <c r="F4186"/>
    </row>
    <row r="4187" spans="4:6" outlineLevel="1">
      <c r="D4187"/>
      <c r="E4187"/>
      <c r="F4187"/>
    </row>
    <row r="4188" spans="4:6" outlineLevel="1">
      <c r="D4188"/>
      <c r="E4188"/>
      <c r="F4188"/>
    </row>
    <row r="4189" spans="4:6" outlineLevel="1">
      <c r="D4189"/>
      <c r="E4189"/>
      <c r="F4189"/>
    </row>
    <row r="4190" spans="4:6" outlineLevel="1">
      <c r="D4190"/>
      <c r="E4190"/>
      <c r="F4190"/>
    </row>
    <row r="4191" spans="4:6" outlineLevel="1">
      <c r="D4191"/>
      <c r="E4191"/>
      <c r="F4191"/>
    </row>
    <row r="4192" spans="4:6" outlineLevel="1">
      <c r="D4192"/>
      <c r="E4192"/>
      <c r="F4192"/>
    </row>
    <row r="4193" spans="4:6" outlineLevel="1">
      <c r="D4193"/>
      <c r="E4193"/>
      <c r="F4193"/>
    </row>
    <row r="4194" spans="4:6" outlineLevel="1">
      <c r="D4194"/>
      <c r="E4194"/>
      <c r="F4194"/>
    </row>
    <row r="4195" spans="4:6" outlineLevel="1">
      <c r="D4195"/>
      <c r="E4195"/>
      <c r="F4195"/>
    </row>
    <row r="4196" spans="4:6" outlineLevel="1">
      <c r="D4196"/>
      <c r="E4196"/>
      <c r="F4196"/>
    </row>
    <row r="4197" spans="4:6" outlineLevel="1">
      <c r="D4197"/>
      <c r="E4197"/>
      <c r="F4197"/>
    </row>
    <row r="4198" spans="4:6" outlineLevel="1">
      <c r="D4198"/>
      <c r="E4198"/>
      <c r="F4198"/>
    </row>
    <row r="4199" spans="4:6" outlineLevel="1">
      <c r="D4199"/>
      <c r="E4199"/>
      <c r="F4199"/>
    </row>
    <row r="4200" spans="4:6" outlineLevel="1">
      <c r="D4200"/>
      <c r="E4200"/>
      <c r="F4200"/>
    </row>
    <row r="4201" spans="4:6" outlineLevel="1">
      <c r="D4201"/>
      <c r="E4201"/>
      <c r="F4201"/>
    </row>
    <row r="4202" spans="4:6" outlineLevel="1">
      <c r="D4202"/>
      <c r="E4202"/>
      <c r="F4202"/>
    </row>
    <row r="4203" spans="4:6" outlineLevel="1">
      <c r="D4203"/>
      <c r="E4203"/>
      <c r="F4203"/>
    </row>
    <row r="4204" spans="4:6" outlineLevel="1">
      <c r="D4204"/>
      <c r="E4204"/>
      <c r="F4204"/>
    </row>
    <row r="4205" spans="4:6" outlineLevel="1">
      <c r="D4205"/>
      <c r="E4205"/>
      <c r="F4205"/>
    </row>
    <row r="4206" spans="4:6" outlineLevel="1">
      <c r="D4206"/>
      <c r="E4206"/>
      <c r="F4206"/>
    </row>
    <row r="4207" spans="4:6" outlineLevel="1">
      <c r="D4207"/>
      <c r="E4207"/>
      <c r="F4207"/>
    </row>
    <row r="4208" spans="4:6" outlineLevel="1">
      <c r="D4208"/>
      <c r="E4208"/>
      <c r="F4208"/>
    </row>
    <row r="4209" spans="4:6" outlineLevel="1">
      <c r="D4209"/>
      <c r="E4209"/>
      <c r="F4209"/>
    </row>
    <row r="4210" spans="4:6" outlineLevel="1">
      <c r="D4210"/>
      <c r="E4210"/>
      <c r="F4210"/>
    </row>
    <row r="4211" spans="4:6" outlineLevel="1">
      <c r="D4211"/>
      <c r="E4211"/>
      <c r="F4211"/>
    </row>
    <row r="4212" spans="4:6" outlineLevel="1">
      <c r="D4212"/>
      <c r="E4212"/>
      <c r="F4212"/>
    </row>
    <row r="4213" spans="4:6" outlineLevel="1">
      <c r="D4213"/>
      <c r="E4213"/>
      <c r="F4213"/>
    </row>
    <row r="4214" spans="4:6" outlineLevel="1">
      <c r="D4214"/>
      <c r="E4214"/>
      <c r="F4214"/>
    </row>
    <row r="4215" spans="4:6" outlineLevel="1">
      <c r="D4215"/>
      <c r="E4215"/>
      <c r="F4215"/>
    </row>
    <row r="4216" spans="4:6" outlineLevel="1">
      <c r="D4216"/>
      <c r="E4216"/>
      <c r="F4216"/>
    </row>
    <row r="4217" spans="4:6" outlineLevel="1">
      <c r="D4217"/>
      <c r="E4217"/>
      <c r="F4217"/>
    </row>
    <row r="4218" spans="4:6" outlineLevel="1">
      <c r="D4218"/>
      <c r="E4218"/>
      <c r="F4218"/>
    </row>
    <row r="4219" spans="4:6" outlineLevel="1">
      <c r="D4219"/>
      <c r="E4219"/>
      <c r="F4219"/>
    </row>
    <row r="4220" spans="4:6" outlineLevel="1">
      <c r="D4220"/>
      <c r="E4220"/>
      <c r="F4220"/>
    </row>
    <row r="4221" spans="4:6" outlineLevel="1">
      <c r="D4221"/>
      <c r="E4221"/>
      <c r="F4221"/>
    </row>
    <row r="4222" spans="4:6" outlineLevel="1">
      <c r="D4222"/>
      <c r="E4222"/>
      <c r="F4222"/>
    </row>
    <row r="4223" spans="4:6" outlineLevel="1">
      <c r="D4223"/>
      <c r="E4223"/>
      <c r="F4223"/>
    </row>
    <row r="4224" spans="4:6" outlineLevel="1">
      <c r="D4224"/>
      <c r="E4224"/>
      <c r="F4224"/>
    </row>
    <row r="4225" spans="4:6" outlineLevel="1">
      <c r="D4225"/>
      <c r="E4225"/>
      <c r="F4225"/>
    </row>
    <row r="4226" spans="4:6" outlineLevel="1">
      <c r="D4226"/>
      <c r="E4226"/>
      <c r="F4226"/>
    </row>
    <row r="4227" spans="4:6" outlineLevel="1">
      <c r="D4227"/>
      <c r="E4227"/>
      <c r="F4227"/>
    </row>
    <row r="4228" spans="4:6" outlineLevel="1">
      <c r="D4228"/>
      <c r="E4228"/>
      <c r="F4228"/>
    </row>
    <row r="4229" spans="4:6" outlineLevel="1">
      <c r="D4229"/>
      <c r="E4229"/>
      <c r="F4229"/>
    </row>
    <row r="4230" spans="4:6" outlineLevel="1">
      <c r="D4230"/>
      <c r="E4230"/>
      <c r="F4230"/>
    </row>
    <row r="4231" spans="4:6" outlineLevel="1">
      <c r="D4231"/>
      <c r="E4231"/>
      <c r="F4231"/>
    </row>
    <row r="4232" spans="4:6" outlineLevel="1">
      <c r="D4232"/>
      <c r="E4232"/>
      <c r="F4232"/>
    </row>
    <row r="4233" spans="4:6" outlineLevel="1">
      <c r="D4233"/>
      <c r="E4233"/>
      <c r="F4233"/>
    </row>
    <row r="4234" spans="4:6" outlineLevel="1">
      <c r="D4234"/>
      <c r="E4234"/>
      <c r="F4234"/>
    </row>
    <row r="4235" spans="4:6" outlineLevel="1">
      <c r="D4235"/>
      <c r="E4235"/>
      <c r="F4235"/>
    </row>
    <row r="4236" spans="4:6" outlineLevel="1">
      <c r="D4236"/>
      <c r="E4236"/>
      <c r="F4236"/>
    </row>
    <row r="4237" spans="4:6" outlineLevel="1">
      <c r="D4237"/>
      <c r="E4237"/>
      <c r="F4237"/>
    </row>
    <row r="4238" spans="4:6" outlineLevel="1">
      <c r="D4238"/>
      <c r="E4238"/>
      <c r="F4238"/>
    </row>
    <row r="4239" spans="4:6" outlineLevel="1">
      <c r="D4239"/>
      <c r="E4239"/>
      <c r="F4239"/>
    </row>
    <row r="4240" spans="4:6" outlineLevel="1">
      <c r="D4240"/>
      <c r="E4240"/>
      <c r="F4240"/>
    </row>
    <row r="4241" spans="4:6" outlineLevel="1">
      <c r="D4241"/>
      <c r="E4241"/>
      <c r="F4241"/>
    </row>
    <row r="4242" spans="4:6" outlineLevel="1">
      <c r="D4242"/>
      <c r="E4242"/>
      <c r="F4242"/>
    </row>
    <row r="4243" spans="4:6" outlineLevel="1">
      <c r="D4243"/>
      <c r="E4243"/>
      <c r="F4243"/>
    </row>
    <row r="4244" spans="4:6" outlineLevel="1">
      <c r="D4244"/>
      <c r="E4244"/>
      <c r="F4244"/>
    </row>
    <row r="4245" spans="4:6" outlineLevel="1">
      <c r="D4245"/>
      <c r="E4245"/>
      <c r="F4245"/>
    </row>
    <row r="4246" spans="4:6" outlineLevel="1">
      <c r="D4246"/>
      <c r="E4246"/>
      <c r="F4246"/>
    </row>
    <row r="4247" spans="4:6" outlineLevel="1">
      <c r="D4247"/>
      <c r="E4247"/>
      <c r="F4247"/>
    </row>
    <row r="4248" spans="4:6" outlineLevel="1">
      <c r="D4248"/>
      <c r="E4248"/>
      <c r="F4248"/>
    </row>
    <row r="4249" spans="4:6" outlineLevel="1">
      <c r="D4249"/>
      <c r="E4249"/>
      <c r="F4249"/>
    </row>
    <row r="4250" spans="4:6" outlineLevel="1">
      <c r="D4250"/>
      <c r="E4250"/>
      <c r="F4250"/>
    </row>
    <row r="4251" spans="4:6" outlineLevel="1">
      <c r="D4251"/>
      <c r="E4251"/>
      <c r="F4251"/>
    </row>
    <row r="4252" spans="4:6" outlineLevel="1">
      <c r="D4252"/>
      <c r="E4252"/>
      <c r="F4252"/>
    </row>
    <row r="4253" spans="4:6" outlineLevel="1">
      <c r="D4253"/>
      <c r="E4253"/>
      <c r="F4253"/>
    </row>
    <row r="4254" spans="4:6" outlineLevel="1">
      <c r="D4254"/>
      <c r="E4254"/>
      <c r="F4254"/>
    </row>
    <row r="4255" spans="4:6" outlineLevel="1">
      <c r="D4255"/>
      <c r="E4255"/>
      <c r="F4255"/>
    </row>
    <row r="4256" spans="4:6" outlineLevel="1">
      <c r="D4256"/>
      <c r="E4256"/>
      <c r="F4256"/>
    </row>
    <row r="4257" spans="4:6" outlineLevel="1">
      <c r="D4257"/>
      <c r="E4257"/>
      <c r="F4257"/>
    </row>
    <row r="4258" spans="4:6" outlineLevel="1">
      <c r="D4258"/>
      <c r="E4258"/>
      <c r="F4258"/>
    </row>
    <row r="4259" spans="4:6" outlineLevel="1">
      <c r="D4259"/>
      <c r="E4259"/>
      <c r="F4259"/>
    </row>
    <row r="4260" spans="4:6" outlineLevel="1">
      <c r="D4260"/>
      <c r="E4260"/>
      <c r="F4260"/>
    </row>
    <row r="4261" spans="4:6" outlineLevel="1">
      <c r="D4261"/>
      <c r="E4261"/>
      <c r="F4261"/>
    </row>
    <row r="4262" spans="4:6" outlineLevel="1">
      <c r="D4262"/>
      <c r="E4262"/>
      <c r="F4262"/>
    </row>
    <row r="4263" spans="4:6" outlineLevel="1">
      <c r="D4263"/>
      <c r="E4263"/>
      <c r="F4263"/>
    </row>
    <row r="4264" spans="4:6" outlineLevel="1">
      <c r="D4264"/>
      <c r="E4264"/>
      <c r="F4264"/>
    </row>
    <row r="4265" spans="4:6" outlineLevel="1">
      <c r="D4265"/>
      <c r="E4265"/>
      <c r="F4265"/>
    </row>
    <row r="4266" spans="4:6" outlineLevel="1">
      <c r="D4266"/>
      <c r="E4266"/>
      <c r="F4266"/>
    </row>
    <row r="4267" spans="4:6" outlineLevel="1">
      <c r="D4267"/>
      <c r="E4267"/>
      <c r="F4267"/>
    </row>
    <row r="4268" spans="4:6" outlineLevel="1">
      <c r="D4268"/>
      <c r="E4268"/>
      <c r="F4268"/>
    </row>
    <row r="4269" spans="4:6" outlineLevel="1">
      <c r="D4269"/>
      <c r="E4269"/>
      <c r="F4269"/>
    </row>
    <row r="4270" spans="4:6" outlineLevel="1">
      <c r="D4270"/>
      <c r="E4270"/>
      <c r="F4270"/>
    </row>
    <row r="4271" spans="4:6" outlineLevel="1">
      <c r="D4271"/>
      <c r="E4271"/>
      <c r="F4271"/>
    </row>
    <row r="4272" spans="4:6" outlineLevel="1">
      <c r="D4272"/>
      <c r="E4272"/>
      <c r="F4272"/>
    </row>
    <row r="4273" spans="4:6" outlineLevel="1">
      <c r="D4273"/>
      <c r="E4273"/>
      <c r="F4273"/>
    </row>
    <row r="4274" spans="4:6" outlineLevel="1">
      <c r="D4274"/>
      <c r="E4274"/>
      <c r="F4274"/>
    </row>
    <row r="4275" spans="4:6" outlineLevel="1">
      <c r="D4275"/>
      <c r="E4275"/>
      <c r="F4275"/>
    </row>
    <row r="4276" spans="4:6" outlineLevel="1">
      <c r="D4276"/>
      <c r="E4276"/>
      <c r="F4276"/>
    </row>
    <row r="4277" spans="4:6" outlineLevel="1">
      <c r="D4277"/>
      <c r="E4277"/>
      <c r="F4277"/>
    </row>
    <row r="4278" spans="4:6" outlineLevel="1">
      <c r="D4278"/>
      <c r="E4278"/>
      <c r="F4278"/>
    </row>
    <row r="4279" spans="4:6" outlineLevel="1">
      <c r="D4279"/>
      <c r="E4279"/>
      <c r="F4279"/>
    </row>
    <row r="4280" spans="4:6" outlineLevel="1">
      <c r="D4280"/>
      <c r="E4280"/>
      <c r="F4280"/>
    </row>
    <row r="4281" spans="4:6" outlineLevel="1">
      <c r="D4281"/>
      <c r="E4281"/>
      <c r="F4281"/>
    </row>
    <row r="4282" spans="4:6" outlineLevel="1">
      <c r="D4282"/>
      <c r="E4282"/>
      <c r="F4282"/>
    </row>
    <row r="4283" spans="4:6" outlineLevel="1">
      <c r="D4283"/>
      <c r="E4283"/>
      <c r="F4283"/>
    </row>
    <row r="4284" spans="4:6" outlineLevel="1">
      <c r="D4284"/>
      <c r="E4284"/>
      <c r="F4284"/>
    </row>
    <row r="4285" spans="4:6" outlineLevel="1">
      <c r="D4285"/>
      <c r="E4285"/>
      <c r="F4285"/>
    </row>
    <row r="4286" spans="4:6" outlineLevel="1">
      <c r="D4286"/>
      <c r="E4286"/>
      <c r="F4286"/>
    </row>
    <row r="4287" spans="4:6" outlineLevel="1">
      <c r="D4287"/>
      <c r="E4287"/>
      <c r="F4287"/>
    </row>
    <row r="4288" spans="4:6" outlineLevel="1">
      <c r="D4288"/>
      <c r="E4288"/>
      <c r="F4288"/>
    </row>
    <row r="4289" spans="4:6" outlineLevel="1">
      <c r="D4289"/>
      <c r="E4289"/>
      <c r="F4289"/>
    </row>
    <row r="4290" spans="4:6" outlineLevel="1">
      <c r="D4290"/>
      <c r="E4290"/>
      <c r="F4290"/>
    </row>
    <row r="4291" spans="4:6" outlineLevel="1">
      <c r="D4291"/>
      <c r="E4291"/>
      <c r="F4291"/>
    </row>
    <row r="4292" spans="4:6" outlineLevel="1">
      <c r="D4292"/>
      <c r="E4292"/>
      <c r="F4292"/>
    </row>
    <row r="4293" spans="4:6" outlineLevel="1">
      <c r="D4293"/>
      <c r="E4293"/>
      <c r="F4293"/>
    </row>
    <row r="4294" spans="4:6" outlineLevel="1">
      <c r="D4294"/>
      <c r="E4294"/>
      <c r="F4294"/>
    </row>
    <row r="4295" spans="4:6" outlineLevel="1">
      <c r="D4295"/>
      <c r="E4295"/>
      <c r="F4295"/>
    </row>
    <row r="4296" spans="4:6" outlineLevel="1">
      <c r="D4296"/>
      <c r="E4296"/>
      <c r="F4296"/>
    </row>
    <row r="4297" spans="4:6" outlineLevel="1">
      <c r="D4297"/>
      <c r="E4297"/>
      <c r="F4297"/>
    </row>
    <row r="4298" spans="4:6" outlineLevel="1">
      <c r="D4298"/>
      <c r="E4298"/>
      <c r="F4298"/>
    </row>
    <row r="4299" spans="4:6" outlineLevel="1">
      <c r="D4299"/>
      <c r="E4299"/>
      <c r="F4299"/>
    </row>
    <row r="4300" spans="4:6" outlineLevel="1">
      <c r="D4300"/>
      <c r="E4300"/>
      <c r="F4300"/>
    </row>
    <row r="4301" spans="4:6" outlineLevel="1">
      <c r="D4301"/>
      <c r="E4301"/>
      <c r="F4301"/>
    </row>
    <row r="4302" spans="4:6" outlineLevel="1">
      <c r="D4302"/>
      <c r="E4302"/>
      <c r="F4302"/>
    </row>
    <row r="4303" spans="4:6" outlineLevel="1">
      <c r="D4303"/>
      <c r="E4303"/>
      <c r="F4303"/>
    </row>
    <row r="4304" spans="4:6" outlineLevel="1">
      <c r="D4304"/>
      <c r="E4304"/>
      <c r="F4304"/>
    </row>
    <row r="4305" spans="4:6" outlineLevel="1">
      <c r="D4305"/>
      <c r="E4305"/>
      <c r="F4305"/>
    </row>
    <row r="4306" spans="4:6" outlineLevel="1">
      <c r="D4306"/>
      <c r="E4306"/>
      <c r="F4306"/>
    </row>
    <row r="4307" spans="4:6" outlineLevel="1">
      <c r="D4307"/>
      <c r="E4307"/>
      <c r="F4307"/>
    </row>
    <row r="4308" spans="4:6" outlineLevel="1">
      <c r="D4308"/>
      <c r="E4308"/>
      <c r="F4308"/>
    </row>
    <row r="4309" spans="4:6" outlineLevel="1">
      <c r="D4309"/>
      <c r="E4309"/>
      <c r="F4309"/>
    </row>
    <row r="4310" spans="4:6" outlineLevel="1">
      <c r="D4310"/>
      <c r="E4310"/>
      <c r="F4310"/>
    </row>
    <row r="4311" spans="4:6" outlineLevel="1">
      <c r="D4311"/>
      <c r="E4311"/>
      <c r="F4311"/>
    </row>
    <row r="4312" spans="4:6" outlineLevel="1">
      <c r="D4312"/>
      <c r="E4312"/>
      <c r="F4312"/>
    </row>
    <row r="4313" spans="4:6" outlineLevel="1">
      <c r="D4313"/>
      <c r="E4313"/>
      <c r="F4313"/>
    </row>
    <row r="4314" spans="4:6" outlineLevel="1">
      <c r="D4314"/>
      <c r="E4314"/>
      <c r="F4314"/>
    </row>
    <row r="4315" spans="4:6" outlineLevel="1">
      <c r="D4315"/>
      <c r="E4315"/>
      <c r="F4315"/>
    </row>
    <row r="4316" spans="4:6" outlineLevel="1">
      <c r="D4316"/>
      <c r="E4316"/>
      <c r="F4316"/>
    </row>
    <row r="4317" spans="4:6" outlineLevel="1">
      <c r="D4317"/>
      <c r="E4317"/>
      <c r="F4317"/>
    </row>
    <row r="4318" spans="4:6" outlineLevel="1">
      <c r="D4318"/>
      <c r="E4318"/>
      <c r="F4318"/>
    </row>
    <row r="4319" spans="4:6" outlineLevel="1">
      <c r="D4319"/>
      <c r="E4319"/>
      <c r="F4319"/>
    </row>
    <row r="4320" spans="4:6" outlineLevel="1">
      <c r="D4320"/>
      <c r="E4320"/>
      <c r="F4320"/>
    </row>
    <row r="4321" spans="4:6" outlineLevel="1">
      <c r="D4321"/>
      <c r="E4321"/>
      <c r="F4321"/>
    </row>
    <row r="4322" spans="4:6" outlineLevel="1">
      <c r="D4322"/>
      <c r="E4322"/>
      <c r="F4322"/>
    </row>
    <row r="4323" spans="4:6" outlineLevel="1">
      <c r="D4323"/>
      <c r="E4323"/>
      <c r="F4323"/>
    </row>
    <row r="4324" spans="4:6" outlineLevel="1">
      <c r="D4324"/>
      <c r="E4324"/>
      <c r="F4324"/>
    </row>
    <row r="4325" spans="4:6" outlineLevel="1">
      <c r="D4325"/>
      <c r="E4325"/>
      <c r="F4325"/>
    </row>
    <row r="4326" spans="4:6" outlineLevel="1">
      <c r="D4326"/>
      <c r="E4326"/>
      <c r="F4326"/>
    </row>
    <row r="4327" spans="4:6" outlineLevel="1">
      <c r="D4327"/>
      <c r="E4327"/>
      <c r="F4327"/>
    </row>
    <row r="4328" spans="4:6" outlineLevel="1">
      <c r="D4328"/>
      <c r="E4328"/>
      <c r="F4328"/>
    </row>
    <row r="4329" spans="4:6" outlineLevel="1">
      <c r="D4329"/>
      <c r="E4329"/>
      <c r="F4329"/>
    </row>
    <row r="4330" spans="4:6" outlineLevel="1">
      <c r="D4330"/>
      <c r="E4330"/>
      <c r="F4330"/>
    </row>
    <row r="4331" spans="4:6" outlineLevel="1">
      <c r="D4331"/>
      <c r="E4331"/>
      <c r="F4331"/>
    </row>
    <row r="4332" spans="4:6" outlineLevel="1">
      <c r="D4332"/>
      <c r="E4332"/>
      <c r="F4332"/>
    </row>
    <row r="4333" spans="4:6" outlineLevel="1">
      <c r="D4333"/>
      <c r="E4333"/>
      <c r="F4333"/>
    </row>
    <row r="4334" spans="4:6" outlineLevel="1">
      <c r="D4334"/>
      <c r="E4334"/>
      <c r="F4334"/>
    </row>
    <row r="4335" spans="4:6" outlineLevel="1">
      <c r="D4335"/>
      <c r="E4335"/>
      <c r="F4335"/>
    </row>
    <row r="4336" spans="4:6" outlineLevel="1">
      <c r="D4336"/>
      <c r="E4336"/>
      <c r="F4336"/>
    </row>
    <row r="4337" spans="4:6" outlineLevel="1">
      <c r="D4337"/>
      <c r="E4337"/>
      <c r="F4337"/>
    </row>
    <row r="4338" spans="4:6" outlineLevel="1">
      <c r="D4338"/>
      <c r="E4338"/>
      <c r="F4338"/>
    </row>
    <row r="4339" spans="4:6" outlineLevel="1">
      <c r="D4339"/>
      <c r="E4339"/>
      <c r="F4339"/>
    </row>
    <row r="4340" spans="4:6" outlineLevel="1">
      <c r="D4340"/>
      <c r="E4340"/>
      <c r="F4340"/>
    </row>
    <row r="4341" spans="4:6" outlineLevel="1">
      <c r="D4341"/>
      <c r="E4341"/>
      <c r="F4341"/>
    </row>
    <row r="4342" spans="4:6" outlineLevel="1">
      <c r="D4342"/>
      <c r="E4342"/>
      <c r="F4342"/>
    </row>
    <row r="4343" spans="4:6" outlineLevel="1">
      <c r="D4343"/>
      <c r="E4343"/>
      <c r="F4343"/>
    </row>
    <row r="4344" spans="4:6" outlineLevel="1">
      <c r="D4344"/>
      <c r="E4344"/>
      <c r="F4344"/>
    </row>
    <row r="4345" spans="4:6" outlineLevel="1">
      <c r="D4345"/>
      <c r="E4345"/>
      <c r="F4345"/>
    </row>
    <row r="4346" spans="4:6" outlineLevel="1">
      <c r="D4346"/>
      <c r="E4346"/>
      <c r="F4346"/>
    </row>
    <row r="4347" spans="4:6" outlineLevel="1">
      <c r="D4347"/>
      <c r="E4347"/>
      <c r="F4347"/>
    </row>
    <row r="4348" spans="4:6" outlineLevel="1">
      <c r="D4348"/>
      <c r="E4348"/>
      <c r="F4348"/>
    </row>
    <row r="4349" spans="4:6" outlineLevel="1">
      <c r="D4349"/>
      <c r="E4349"/>
      <c r="F4349"/>
    </row>
    <row r="4350" spans="4:6" outlineLevel="1">
      <c r="D4350"/>
      <c r="E4350"/>
      <c r="F4350"/>
    </row>
    <row r="4351" spans="4:6" outlineLevel="1">
      <c r="D4351"/>
      <c r="E4351"/>
      <c r="F4351"/>
    </row>
    <row r="4352" spans="4:6" outlineLevel="1">
      <c r="D4352"/>
      <c r="E4352"/>
      <c r="F4352"/>
    </row>
    <row r="4353" spans="4:6" outlineLevel="1">
      <c r="D4353"/>
      <c r="E4353"/>
      <c r="F4353"/>
    </row>
    <row r="4354" spans="4:6" outlineLevel="1">
      <c r="D4354"/>
      <c r="E4354"/>
      <c r="F4354"/>
    </row>
    <row r="4355" spans="4:6" outlineLevel="1">
      <c r="D4355"/>
      <c r="E4355"/>
      <c r="F4355"/>
    </row>
    <row r="4356" spans="4:6" outlineLevel="1">
      <c r="D4356"/>
      <c r="E4356"/>
      <c r="F4356"/>
    </row>
    <row r="4357" spans="4:6" outlineLevel="1">
      <c r="D4357"/>
      <c r="E4357"/>
      <c r="F4357"/>
    </row>
    <row r="4358" spans="4:6" outlineLevel="1">
      <c r="D4358"/>
      <c r="E4358"/>
      <c r="F4358"/>
    </row>
    <row r="4359" spans="4:6" outlineLevel="1">
      <c r="D4359"/>
      <c r="E4359"/>
      <c r="F4359"/>
    </row>
    <row r="4360" spans="4:6" outlineLevel="1">
      <c r="D4360"/>
      <c r="E4360"/>
      <c r="F4360"/>
    </row>
    <row r="4361" spans="4:6" outlineLevel="1">
      <c r="D4361"/>
      <c r="E4361"/>
      <c r="F4361"/>
    </row>
    <row r="4362" spans="4:6" outlineLevel="1">
      <c r="D4362"/>
      <c r="E4362"/>
      <c r="F4362"/>
    </row>
    <row r="4363" spans="4:6" outlineLevel="1">
      <c r="D4363"/>
      <c r="E4363"/>
      <c r="F4363"/>
    </row>
    <row r="4364" spans="4:6" outlineLevel="1">
      <c r="D4364"/>
      <c r="E4364"/>
      <c r="F4364"/>
    </row>
    <row r="4365" spans="4:6" outlineLevel="1">
      <c r="D4365"/>
      <c r="E4365"/>
      <c r="F4365"/>
    </row>
    <row r="4366" spans="4:6" outlineLevel="1">
      <c r="D4366"/>
      <c r="E4366"/>
      <c r="F4366"/>
    </row>
    <row r="4367" spans="4:6" outlineLevel="1">
      <c r="D4367"/>
      <c r="E4367"/>
      <c r="F4367"/>
    </row>
    <row r="4368" spans="4:6" outlineLevel="1">
      <c r="D4368"/>
      <c r="E4368"/>
      <c r="F4368"/>
    </row>
    <row r="4369" spans="4:6" outlineLevel="1">
      <c r="D4369"/>
      <c r="E4369"/>
      <c r="F4369"/>
    </row>
    <row r="4370" spans="4:6" outlineLevel="1">
      <c r="D4370"/>
      <c r="E4370"/>
      <c r="F4370"/>
    </row>
    <row r="4371" spans="4:6" outlineLevel="1">
      <c r="D4371"/>
      <c r="E4371"/>
      <c r="F4371"/>
    </row>
    <row r="4372" spans="4:6" outlineLevel="1">
      <c r="D4372"/>
      <c r="E4372"/>
      <c r="F4372"/>
    </row>
    <row r="4373" spans="4:6" outlineLevel="1">
      <c r="D4373"/>
      <c r="E4373"/>
      <c r="F4373"/>
    </row>
    <row r="4374" spans="4:6" outlineLevel="1">
      <c r="D4374"/>
      <c r="E4374"/>
      <c r="F4374"/>
    </row>
    <row r="4375" spans="4:6" outlineLevel="1">
      <c r="D4375"/>
      <c r="E4375"/>
      <c r="F4375"/>
    </row>
    <row r="4376" spans="4:6" outlineLevel="1">
      <c r="D4376"/>
      <c r="E4376"/>
      <c r="F4376"/>
    </row>
    <row r="4377" spans="4:6" outlineLevel="1">
      <c r="D4377"/>
      <c r="E4377"/>
      <c r="F4377"/>
    </row>
    <row r="4378" spans="4:6">
      <c r="D4378"/>
      <c r="E4378"/>
      <c r="F4378"/>
    </row>
    <row r="4379" spans="4:6" outlineLevel="1">
      <c r="D4379"/>
      <c r="E4379"/>
      <c r="F4379"/>
    </row>
    <row r="4380" spans="4:6" outlineLevel="1">
      <c r="D4380"/>
      <c r="E4380"/>
      <c r="F4380"/>
    </row>
    <row r="4381" spans="4:6" outlineLevel="1">
      <c r="D4381"/>
      <c r="E4381"/>
      <c r="F4381"/>
    </row>
    <row r="4382" spans="4:6" outlineLevel="1">
      <c r="D4382"/>
      <c r="E4382"/>
      <c r="F4382"/>
    </row>
    <row r="4383" spans="4:6" outlineLevel="1">
      <c r="D4383"/>
      <c r="E4383"/>
      <c r="F4383"/>
    </row>
    <row r="4384" spans="4:6" outlineLevel="1">
      <c r="D4384"/>
      <c r="E4384"/>
      <c r="F4384"/>
    </row>
    <row r="4385" spans="4:6" outlineLevel="1">
      <c r="D4385"/>
      <c r="E4385"/>
      <c r="F4385"/>
    </row>
    <row r="4386" spans="4:6" outlineLevel="1">
      <c r="D4386"/>
      <c r="E4386"/>
      <c r="F4386"/>
    </row>
    <row r="4387" spans="4:6" outlineLevel="1">
      <c r="D4387"/>
      <c r="E4387"/>
      <c r="F4387"/>
    </row>
    <row r="4388" spans="4:6" outlineLevel="1">
      <c r="D4388"/>
      <c r="E4388"/>
      <c r="F4388"/>
    </row>
    <row r="4389" spans="4:6" outlineLevel="1">
      <c r="D4389"/>
      <c r="E4389"/>
      <c r="F4389"/>
    </row>
    <row r="4390" spans="4:6" outlineLevel="1">
      <c r="D4390"/>
      <c r="E4390"/>
      <c r="F4390"/>
    </row>
    <row r="4391" spans="4:6" outlineLevel="1">
      <c r="D4391"/>
      <c r="E4391"/>
      <c r="F4391"/>
    </row>
    <row r="4392" spans="4:6" outlineLevel="1">
      <c r="D4392"/>
      <c r="E4392"/>
      <c r="F4392"/>
    </row>
    <row r="4393" spans="4:6" outlineLevel="1">
      <c r="D4393"/>
      <c r="E4393"/>
      <c r="F4393"/>
    </row>
    <row r="4394" spans="4:6" outlineLevel="1">
      <c r="D4394"/>
      <c r="E4394"/>
      <c r="F4394"/>
    </row>
    <row r="4395" spans="4:6" outlineLevel="1">
      <c r="D4395"/>
      <c r="E4395"/>
      <c r="F4395"/>
    </row>
    <row r="4396" spans="4:6" outlineLevel="1">
      <c r="D4396"/>
      <c r="E4396"/>
      <c r="F4396"/>
    </row>
    <row r="4397" spans="4:6" outlineLevel="1">
      <c r="D4397"/>
      <c r="E4397"/>
      <c r="F4397"/>
    </row>
    <row r="4398" spans="4:6" outlineLevel="1">
      <c r="D4398"/>
      <c r="E4398"/>
      <c r="F4398"/>
    </row>
    <row r="4399" spans="4:6" outlineLevel="1">
      <c r="D4399"/>
      <c r="E4399"/>
      <c r="F4399"/>
    </row>
    <row r="4400" spans="4:6" outlineLevel="1">
      <c r="D4400"/>
      <c r="E4400"/>
      <c r="F4400"/>
    </row>
    <row r="4401" spans="4:6" outlineLevel="1">
      <c r="D4401"/>
      <c r="E4401"/>
      <c r="F4401"/>
    </row>
    <row r="4402" spans="4:6" outlineLevel="1">
      <c r="D4402"/>
      <c r="E4402"/>
      <c r="F4402"/>
    </row>
    <row r="4403" spans="4:6" outlineLevel="1">
      <c r="D4403"/>
      <c r="E4403"/>
      <c r="F4403"/>
    </row>
    <row r="4404" spans="4:6" outlineLevel="1">
      <c r="D4404"/>
      <c r="E4404"/>
      <c r="F4404"/>
    </row>
    <row r="4405" spans="4:6" outlineLevel="1">
      <c r="D4405"/>
      <c r="E4405"/>
      <c r="F4405"/>
    </row>
    <row r="4406" spans="4:6" outlineLevel="1">
      <c r="D4406"/>
      <c r="E4406"/>
      <c r="F4406"/>
    </row>
    <row r="4407" spans="4:6" outlineLevel="1">
      <c r="D4407"/>
      <c r="E4407"/>
      <c r="F4407"/>
    </row>
    <row r="4408" spans="4:6" outlineLevel="1">
      <c r="D4408"/>
      <c r="E4408"/>
      <c r="F4408"/>
    </row>
    <row r="4409" spans="4:6" outlineLevel="1">
      <c r="D4409"/>
      <c r="E4409"/>
      <c r="F4409"/>
    </row>
    <row r="4410" spans="4:6" outlineLevel="1">
      <c r="D4410"/>
      <c r="E4410"/>
      <c r="F4410"/>
    </row>
    <row r="4411" spans="4:6" outlineLevel="1">
      <c r="D4411"/>
      <c r="E4411"/>
      <c r="F4411"/>
    </row>
    <row r="4412" spans="4:6" outlineLevel="1">
      <c r="D4412"/>
      <c r="E4412"/>
      <c r="F4412"/>
    </row>
    <row r="4413" spans="4:6" outlineLevel="1">
      <c r="D4413"/>
      <c r="E4413"/>
      <c r="F4413"/>
    </row>
    <row r="4414" spans="4:6" outlineLevel="1">
      <c r="D4414"/>
      <c r="E4414"/>
      <c r="F4414"/>
    </row>
    <row r="4415" spans="4:6" outlineLevel="1">
      <c r="D4415"/>
      <c r="E4415"/>
      <c r="F4415"/>
    </row>
    <row r="4416" spans="4:6" outlineLevel="1">
      <c r="D4416"/>
      <c r="E4416"/>
      <c r="F4416"/>
    </row>
    <row r="4417" spans="4:6" outlineLevel="1">
      <c r="D4417"/>
      <c r="E4417"/>
      <c r="F4417"/>
    </row>
    <row r="4418" spans="4:6" outlineLevel="1">
      <c r="D4418"/>
      <c r="E4418"/>
      <c r="F4418"/>
    </row>
    <row r="4419" spans="4:6" outlineLevel="1">
      <c r="D4419"/>
      <c r="E4419"/>
      <c r="F4419"/>
    </row>
    <row r="4420" spans="4:6" outlineLevel="1">
      <c r="D4420"/>
      <c r="E4420"/>
      <c r="F4420"/>
    </row>
    <row r="4421" spans="4:6" outlineLevel="1">
      <c r="D4421"/>
      <c r="E4421"/>
      <c r="F4421"/>
    </row>
    <row r="4422" spans="4:6" outlineLevel="1">
      <c r="D4422"/>
      <c r="E4422"/>
      <c r="F4422"/>
    </row>
    <row r="4423" spans="4:6" outlineLevel="1">
      <c r="D4423"/>
      <c r="E4423"/>
      <c r="F4423"/>
    </row>
    <row r="4424" spans="4:6" outlineLevel="1">
      <c r="D4424"/>
      <c r="E4424"/>
      <c r="F4424"/>
    </row>
    <row r="4425" spans="4:6" outlineLevel="1">
      <c r="D4425"/>
      <c r="E4425"/>
      <c r="F4425"/>
    </row>
    <row r="4426" spans="4:6" outlineLevel="1">
      <c r="D4426"/>
      <c r="E4426"/>
      <c r="F4426"/>
    </row>
    <row r="4427" spans="4:6" outlineLevel="1">
      <c r="D4427"/>
      <c r="E4427"/>
      <c r="F4427"/>
    </row>
    <row r="4428" spans="4:6" outlineLevel="1">
      <c r="D4428"/>
      <c r="E4428"/>
      <c r="F4428"/>
    </row>
    <row r="4429" spans="4:6" outlineLevel="1">
      <c r="D4429"/>
      <c r="E4429"/>
      <c r="F4429"/>
    </row>
    <row r="4430" spans="4:6">
      <c r="D4430"/>
      <c r="E4430"/>
      <c r="F4430"/>
    </row>
    <row r="4431" spans="4:6" outlineLevel="1">
      <c r="D4431"/>
      <c r="E4431"/>
      <c r="F4431"/>
    </row>
    <row r="4432" spans="4:6" outlineLevel="1">
      <c r="D4432"/>
      <c r="E4432"/>
      <c r="F4432"/>
    </row>
    <row r="4433" spans="4:6" outlineLevel="1">
      <c r="D4433"/>
      <c r="E4433"/>
      <c r="F4433"/>
    </row>
    <row r="4434" spans="4:6" outlineLevel="1">
      <c r="D4434"/>
      <c r="E4434"/>
      <c r="F4434"/>
    </row>
    <row r="4435" spans="4:6" outlineLevel="1">
      <c r="D4435"/>
      <c r="E4435"/>
      <c r="F4435"/>
    </row>
    <row r="4436" spans="4:6" outlineLevel="1">
      <c r="D4436"/>
      <c r="E4436"/>
      <c r="F4436"/>
    </row>
    <row r="4437" spans="4:6" outlineLevel="1">
      <c r="D4437"/>
      <c r="E4437"/>
      <c r="F4437"/>
    </row>
    <row r="4438" spans="4:6" outlineLevel="1">
      <c r="D4438"/>
      <c r="E4438"/>
      <c r="F4438"/>
    </row>
    <row r="4439" spans="4:6" outlineLevel="1">
      <c r="D4439"/>
      <c r="E4439"/>
      <c r="F4439"/>
    </row>
    <row r="4440" spans="4:6" outlineLevel="1">
      <c r="D4440"/>
      <c r="E4440"/>
      <c r="F4440"/>
    </row>
    <row r="4441" spans="4:6">
      <c r="D4441"/>
      <c r="E4441"/>
      <c r="F4441"/>
    </row>
    <row r="4442" spans="4:6" outlineLevel="1">
      <c r="D4442"/>
      <c r="E4442"/>
      <c r="F4442"/>
    </row>
    <row r="4443" spans="4:6" outlineLevel="1">
      <c r="D4443"/>
      <c r="E4443"/>
      <c r="F4443"/>
    </row>
    <row r="4444" spans="4:6" outlineLevel="1">
      <c r="D4444"/>
      <c r="E4444"/>
      <c r="F4444"/>
    </row>
    <row r="4445" spans="4:6" outlineLevel="1">
      <c r="D4445"/>
      <c r="E4445"/>
      <c r="F4445"/>
    </row>
    <row r="4446" spans="4:6" outlineLevel="1">
      <c r="D4446"/>
      <c r="E4446"/>
      <c r="F4446"/>
    </row>
    <row r="4447" spans="4:6" outlineLevel="1">
      <c r="D4447"/>
      <c r="E4447"/>
      <c r="F4447"/>
    </row>
    <row r="4448" spans="4:6" outlineLevel="1">
      <c r="D4448"/>
      <c r="E4448"/>
      <c r="F4448"/>
    </row>
    <row r="4449" spans="4:6" outlineLevel="1">
      <c r="D4449"/>
      <c r="E4449"/>
      <c r="F4449"/>
    </row>
    <row r="4450" spans="4:6" outlineLevel="1">
      <c r="D4450"/>
      <c r="E4450"/>
      <c r="F4450"/>
    </row>
    <row r="4451" spans="4:6" outlineLevel="1">
      <c r="D4451"/>
      <c r="E4451"/>
      <c r="F4451"/>
    </row>
    <row r="4452" spans="4:6" outlineLevel="1">
      <c r="D4452"/>
      <c r="E4452"/>
      <c r="F4452"/>
    </row>
    <row r="4453" spans="4:6" outlineLevel="1">
      <c r="D4453"/>
      <c r="E4453"/>
      <c r="F4453"/>
    </row>
    <row r="4454" spans="4:6" outlineLevel="1">
      <c r="D4454"/>
      <c r="E4454"/>
      <c r="F4454"/>
    </row>
    <row r="4455" spans="4:6" outlineLevel="1">
      <c r="D4455"/>
      <c r="E4455"/>
      <c r="F4455"/>
    </row>
    <row r="4456" spans="4:6" outlineLevel="1">
      <c r="D4456"/>
      <c r="E4456"/>
      <c r="F4456"/>
    </row>
    <row r="4457" spans="4:6" outlineLevel="1">
      <c r="D4457"/>
      <c r="E4457"/>
      <c r="F4457"/>
    </row>
    <row r="4458" spans="4:6" outlineLevel="1">
      <c r="D4458"/>
      <c r="E4458"/>
      <c r="F4458"/>
    </row>
    <row r="4459" spans="4:6" outlineLevel="1">
      <c r="D4459"/>
      <c r="E4459"/>
      <c r="F4459"/>
    </row>
    <row r="4460" spans="4:6" outlineLevel="1">
      <c r="D4460"/>
      <c r="E4460"/>
      <c r="F4460"/>
    </row>
    <row r="4461" spans="4:6" outlineLevel="1">
      <c r="D4461"/>
      <c r="E4461"/>
      <c r="F4461"/>
    </row>
    <row r="4462" spans="4:6" outlineLevel="1">
      <c r="D4462"/>
      <c r="E4462"/>
      <c r="F4462"/>
    </row>
    <row r="4463" spans="4:6" outlineLevel="1">
      <c r="D4463"/>
      <c r="E4463"/>
      <c r="F4463"/>
    </row>
    <row r="4464" spans="4:6" outlineLevel="1">
      <c r="D4464"/>
      <c r="E4464"/>
      <c r="F4464"/>
    </row>
    <row r="4465" spans="4:6" outlineLevel="1">
      <c r="D4465"/>
      <c r="E4465"/>
      <c r="F4465"/>
    </row>
    <row r="4466" spans="4:6" outlineLevel="1">
      <c r="D4466"/>
      <c r="E4466"/>
      <c r="F4466"/>
    </row>
    <row r="4467" spans="4:6" outlineLevel="1">
      <c r="D4467"/>
      <c r="E4467"/>
      <c r="F4467"/>
    </row>
    <row r="4468" spans="4:6" outlineLevel="1">
      <c r="D4468"/>
      <c r="E4468"/>
      <c r="F4468"/>
    </row>
    <row r="4469" spans="4:6" outlineLevel="1">
      <c r="D4469"/>
      <c r="E4469"/>
      <c r="F4469"/>
    </row>
    <row r="4470" spans="4:6" outlineLevel="1">
      <c r="D4470"/>
      <c r="E4470"/>
      <c r="F4470"/>
    </row>
    <row r="4471" spans="4:6" outlineLevel="1">
      <c r="D4471"/>
      <c r="E4471"/>
      <c r="F4471"/>
    </row>
    <row r="4472" spans="4:6" outlineLevel="1">
      <c r="D4472"/>
      <c r="E4472"/>
      <c r="F4472"/>
    </row>
    <row r="4473" spans="4:6" outlineLevel="1">
      <c r="D4473"/>
      <c r="E4473"/>
      <c r="F4473"/>
    </row>
    <row r="4474" spans="4:6" outlineLevel="1">
      <c r="D4474"/>
      <c r="E4474"/>
      <c r="F4474"/>
    </row>
    <row r="4475" spans="4:6" outlineLevel="1">
      <c r="D4475"/>
      <c r="E4475"/>
      <c r="F4475"/>
    </row>
    <row r="4476" spans="4:6" outlineLevel="1">
      <c r="D4476"/>
      <c r="E4476"/>
      <c r="F4476"/>
    </row>
    <row r="4477" spans="4:6" outlineLevel="1">
      <c r="D4477"/>
      <c r="E4477"/>
      <c r="F4477"/>
    </row>
    <row r="4478" spans="4:6" outlineLevel="1">
      <c r="D4478"/>
      <c r="E4478"/>
      <c r="F4478"/>
    </row>
    <row r="4479" spans="4:6" outlineLevel="1">
      <c r="D4479"/>
      <c r="E4479"/>
      <c r="F4479"/>
    </row>
    <row r="4480" spans="4:6" outlineLevel="1">
      <c r="D4480"/>
      <c r="E4480"/>
      <c r="F4480"/>
    </row>
    <row r="4481" spans="4:6" outlineLevel="1">
      <c r="D4481"/>
      <c r="E4481"/>
      <c r="F4481"/>
    </row>
    <row r="4482" spans="4:6" outlineLevel="1">
      <c r="D4482"/>
      <c r="E4482"/>
      <c r="F4482"/>
    </row>
    <row r="4483" spans="4:6" outlineLevel="1">
      <c r="D4483"/>
      <c r="E4483"/>
      <c r="F4483"/>
    </row>
    <row r="4484" spans="4:6" outlineLevel="1">
      <c r="D4484"/>
      <c r="E4484"/>
      <c r="F4484"/>
    </row>
    <row r="4485" spans="4:6" outlineLevel="1">
      <c r="D4485"/>
      <c r="E4485"/>
      <c r="F4485"/>
    </row>
    <row r="4486" spans="4:6" outlineLevel="1">
      <c r="D4486"/>
      <c r="E4486"/>
      <c r="F4486"/>
    </row>
    <row r="4487" spans="4:6" outlineLevel="1">
      <c r="D4487"/>
      <c r="E4487"/>
      <c r="F4487"/>
    </row>
    <row r="4488" spans="4:6" outlineLevel="1">
      <c r="D4488"/>
      <c r="E4488"/>
      <c r="F4488"/>
    </row>
    <row r="4489" spans="4:6" outlineLevel="1">
      <c r="D4489"/>
      <c r="E4489"/>
      <c r="F4489"/>
    </row>
    <row r="4490" spans="4:6" outlineLevel="1">
      <c r="D4490"/>
      <c r="E4490"/>
      <c r="F4490"/>
    </row>
    <row r="4491" spans="4:6" outlineLevel="1">
      <c r="D4491"/>
      <c r="E4491"/>
      <c r="F4491"/>
    </row>
    <row r="4492" spans="4:6" outlineLevel="1">
      <c r="D4492"/>
      <c r="E4492"/>
      <c r="F4492"/>
    </row>
    <row r="4493" spans="4:6" outlineLevel="1">
      <c r="D4493"/>
      <c r="E4493"/>
      <c r="F4493"/>
    </row>
    <row r="4494" spans="4:6" outlineLevel="1">
      <c r="D4494"/>
      <c r="E4494"/>
      <c r="F4494"/>
    </row>
    <row r="4495" spans="4:6" outlineLevel="1">
      <c r="D4495"/>
      <c r="E4495"/>
      <c r="F4495"/>
    </row>
    <row r="4496" spans="4:6" outlineLevel="1">
      <c r="D4496"/>
      <c r="E4496"/>
      <c r="F4496"/>
    </row>
    <row r="4497" spans="4:6" outlineLevel="1">
      <c r="D4497"/>
      <c r="E4497"/>
      <c r="F4497"/>
    </row>
    <row r="4498" spans="4:6" outlineLevel="1">
      <c r="D4498"/>
      <c r="E4498"/>
      <c r="F4498"/>
    </row>
    <row r="4499" spans="4:6" outlineLevel="1">
      <c r="D4499"/>
      <c r="E4499"/>
      <c r="F4499"/>
    </row>
    <row r="4500" spans="4:6" outlineLevel="1">
      <c r="D4500"/>
      <c r="E4500"/>
      <c r="F4500"/>
    </row>
    <row r="4501" spans="4:6" outlineLevel="1">
      <c r="D4501"/>
      <c r="E4501"/>
      <c r="F4501"/>
    </row>
    <row r="4502" spans="4:6" outlineLevel="1">
      <c r="D4502"/>
      <c r="E4502"/>
      <c r="F4502"/>
    </row>
    <row r="4503" spans="4:6" outlineLevel="1">
      <c r="D4503"/>
      <c r="E4503"/>
      <c r="F4503"/>
    </row>
    <row r="4504" spans="4:6" outlineLevel="1">
      <c r="D4504"/>
      <c r="E4504"/>
      <c r="F4504"/>
    </row>
    <row r="4505" spans="4:6" outlineLevel="1">
      <c r="D4505"/>
      <c r="E4505"/>
      <c r="F4505"/>
    </row>
    <row r="4506" spans="4:6" outlineLevel="1">
      <c r="D4506"/>
      <c r="E4506"/>
      <c r="F4506"/>
    </row>
    <row r="4507" spans="4:6" outlineLevel="1">
      <c r="D4507"/>
      <c r="E4507"/>
      <c r="F4507"/>
    </row>
    <row r="4508" spans="4:6" outlineLevel="1">
      <c r="D4508"/>
      <c r="E4508"/>
      <c r="F4508"/>
    </row>
    <row r="4509" spans="4:6" outlineLevel="1">
      <c r="D4509"/>
      <c r="E4509"/>
      <c r="F4509"/>
    </row>
    <row r="4510" spans="4:6" outlineLevel="1">
      <c r="D4510"/>
      <c r="E4510"/>
      <c r="F4510"/>
    </row>
    <row r="4511" spans="4:6" outlineLevel="1">
      <c r="D4511"/>
      <c r="E4511"/>
      <c r="F4511"/>
    </row>
    <row r="4512" spans="4:6" outlineLevel="1">
      <c r="D4512"/>
      <c r="E4512"/>
      <c r="F4512"/>
    </row>
    <row r="4513" spans="4:6" outlineLevel="1">
      <c r="D4513"/>
      <c r="E4513"/>
      <c r="F4513"/>
    </row>
    <row r="4514" spans="4:6" outlineLevel="1">
      <c r="D4514"/>
      <c r="E4514"/>
      <c r="F4514"/>
    </row>
    <row r="4515" spans="4:6" outlineLevel="1">
      <c r="D4515"/>
      <c r="E4515"/>
      <c r="F4515"/>
    </row>
    <row r="4516" spans="4:6" outlineLevel="1">
      <c r="D4516"/>
      <c r="E4516"/>
      <c r="F4516"/>
    </row>
    <row r="4517" spans="4:6" outlineLevel="1">
      <c r="D4517"/>
      <c r="E4517"/>
      <c r="F4517"/>
    </row>
    <row r="4518" spans="4:6" outlineLevel="1">
      <c r="D4518"/>
      <c r="E4518"/>
      <c r="F4518"/>
    </row>
    <row r="4519" spans="4:6" outlineLevel="1">
      <c r="D4519"/>
      <c r="E4519"/>
      <c r="F4519"/>
    </row>
    <row r="4520" spans="4:6" outlineLevel="1">
      <c r="D4520"/>
      <c r="E4520"/>
      <c r="F4520"/>
    </row>
    <row r="4521" spans="4:6" outlineLevel="1">
      <c r="D4521"/>
      <c r="E4521"/>
      <c r="F4521"/>
    </row>
    <row r="4522" spans="4:6" outlineLevel="1">
      <c r="D4522"/>
      <c r="E4522"/>
      <c r="F4522"/>
    </row>
    <row r="4523" spans="4:6" outlineLevel="1">
      <c r="D4523"/>
      <c r="E4523"/>
      <c r="F4523"/>
    </row>
    <row r="4524" spans="4:6" outlineLevel="1">
      <c r="D4524"/>
      <c r="E4524"/>
      <c r="F4524"/>
    </row>
    <row r="4525" spans="4:6" outlineLevel="1">
      <c r="D4525"/>
      <c r="E4525"/>
      <c r="F4525"/>
    </row>
    <row r="4526" spans="4:6" outlineLevel="1">
      <c r="D4526"/>
      <c r="E4526"/>
      <c r="F4526"/>
    </row>
    <row r="4527" spans="4:6" outlineLevel="1">
      <c r="D4527"/>
      <c r="E4527"/>
      <c r="F4527"/>
    </row>
    <row r="4528" spans="4:6" outlineLevel="1">
      <c r="D4528"/>
      <c r="E4528"/>
      <c r="F4528"/>
    </row>
    <row r="4529" spans="4:6" outlineLevel="1">
      <c r="D4529"/>
      <c r="E4529"/>
      <c r="F4529"/>
    </row>
    <row r="4530" spans="4:6" outlineLevel="1">
      <c r="D4530"/>
      <c r="E4530"/>
      <c r="F4530"/>
    </row>
    <row r="4531" spans="4:6" outlineLevel="1">
      <c r="D4531"/>
      <c r="E4531"/>
      <c r="F4531"/>
    </row>
    <row r="4532" spans="4:6" outlineLevel="1">
      <c r="D4532"/>
      <c r="E4532"/>
      <c r="F4532"/>
    </row>
    <row r="4533" spans="4:6" outlineLevel="1">
      <c r="D4533"/>
      <c r="E4533"/>
      <c r="F4533"/>
    </row>
    <row r="4534" spans="4:6" outlineLevel="1">
      <c r="D4534"/>
      <c r="E4534"/>
      <c r="F4534"/>
    </row>
    <row r="4535" spans="4:6" outlineLevel="1">
      <c r="D4535"/>
      <c r="E4535"/>
      <c r="F4535"/>
    </row>
    <row r="4536" spans="4:6" outlineLevel="1">
      <c r="D4536"/>
      <c r="E4536"/>
      <c r="F4536"/>
    </row>
    <row r="4537" spans="4:6" outlineLevel="1">
      <c r="D4537"/>
      <c r="E4537"/>
      <c r="F4537"/>
    </row>
    <row r="4538" spans="4:6" outlineLevel="1">
      <c r="D4538"/>
      <c r="E4538"/>
      <c r="F4538"/>
    </row>
    <row r="4539" spans="4:6" outlineLevel="1">
      <c r="D4539"/>
      <c r="E4539"/>
      <c r="F4539"/>
    </row>
    <row r="4540" spans="4:6" outlineLevel="1">
      <c r="D4540"/>
      <c r="E4540"/>
      <c r="F4540"/>
    </row>
    <row r="4541" spans="4:6" outlineLevel="1">
      <c r="D4541"/>
      <c r="E4541"/>
      <c r="F4541"/>
    </row>
    <row r="4542" spans="4:6" outlineLevel="1">
      <c r="D4542"/>
      <c r="E4542"/>
      <c r="F4542"/>
    </row>
    <row r="4543" spans="4:6" outlineLevel="1">
      <c r="D4543"/>
      <c r="E4543"/>
      <c r="F4543"/>
    </row>
    <row r="4544" spans="4:6" outlineLevel="1">
      <c r="D4544"/>
      <c r="E4544"/>
      <c r="F4544"/>
    </row>
    <row r="4545" spans="4:6" outlineLevel="1">
      <c r="D4545"/>
      <c r="E4545"/>
      <c r="F4545"/>
    </row>
    <row r="4546" spans="4:6" outlineLevel="1">
      <c r="D4546"/>
      <c r="E4546"/>
      <c r="F4546"/>
    </row>
    <row r="4547" spans="4:6" outlineLevel="1">
      <c r="D4547"/>
      <c r="E4547"/>
      <c r="F4547"/>
    </row>
    <row r="4548" spans="4:6" outlineLevel="1">
      <c r="D4548"/>
      <c r="E4548"/>
      <c r="F4548"/>
    </row>
    <row r="4549" spans="4:6" outlineLevel="1">
      <c r="D4549"/>
      <c r="E4549"/>
      <c r="F4549"/>
    </row>
    <row r="4550" spans="4:6" outlineLevel="1">
      <c r="D4550"/>
      <c r="E4550"/>
      <c r="F4550"/>
    </row>
    <row r="4551" spans="4:6" outlineLevel="1">
      <c r="D4551"/>
      <c r="E4551"/>
      <c r="F4551"/>
    </row>
    <row r="4552" spans="4:6" outlineLevel="1">
      <c r="D4552"/>
      <c r="E4552"/>
      <c r="F4552"/>
    </row>
    <row r="4553" spans="4:6" outlineLevel="1">
      <c r="D4553"/>
      <c r="E4553"/>
      <c r="F4553"/>
    </row>
    <row r="4554" spans="4:6" outlineLevel="1">
      <c r="D4554"/>
      <c r="E4554"/>
      <c r="F4554"/>
    </row>
    <row r="4555" spans="4:6" outlineLevel="1">
      <c r="D4555"/>
      <c r="E4555"/>
      <c r="F4555"/>
    </row>
    <row r="4556" spans="4:6" outlineLevel="1">
      <c r="D4556"/>
      <c r="E4556"/>
      <c r="F4556"/>
    </row>
    <row r="4557" spans="4:6" outlineLevel="1">
      <c r="D4557"/>
      <c r="E4557"/>
      <c r="F4557"/>
    </row>
    <row r="4558" spans="4:6" outlineLevel="1">
      <c r="D4558"/>
      <c r="E4558"/>
      <c r="F4558"/>
    </row>
    <row r="4559" spans="4:6" outlineLevel="1">
      <c r="D4559"/>
      <c r="E4559"/>
      <c r="F4559"/>
    </row>
    <row r="4560" spans="4:6" outlineLevel="1">
      <c r="D4560"/>
      <c r="E4560"/>
      <c r="F4560"/>
    </row>
    <row r="4561" spans="4:6" outlineLevel="1">
      <c r="D4561"/>
      <c r="E4561"/>
      <c r="F4561"/>
    </row>
    <row r="4562" spans="4:6" outlineLevel="1">
      <c r="D4562"/>
      <c r="E4562"/>
      <c r="F4562"/>
    </row>
    <row r="4563" spans="4:6" outlineLevel="1">
      <c r="D4563"/>
      <c r="E4563"/>
      <c r="F4563"/>
    </row>
    <row r="4564" spans="4:6" outlineLevel="1">
      <c r="D4564"/>
      <c r="E4564"/>
      <c r="F4564"/>
    </row>
    <row r="4565" spans="4:6" outlineLevel="1">
      <c r="D4565"/>
      <c r="E4565"/>
      <c r="F4565"/>
    </row>
    <row r="4566" spans="4:6" outlineLevel="1">
      <c r="D4566"/>
      <c r="E4566"/>
      <c r="F4566"/>
    </row>
    <row r="4567" spans="4:6" outlineLevel="1">
      <c r="D4567"/>
      <c r="E4567"/>
      <c r="F4567"/>
    </row>
    <row r="4568" spans="4:6" outlineLevel="1">
      <c r="D4568"/>
      <c r="E4568"/>
      <c r="F4568"/>
    </row>
    <row r="4569" spans="4:6" outlineLevel="1">
      <c r="D4569"/>
      <c r="E4569"/>
      <c r="F4569"/>
    </row>
    <row r="4570" spans="4:6" outlineLevel="1">
      <c r="D4570"/>
      <c r="E4570"/>
      <c r="F4570"/>
    </row>
    <row r="4571" spans="4:6" outlineLevel="1">
      <c r="D4571"/>
      <c r="E4571"/>
      <c r="F4571"/>
    </row>
    <row r="4572" spans="4:6" outlineLevel="1">
      <c r="D4572"/>
      <c r="E4572"/>
      <c r="F4572"/>
    </row>
    <row r="4573" spans="4:6" outlineLevel="1">
      <c r="D4573"/>
      <c r="E4573"/>
      <c r="F4573"/>
    </row>
    <row r="4574" spans="4:6" outlineLevel="1">
      <c r="D4574"/>
      <c r="E4574"/>
      <c r="F4574"/>
    </row>
    <row r="4575" spans="4:6" outlineLevel="1">
      <c r="D4575"/>
      <c r="E4575"/>
      <c r="F4575"/>
    </row>
    <row r="4576" spans="4:6" outlineLevel="1">
      <c r="D4576"/>
      <c r="E4576"/>
      <c r="F4576"/>
    </row>
    <row r="4577" spans="4:6" outlineLevel="1">
      <c r="D4577"/>
      <c r="E4577"/>
      <c r="F4577"/>
    </row>
    <row r="4578" spans="4:6" outlineLevel="1">
      <c r="D4578"/>
      <c r="E4578"/>
      <c r="F4578"/>
    </row>
    <row r="4579" spans="4:6" outlineLevel="1">
      <c r="D4579"/>
      <c r="E4579"/>
      <c r="F4579"/>
    </row>
    <row r="4580" spans="4:6">
      <c r="D4580"/>
      <c r="E4580"/>
      <c r="F4580"/>
    </row>
    <row r="4581" spans="4:6" outlineLevel="1">
      <c r="D4581"/>
      <c r="E4581"/>
      <c r="F4581"/>
    </row>
    <row r="4582" spans="4:6" outlineLevel="1">
      <c r="D4582"/>
      <c r="E4582"/>
      <c r="F4582"/>
    </row>
    <row r="4583" spans="4:6" outlineLevel="1">
      <c r="D4583"/>
      <c r="E4583"/>
      <c r="F4583"/>
    </row>
    <row r="4584" spans="4:6" outlineLevel="1">
      <c r="D4584"/>
      <c r="E4584"/>
      <c r="F4584"/>
    </row>
    <row r="4585" spans="4:6" outlineLevel="1">
      <c r="D4585"/>
      <c r="E4585"/>
      <c r="F4585"/>
    </row>
    <row r="4586" spans="4:6" outlineLevel="1">
      <c r="D4586"/>
      <c r="E4586"/>
      <c r="F4586"/>
    </row>
    <row r="4587" spans="4:6" outlineLevel="1">
      <c r="D4587"/>
      <c r="E4587"/>
      <c r="F4587"/>
    </row>
    <row r="4588" spans="4:6" outlineLevel="1">
      <c r="D4588"/>
      <c r="E4588"/>
      <c r="F4588"/>
    </row>
    <row r="4589" spans="4:6" outlineLevel="1">
      <c r="D4589"/>
      <c r="E4589"/>
      <c r="F4589"/>
    </row>
    <row r="4590" spans="4:6" outlineLevel="1">
      <c r="D4590"/>
      <c r="E4590"/>
      <c r="F4590"/>
    </row>
    <row r="4591" spans="4:6" outlineLevel="1">
      <c r="D4591"/>
      <c r="E4591"/>
      <c r="F4591"/>
    </row>
    <row r="4592" spans="4:6" outlineLevel="1">
      <c r="D4592"/>
      <c r="E4592"/>
      <c r="F4592"/>
    </row>
    <row r="4593" spans="4:6" outlineLevel="1">
      <c r="D4593"/>
      <c r="E4593"/>
      <c r="F4593"/>
    </row>
    <row r="4594" spans="4:6" outlineLevel="1">
      <c r="D4594"/>
      <c r="E4594"/>
      <c r="F4594"/>
    </row>
    <row r="4595" spans="4:6" outlineLevel="1">
      <c r="D4595"/>
      <c r="E4595"/>
      <c r="F4595"/>
    </row>
    <row r="4596" spans="4:6" outlineLevel="1">
      <c r="D4596"/>
      <c r="E4596"/>
      <c r="F4596"/>
    </row>
    <row r="4597" spans="4:6" outlineLevel="1">
      <c r="D4597"/>
      <c r="E4597"/>
      <c r="F4597"/>
    </row>
    <row r="4598" spans="4:6" outlineLevel="1">
      <c r="D4598"/>
      <c r="E4598"/>
      <c r="F4598"/>
    </row>
    <row r="4599" spans="4:6" outlineLevel="1">
      <c r="D4599"/>
      <c r="E4599"/>
      <c r="F4599"/>
    </row>
    <row r="4600" spans="4:6" outlineLevel="1">
      <c r="D4600"/>
      <c r="E4600"/>
      <c r="F4600"/>
    </row>
    <row r="4601" spans="4:6" outlineLevel="1">
      <c r="D4601"/>
      <c r="E4601"/>
      <c r="F4601"/>
    </row>
    <row r="4602" spans="4:6" outlineLevel="1">
      <c r="D4602"/>
      <c r="E4602"/>
      <c r="F4602"/>
    </row>
    <row r="4603" spans="4:6" outlineLevel="1">
      <c r="D4603"/>
      <c r="E4603"/>
      <c r="F4603"/>
    </row>
    <row r="4604" spans="4:6" outlineLevel="1">
      <c r="D4604"/>
      <c r="E4604"/>
      <c r="F4604"/>
    </row>
    <row r="4605" spans="4:6" outlineLevel="1">
      <c r="D4605"/>
      <c r="E4605"/>
      <c r="F4605"/>
    </row>
    <row r="4606" spans="4:6" outlineLevel="1">
      <c r="D4606"/>
      <c r="E4606"/>
      <c r="F4606"/>
    </row>
    <row r="4607" spans="4:6" outlineLevel="1">
      <c r="D4607"/>
      <c r="E4607"/>
      <c r="F4607"/>
    </row>
    <row r="4608" spans="4:6" outlineLevel="1">
      <c r="D4608"/>
      <c r="E4608"/>
      <c r="F4608"/>
    </row>
    <row r="4609" spans="4:6" outlineLevel="1">
      <c r="D4609"/>
      <c r="E4609"/>
      <c r="F4609"/>
    </row>
    <row r="4610" spans="4:6" outlineLevel="1">
      <c r="D4610"/>
      <c r="E4610"/>
      <c r="F4610"/>
    </row>
    <row r="4611" spans="4:6" outlineLevel="1">
      <c r="D4611"/>
      <c r="E4611"/>
      <c r="F4611"/>
    </row>
    <row r="4612" spans="4:6" outlineLevel="1">
      <c r="D4612"/>
      <c r="E4612"/>
      <c r="F4612"/>
    </row>
    <row r="4613" spans="4:6" outlineLevel="1">
      <c r="D4613"/>
      <c r="E4613"/>
      <c r="F4613"/>
    </row>
    <row r="4614" spans="4:6" outlineLevel="1">
      <c r="D4614"/>
      <c r="E4614"/>
      <c r="F4614"/>
    </row>
    <row r="4615" spans="4:6" outlineLevel="1">
      <c r="D4615"/>
      <c r="E4615"/>
      <c r="F4615"/>
    </row>
    <row r="4616" spans="4:6" outlineLevel="1">
      <c r="D4616"/>
      <c r="E4616"/>
      <c r="F4616"/>
    </row>
    <row r="4617" spans="4:6" outlineLevel="1">
      <c r="D4617"/>
      <c r="E4617"/>
      <c r="F4617"/>
    </row>
    <row r="4618" spans="4:6" outlineLevel="1">
      <c r="D4618"/>
      <c r="E4618"/>
      <c r="F4618"/>
    </row>
    <row r="4619" spans="4:6" outlineLevel="1">
      <c r="D4619"/>
      <c r="E4619"/>
      <c r="F4619"/>
    </row>
    <row r="4620" spans="4:6" outlineLevel="1">
      <c r="D4620"/>
      <c r="E4620"/>
      <c r="F4620"/>
    </row>
    <row r="4621" spans="4:6" outlineLevel="1">
      <c r="D4621"/>
      <c r="E4621"/>
      <c r="F4621"/>
    </row>
    <row r="4622" spans="4:6" outlineLevel="1">
      <c r="D4622"/>
      <c r="E4622"/>
      <c r="F4622"/>
    </row>
    <row r="4623" spans="4:6" outlineLevel="1">
      <c r="D4623"/>
      <c r="E4623"/>
      <c r="F4623"/>
    </row>
    <row r="4624" spans="4:6" outlineLevel="1">
      <c r="D4624"/>
      <c r="E4624"/>
      <c r="F4624"/>
    </row>
    <row r="4625" spans="4:6" outlineLevel="1">
      <c r="D4625"/>
      <c r="E4625"/>
      <c r="F4625"/>
    </row>
    <row r="4626" spans="4:6" outlineLevel="1">
      <c r="D4626"/>
      <c r="E4626"/>
      <c r="F4626"/>
    </row>
    <row r="4627" spans="4:6" outlineLevel="1">
      <c r="D4627"/>
      <c r="E4627"/>
      <c r="F4627"/>
    </row>
    <row r="4628" spans="4:6" outlineLevel="1">
      <c r="D4628"/>
      <c r="E4628"/>
      <c r="F4628"/>
    </row>
    <row r="4629" spans="4:6" outlineLevel="1">
      <c r="D4629"/>
      <c r="E4629"/>
      <c r="F4629"/>
    </row>
    <row r="4630" spans="4:6" outlineLevel="1">
      <c r="D4630"/>
      <c r="E4630"/>
      <c r="F4630"/>
    </row>
    <row r="4631" spans="4:6">
      <c r="D4631"/>
      <c r="E4631"/>
      <c r="F4631"/>
    </row>
    <row r="4632" spans="4:6" outlineLevel="1">
      <c r="D4632"/>
      <c r="E4632"/>
      <c r="F4632"/>
    </row>
    <row r="4633" spans="4:6" outlineLevel="1">
      <c r="D4633"/>
      <c r="E4633"/>
      <c r="F4633"/>
    </row>
    <row r="4634" spans="4:6" outlineLevel="1">
      <c r="D4634"/>
      <c r="E4634"/>
      <c r="F4634"/>
    </row>
    <row r="4635" spans="4:6" outlineLevel="1">
      <c r="D4635"/>
      <c r="E4635"/>
      <c r="F4635"/>
    </row>
    <row r="4636" spans="4:6" outlineLevel="1">
      <c r="D4636"/>
      <c r="E4636"/>
      <c r="F4636"/>
    </row>
    <row r="4637" spans="4:6" outlineLevel="1">
      <c r="D4637"/>
      <c r="E4637"/>
      <c r="F4637"/>
    </row>
    <row r="4638" spans="4:6" outlineLevel="1">
      <c r="D4638"/>
      <c r="E4638"/>
      <c r="F4638"/>
    </row>
    <row r="4639" spans="4:6" outlineLevel="1">
      <c r="D4639"/>
      <c r="E4639"/>
      <c r="F4639"/>
    </row>
    <row r="4640" spans="4:6" outlineLevel="1">
      <c r="D4640"/>
      <c r="E4640"/>
      <c r="F4640"/>
    </row>
    <row r="4641" spans="4:6" outlineLevel="1">
      <c r="D4641"/>
      <c r="E4641"/>
      <c r="F4641"/>
    </row>
    <row r="4642" spans="4:6" outlineLevel="1">
      <c r="D4642"/>
      <c r="E4642"/>
      <c r="F4642"/>
    </row>
    <row r="4643" spans="4:6" outlineLevel="1">
      <c r="D4643"/>
      <c r="E4643"/>
      <c r="F4643"/>
    </row>
    <row r="4644" spans="4:6" outlineLevel="1">
      <c r="D4644"/>
      <c r="E4644"/>
      <c r="F4644"/>
    </row>
    <row r="4645" spans="4:6" outlineLevel="1">
      <c r="D4645"/>
      <c r="E4645"/>
      <c r="F4645"/>
    </row>
    <row r="4646" spans="4:6" outlineLevel="1">
      <c r="D4646"/>
      <c r="E4646"/>
      <c r="F4646"/>
    </row>
    <row r="4647" spans="4:6" outlineLevel="1">
      <c r="D4647"/>
      <c r="E4647"/>
      <c r="F4647"/>
    </row>
    <row r="4648" spans="4:6" outlineLevel="1">
      <c r="D4648"/>
      <c r="E4648"/>
      <c r="F4648"/>
    </row>
    <row r="4649" spans="4:6" outlineLevel="1">
      <c r="D4649"/>
      <c r="E4649"/>
      <c r="F4649"/>
    </row>
    <row r="4650" spans="4:6" outlineLevel="1">
      <c r="D4650"/>
      <c r="E4650"/>
      <c r="F4650"/>
    </row>
    <row r="4651" spans="4:6" outlineLevel="1">
      <c r="D4651"/>
      <c r="E4651"/>
      <c r="F4651"/>
    </row>
    <row r="4652" spans="4:6" outlineLevel="1">
      <c r="D4652"/>
      <c r="E4652"/>
      <c r="F4652"/>
    </row>
    <row r="4653" spans="4:6" outlineLevel="1">
      <c r="D4653"/>
      <c r="E4653"/>
      <c r="F4653"/>
    </row>
    <row r="4654" spans="4:6" outlineLevel="1">
      <c r="D4654"/>
      <c r="E4654"/>
      <c r="F4654"/>
    </row>
    <row r="4655" spans="4:6" outlineLevel="1">
      <c r="D4655"/>
      <c r="E4655"/>
      <c r="F4655"/>
    </row>
    <row r="4656" spans="4:6" outlineLevel="1">
      <c r="D4656"/>
      <c r="E4656"/>
      <c r="F4656"/>
    </row>
    <row r="4657" spans="4:6" outlineLevel="1">
      <c r="D4657"/>
      <c r="E4657"/>
      <c r="F4657"/>
    </row>
    <row r="4658" spans="4:6" outlineLevel="1">
      <c r="D4658"/>
      <c r="E4658"/>
      <c r="F4658"/>
    </row>
    <row r="4659" spans="4:6" outlineLevel="1">
      <c r="D4659"/>
      <c r="E4659"/>
      <c r="F4659"/>
    </row>
    <row r="4660" spans="4:6" outlineLevel="1">
      <c r="D4660"/>
      <c r="E4660"/>
      <c r="F4660"/>
    </row>
    <row r="4661" spans="4:6" outlineLevel="1">
      <c r="D4661"/>
      <c r="E4661"/>
      <c r="F4661"/>
    </row>
    <row r="4662" spans="4:6" outlineLevel="1">
      <c r="D4662"/>
      <c r="E4662"/>
      <c r="F4662"/>
    </row>
    <row r="4663" spans="4:6" outlineLevel="1">
      <c r="D4663"/>
      <c r="E4663"/>
      <c r="F4663"/>
    </row>
    <row r="4664" spans="4:6" outlineLevel="1">
      <c r="D4664"/>
      <c r="E4664"/>
      <c r="F4664"/>
    </row>
    <row r="4665" spans="4:6" outlineLevel="1">
      <c r="D4665"/>
      <c r="E4665"/>
      <c r="F4665"/>
    </row>
    <row r="4666" spans="4:6" outlineLevel="1">
      <c r="D4666"/>
      <c r="E4666"/>
      <c r="F4666"/>
    </row>
    <row r="4667" spans="4:6" outlineLevel="1">
      <c r="D4667"/>
      <c r="E4667"/>
      <c r="F4667"/>
    </row>
    <row r="4668" spans="4:6" outlineLevel="1">
      <c r="D4668"/>
      <c r="E4668"/>
      <c r="F4668"/>
    </row>
    <row r="4669" spans="4:6" outlineLevel="1">
      <c r="D4669"/>
      <c r="E4669"/>
      <c r="F4669"/>
    </row>
    <row r="4670" spans="4:6" outlineLevel="1">
      <c r="D4670"/>
      <c r="E4670"/>
      <c r="F4670"/>
    </row>
    <row r="4671" spans="4:6" outlineLevel="1">
      <c r="D4671"/>
      <c r="E4671"/>
      <c r="F4671"/>
    </row>
    <row r="4672" spans="4:6" outlineLevel="1">
      <c r="D4672"/>
      <c r="E4672"/>
      <c r="F4672"/>
    </row>
    <row r="4673" spans="4:6" outlineLevel="1">
      <c r="D4673"/>
      <c r="E4673"/>
      <c r="F4673"/>
    </row>
    <row r="4674" spans="4:6" outlineLevel="1">
      <c r="D4674"/>
      <c r="E4674"/>
      <c r="F4674"/>
    </row>
    <row r="4675" spans="4:6" outlineLevel="1">
      <c r="D4675"/>
      <c r="E4675"/>
      <c r="F4675"/>
    </row>
    <row r="4676" spans="4:6" outlineLevel="1">
      <c r="D4676"/>
      <c r="E4676"/>
      <c r="F4676"/>
    </row>
    <row r="4677" spans="4:6" outlineLevel="1">
      <c r="D4677"/>
      <c r="E4677"/>
      <c r="F4677"/>
    </row>
    <row r="4678" spans="4:6" outlineLevel="1">
      <c r="D4678"/>
      <c r="E4678"/>
      <c r="F4678"/>
    </row>
    <row r="4679" spans="4:6" outlineLevel="1">
      <c r="D4679"/>
      <c r="E4679"/>
      <c r="F4679"/>
    </row>
    <row r="4680" spans="4:6" outlineLevel="1">
      <c r="D4680"/>
      <c r="E4680"/>
      <c r="F4680"/>
    </row>
    <row r="4681" spans="4:6" outlineLevel="1">
      <c r="D4681"/>
      <c r="E4681"/>
      <c r="F4681"/>
    </row>
    <row r="4682" spans="4:6" outlineLevel="1">
      <c r="D4682"/>
      <c r="E4682"/>
      <c r="F4682"/>
    </row>
    <row r="4683" spans="4:6" outlineLevel="1">
      <c r="D4683"/>
      <c r="E4683"/>
      <c r="F4683"/>
    </row>
    <row r="4684" spans="4:6" outlineLevel="1">
      <c r="D4684"/>
      <c r="E4684"/>
      <c r="F4684"/>
    </row>
    <row r="4685" spans="4:6" outlineLevel="1">
      <c r="D4685"/>
      <c r="E4685"/>
      <c r="F4685"/>
    </row>
    <row r="4686" spans="4:6" outlineLevel="1">
      <c r="D4686"/>
      <c r="E4686"/>
      <c r="F4686"/>
    </row>
    <row r="4687" spans="4:6" outlineLevel="1">
      <c r="D4687"/>
      <c r="E4687"/>
      <c r="F4687"/>
    </row>
    <row r="4688" spans="4:6" outlineLevel="1">
      <c r="D4688"/>
      <c r="E4688"/>
      <c r="F4688"/>
    </row>
    <row r="4689" spans="4:6" outlineLevel="1">
      <c r="D4689"/>
      <c r="E4689"/>
      <c r="F4689"/>
    </row>
    <row r="4690" spans="4:6" outlineLevel="1">
      <c r="D4690"/>
      <c r="E4690"/>
      <c r="F4690"/>
    </row>
    <row r="4691" spans="4:6" outlineLevel="1">
      <c r="D4691"/>
      <c r="E4691"/>
      <c r="F4691"/>
    </row>
    <row r="4692" spans="4:6" outlineLevel="1">
      <c r="D4692"/>
      <c r="E4692"/>
      <c r="F4692"/>
    </row>
    <row r="4693" spans="4:6" outlineLevel="1">
      <c r="D4693"/>
      <c r="E4693"/>
      <c r="F4693"/>
    </row>
    <row r="4694" spans="4:6" outlineLevel="1">
      <c r="D4694"/>
      <c r="E4694"/>
      <c r="F4694"/>
    </row>
    <row r="4695" spans="4:6" outlineLevel="1">
      <c r="D4695"/>
      <c r="E4695"/>
      <c r="F4695"/>
    </row>
    <row r="4696" spans="4:6" outlineLevel="1">
      <c r="D4696"/>
      <c r="E4696"/>
      <c r="F4696"/>
    </row>
    <row r="4697" spans="4:6" outlineLevel="1">
      <c r="D4697"/>
      <c r="E4697"/>
      <c r="F4697"/>
    </row>
    <row r="4698" spans="4:6" outlineLevel="1">
      <c r="D4698"/>
      <c r="E4698"/>
      <c r="F4698"/>
    </row>
    <row r="4699" spans="4:6" outlineLevel="1">
      <c r="D4699"/>
      <c r="E4699"/>
      <c r="F4699"/>
    </row>
    <row r="4700" spans="4:6" outlineLevel="1">
      <c r="D4700"/>
      <c r="E4700"/>
      <c r="F4700"/>
    </row>
    <row r="4701" spans="4:6" outlineLevel="1">
      <c r="D4701"/>
      <c r="E4701"/>
      <c r="F4701"/>
    </row>
    <row r="4702" spans="4:6" outlineLevel="1">
      <c r="D4702"/>
      <c r="E4702"/>
      <c r="F4702"/>
    </row>
    <row r="4703" spans="4:6" outlineLevel="1">
      <c r="D4703"/>
      <c r="E4703"/>
      <c r="F4703"/>
    </row>
    <row r="4704" spans="4:6" outlineLevel="1">
      <c r="D4704"/>
      <c r="E4704"/>
      <c r="F4704"/>
    </row>
    <row r="4705" spans="4:6" outlineLevel="1">
      <c r="D4705"/>
      <c r="E4705"/>
      <c r="F4705"/>
    </row>
    <row r="4706" spans="4:6" outlineLevel="1">
      <c r="D4706"/>
      <c r="E4706"/>
      <c r="F4706"/>
    </row>
    <row r="4707" spans="4:6" outlineLevel="1">
      <c r="D4707"/>
      <c r="E4707"/>
      <c r="F4707"/>
    </row>
    <row r="4708" spans="4:6" outlineLevel="1">
      <c r="D4708"/>
      <c r="E4708"/>
      <c r="F4708"/>
    </row>
    <row r="4709" spans="4:6" outlineLevel="1">
      <c r="D4709"/>
      <c r="E4709"/>
      <c r="F4709"/>
    </row>
    <row r="4710" spans="4:6" outlineLevel="1">
      <c r="D4710"/>
      <c r="E4710"/>
      <c r="F4710"/>
    </row>
    <row r="4711" spans="4:6" outlineLevel="1">
      <c r="D4711"/>
      <c r="E4711"/>
      <c r="F4711"/>
    </row>
    <row r="4712" spans="4:6" outlineLevel="1">
      <c r="D4712"/>
      <c r="E4712"/>
      <c r="F4712"/>
    </row>
    <row r="4713" spans="4:6" outlineLevel="1">
      <c r="D4713"/>
      <c r="E4713"/>
      <c r="F4713"/>
    </row>
    <row r="4714" spans="4:6" outlineLevel="1">
      <c r="D4714"/>
      <c r="E4714"/>
      <c r="F4714"/>
    </row>
    <row r="4715" spans="4:6" outlineLevel="1">
      <c r="D4715"/>
      <c r="E4715"/>
      <c r="F4715"/>
    </row>
    <row r="4716" spans="4:6" outlineLevel="1">
      <c r="D4716"/>
      <c r="E4716"/>
      <c r="F4716"/>
    </row>
    <row r="4717" spans="4:6" outlineLevel="1">
      <c r="D4717"/>
      <c r="E4717"/>
      <c r="F4717"/>
    </row>
    <row r="4718" spans="4:6" outlineLevel="1">
      <c r="D4718"/>
      <c r="E4718"/>
      <c r="F4718"/>
    </row>
    <row r="4719" spans="4:6" outlineLevel="1">
      <c r="D4719"/>
      <c r="E4719"/>
      <c r="F4719"/>
    </row>
    <row r="4720" spans="4:6" outlineLevel="1">
      <c r="D4720"/>
      <c r="E4720"/>
      <c r="F4720"/>
    </row>
    <row r="4721" spans="4:6" outlineLevel="1">
      <c r="D4721"/>
      <c r="E4721"/>
      <c r="F4721"/>
    </row>
    <row r="4722" spans="4:6" outlineLevel="1">
      <c r="D4722"/>
      <c r="E4722"/>
      <c r="F4722"/>
    </row>
    <row r="4723" spans="4:6" outlineLevel="1">
      <c r="D4723"/>
      <c r="E4723"/>
      <c r="F4723"/>
    </row>
    <row r="4724" spans="4:6" outlineLevel="1">
      <c r="D4724"/>
      <c r="E4724"/>
      <c r="F4724"/>
    </row>
    <row r="4725" spans="4:6" outlineLevel="1">
      <c r="D4725"/>
      <c r="E4725"/>
      <c r="F4725"/>
    </row>
    <row r="4726" spans="4:6" outlineLevel="1">
      <c r="D4726"/>
      <c r="E4726"/>
      <c r="F4726"/>
    </row>
    <row r="4727" spans="4:6" outlineLevel="1">
      <c r="D4727"/>
      <c r="E4727"/>
      <c r="F4727"/>
    </row>
    <row r="4728" spans="4:6" outlineLevel="1">
      <c r="D4728"/>
      <c r="E4728"/>
      <c r="F4728"/>
    </row>
    <row r="4729" spans="4:6" outlineLevel="1">
      <c r="D4729"/>
      <c r="E4729"/>
      <c r="F4729"/>
    </row>
    <row r="4730" spans="4:6" outlineLevel="1">
      <c r="D4730"/>
      <c r="E4730"/>
      <c r="F4730"/>
    </row>
    <row r="4731" spans="4:6" outlineLevel="1">
      <c r="D4731"/>
      <c r="E4731"/>
      <c r="F4731"/>
    </row>
    <row r="4732" spans="4:6" outlineLevel="1">
      <c r="D4732"/>
      <c r="E4732"/>
      <c r="F4732"/>
    </row>
    <row r="4733" spans="4:6" outlineLevel="1">
      <c r="D4733"/>
      <c r="E4733"/>
      <c r="F4733"/>
    </row>
    <row r="4734" spans="4:6" outlineLevel="1">
      <c r="D4734"/>
      <c r="E4734"/>
      <c r="F4734"/>
    </row>
    <row r="4735" spans="4:6" outlineLevel="1">
      <c r="D4735"/>
      <c r="E4735"/>
      <c r="F4735"/>
    </row>
    <row r="4736" spans="4:6" outlineLevel="1">
      <c r="D4736"/>
      <c r="E4736"/>
      <c r="F4736"/>
    </row>
    <row r="4737" spans="4:6" outlineLevel="1">
      <c r="D4737"/>
      <c r="E4737"/>
      <c r="F4737"/>
    </row>
    <row r="4738" spans="4:6" outlineLevel="1">
      <c r="D4738"/>
      <c r="E4738"/>
      <c r="F4738"/>
    </row>
    <row r="4739" spans="4:6" outlineLevel="1">
      <c r="D4739"/>
      <c r="E4739"/>
      <c r="F4739"/>
    </row>
    <row r="4740" spans="4:6" outlineLevel="1">
      <c r="D4740"/>
      <c r="E4740"/>
      <c r="F4740"/>
    </row>
    <row r="4741" spans="4:6" outlineLevel="1">
      <c r="D4741"/>
      <c r="E4741"/>
      <c r="F4741"/>
    </row>
    <row r="4742" spans="4:6" outlineLevel="1">
      <c r="D4742"/>
      <c r="E4742"/>
      <c r="F4742"/>
    </row>
    <row r="4743" spans="4:6" outlineLevel="1">
      <c r="D4743"/>
      <c r="E4743"/>
      <c r="F4743"/>
    </row>
    <row r="4744" spans="4:6" outlineLevel="1">
      <c r="D4744"/>
      <c r="E4744"/>
      <c r="F4744"/>
    </row>
    <row r="4745" spans="4:6" outlineLevel="1">
      <c r="D4745"/>
      <c r="E4745"/>
      <c r="F4745"/>
    </row>
    <row r="4746" spans="4:6" outlineLevel="1">
      <c r="D4746"/>
      <c r="E4746"/>
      <c r="F4746"/>
    </row>
    <row r="4747" spans="4:6" outlineLevel="1">
      <c r="D4747"/>
      <c r="E4747"/>
      <c r="F4747"/>
    </row>
    <row r="4748" spans="4:6" outlineLevel="1">
      <c r="D4748"/>
      <c r="E4748"/>
      <c r="F4748"/>
    </row>
    <row r="4749" spans="4:6" outlineLevel="1">
      <c r="D4749"/>
      <c r="E4749"/>
      <c r="F4749"/>
    </row>
    <row r="4750" spans="4:6" outlineLevel="1">
      <c r="D4750"/>
      <c r="E4750"/>
      <c r="F4750"/>
    </row>
    <row r="4751" spans="4:6" outlineLevel="1">
      <c r="D4751"/>
      <c r="E4751"/>
      <c r="F4751"/>
    </row>
    <row r="4752" spans="4:6" outlineLevel="1">
      <c r="D4752"/>
      <c r="E4752"/>
      <c r="F4752"/>
    </row>
    <row r="4753" spans="4:6" outlineLevel="1">
      <c r="D4753"/>
      <c r="E4753"/>
      <c r="F4753"/>
    </row>
    <row r="4754" spans="4:6" outlineLevel="1">
      <c r="D4754"/>
      <c r="E4754"/>
      <c r="F4754"/>
    </row>
    <row r="4755" spans="4:6" outlineLevel="1">
      <c r="D4755"/>
      <c r="E4755"/>
      <c r="F4755"/>
    </row>
    <row r="4756" spans="4:6" outlineLevel="1">
      <c r="D4756"/>
      <c r="E4756"/>
      <c r="F4756"/>
    </row>
    <row r="4757" spans="4:6" outlineLevel="1">
      <c r="D4757"/>
      <c r="E4757"/>
      <c r="F4757"/>
    </row>
    <row r="4758" spans="4:6" outlineLevel="1">
      <c r="D4758"/>
      <c r="E4758"/>
      <c r="F4758"/>
    </row>
    <row r="4759" spans="4:6" outlineLevel="1">
      <c r="D4759"/>
      <c r="E4759"/>
      <c r="F4759"/>
    </row>
    <row r="4760" spans="4:6" outlineLevel="1">
      <c r="D4760"/>
      <c r="E4760"/>
      <c r="F4760"/>
    </row>
    <row r="4761" spans="4:6" outlineLevel="1">
      <c r="D4761"/>
      <c r="E4761"/>
      <c r="F4761"/>
    </row>
    <row r="4762" spans="4:6" outlineLevel="1">
      <c r="D4762"/>
      <c r="E4762"/>
      <c r="F4762"/>
    </row>
    <row r="4763" spans="4:6" outlineLevel="1">
      <c r="D4763"/>
      <c r="E4763"/>
      <c r="F4763"/>
    </row>
    <row r="4764" spans="4:6" outlineLevel="1">
      <c r="D4764"/>
      <c r="E4764"/>
      <c r="F4764"/>
    </row>
    <row r="4765" spans="4:6" outlineLevel="1">
      <c r="D4765"/>
      <c r="E4765"/>
      <c r="F4765"/>
    </row>
    <row r="4766" spans="4:6" outlineLevel="1">
      <c r="D4766"/>
      <c r="E4766"/>
      <c r="F4766"/>
    </row>
    <row r="4767" spans="4:6" outlineLevel="1">
      <c r="D4767"/>
      <c r="E4767"/>
      <c r="F4767"/>
    </row>
    <row r="4768" spans="4:6" outlineLevel="1">
      <c r="D4768"/>
      <c r="E4768"/>
      <c r="F4768"/>
    </row>
    <row r="4769" spans="4:6" outlineLevel="1">
      <c r="D4769"/>
      <c r="E4769"/>
      <c r="F4769"/>
    </row>
    <row r="4770" spans="4:6" outlineLevel="1">
      <c r="D4770"/>
      <c r="E4770"/>
      <c r="F4770"/>
    </row>
    <row r="4771" spans="4:6" outlineLevel="1">
      <c r="D4771"/>
      <c r="E4771"/>
      <c r="F4771"/>
    </row>
    <row r="4772" spans="4:6" outlineLevel="1">
      <c r="D4772"/>
      <c r="E4772"/>
      <c r="F4772"/>
    </row>
    <row r="4773" spans="4:6" outlineLevel="1">
      <c r="D4773"/>
      <c r="E4773"/>
      <c r="F4773"/>
    </row>
    <row r="4774" spans="4:6" outlineLevel="1">
      <c r="D4774"/>
      <c r="E4774"/>
      <c r="F4774"/>
    </row>
    <row r="4775" spans="4:6" outlineLevel="1">
      <c r="D4775"/>
      <c r="E4775"/>
      <c r="F4775"/>
    </row>
    <row r="4776" spans="4:6" outlineLevel="1">
      <c r="D4776"/>
      <c r="E4776"/>
      <c r="F4776"/>
    </row>
    <row r="4777" spans="4:6" outlineLevel="1">
      <c r="D4777"/>
      <c r="E4777"/>
      <c r="F4777"/>
    </row>
    <row r="4778" spans="4:6" outlineLevel="1">
      <c r="D4778"/>
      <c r="E4778"/>
      <c r="F4778"/>
    </row>
    <row r="4779" spans="4:6" outlineLevel="1">
      <c r="D4779"/>
      <c r="E4779"/>
      <c r="F4779"/>
    </row>
    <row r="4780" spans="4:6" outlineLevel="1">
      <c r="D4780"/>
      <c r="E4780"/>
      <c r="F4780"/>
    </row>
    <row r="4781" spans="4:6" outlineLevel="1">
      <c r="D4781"/>
      <c r="E4781"/>
      <c r="F4781"/>
    </row>
    <row r="4782" spans="4:6" outlineLevel="1">
      <c r="D4782"/>
      <c r="E4782"/>
      <c r="F4782"/>
    </row>
    <row r="4783" spans="4:6" outlineLevel="1">
      <c r="D4783"/>
      <c r="E4783"/>
      <c r="F4783"/>
    </row>
    <row r="4784" spans="4:6" outlineLevel="1">
      <c r="D4784"/>
      <c r="E4784"/>
      <c r="F4784"/>
    </row>
    <row r="4785" spans="4:6">
      <c r="D4785"/>
      <c r="E4785"/>
      <c r="F4785"/>
    </row>
    <row r="4786" spans="4:6" outlineLevel="1">
      <c r="D4786"/>
      <c r="E4786"/>
      <c r="F4786"/>
    </row>
    <row r="4787" spans="4:6" outlineLevel="1">
      <c r="D4787"/>
      <c r="E4787"/>
      <c r="F4787"/>
    </row>
    <row r="4788" spans="4:6" outlineLevel="1">
      <c r="D4788"/>
      <c r="E4788"/>
      <c r="F4788"/>
    </row>
    <row r="4789" spans="4:6" outlineLevel="1">
      <c r="D4789"/>
      <c r="E4789"/>
      <c r="F4789"/>
    </row>
    <row r="4790" spans="4:6" outlineLevel="1">
      <c r="D4790"/>
      <c r="E4790"/>
      <c r="F4790"/>
    </row>
    <row r="4791" spans="4:6" outlineLevel="1">
      <c r="D4791"/>
      <c r="E4791"/>
      <c r="F4791"/>
    </row>
    <row r="4792" spans="4:6" outlineLevel="1">
      <c r="D4792"/>
      <c r="E4792"/>
      <c r="F4792"/>
    </row>
    <row r="4793" spans="4:6" outlineLevel="1">
      <c r="D4793"/>
      <c r="E4793"/>
      <c r="F4793"/>
    </row>
    <row r="4794" spans="4:6" outlineLevel="1">
      <c r="D4794"/>
      <c r="E4794"/>
      <c r="F4794"/>
    </row>
    <row r="4795" spans="4:6" outlineLevel="1">
      <c r="D4795"/>
      <c r="E4795"/>
      <c r="F4795"/>
    </row>
    <row r="4796" spans="4:6" outlineLevel="1">
      <c r="D4796"/>
      <c r="E4796"/>
      <c r="F4796"/>
    </row>
    <row r="4797" spans="4:6" outlineLevel="1">
      <c r="D4797"/>
      <c r="E4797"/>
      <c r="F4797"/>
    </row>
    <row r="4798" spans="4:6" outlineLevel="1">
      <c r="D4798"/>
      <c r="E4798"/>
      <c r="F4798"/>
    </row>
    <row r="4799" spans="4:6" outlineLevel="1">
      <c r="D4799"/>
      <c r="E4799"/>
      <c r="F4799"/>
    </row>
    <row r="4800" spans="4:6" outlineLevel="1">
      <c r="D4800"/>
      <c r="E4800"/>
      <c r="F4800"/>
    </row>
    <row r="4801" spans="4:6" outlineLevel="1">
      <c r="D4801"/>
      <c r="E4801"/>
      <c r="F4801"/>
    </row>
    <row r="4802" spans="4:6" outlineLevel="1">
      <c r="D4802"/>
      <c r="E4802"/>
      <c r="F4802"/>
    </row>
    <row r="4803" spans="4:6" outlineLevel="1">
      <c r="D4803"/>
      <c r="E4803"/>
      <c r="F4803"/>
    </row>
    <row r="4804" spans="4:6" outlineLevel="1">
      <c r="D4804"/>
      <c r="E4804"/>
      <c r="F4804"/>
    </row>
    <row r="4805" spans="4:6" outlineLevel="1">
      <c r="D4805"/>
      <c r="E4805"/>
      <c r="F4805"/>
    </row>
    <row r="4806" spans="4:6" outlineLevel="1">
      <c r="D4806"/>
      <c r="E4806"/>
      <c r="F4806"/>
    </row>
    <row r="4807" spans="4:6" outlineLevel="1">
      <c r="D4807"/>
      <c r="E4807"/>
      <c r="F4807"/>
    </row>
    <row r="4808" spans="4:6" outlineLevel="1">
      <c r="D4808"/>
      <c r="E4808"/>
      <c r="F4808"/>
    </row>
    <row r="4809" spans="4:6" outlineLevel="1">
      <c r="D4809"/>
      <c r="E4809"/>
      <c r="F4809"/>
    </row>
    <row r="4810" spans="4:6" outlineLevel="1">
      <c r="D4810"/>
      <c r="E4810"/>
      <c r="F4810"/>
    </row>
    <row r="4811" spans="4:6" outlineLevel="1">
      <c r="D4811"/>
      <c r="E4811"/>
      <c r="F4811"/>
    </row>
    <row r="4812" spans="4:6" outlineLevel="1">
      <c r="D4812"/>
      <c r="E4812"/>
      <c r="F4812"/>
    </row>
    <row r="4813" spans="4:6" outlineLevel="1">
      <c r="D4813"/>
      <c r="E4813"/>
      <c r="F4813"/>
    </row>
    <row r="4814" spans="4:6" outlineLevel="1">
      <c r="D4814"/>
      <c r="E4814"/>
      <c r="F4814"/>
    </row>
    <row r="4815" spans="4:6" outlineLevel="1">
      <c r="D4815"/>
      <c r="E4815"/>
      <c r="F4815"/>
    </row>
    <row r="4816" spans="4:6" outlineLevel="1">
      <c r="D4816"/>
      <c r="E4816"/>
      <c r="F4816"/>
    </row>
    <row r="4817" spans="4:6" outlineLevel="1">
      <c r="D4817"/>
      <c r="E4817"/>
      <c r="F4817"/>
    </row>
    <row r="4818" spans="4:6" outlineLevel="1">
      <c r="D4818"/>
      <c r="E4818"/>
      <c r="F4818"/>
    </row>
    <row r="4819" spans="4:6" outlineLevel="1">
      <c r="D4819"/>
      <c r="E4819"/>
      <c r="F4819"/>
    </row>
    <row r="4820" spans="4:6" outlineLevel="1">
      <c r="D4820"/>
      <c r="E4820"/>
      <c r="F4820"/>
    </row>
    <row r="4821" spans="4:6" outlineLevel="1">
      <c r="D4821"/>
      <c r="E4821"/>
      <c r="F4821"/>
    </row>
    <row r="4822" spans="4:6" outlineLevel="1">
      <c r="D4822"/>
      <c r="E4822"/>
      <c r="F4822"/>
    </row>
    <row r="4823" spans="4:6" outlineLevel="1">
      <c r="D4823"/>
      <c r="E4823"/>
      <c r="F4823"/>
    </row>
    <row r="4824" spans="4:6" outlineLevel="1">
      <c r="D4824"/>
      <c r="E4824"/>
      <c r="F4824"/>
    </row>
    <row r="4825" spans="4:6" outlineLevel="1">
      <c r="D4825"/>
      <c r="E4825"/>
      <c r="F4825"/>
    </row>
    <row r="4826" spans="4:6" outlineLevel="1">
      <c r="D4826"/>
      <c r="E4826"/>
      <c r="F4826"/>
    </row>
    <row r="4827" spans="4:6" outlineLevel="1">
      <c r="D4827"/>
      <c r="E4827"/>
      <c r="F4827"/>
    </row>
    <row r="4828" spans="4:6" outlineLevel="1">
      <c r="D4828"/>
      <c r="E4828"/>
      <c r="F4828"/>
    </row>
    <row r="4829" spans="4:6" outlineLevel="1">
      <c r="D4829"/>
      <c r="E4829"/>
      <c r="F4829"/>
    </row>
    <row r="4830" spans="4:6" outlineLevel="1">
      <c r="D4830"/>
      <c r="E4830"/>
      <c r="F4830"/>
    </row>
    <row r="4831" spans="4:6" outlineLevel="1">
      <c r="D4831"/>
      <c r="E4831"/>
      <c r="F4831"/>
    </row>
    <row r="4832" spans="4:6" outlineLevel="1">
      <c r="D4832"/>
      <c r="E4832"/>
      <c r="F4832"/>
    </row>
    <row r="4833" spans="4:6" outlineLevel="1">
      <c r="D4833"/>
      <c r="E4833"/>
      <c r="F4833"/>
    </row>
    <row r="4834" spans="4:6" outlineLevel="1">
      <c r="D4834"/>
      <c r="E4834"/>
      <c r="F4834"/>
    </row>
    <row r="4835" spans="4:6" outlineLevel="1">
      <c r="D4835"/>
      <c r="E4835"/>
      <c r="F4835"/>
    </row>
    <row r="4836" spans="4:6" outlineLevel="1">
      <c r="D4836"/>
      <c r="E4836"/>
      <c r="F4836"/>
    </row>
    <row r="4837" spans="4:6" outlineLevel="1">
      <c r="D4837"/>
      <c r="E4837"/>
      <c r="F4837"/>
    </row>
    <row r="4838" spans="4:6" outlineLevel="1">
      <c r="D4838"/>
      <c r="E4838"/>
      <c r="F4838"/>
    </row>
    <row r="4839" spans="4:6" outlineLevel="1">
      <c r="D4839"/>
      <c r="E4839"/>
      <c r="F4839"/>
    </row>
    <row r="4840" spans="4:6" outlineLevel="1">
      <c r="D4840"/>
      <c r="E4840"/>
      <c r="F4840"/>
    </row>
    <row r="4841" spans="4:6" outlineLevel="1">
      <c r="D4841"/>
      <c r="E4841"/>
      <c r="F4841"/>
    </row>
    <row r="4842" spans="4:6" outlineLevel="1">
      <c r="D4842"/>
      <c r="E4842"/>
      <c r="F4842"/>
    </row>
    <row r="4843" spans="4:6" outlineLevel="1">
      <c r="D4843"/>
      <c r="E4843"/>
      <c r="F4843"/>
    </row>
    <row r="4844" spans="4:6" outlineLevel="1">
      <c r="D4844"/>
      <c r="E4844"/>
      <c r="F4844"/>
    </row>
    <row r="4845" spans="4:6" outlineLevel="1">
      <c r="D4845"/>
      <c r="E4845"/>
      <c r="F4845"/>
    </row>
    <row r="4846" spans="4:6" outlineLevel="1">
      <c r="D4846"/>
      <c r="E4846"/>
      <c r="F4846"/>
    </row>
    <row r="4847" spans="4:6" outlineLevel="1">
      <c r="D4847"/>
      <c r="E4847"/>
      <c r="F4847"/>
    </row>
    <row r="4848" spans="4:6" outlineLevel="1">
      <c r="D4848"/>
      <c r="E4848"/>
      <c r="F4848"/>
    </row>
    <row r="4849" spans="4:6">
      <c r="D4849"/>
      <c r="E4849"/>
      <c r="F4849"/>
    </row>
    <row r="4850" spans="4:6" outlineLevel="1">
      <c r="D4850"/>
      <c r="E4850"/>
      <c r="F4850"/>
    </row>
    <row r="4851" spans="4:6" outlineLevel="1">
      <c r="D4851"/>
      <c r="E4851"/>
      <c r="F4851"/>
    </row>
    <row r="4852" spans="4:6" outlineLevel="1">
      <c r="D4852"/>
      <c r="E4852"/>
      <c r="F4852"/>
    </row>
    <row r="4853" spans="4:6" outlineLevel="1">
      <c r="D4853"/>
      <c r="E4853"/>
      <c r="F4853"/>
    </row>
    <row r="4854" spans="4:6" outlineLevel="1">
      <c r="D4854"/>
      <c r="E4854"/>
      <c r="F4854"/>
    </row>
    <row r="4855" spans="4:6" outlineLevel="1">
      <c r="D4855"/>
      <c r="E4855"/>
      <c r="F4855"/>
    </row>
    <row r="4856" spans="4:6" outlineLevel="1">
      <c r="D4856"/>
      <c r="E4856"/>
      <c r="F4856"/>
    </row>
    <row r="4857" spans="4:6" outlineLevel="1">
      <c r="D4857"/>
      <c r="E4857"/>
      <c r="F4857"/>
    </row>
    <row r="4858" spans="4:6" outlineLevel="1">
      <c r="D4858"/>
      <c r="E4858"/>
      <c r="F4858"/>
    </row>
    <row r="4859" spans="4:6" outlineLevel="1">
      <c r="D4859"/>
      <c r="E4859"/>
      <c r="F4859"/>
    </row>
    <row r="4860" spans="4:6" outlineLevel="1">
      <c r="D4860"/>
      <c r="E4860"/>
      <c r="F4860"/>
    </row>
    <row r="4861" spans="4:6" outlineLevel="1">
      <c r="D4861"/>
      <c r="E4861"/>
      <c r="F4861"/>
    </row>
    <row r="4862" spans="4:6" outlineLevel="1">
      <c r="D4862"/>
      <c r="E4862"/>
      <c r="F4862"/>
    </row>
    <row r="4863" spans="4:6">
      <c r="D4863"/>
      <c r="E4863"/>
      <c r="F4863"/>
    </row>
    <row r="4864" spans="4:6" outlineLevel="1">
      <c r="D4864"/>
      <c r="E4864"/>
      <c r="F4864"/>
    </row>
    <row r="4865" spans="4:6" outlineLevel="1">
      <c r="D4865"/>
      <c r="E4865"/>
      <c r="F4865"/>
    </row>
    <row r="4866" spans="4:6" outlineLevel="1">
      <c r="D4866"/>
      <c r="E4866"/>
      <c r="F4866"/>
    </row>
    <row r="4867" spans="4:6" outlineLevel="1">
      <c r="D4867"/>
      <c r="E4867"/>
      <c r="F4867"/>
    </row>
    <row r="4868" spans="4:6" outlineLevel="1">
      <c r="D4868"/>
      <c r="E4868"/>
      <c r="F4868"/>
    </row>
    <row r="4869" spans="4:6" outlineLevel="1">
      <c r="D4869"/>
      <c r="E4869"/>
      <c r="F4869"/>
    </row>
    <row r="4870" spans="4:6" outlineLevel="1">
      <c r="D4870"/>
      <c r="E4870"/>
      <c r="F4870"/>
    </row>
    <row r="4871" spans="4:6" outlineLevel="1">
      <c r="D4871"/>
      <c r="E4871"/>
      <c r="F4871"/>
    </row>
    <row r="4872" spans="4:6" outlineLevel="1">
      <c r="D4872"/>
      <c r="E4872"/>
      <c r="F4872"/>
    </row>
    <row r="4873" spans="4:6" outlineLevel="1">
      <c r="D4873"/>
      <c r="E4873"/>
      <c r="F4873"/>
    </row>
    <row r="4874" spans="4:6" outlineLevel="1">
      <c r="D4874"/>
      <c r="E4874"/>
      <c r="F4874"/>
    </row>
    <row r="4875" spans="4:6" outlineLevel="1">
      <c r="D4875"/>
      <c r="E4875"/>
      <c r="F4875"/>
    </row>
    <row r="4876" spans="4:6" outlineLevel="1">
      <c r="D4876"/>
      <c r="E4876"/>
      <c r="F4876"/>
    </row>
    <row r="4877" spans="4:6" outlineLevel="1">
      <c r="D4877"/>
      <c r="E4877"/>
      <c r="F4877"/>
    </row>
    <row r="4878" spans="4:6" outlineLevel="1">
      <c r="D4878"/>
      <c r="E4878"/>
      <c r="F4878"/>
    </row>
    <row r="4879" spans="4:6" outlineLevel="1">
      <c r="D4879"/>
      <c r="E4879"/>
      <c r="F4879"/>
    </row>
    <row r="4880" spans="4:6">
      <c r="D4880"/>
      <c r="E4880"/>
      <c r="F4880"/>
    </row>
    <row r="4881" spans="4:6" outlineLevel="1">
      <c r="D4881"/>
      <c r="E4881"/>
      <c r="F4881"/>
    </row>
    <row r="4882" spans="4:6" outlineLevel="1">
      <c r="D4882"/>
      <c r="E4882"/>
      <c r="F4882"/>
    </row>
    <row r="4883" spans="4:6" outlineLevel="1">
      <c r="D4883"/>
      <c r="E4883"/>
      <c r="F4883"/>
    </row>
    <row r="4884" spans="4:6" outlineLevel="1">
      <c r="D4884"/>
      <c r="E4884"/>
      <c r="F4884"/>
    </row>
    <row r="4885" spans="4:6" outlineLevel="1">
      <c r="D4885"/>
      <c r="E4885"/>
      <c r="F4885"/>
    </row>
    <row r="4886" spans="4:6" outlineLevel="1">
      <c r="D4886"/>
      <c r="E4886"/>
      <c r="F4886"/>
    </row>
    <row r="4887" spans="4:6" outlineLevel="1">
      <c r="D4887"/>
      <c r="E4887"/>
      <c r="F4887"/>
    </row>
    <row r="4888" spans="4:6" outlineLevel="1">
      <c r="D4888"/>
      <c r="E4888"/>
      <c r="F4888"/>
    </row>
    <row r="4889" spans="4:6" outlineLevel="1">
      <c r="D4889"/>
      <c r="E4889"/>
      <c r="F4889"/>
    </row>
    <row r="4890" spans="4:6" outlineLevel="1">
      <c r="D4890"/>
      <c r="E4890"/>
      <c r="F4890"/>
    </row>
    <row r="4891" spans="4:6" outlineLevel="1">
      <c r="D4891"/>
      <c r="E4891"/>
      <c r="F4891"/>
    </row>
    <row r="4892" spans="4:6" outlineLevel="1">
      <c r="D4892"/>
      <c r="E4892"/>
      <c r="F4892"/>
    </row>
    <row r="4893" spans="4:6" outlineLevel="1">
      <c r="D4893"/>
      <c r="E4893"/>
      <c r="F4893"/>
    </row>
    <row r="4894" spans="4:6" outlineLevel="1">
      <c r="D4894"/>
      <c r="E4894"/>
      <c r="F4894"/>
    </row>
    <row r="4895" spans="4:6" outlineLevel="1">
      <c r="D4895"/>
      <c r="E4895"/>
      <c r="F4895"/>
    </row>
    <row r="4896" spans="4:6" outlineLevel="1">
      <c r="D4896"/>
      <c r="E4896"/>
      <c r="F4896"/>
    </row>
    <row r="4897" spans="4:6" outlineLevel="1">
      <c r="D4897"/>
      <c r="E4897"/>
      <c r="F4897"/>
    </row>
    <row r="4898" spans="4:6" outlineLevel="1">
      <c r="D4898"/>
      <c r="E4898"/>
      <c r="F4898"/>
    </row>
    <row r="4899" spans="4:6" outlineLevel="1">
      <c r="D4899"/>
      <c r="E4899"/>
      <c r="F4899"/>
    </row>
    <row r="4900" spans="4:6" outlineLevel="1">
      <c r="D4900"/>
      <c r="E4900"/>
      <c r="F4900"/>
    </row>
    <row r="4901" spans="4:6" outlineLevel="1">
      <c r="D4901"/>
      <c r="E4901"/>
      <c r="F4901"/>
    </row>
    <row r="4902" spans="4:6" outlineLevel="1">
      <c r="D4902"/>
      <c r="E4902"/>
      <c r="F4902"/>
    </row>
    <row r="4903" spans="4:6" outlineLevel="1">
      <c r="D4903"/>
      <c r="E4903"/>
      <c r="F4903"/>
    </row>
    <row r="4904" spans="4:6" outlineLevel="1">
      <c r="D4904"/>
      <c r="E4904"/>
      <c r="F4904"/>
    </row>
    <row r="4905" spans="4:6" outlineLevel="1">
      <c r="D4905"/>
      <c r="E4905"/>
      <c r="F4905"/>
    </row>
    <row r="4906" spans="4:6" outlineLevel="1">
      <c r="D4906"/>
      <c r="E4906"/>
      <c r="F4906"/>
    </row>
    <row r="4907" spans="4:6" outlineLevel="1">
      <c r="D4907"/>
      <c r="E4907"/>
      <c r="F4907"/>
    </row>
    <row r="4908" spans="4:6" outlineLevel="1">
      <c r="D4908"/>
      <c r="E4908"/>
      <c r="F4908"/>
    </row>
    <row r="4909" spans="4:6" outlineLevel="1">
      <c r="D4909"/>
      <c r="E4909"/>
      <c r="F4909"/>
    </row>
    <row r="4910" spans="4:6" outlineLevel="1">
      <c r="D4910"/>
      <c r="E4910"/>
      <c r="F4910"/>
    </row>
    <row r="4911" spans="4:6" outlineLevel="1">
      <c r="D4911"/>
      <c r="E4911"/>
      <c r="F4911"/>
    </row>
    <row r="4912" spans="4:6" outlineLevel="1">
      <c r="D4912"/>
      <c r="E4912"/>
      <c r="F4912"/>
    </row>
    <row r="4913" spans="4:6" outlineLevel="1">
      <c r="D4913"/>
      <c r="E4913"/>
      <c r="F4913"/>
    </row>
    <row r="4914" spans="4:6" outlineLevel="1">
      <c r="D4914"/>
      <c r="E4914"/>
      <c r="F4914"/>
    </row>
    <row r="4915" spans="4:6" outlineLevel="1">
      <c r="D4915"/>
      <c r="E4915"/>
      <c r="F4915"/>
    </row>
    <row r="4916" spans="4:6" outlineLevel="1">
      <c r="D4916"/>
      <c r="E4916"/>
      <c r="F4916"/>
    </row>
    <row r="4917" spans="4:6" outlineLevel="1">
      <c r="D4917"/>
      <c r="E4917"/>
      <c r="F4917"/>
    </row>
    <row r="4918" spans="4:6" outlineLevel="1">
      <c r="D4918"/>
      <c r="E4918"/>
      <c r="F4918"/>
    </row>
    <row r="4919" spans="4:6" outlineLevel="1">
      <c r="D4919"/>
      <c r="E4919"/>
      <c r="F4919"/>
    </row>
    <row r="4920" spans="4:6" outlineLevel="1">
      <c r="D4920"/>
      <c r="E4920"/>
      <c r="F4920"/>
    </row>
    <row r="4921" spans="4:6" outlineLevel="1">
      <c r="D4921"/>
      <c r="E4921"/>
      <c r="F4921"/>
    </row>
    <row r="4922" spans="4:6" outlineLevel="1">
      <c r="D4922"/>
      <c r="E4922"/>
      <c r="F4922"/>
    </row>
    <row r="4923" spans="4:6" outlineLevel="1">
      <c r="D4923"/>
      <c r="E4923"/>
      <c r="F4923"/>
    </row>
    <row r="4924" spans="4:6" outlineLevel="1">
      <c r="D4924"/>
      <c r="E4924"/>
      <c r="F4924"/>
    </row>
    <row r="4925" spans="4:6" outlineLevel="1">
      <c r="D4925"/>
      <c r="E4925"/>
      <c r="F4925"/>
    </row>
    <row r="4926" spans="4:6" outlineLevel="1">
      <c r="D4926"/>
      <c r="E4926"/>
      <c r="F4926"/>
    </row>
    <row r="4927" spans="4:6" outlineLevel="1">
      <c r="D4927"/>
      <c r="E4927"/>
      <c r="F4927"/>
    </row>
    <row r="4928" spans="4:6" outlineLevel="1">
      <c r="D4928"/>
      <c r="E4928"/>
      <c r="F4928"/>
    </row>
    <row r="4929" spans="4:6" outlineLevel="1">
      <c r="D4929"/>
      <c r="E4929"/>
      <c r="F4929"/>
    </row>
    <row r="4930" spans="4:6" outlineLevel="1">
      <c r="D4930"/>
      <c r="E4930"/>
      <c r="F4930"/>
    </row>
    <row r="4931" spans="4:6" outlineLevel="1">
      <c r="D4931"/>
      <c r="E4931"/>
      <c r="F4931"/>
    </row>
    <row r="4932" spans="4:6" outlineLevel="1">
      <c r="D4932"/>
      <c r="E4932"/>
      <c r="F4932"/>
    </row>
    <row r="4933" spans="4:6" outlineLevel="1">
      <c r="D4933"/>
      <c r="E4933"/>
      <c r="F4933"/>
    </row>
    <row r="4934" spans="4:6" outlineLevel="1">
      <c r="D4934"/>
      <c r="E4934"/>
      <c r="F4934"/>
    </row>
    <row r="4935" spans="4:6" outlineLevel="1">
      <c r="D4935"/>
      <c r="E4935"/>
      <c r="F4935"/>
    </row>
    <row r="4936" spans="4:6" outlineLevel="1">
      <c r="D4936"/>
      <c r="E4936"/>
      <c r="F4936"/>
    </row>
    <row r="4937" spans="4:6" outlineLevel="1">
      <c r="D4937"/>
      <c r="E4937"/>
      <c r="F4937"/>
    </row>
    <row r="4938" spans="4:6" outlineLevel="1">
      <c r="D4938"/>
      <c r="E4938"/>
      <c r="F4938"/>
    </row>
    <row r="4939" spans="4:6" outlineLevel="1">
      <c r="D4939"/>
      <c r="E4939"/>
      <c r="F4939"/>
    </row>
    <row r="4940" spans="4:6" outlineLevel="1">
      <c r="D4940"/>
      <c r="E4940"/>
      <c r="F4940"/>
    </row>
    <row r="4941" spans="4:6" outlineLevel="1">
      <c r="D4941"/>
      <c r="E4941"/>
      <c r="F4941"/>
    </row>
    <row r="4942" spans="4:6" outlineLevel="1">
      <c r="D4942"/>
      <c r="E4942"/>
      <c r="F4942"/>
    </row>
    <row r="4943" spans="4:6" outlineLevel="1">
      <c r="D4943"/>
      <c r="E4943"/>
      <c r="F4943"/>
    </row>
    <row r="4944" spans="4:6" outlineLevel="1">
      <c r="D4944"/>
      <c r="E4944"/>
      <c r="F4944"/>
    </row>
    <row r="4945" spans="4:6" outlineLevel="1">
      <c r="D4945"/>
      <c r="E4945"/>
      <c r="F4945"/>
    </row>
    <row r="4946" spans="4:6" outlineLevel="1">
      <c r="D4946"/>
      <c r="E4946"/>
      <c r="F4946"/>
    </row>
    <row r="4947" spans="4:6" outlineLevel="1">
      <c r="D4947"/>
      <c r="E4947"/>
      <c r="F4947"/>
    </row>
    <row r="4948" spans="4:6" outlineLevel="1">
      <c r="D4948"/>
      <c r="E4948"/>
      <c r="F4948"/>
    </row>
    <row r="4949" spans="4:6" outlineLevel="1">
      <c r="D4949"/>
      <c r="E4949"/>
      <c r="F4949"/>
    </row>
    <row r="4950" spans="4:6" outlineLevel="1">
      <c r="D4950"/>
      <c r="E4950"/>
      <c r="F4950"/>
    </row>
    <row r="4951" spans="4:6" outlineLevel="1">
      <c r="D4951"/>
      <c r="E4951"/>
      <c r="F4951"/>
    </row>
    <row r="4952" spans="4:6" outlineLevel="1">
      <c r="D4952"/>
      <c r="E4952"/>
      <c r="F4952"/>
    </row>
    <row r="4953" spans="4:6" outlineLevel="1">
      <c r="D4953"/>
      <c r="E4953"/>
      <c r="F4953"/>
    </row>
    <row r="4954" spans="4:6" outlineLevel="1">
      <c r="D4954"/>
      <c r="E4954"/>
      <c r="F4954"/>
    </row>
    <row r="4955" spans="4:6" outlineLevel="1">
      <c r="D4955"/>
      <c r="E4955"/>
      <c r="F4955"/>
    </row>
    <row r="4956" spans="4:6" outlineLevel="1">
      <c r="D4956"/>
      <c r="E4956"/>
      <c r="F4956"/>
    </row>
    <row r="4957" spans="4:6" outlineLevel="1">
      <c r="D4957"/>
      <c r="E4957"/>
      <c r="F4957"/>
    </row>
    <row r="4958" spans="4:6" outlineLevel="1">
      <c r="D4958"/>
      <c r="E4958"/>
      <c r="F4958"/>
    </row>
    <row r="4959" spans="4:6" outlineLevel="1">
      <c r="D4959"/>
      <c r="E4959"/>
      <c r="F4959"/>
    </row>
    <row r="4960" spans="4:6" outlineLevel="1">
      <c r="D4960"/>
      <c r="E4960"/>
      <c r="F4960"/>
    </row>
    <row r="4961" spans="4:6" outlineLevel="1">
      <c r="D4961"/>
      <c r="E4961"/>
      <c r="F4961"/>
    </row>
    <row r="4962" spans="4:6" outlineLevel="1">
      <c r="D4962"/>
      <c r="E4962"/>
      <c r="F4962"/>
    </row>
    <row r="4963" spans="4:6" outlineLevel="1">
      <c r="D4963"/>
      <c r="E4963"/>
      <c r="F4963"/>
    </row>
    <row r="4964" spans="4:6" outlineLevel="1">
      <c r="D4964"/>
      <c r="E4964"/>
      <c r="F4964"/>
    </row>
    <row r="4965" spans="4:6" outlineLevel="1">
      <c r="D4965"/>
      <c r="E4965"/>
      <c r="F4965"/>
    </row>
    <row r="4966" spans="4:6" outlineLevel="1">
      <c r="D4966"/>
      <c r="E4966"/>
      <c r="F4966"/>
    </row>
    <row r="4967" spans="4:6" outlineLevel="1">
      <c r="D4967"/>
      <c r="E4967"/>
      <c r="F4967"/>
    </row>
    <row r="4968" spans="4:6" outlineLevel="1">
      <c r="D4968"/>
      <c r="E4968"/>
      <c r="F4968"/>
    </row>
    <row r="4969" spans="4:6" outlineLevel="1">
      <c r="D4969"/>
      <c r="E4969"/>
      <c r="F4969"/>
    </row>
    <row r="4970" spans="4:6" outlineLevel="1">
      <c r="D4970"/>
      <c r="E4970"/>
      <c r="F4970"/>
    </row>
    <row r="4971" spans="4:6" outlineLevel="1">
      <c r="D4971"/>
      <c r="E4971"/>
      <c r="F4971"/>
    </row>
    <row r="4972" spans="4:6" outlineLevel="1">
      <c r="D4972"/>
      <c r="E4972"/>
      <c r="F4972"/>
    </row>
    <row r="4973" spans="4:6" outlineLevel="1">
      <c r="D4973"/>
      <c r="E4973"/>
      <c r="F4973"/>
    </row>
    <row r="4974" spans="4:6" outlineLevel="1">
      <c r="D4974"/>
      <c r="E4974"/>
      <c r="F4974"/>
    </row>
    <row r="4975" spans="4:6" outlineLevel="1">
      <c r="D4975"/>
      <c r="E4975"/>
      <c r="F4975"/>
    </row>
    <row r="4976" spans="4:6" outlineLevel="1">
      <c r="D4976"/>
      <c r="E4976"/>
      <c r="F4976"/>
    </row>
    <row r="4977" spans="4:6" outlineLevel="1">
      <c r="D4977"/>
      <c r="E4977"/>
      <c r="F4977"/>
    </row>
    <row r="4978" spans="4:6" outlineLevel="1">
      <c r="D4978"/>
      <c r="E4978"/>
      <c r="F4978"/>
    </row>
    <row r="4979" spans="4:6" outlineLevel="1">
      <c r="D4979"/>
      <c r="E4979"/>
      <c r="F4979"/>
    </row>
    <row r="4980" spans="4:6" outlineLevel="1">
      <c r="D4980"/>
      <c r="E4980"/>
      <c r="F4980"/>
    </row>
    <row r="4981" spans="4:6" outlineLevel="1">
      <c r="D4981"/>
      <c r="E4981"/>
      <c r="F4981"/>
    </row>
    <row r="4982" spans="4:6" outlineLevel="1">
      <c r="D4982"/>
      <c r="E4982"/>
      <c r="F4982"/>
    </row>
    <row r="4983" spans="4:6" outlineLevel="1">
      <c r="D4983"/>
      <c r="E4983"/>
      <c r="F4983"/>
    </row>
    <row r="4984" spans="4:6" outlineLevel="1">
      <c r="D4984"/>
      <c r="E4984"/>
      <c r="F4984"/>
    </row>
    <row r="4985" spans="4:6" outlineLevel="1">
      <c r="D4985"/>
      <c r="E4985"/>
      <c r="F4985"/>
    </row>
    <row r="4986" spans="4:6" outlineLevel="1">
      <c r="D4986"/>
      <c r="E4986"/>
      <c r="F4986"/>
    </row>
    <row r="4987" spans="4:6" outlineLevel="1">
      <c r="D4987"/>
      <c r="E4987"/>
      <c r="F4987"/>
    </row>
    <row r="4988" spans="4:6" outlineLevel="1">
      <c r="D4988"/>
      <c r="E4988"/>
      <c r="F4988"/>
    </row>
    <row r="4989" spans="4:6" outlineLevel="1">
      <c r="D4989"/>
      <c r="E4989"/>
      <c r="F4989"/>
    </row>
    <row r="4990" spans="4:6" outlineLevel="1">
      <c r="D4990"/>
      <c r="E4990"/>
      <c r="F4990"/>
    </row>
    <row r="4991" spans="4:6" outlineLevel="1">
      <c r="D4991"/>
      <c r="E4991"/>
      <c r="F4991"/>
    </row>
    <row r="4992" spans="4:6" outlineLevel="1">
      <c r="D4992"/>
      <c r="E4992"/>
      <c r="F4992"/>
    </row>
    <row r="4993" spans="4:6" outlineLevel="1">
      <c r="D4993"/>
      <c r="E4993"/>
      <c r="F4993"/>
    </row>
    <row r="4994" spans="4:6" outlineLevel="1">
      <c r="D4994"/>
      <c r="E4994"/>
      <c r="F4994"/>
    </row>
    <row r="4995" spans="4:6" outlineLevel="1">
      <c r="D4995"/>
      <c r="E4995"/>
      <c r="F4995"/>
    </row>
    <row r="4996" spans="4:6" outlineLevel="1">
      <c r="D4996"/>
      <c r="E4996"/>
      <c r="F4996"/>
    </row>
    <row r="4997" spans="4:6" outlineLevel="1">
      <c r="D4997"/>
      <c r="E4997"/>
      <c r="F4997"/>
    </row>
    <row r="4998" spans="4:6" outlineLevel="1">
      <c r="D4998"/>
      <c r="E4998"/>
      <c r="F4998"/>
    </row>
    <row r="4999" spans="4:6" outlineLevel="1">
      <c r="D4999"/>
      <c r="E4999"/>
      <c r="F4999"/>
    </row>
    <row r="5000" spans="4:6" outlineLevel="1">
      <c r="D5000"/>
      <c r="E5000"/>
      <c r="F5000"/>
    </row>
    <row r="5001" spans="4:6" outlineLevel="1">
      <c r="D5001"/>
      <c r="E5001"/>
      <c r="F5001"/>
    </row>
    <row r="5002" spans="4:6" outlineLevel="1">
      <c r="D5002"/>
      <c r="E5002"/>
      <c r="F5002"/>
    </row>
    <row r="5003" spans="4:6" outlineLevel="1">
      <c r="D5003"/>
      <c r="E5003"/>
      <c r="F5003"/>
    </row>
    <row r="5004" spans="4:6" outlineLevel="1">
      <c r="D5004"/>
      <c r="E5004"/>
      <c r="F5004"/>
    </row>
    <row r="5005" spans="4:6" outlineLevel="1">
      <c r="D5005"/>
      <c r="E5005"/>
      <c r="F5005"/>
    </row>
    <row r="5006" spans="4:6" outlineLevel="1">
      <c r="D5006"/>
      <c r="E5006"/>
      <c r="F5006"/>
    </row>
    <row r="5007" spans="4:6" outlineLevel="1">
      <c r="D5007"/>
      <c r="E5007"/>
      <c r="F5007"/>
    </row>
    <row r="5008" spans="4:6" outlineLevel="1">
      <c r="D5008"/>
      <c r="E5008"/>
      <c r="F5008"/>
    </row>
    <row r="5009" spans="4:6" outlineLevel="1">
      <c r="D5009"/>
      <c r="E5009"/>
      <c r="F5009"/>
    </row>
    <row r="5010" spans="4:6" outlineLevel="1">
      <c r="D5010"/>
      <c r="E5010"/>
      <c r="F5010"/>
    </row>
    <row r="5011" spans="4:6" outlineLevel="1">
      <c r="D5011"/>
      <c r="E5011"/>
      <c r="F5011"/>
    </row>
    <row r="5012" spans="4:6" outlineLevel="1">
      <c r="D5012"/>
      <c r="E5012"/>
      <c r="F5012"/>
    </row>
    <row r="5013" spans="4:6" outlineLevel="1">
      <c r="D5013"/>
      <c r="E5013"/>
      <c r="F5013"/>
    </row>
    <row r="5014" spans="4:6" outlineLevel="1">
      <c r="D5014"/>
      <c r="E5014"/>
      <c r="F5014"/>
    </row>
    <row r="5015" spans="4:6" outlineLevel="1">
      <c r="D5015"/>
      <c r="E5015"/>
      <c r="F5015"/>
    </row>
    <row r="5016" spans="4:6" outlineLevel="1">
      <c r="D5016"/>
      <c r="E5016"/>
      <c r="F5016"/>
    </row>
    <row r="5017" spans="4:6" outlineLevel="1">
      <c r="D5017"/>
      <c r="E5017"/>
      <c r="F5017"/>
    </row>
    <row r="5018" spans="4:6" outlineLevel="1">
      <c r="D5018"/>
      <c r="E5018"/>
      <c r="F5018"/>
    </row>
    <row r="5019" spans="4:6" outlineLevel="1">
      <c r="D5019"/>
      <c r="E5019"/>
      <c r="F5019"/>
    </row>
    <row r="5020" spans="4:6" outlineLevel="1">
      <c r="D5020"/>
      <c r="E5020"/>
      <c r="F5020"/>
    </row>
    <row r="5021" spans="4:6" outlineLevel="1">
      <c r="D5021"/>
      <c r="E5021"/>
      <c r="F5021"/>
    </row>
    <row r="5022" spans="4:6" outlineLevel="1">
      <c r="D5022"/>
      <c r="E5022"/>
      <c r="F5022"/>
    </row>
    <row r="5023" spans="4:6" outlineLevel="1">
      <c r="D5023"/>
      <c r="E5023"/>
      <c r="F5023"/>
    </row>
    <row r="5024" spans="4:6" outlineLevel="1">
      <c r="D5024"/>
      <c r="E5024"/>
      <c r="F5024"/>
    </row>
    <row r="5025" spans="4:6" outlineLevel="1">
      <c r="D5025"/>
      <c r="E5025"/>
      <c r="F5025"/>
    </row>
    <row r="5026" spans="4:6" outlineLevel="1">
      <c r="D5026"/>
      <c r="E5026"/>
      <c r="F5026"/>
    </row>
    <row r="5027" spans="4:6" outlineLevel="1">
      <c r="D5027"/>
      <c r="E5027"/>
      <c r="F5027"/>
    </row>
    <row r="5028" spans="4:6" outlineLevel="1">
      <c r="D5028"/>
      <c r="E5028"/>
      <c r="F5028"/>
    </row>
    <row r="5029" spans="4:6" outlineLevel="1">
      <c r="D5029"/>
      <c r="E5029"/>
      <c r="F5029"/>
    </row>
    <row r="5030" spans="4:6" outlineLevel="1">
      <c r="D5030"/>
      <c r="E5030"/>
      <c r="F5030"/>
    </row>
    <row r="5031" spans="4:6" outlineLevel="1">
      <c r="D5031"/>
      <c r="E5031"/>
      <c r="F5031"/>
    </row>
    <row r="5032" spans="4:6" outlineLevel="1">
      <c r="D5032"/>
      <c r="E5032"/>
      <c r="F5032"/>
    </row>
    <row r="5033" spans="4:6" outlineLevel="1">
      <c r="D5033"/>
      <c r="E5033"/>
      <c r="F5033"/>
    </row>
    <row r="5034" spans="4:6" outlineLevel="1">
      <c r="D5034"/>
      <c r="E5034"/>
      <c r="F5034"/>
    </row>
    <row r="5035" spans="4:6" outlineLevel="1">
      <c r="D5035"/>
      <c r="E5035"/>
      <c r="F5035"/>
    </row>
    <row r="5036" spans="4:6" outlineLevel="1">
      <c r="D5036"/>
      <c r="E5036"/>
      <c r="F5036"/>
    </row>
    <row r="5037" spans="4:6" outlineLevel="1">
      <c r="D5037"/>
      <c r="E5037"/>
      <c r="F5037"/>
    </row>
    <row r="5038" spans="4:6" outlineLevel="1">
      <c r="D5038"/>
      <c r="E5038"/>
      <c r="F5038"/>
    </row>
    <row r="5039" spans="4:6" outlineLevel="1">
      <c r="D5039"/>
      <c r="E5039"/>
      <c r="F5039"/>
    </row>
    <row r="5040" spans="4:6" outlineLevel="1">
      <c r="D5040"/>
      <c r="E5040"/>
      <c r="F5040"/>
    </row>
    <row r="5041" spans="4:6" outlineLevel="1">
      <c r="D5041"/>
      <c r="E5041"/>
      <c r="F5041"/>
    </row>
    <row r="5042" spans="4:6" outlineLevel="1">
      <c r="D5042"/>
      <c r="E5042"/>
      <c r="F5042"/>
    </row>
    <row r="5043" spans="4:6" outlineLevel="1">
      <c r="D5043"/>
      <c r="E5043"/>
      <c r="F5043"/>
    </row>
    <row r="5044" spans="4:6" outlineLevel="1">
      <c r="D5044"/>
      <c r="E5044"/>
      <c r="F5044"/>
    </row>
    <row r="5045" spans="4:6" outlineLevel="1">
      <c r="D5045"/>
      <c r="E5045"/>
      <c r="F5045"/>
    </row>
    <row r="5046" spans="4:6" outlineLevel="1">
      <c r="D5046"/>
      <c r="E5046"/>
      <c r="F5046"/>
    </row>
    <row r="5047" spans="4:6" outlineLevel="1">
      <c r="D5047"/>
      <c r="E5047"/>
      <c r="F5047"/>
    </row>
    <row r="5048" spans="4:6" outlineLevel="1">
      <c r="D5048"/>
      <c r="E5048"/>
      <c r="F5048"/>
    </row>
    <row r="5049" spans="4:6" outlineLevel="1">
      <c r="D5049"/>
      <c r="E5049"/>
      <c r="F5049"/>
    </row>
    <row r="5050" spans="4:6" outlineLevel="1">
      <c r="D5050"/>
      <c r="E5050"/>
      <c r="F5050"/>
    </row>
    <row r="5051" spans="4:6" outlineLevel="1">
      <c r="D5051"/>
      <c r="E5051"/>
      <c r="F5051"/>
    </row>
    <row r="5052" spans="4:6" outlineLevel="1">
      <c r="D5052"/>
      <c r="E5052"/>
      <c r="F5052"/>
    </row>
    <row r="5053" spans="4:6" outlineLevel="1">
      <c r="D5053"/>
      <c r="E5053"/>
      <c r="F5053"/>
    </row>
    <row r="5054" spans="4:6" outlineLevel="1">
      <c r="D5054"/>
      <c r="E5054"/>
      <c r="F5054"/>
    </row>
    <row r="5055" spans="4:6" outlineLevel="1">
      <c r="D5055"/>
      <c r="E5055"/>
      <c r="F5055"/>
    </row>
    <row r="5056" spans="4:6" outlineLevel="1">
      <c r="D5056"/>
      <c r="E5056"/>
      <c r="F5056"/>
    </row>
    <row r="5057" spans="4:6" outlineLevel="1">
      <c r="D5057"/>
      <c r="E5057"/>
      <c r="F5057"/>
    </row>
    <row r="5058" spans="4:6" outlineLevel="1">
      <c r="D5058"/>
      <c r="E5058"/>
      <c r="F5058"/>
    </row>
    <row r="5059" spans="4:6" outlineLevel="1">
      <c r="D5059"/>
      <c r="E5059"/>
      <c r="F5059"/>
    </row>
    <row r="5060" spans="4:6" outlineLevel="1">
      <c r="D5060"/>
      <c r="E5060"/>
      <c r="F5060"/>
    </row>
    <row r="5061" spans="4:6" outlineLevel="1">
      <c r="D5061"/>
      <c r="E5061"/>
      <c r="F5061"/>
    </row>
    <row r="5062" spans="4:6" outlineLevel="1">
      <c r="D5062"/>
      <c r="E5062"/>
      <c r="F5062"/>
    </row>
    <row r="5063" spans="4:6" outlineLevel="1">
      <c r="D5063"/>
      <c r="E5063"/>
      <c r="F5063"/>
    </row>
    <row r="5064" spans="4:6" outlineLevel="1">
      <c r="D5064"/>
      <c r="E5064"/>
      <c r="F5064"/>
    </row>
    <row r="5065" spans="4:6" outlineLevel="1">
      <c r="D5065"/>
      <c r="E5065"/>
      <c r="F5065"/>
    </row>
    <row r="5066" spans="4:6" outlineLevel="1">
      <c r="D5066"/>
      <c r="E5066"/>
      <c r="F5066"/>
    </row>
    <row r="5067" spans="4:6" outlineLevel="1">
      <c r="D5067"/>
      <c r="E5067"/>
      <c r="F5067"/>
    </row>
    <row r="5068" spans="4:6" outlineLevel="1">
      <c r="D5068"/>
      <c r="E5068"/>
      <c r="F5068"/>
    </row>
    <row r="5069" spans="4:6" outlineLevel="1">
      <c r="D5069"/>
      <c r="E5069"/>
      <c r="F5069"/>
    </row>
    <row r="5070" spans="4:6" outlineLevel="1">
      <c r="D5070"/>
      <c r="E5070"/>
      <c r="F5070"/>
    </row>
    <row r="5071" spans="4:6" outlineLevel="1">
      <c r="D5071"/>
      <c r="E5071"/>
      <c r="F5071"/>
    </row>
    <row r="5072" spans="4:6" outlineLevel="1">
      <c r="D5072"/>
      <c r="E5072"/>
      <c r="F5072"/>
    </row>
    <row r="5073" spans="4:6" outlineLevel="1">
      <c r="D5073"/>
      <c r="E5073"/>
      <c r="F5073"/>
    </row>
    <row r="5074" spans="4:6" outlineLevel="1">
      <c r="D5074"/>
      <c r="E5074"/>
      <c r="F5074"/>
    </row>
    <row r="5075" spans="4:6" outlineLevel="1">
      <c r="D5075"/>
      <c r="E5075"/>
      <c r="F5075"/>
    </row>
    <row r="5076" spans="4:6" outlineLevel="1">
      <c r="D5076"/>
      <c r="E5076"/>
      <c r="F5076"/>
    </row>
    <row r="5077" spans="4:6" outlineLevel="1">
      <c r="D5077"/>
      <c r="E5077"/>
      <c r="F5077"/>
    </row>
    <row r="5078" spans="4:6" outlineLevel="1">
      <c r="D5078"/>
      <c r="E5078"/>
      <c r="F5078"/>
    </row>
    <row r="5079" spans="4:6" outlineLevel="1">
      <c r="D5079"/>
      <c r="E5079"/>
      <c r="F5079"/>
    </row>
    <row r="5080" spans="4:6" outlineLevel="1">
      <c r="D5080"/>
      <c r="E5080"/>
      <c r="F5080"/>
    </row>
    <row r="5081" spans="4:6" outlineLevel="1">
      <c r="D5081"/>
      <c r="E5081"/>
      <c r="F5081"/>
    </row>
    <row r="5082" spans="4:6" outlineLevel="1">
      <c r="D5082"/>
      <c r="E5082"/>
      <c r="F5082"/>
    </row>
    <row r="5083" spans="4:6" outlineLevel="1">
      <c r="D5083"/>
      <c r="E5083"/>
      <c r="F5083"/>
    </row>
    <row r="5084" spans="4:6" outlineLevel="1">
      <c r="D5084"/>
      <c r="E5084"/>
      <c r="F5084"/>
    </row>
    <row r="5085" spans="4:6" outlineLevel="1">
      <c r="D5085"/>
      <c r="E5085"/>
      <c r="F5085"/>
    </row>
    <row r="5086" spans="4:6" outlineLevel="1">
      <c r="D5086"/>
      <c r="E5086"/>
      <c r="F5086"/>
    </row>
    <row r="5087" spans="4:6" outlineLevel="1">
      <c r="D5087"/>
      <c r="E5087"/>
      <c r="F5087"/>
    </row>
    <row r="5088" spans="4:6" outlineLevel="1">
      <c r="D5088"/>
      <c r="E5088"/>
      <c r="F5088"/>
    </row>
    <row r="5089" spans="4:6" outlineLevel="1">
      <c r="D5089"/>
      <c r="E5089"/>
      <c r="F5089"/>
    </row>
    <row r="5090" spans="4:6" outlineLevel="1">
      <c r="D5090"/>
      <c r="E5090"/>
      <c r="F5090"/>
    </row>
    <row r="5091" spans="4:6" outlineLevel="1">
      <c r="D5091"/>
      <c r="E5091"/>
      <c r="F5091"/>
    </row>
    <row r="5092" spans="4:6" outlineLevel="1">
      <c r="D5092"/>
      <c r="E5092"/>
      <c r="F5092"/>
    </row>
    <row r="5093" spans="4:6" outlineLevel="1">
      <c r="D5093"/>
      <c r="E5093"/>
      <c r="F5093"/>
    </row>
    <row r="5094" spans="4:6" outlineLevel="1">
      <c r="D5094"/>
      <c r="E5094"/>
      <c r="F5094"/>
    </row>
    <row r="5095" spans="4:6" outlineLevel="1">
      <c r="D5095"/>
      <c r="E5095"/>
      <c r="F5095"/>
    </row>
    <row r="5096" spans="4:6" outlineLevel="1">
      <c r="D5096"/>
      <c r="E5096"/>
      <c r="F5096"/>
    </row>
    <row r="5097" spans="4:6" outlineLevel="1">
      <c r="D5097"/>
      <c r="E5097"/>
      <c r="F5097"/>
    </row>
    <row r="5098" spans="4:6" outlineLevel="1">
      <c r="D5098"/>
      <c r="E5098"/>
      <c r="F5098"/>
    </row>
    <row r="5099" spans="4:6" outlineLevel="1">
      <c r="D5099"/>
      <c r="E5099"/>
      <c r="F5099"/>
    </row>
    <row r="5100" spans="4:6" outlineLevel="1">
      <c r="D5100"/>
      <c r="E5100"/>
      <c r="F5100"/>
    </row>
    <row r="5101" spans="4:6" outlineLevel="1">
      <c r="D5101"/>
      <c r="E5101"/>
      <c r="F5101"/>
    </row>
    <row r="5102" spans="4:6" outlineLevel="1">
      <c r="D5102"/>
      <c r="E5102"/>
      <c r="F5102"/>
    </row>
    <row r="5103" spans="4:6" outlineLevel="1">
      <c r="D5103"/>
      <c r="E5103"/>
      <c r="F5103"/>
    </row>
    <row r="5104" spans="4:6" outlineLevel="1">
      <c r="D5104"/>
      <c r="E5104"/>
      <c r="F5104"/>
    </row>
    <row r="5105" spans="4:6" outlineLevel="1">
      <c r="D5105"/>
      <c r="E5105"/>
      <c r="F5105"/>
    </row>
    <row r="5106" spans="4:6" outlineLevel="1">
      <c r="D5106"/>
      <c r="E5106"/>
      <c r="F5106"/>
    </row>
    <row r="5107" spans="4:6" outlineLevel="1">
      <c r="D5107"/>
      <c r="E5107"/>
      <c r="F5107"/>
    </row>
    <row r="5108" spans="4:6" outlineLevel="1">
      <c r="D5108"/>
      <c r="E5108"/>
      <c r="F5108"/>
    </row>
    <row r="5109" spans="4:6">
      <c r="D5109"/>
      <c r="E5109"/>
      <c r="F5109"/>
    </row>
    <row r="5110" spans="4:6" outlineLevel="1">
      <c r="D5110"/>
      <c r="E5110"/>
      <c r="F5110"/>
    </row>
    <row r="5111" spans="4:6" outlineLevel="1">
      <c r="D5111"/>
      <c r="E5111"/>
      <c r="F5111"/>
    </row>
    <row r="5112" spans="4:6" outlineLevel="1">
      <c r="D5112"/>
      <c r="E5112"/>
      <c r="F5112"/>
    </row>
    <row r="5113" spans="4:6" outlineLevel="1">
      <c r="D5113"/>
      <c r="E5113"/>
      <c r="F5113"/>
    </row>
    <row r="5114" spans="4:6" outlineLevel="1">
      <c r="D5114"/>
      <c r="E5114"/>
      <c r="F5114"/>
    </row>
    <row r="5115" spans="4:6" outlineLevel="1">
      <c r="D5115"/>
      <c r="E5115"/>
      <c r="F5115"/>
    </row>
    <row r="5116" spans="4:6" outlineLevel="1">
      <c r="D5116"/>
      <c r="E5116"/>
      <c r="F5116"/>
    </row>
    <row r="5117" spans="4:6" outlineLevel="1">
      <c r="D5117"/>
      <c r="E5117"/>
      <c r="F5117"/>
    </row>
    <row r="5118" spans="4:6" outlineLevel="1">
      <c r="D5118"/>
      <c r="E5118"/>
      <c r="F5118"/>
    </row>
    <row r="5119" spans="4:6" outlineLevel="1">
      <c r="D5119"/>
      <c r="E5119"/>
      <c r="F5119"/>
    </row>
    <row r="5120" spans="4:6" outlineLevel="1">
      <c r="D5120"/>
      <c r="E5120"/>
      <c r="F5120"/>
    </row>
    <row r="5121" spans="4:6" outlineLevel="1">
      <c r="D5121"/>
      <c r="E5121"/>
      <c r="F5121"/>
    </row>
    <row r="5122" spans="4:6" outlineLevel="1">
      <c r="D5122"/>
      <c r="E5122"/>
      <c r="F5122"/>
    </row>
    <row r="5123" spans="4:6" outlineLevel="1">
      <c r="D5123"/>
      <c r="E5123"/>
      <c r="F5123"/>
    </row>
    <row r="5124" spans="4:6" outlineLevel="1">
      <c r="D5124"/>
      <c r="E5124"/>
      <c r="F5124"/>
    </row>
    <row r="5125" spans="4:6" outlineLevel="1">
      <c r="D5125"/>
      <c r="E5125"/>
      <c r="F5125"/>
    </row>
    <row r="5126" spans="4:6" outlineLevel="1">
      <c r="D5126"/>
      <c r="E5126"/>
      <c r="F5126"/>
    </row>
    <row r="5127" spans="4:6" outlineLevel="1">
      <c r="D5127"/>
      <c r="E5127"/>
      <c r="F5127"/>
    </row>
    <row r="5128" spans="4:6" outlineLevel="1">
      <c r="D5128"/>
      <c r="E5128"/>
      <c r="F5128"/>
    </row>
    <row r="5129" spans="4:6" outlineLevel="1">
      <c r="D5129"/>
      <c r="E5129"/>
      <c r="F5129"/>
    </row>
    <row r="5130" spans="4:6" outlineLevel="1">
      <c r="D5130"/>
      <c r="E5130"/>
      <c r="F5130"/>
    </row>
    <row r="5131" spans="4:6" outlineLevel="1">
      <c r="D5131"/>
      <c r="E5131"/>
      <c r="F5131"/>
    </row>
    <row r="5132" spans="4:6" outlineLevel="1">
      <c r="D5132"/>
      <c r="E5132"/>
      <c r="F5132"/>
    </row>
    <row r="5133" spans="4:6" outlineLevel="1">
      <c r="D5133"/>
      <c r="E5133"/>
      <c r="F5133"/>
    </row>
    <row r="5134" spans="4:6" outlineLevel="1">
      <c r="D5134"/>
      <c r="E5134"/>
      <c r="F5134"/>
    </row>
    <row r="5135" spans="4:6" outlineLevel="1">
      <c r="D5135"/>
      <c r="E5135"/>
      <c r="F5135"/>
    </row>
    <row r="5136" spans="4:6" outlineLevel="1">
      <c r="D5136"/>
      <c r="E5136"/>
      <c r="F5136"/>
    </row>
    <row r="5137" spans="4:6" outlineLevel="1">
      <c r="D5137"/>
      <c r="E5137"/>
      <c r="F5137"/>
    </row>
    <row r="5138" spans="4:6" outlineLevel="1">
      <c r="D5138"/>
      <c r="E5138"/>
      <c r="F5138"/>
    </row>
    <row r="5139" spans="4:6" outlineLevel="1">
      <c r="D5139"/>
      <c r="E5139"/>
      <c r="F5139"/>
    </row>
    <row r="5140" spans="4:6" outlineLevel="1">
      <c r="D5140"/>
      <c r="E5140"/>
      <c r="F5140"/>
    </row>
    <row r="5141" spans="4:6" outlineLevel="1">
      <c r="D5141"/>
      <c r="E5141"/>
      <c r="F5141"/>
    </row>
    <row r="5142" spans="4:6" outlineLevel="1">
      <c r="D5142"/>
      <c r="E5142"/>
      <c r="F5142"/>
    </row>
    <row r="5143" spans="4:6" outlineLevel="1">
      <c r="D5143"/>
      <c r="E5143"/>
      <c r="F5143"/>
    </row>
    <row r="5144" spans="4:6" outlineLevel="1">
      <c r="D5144"/>
      <c r="E5144"/>
      <c r="F5144"/>
    </row>
    <row r="5145" spans="4:6" outlineLevel="1">
      <c r="D5145"/>
      <c r="E5145"/>
      <c r="F5145"/>
    </row>
    <row r="5146" spans="4:6" outlineLevel="1">
      <c r="D5146"/>
      <c r="E5146"/>
      <c r="F5146"/>
    </row>
    <row r="5147" spans="4:6" outlineLevel="1">
      <c r="D5147"/>
      <c r="E5147"/>
      <c r="F5147"/>
    </row>
    <row r="5148" spans="4:6" outlineLevel="1">
      <c r="D5148"/>
      <c r="E5148"/>
      <c r="F5148"/>
    </row>
    <row r="5149" spans="4:6" outlineLevel="1">
      <c r="D5149"/>
      <c r="E5149"/>
      <c r="F5149"/>
    </row>
    <row r="5150" spans="4:6" outlineLevel="1">
      <c r="D5150"/>
      <c r="E5150"/>
      <c r="F5150"/>
    </row>
    <row r="5151" spans="4:6" outlineLevel="1">
      <c r="D5151"/>
      <c r="E5151"/>
      <c r="F5151"/>
    </row>
    <row r="5152" spans="4:6" outlineLevel="1">
      <c r="D5152"/>
      <c r="E5152"/>
      <c r="F5152"/>
    </row>
    <row r="5153" spans="4:6" outlineLevel="1">
      <c r="D5153"/>
      <c r="E5153"/>
      <c r="F5153"/>
    </row>
    <row r="5154" spans="4:6" outlineLevel="1">
      <c r="D5154"/>
      <c r="E5154"/>
      <c r="F5154"/>
    </row>
    <row r="5155" spans="4:6" outlineLevel="1">
      <c r="D5155"/>
      <c r="E5155"/>
      <c r="F5155"/>
    </row>
    <row r="5156" spans="4:6" outlineLevel="1">
      <c r="D5156"/>
      <c r="E5156"/>
      <c r="F5156"/>
    </row>
    <row r="5157" spans="4:6" outlineLevel="1">
      <c r="D5157"/>
      <c r="E5157"/>
      <c r="F5157"/>
    </row>
    <row r="5158" spans="4:6" outlineLevel="1">
      <c r="D5158"/>
      <c r="E5158"/>
      <c r="F5158"/>
    </row>
    <row r="5159" spans="4:6" outlineLevel="1">
      <c r="D5159"/>
      <c r="E5159"/>
      <c r="F5159"/>
    </row>
    <row r="5160" spans="4:6" outlineLevel="1">
      <c r="D5160"/>
      <c r="E5160"/>
      <c r="F5160"/>
    </row>
    <row r="5161" spans="4:6" outlineLevel="1">
      <c r="D5161"/>
      <c r="E5161"/>
      <c r="F5161"/>
    </row>
    <row r="5162" spans="4:6" outlineLevel="1">
      <c r="D5162"/>
      <c r="E5162"/>
      <c r="F5162"/>
    </row>
    <row r="5163" spans="4:6" outlineLevel="1">
      <c r="D5163"/>
      <c r="E5163"/>
      <c r="F5163"/>
    </row>
    <row r="5164" spans="4:6" outlineLevel="1">
      <c r="D5164"/>
      <c r="E5164"/>
      <c r="F5164"/>
    </row>
    <row r="5165" spans="4:6" outlineLevel="1">
      <c r="D5165"/>
      <c r="E5165"/>
      <c r="F5165"/>
    </row>
    <row r="5166" spans="4:6" outlineLevel="1">
      <c r="D5166"/>
      <c r="E5166"/>
      <c r="F5166"/>
    </row>
    <row r="5167" spans="4:6" outlineLevel="1">
      <c r="D5167"/>
      <c r="E5167"/>
      <c r="F5167"/>
    </row>
    <row r="5168" spans="4:6" outlineLevel="1">
      <c r="D5168"/>
      <c r="E5168"/>
      <c r="F5168"/>
    </row>
    <row r="5169" spans="4:6" outlineLevel="1">
      <c r="D5169"/>
      <c r="E5169"/>
      <c r="F5169"/>
    </row>
    <row r="5170" spans="4:6" outlineLevel="1">
      <c r="D5170"/>
      <c r="E5170"/>
      <c r="F5170"/>
    </row>
    <row r="5171" spans="4:6" outlineLevel="1">
      <c r="D5171"/>
      <c r="E5171"/>
      <c r="F5171"/>
    </row>
    <row r="5172" spans="4:6" outlineLevel="1">
      <c r="D5172"/>
      <c r="E5172"/>
      <c r="F5172"/>
    </row>
    <row r="5173" spans="4:6" outlineLevel="1">
      <c r="D5173"/>
      <c r="E5173"/>
      <c r="F5173"/>
    </row>
    <row r="5174" spans="4:6" outlineLevel="1">
      <c r="D5174"/>
      <c r="E5174"/>
      <c r="F5174"/>
    </row>
    <row r="5175" spans="4:6" outlineLevel="1">
      <c r="D5175"/>
      <c r="E5175"/>
      <c r="F5175"/>
    </row>
    <row r="5176" spans="4:6" outlineLevel="1">
      <c r="D5176"/>
      <c r="E5176"/>
      <c r="F5176"/>
    </row>
    <row r="5177" spans="4:6" outlineLevel="1">
      <c r="D5177"/>
      <c r="E5177"/>
      <c r="F5177"/>
    </row>
    <row r="5178" spans="4:6" outlineLevel="1">
      <c r="D5178"/>
      <c r="E5178"/>
      <c r="F5178"/>
    </row>
    <row r="5179" spans="4:6" outlineLevel="1">
      <c r="D5179"/>
      <c r="E5179"/>
      <c r="F5179"/>
    </row>
    <row r="5180" spans="4:6" outlineLevel="1">
      <c r="D5180"/>
      <c r="E5180"/>
      <c r="F5180"/>
    </row>
    <row r="5181" spans="4:6" outlineLevel="1">
      <c r="D5181"/>
      <c r="E5181"/>
      <c r="F5181"/>
    </row>
    <row r="5182" spans="4:6" outlineLevel="1">
      <c r="D5182"/>
      <c r="E5182"/>
      <c r="F5182"/>
    </row>
    <row r="5183" spans="4:6" outlineLevel="1">
      <c r="D5183"/>
      <c r="E5183"/>
      <c r="F5183"/>
    </row>
    <row r="5184" spans="4:6" outlineLevel="1">
      <c r="D5184"/>
      <c r="E5184"/>
      <c r="F5184"/>
    </row>
    <row r="5185" spans="4:6" outlineLevel="1">
      <c r="D5185"/>
      <c r="E5185"/>
      <c r="F5185"/>
    </row>
    <row r="5186" spans="4:6" outlineLevel="1">
      <c r="D5186"/>
      <c r="E5186"/>
      <c r="F5186"/>
    </row>
    <row r="5187" spans="4:6" outlineLevel="1">
      <c r="D5187"/>
      <c r="E5187"/>
      <c r="F5187"/>
    </row>
    <row r="5188" spans="4:6" outlineLevel="1">
      <c r="D5188"/>
      <c r="E5188"/>
      <c r="F5188"/>
    </row>
    <row r="5189" spans="4:6" outlineLevel="1">
      <c r="D5189"/>
      <c r="E5189"/>
      <c r="F5189"/>
    </row>
    <row r="5190" spans="4:6" outlineLevel="1">
      <c r="D5190"/>
      <c r="E5190"/>
      <c r="F5190"/>
    </row>
    <row r="5191" spans="4:6" outlineLevel="1">
      <c r="D5191"/>
      <c r="E5191"/>
      <c r="F5191"/>
    </row>
    <row r="5192" spans="4:6" outlineLevel="1">
      <c r="D5192"/>
      <c r="E5192"/>
      <c r="F5192"/>
    </row>
    <row r="5193" spans="4:6" outlineLevel="1">
      <c r="D5193"/>
      <c r="E5193"/>
      <c r="F5193"/>
    </row>
    <row r="5194" spans="4:6" outlineLevel="1">
      <c r="D5194"/>
      <c r="E5194"/>
      <c r="F5194"/>
    </row>
    <row r="5195" spans="4:6" outlineLevel="1">
      <c r="D5195"/>
      <c r="E5195"/>
      <c r="F5195"/>
    </row>
    <row r="5196" spans="4:6" outlineLevel="1">
      <c r="D5196"/>
      <c r="E5196"/>
      <c r="F5196"/>
    </row>
    <row r="5197" spans="4:6" outlineLevel="1">
      <c r="D5197"/>
      <c r="E5197"/>
      <c r="F5197"/>
    </row>
    <row r="5198" spans="4:6" outlineLevel="1">
      <c r="D5198"/>
      <c r="E5198"/>
      <c r="F5198"/>
    </row>
    <row r="5199" spans="4:6" outlineLevel="1">
      <c r="D5199"/>
      <c r="E5199"/>
      <c r="F5199"/>
    </row>
    <row r="5200" spans="4:6" outlineLevel="1">
      <c r="D5200"/>
      <c r="E5200"/>
      <c r="F5200"/>
    </row>
    <row r="5201" spans="4:6" outlineLevel="1">
      <c r="D5201"/>
      <c r="E5201"/>
      <c r="F5201"/>
    </row>
    <row r="5202" spans="4:6" outlineLevel="1">
      <c r="D5202"/>
      <c r="E5202"/>
      <c r="F5202"/>
    </row>
    <row r="5203" spans="4:6" outlineLevel="1">
      <c r="D5203"/>
      <c r="E5203"/>
      <c r="F5203"/>
    </row>
    <row r="5204" spans="4:6" outlineLevel="1">
      <c r="D5204"/>
      <c r="E5204"/>
      <c r="F5204"/>
    </row>
    <row r="5205" spans="4:6" outlineLevel="1">
      <c r="D5205"/>
      <c r="E5205"/>
      <c r="F5205"/>
    </row>
    <row r="5206" spans="4:6" outlineLevel="1">
      <c r="D5206"/>
      <c r="E5206"/>
      <c r="F5206"/>
    </row>
    <row r="5207" spans="4:6" outlineLevel="1">
      <c r="D5207"/>
      <c r="E5207"/>
      <c r="F5207"/>
    </row>
    <row r="5208" spans="4:6" outlineLevel="1">
      <c r="D5208"/>
      <c r="E5208"/>
      <c r="F5208"/>
    </row>
    <row r="5209" spans="4:6" outlineLevel="1">
      <c r="D5209"/>
      <c r="E5209"/>
      <c r="F5209"/>
    </row>
    <row r="5210" spans="4:6" outlineLevel="1">
      <c r="D5210"/>
      <c r="E5210"/>
      <c r="F5210"/>
    </row>
    <row r="5211" spans="4:6" outlineLevel="1">
      <c r="D5211"/>
      <c r="E5211"/>
      <c r="F5211"/>
    </row>
    <row r="5212" spans="4:6" outlineLevel="1">
      <c r="D5212"/>
      <c r="E5212"/>
      <c r="F5212"/>
    </row>
    <row r="5213" spans="4:6" outlineLevel="1">
      <c r="D5213"/>
      <c r="E5213"/>
      <c r="F5213"/>
    </row>
    <row r="5214" spans="4:6" outlineLevel="1">
      <c r="D5214"/>
      <c r="E5214"/>
      <c r="F5214"/>
    </row>
    <row r="5215" spans="4:6" outlineLevel="1">
      <c r="D5215"/>
      <c r="E5215"/>
      <c r="F5215"/>
    </row>
    <row r="5216" spans="4:6" outlineLevel="1">
      <c r="D5216"/>
      <c r="E5216"/>
      <c r="F5216"/>
    </row>
    <row r="5217" spans="4:6" outlineLevel="1">
      <c r="D5217"/>
      <c r="E5217"/>
      <c r="F5217"/>
    </row>
    <row r="5218" spans="4:6" outlineLevel="1">
      <c r="D5218"/>
      <c r="E5218"/>
      <c r="F5218"/>
    </row>
    <row r="5219" spans="4:6" outlineLevel="1">
      <c r="D5219"/>
      <c r="E5219"/>
      <c r="F5219"/>
    </row>
    <row r="5220" spans="4:6" outlineLevel="1">
      <c r="D5220"/>
      <c r="E5220"/>
      <c r="F5220"/>
    </row>
    <row r="5221" spans="4:6" outlineLevel="1">
      <c r="D5221"/>
      <c r="E5221"/>
      <c r="F5221"/>
    </row>
    <row r="5222" spans="4:6" outlineLevel="1">
      <c r="D5222"/>
      <c r="E5222"/>
      <c r="F5222"/>
    </row>
    <row r="5223" spans="4:6" outlineLevel="1">
      <c r="D5223"/>
      <c r="E5223"/>
      <c r="F5223"/>
    </row>
    <row r="5224" spans="4:6" outlineLevel="1">
      <c r="D5224"/>
      <c r="E5224"/>
      <c r="F5224"/>
    </row>
    <row r="5225" spans="4:6" outlineLevel="1">
      <c r="D5225"/>
      <c r="E5225"/>
      <c r="F5225"/>
    </row>
    <row r="5226" spans="4:6">
      <c r="D5226"/>
      <c r="E5226"/>
      <c r="F5226"/>
    </row>
    <row r="5227" spans="4:6" outlineLevel="1">
      <c r="D5227"/>
      <c r="E5227"/>
      <c r="F5227"/>
    </row>
    <row r="5228" spans="4:6" outlineLevel="1">
      <c r="D5228"/>
      <c r="E5228"/>
      <c r="F5228"/>
    </row>
    <row r="5229" spans="4:6" outlineLevel="1">
      <c r="D5229"/>
      <c r="E5229"/>
      <c r="F5229"/>
    </row>
    <row r="5230" spans="4:6" outlineLevel="1">
      <c r="D5230"/>
      <c r="E5230"/>
      <c r="F5230"/>
    </row>
    <row r="5231" spans="4:6" outlineLevel="1">
      <c r="D5231"/>
      <c r="E5231"/>
      <c r="F5231"/>
    </row>
    <row r="5232" spans="4:6" outlineLevel="1">
      <c r="D5232"/>
      <c r="E5232"/>
      <c r="F5232"/>
    </row>
    <row r="5233" spans="4:6" outlineLevel="1">
      <c r="D5233"/>
      <c r="E5233"/>
      <c r="F5233"/>
    </row>
    <row r="5234" spans="4:6" outlineLevel="1">
      <c r="D5234"/>
      <c r="E5234"/>
      <c r="F5234"/>
    </row>
    <row r="5235" spans="4:6" outlineLevel="1">
      <c r="D5235"/>
      <c r="E5235"/>
      <c r="F5235"/>
    </row>
    <row r="5236" spans="4:6" outlineLevel="1">
      <c r="D5236"/>
      <c r="E5236"/>
      <c r="F5236"/>
    </row>
    <row r="5237" spans="4:6" outlineLevel="1">
      <c r="D5237"/>
      <c r="E5237"/>
      <c r="F5237"/>
    </row>
    <row r="5238" spans="4:6" outlineLevel="1">
      <c r="D5238"/>
      <c r="E5238"/>
      <c r="F5238"/>
    </row>
    <row r="5239" spans="4:6" outlineLevel="1">
      <c r="D5239"/>
      <c r="E5239"/>
      <c r="F5239"/>
    </row>
    <row r="5240" spans="4:6" outlineLevel="1">
      <c r="D5240"/>
      <c r="E5240"/>
      <c r="F5240"/>
    </row>
    <row r="5241" spans="4:6" outlineLevel="1">
      <c r="D5241"/>
      <c r="E5241"/>
      <c r="F5241"/>
    </row>
    <row r="5242" spans="4:6" outlineLevel="1">
      <c r="D5242"/>
      <c r="E5242"/>
      <c r="F5242"/>
    </row>
    <row r="5243" spans="4:6" outlineLevel="1">
      <c r="D5243"/>
      <c r="E5243"/>
      <c r="F5243"/>
    </row>
    <row r="5244" spans="4:6" outlineLevel="1">
      <c r="D5244"/>
      <c r="E5244"/>
      <c r="F5244"/>
    </row>
    <row r="5245" spans="4:6" outlineLevel="1">
      <c r="D5245"/>
      <c r="E5245"/>
      <c r="F5245"/>
    </row>
    <row r="5246" spans="4:6" outlineLevel="1">
      <c r="D5246"/>
      <c r="E5246"/>
      <c r="F5246"/>
    </row>
    <row r="5247" spans="4:6" outlineLevel="1">
      <c r="D5247"/>
      <c r="E5247"/>
      <c r="F5247"/>
    </row>
    <row r="5248" spans="4:6" outlineLevel="1">
      <c r="D5248"/>
      <c r="E5248"/>
      <c r="F5248"/>
    </row>
    <row r="5249" spans="4:6" outlineLevel="1">
      <c r="D5249"/>
      <c r="E5249"/>
      <c r="F5249"/>
    </row>
    <row r="5250" spans="4:6" outlineLevel="1">
      <c r="D5250"/>
      <c r="E5250"/>
      <c r="F5250"/>
    </row>
    <row r="5251" spans="4:6" outlineLevel="1">
      <c r="D5251"/>
      <c r="E5251"/>
      <c r="F5251"/>
    </row>
    <row r="5252" spans="4:6" outlineLevel="1">
      <c r="D5252"/>
      <c r="E5252"/>
      <c r="F5252"/>
    </row>
    <row r="5253" spans="4:6" outlineLevel="1">
      <c r="D5253"/>
      <c r="E5253"/>
      <c r="F5253"/>
    </row>
    <row r="5254" spans="4:6" outlineLevel="1">
      <c r="D5254"/>
      <c r="E5254"/>
      <c r="F5254"/>
    </row>
    <row r="5255" spans="4:6" outlineLevel="1">
      <c r="D5255"/>
      <c r="E5255"/>
      <c r="F5255"/>
    </row>
    <row r="5256" spans="4:6" outlineLevel="1">
      <c r="D5256"/>
      <c r="E5256"/>
      <c r="F5256"/>
    </row>
    <row r="5257" spans="4:6" outlineLevel="1">
      <c r="D5257"/>
      <c r="E5257"/>
      <c r="F5257"/>
    </row>
    <row r="5258" spans="4:6" outlineLevel="1">
      <c r="D5258"/>
      <c r="E5258"/>
      <c r="F5258"/>
    </row>
    <row r="5259" spans="4:6" outlineLevel="1">
      <c r="D5259"/>
      <c r="E5259"/>
      <c r="F5259"/>
    </row>
    <row r="5260" spans="4:6" outlineLevel="1">
      <c r="D5260"/>
      <c r="E5260"/>
      <c r="F5260"/>
    </row>
    <row r="5261" spans="4:6" outlineLevel="1">
      <c r="D5261"/>
      <c r="E5261"/>
      <c r="F5261"/>
    </row>
    <row r="5262" spans="4:6" outlineLevel="1">
      <c r="D5262"/>
      <c r="E5262"/>
      <c r="F5262"/>
    </row>
    <row r="5263" spans="4:6" outlineLevel="1">
      <c r="D5263"/>
      <c r="E5263"/>
      <c r="F5263"/>
    </row>
    <row r="5264" spans="4:6" outlineLevel="1">
      <c r="D5264"/>
      <c r="E5264"/>
      <c r="F5264"/>
    </row>
    <row r="5265" spans="4:6" outlineLevel="1">
      <c r="D5265"/>
      <c r="E5265"/>
      <c r="F5265"/>
    </row>
    <row r="5266" spans="4:6" outlineLevel="1">
      <c r="D5266"/>
      <c r="E5266"/>
      <c r="F5266"/>
    </row>
    <row r="5267" spans="4:6" outlineLevel="1">
      <c r="D5267"/>
      <c r="E5267"/>
      <c r="F5267"/>
    </row>
    <row r="5268" spans="4:6" outlineLevel="1">
      <c r="D5268"/>
      <c r="E5268"/>
      <c r="F5268"/>
    </row>
    <row r="5269" spans="4:6" outlineLevel="1">
      <c r="D5269"/>
      <c r="E5269"/>
      <c r="F5269"/>
    </row>
    <row r="5270" spans="4:6" outlineLevel="1">
      <c r="D5270"/>
      <c r="E5270"/>
      <c r="F5270"/>
    </row>
    <row r="5271" spans="4:6" outlineLevel="1">
      <c r="D5271"/>
      <c r="E5271"/>
      <c r="F5271"/>
    </row>
    <row r="5272" spans="4:6">
      <c r="D5272"/>
      <c r="E5272"/>
      <c r="F5272"/>
    </row>
    <row r="5273" spans="4:6" outlineLevel="1">
      <c r="D5273"/>
      <c r="E5273"/>
      <c r="F5273"/>
    </row>
    <row r="5274" spans="4:6" outlineLevel="1">
      <c r="D5274"/>
      <c r="E5274"/>
      <c r="F5274"/>
    </row>
    <row r="5275" spans="4:6" outlineLevel="1">
      <c r="D5275"/>
      <c r="E5275"/>
      <c r="F5275"/>
    </row>
    <row r="5276" spans="4:6" outlineLevel="1">
      <c r="D5276"/>
      <c r="E5276"/>
      <c r="F5276"/>
    </row>
    <row r="5277" spans="4:6" outlineLevel="1">
      <c r="D5277"/>
      <c r="E5277"/>
      <c r="F5277"/>
    </row>
    <row r="5278" spans="4:6" outlineLevel="1">
      <c r="D5278"/>
      <c r="E5278"/>
      <c r="F5278"/>
    </row>
    <row r="5279" spans="4:6" outlineLevel="1">
      <c r="D5279"/>
      <c r="E5279"/>
      <c r="F5279"/>
    </row>
    <row r="5280" spans="4:6" outlineLevel="1">
      <c r="D5280"/>
      <c r="E5280"/>
      <c r="F5280"/>
    </row>
    <row r="5281" spans="4:6" outlineLevel="1">
      <c r="D5281"/>
      <c r="E5281"/>
      <c r="F5281"/>
    </row>
    <row r="5282" spans="4:6" outlineLevel="1">
      <c r="D5282"/>
      <c r="E5282"/>
      <c r="F5282"/>
    </row>
    <row r="5283" spans="4:6" outlineLevel="1">
      <c r="D5283"/>
      <c r="E5283"/>
      <c r="F5283"/>
    </row>
    <row r="5284" spans="4:6" outlineLevel="1">
      <c r="D5284"/>
      <c r="E5284"/>
      <c r="F5284"/>
    </row>
    <row r="5285" spans="4:6" outlineLevel="1">
      <c r="D5285"/>
      <c r="E5285"/>
      <c r="F5285"/>
    </row>
    <row r="5286" spans="4:6" outlineLevel="1">
      <c r="D5286"/>
      <c r="E5286"/>
      <c r="F5286"/>
    </row>
    <row r="5287" spans="4:6" outlineLevel="1">
      <c r="D5287"/>
      <c r="E5287"/>
      <c r="F5287"/>
    </row>
    <row r="5288" spans="4:6" outlineLevel="1">
      <c r="D5288"/>
      <c r="E5288"/>
      <c r="F5288"/>
    </row>
    <row r="5289" spans="4:6" outlineLevel="1">
      <c r="D5289"/>
      <c r="E5289"/>
      <c r="F5289"/>
    </row>
    <row r="5290" spans="4:6" outlineLevel="1">
      <c r="D5290"/>
      <c r="E5290"/>
      <c r="F5290"/>
    </row>
    <row r="5291" spans="4:6" outlineLevel="1">
      <c r="D5291"/>
      <c r="E5291"/>
      <c r="F5291"/>
    </row>
    <row r="5292" spans="4:6" outlineLevel="1">
      <c r="D5292"/>
      <c r="E5292"/>
      <c r="F5292"/>
    </row>
    <row r="5293" spans="4:6" outlineLevel="1">
      <c r="D5293"/>
      <c r="E5293"/>
      <c r="F5293"/>
    </row>
    <row r="5294" spans="4:6" outlineLevel="1">
      <c r="D5294"/>
      <c r="E5294"/>
      <c r="F5294"/>
    </row>
    <row r="5295" spans="4:6" outlineLevel="1">
      <c r="D5295"/>
      <c r="E5295"/>
      <c r="F5295"/>
    </row>
    <row r="5296" spans="4:6" outlineLevel="1">
      <c r="D5296"/>
      <c r="E5296"/>
      <c r="F5296"/>
    </row>
    <row r="5297" spans="4:6" outlineLevel="1">
      <c r="D5297"/>
      <c r="E5297"/>
      <c r="F5297"/>
    </row>
    <row r="5298" spans="4:6">
      <c r="D5298"/>
      <c r="E5298"/>
      <c r="F5298"/>
    </row>
    <row r="5299" spans="4:6" outlineLevel="1">
      <c r="D5299"/>
      <c r="E5299"/>
      <c r="F5299"/>
    </row>
    <row r="5300" spans="4:6" outlineLevel="1">
      <c r="D5300"/>
      <c r="E5300"/>
      <c r="F5300"/>
    </row>
    <row r="5301" spans="4:6">
      <c r="D5301"/>
      <c r="E5301"/>
      <c r="F5301"/>
    </row>
    <row r="5302" spans="4:6" outlineLevel="1">
      <c r="D5302"/>
      <c r="E5302"/>
      <c r="F5302"/>
    </row>
    <row r="5303" spans="4:6" outlineLevel="1">
      <c r="D5303"/>
      <c r="E5303"/>
      <c r="F5303"/>
    </row>
    <row r="5304" spans="4:6" outlineLevel="1">
      <c r="D5304"/>
      <c r="E5304"/>
      <c r="F5304"/>
    </row>
    <row r="5305" spans="4:6" outlineLevel="1">
      <c r="D5305"/>
      <c r="E5305"/>
      <c r="F5305"/>
    </row>
    <row r="5306" spans="4:6" outlineLevel="1">
      <c r="D5306"/>
      <c r="E5306"/>
      <c r="F5306"/>
    </row>
    <row r="5307" spans="4:6" outlineLevel="1">
      <c r="D5307"/>
      <c r="E5307"/>
      <c r="F5307"/>
    </row>
    <row r="5308" spans="4:6" outlineLevel="1">
      <c r="D5308"/>
      <c r="E5308"/>
      <c r="F5308"/>
    </row>
    <row r="5309" spans="4:6" outlineLevel="1">
      <c r="D5309"/>
      <c r="E5309"/>
      <c r="F5309"/>
    </row>
    <row r="5310" spans="4:6" outlineLevel="1">
      <c r="D5310"/>
      <c r="E5310"/>
      <c r="F5310"/>
    </row>
    <row r="5311" spans="4:6" outlineLevel="1">
      <c r="D5311"/>
      <c r="E5311"/>
      <c r="F5311"/>
    </row>
    <row r="5312" spans="4:6" outlineLevel="1">
      <c r="D5312"/>
      <c r="E5312"/>
      <c r="F5312"/>
    </row>
    <row r="5313" spans="4:6" outlineLevel="1">
      <c r="D5313"/>
      <c r="E5313"/>
      <c r="F5313"/>
    </row>
    <row r="5314" spans="4:6" outlineLevel="1">
      <c r="D5314"/>
      <c r="E5314"/>
      <c r="F5314"/>
    </row>
    <row r="5315" spans="4:6" outlineLevel="1">
      <c r="D5315"/>
      <c r="E5315"/>
      <c r="F5315"/>
    </row>
    <row r="5316" spans="4:6" outlineLevel="1">
      <c r="D5316"/>
      <c r="E5316"/>
      <c r="F5316"/>
    </row>
    <row r="5317" spans="4:6" outlineLevel="1">
      <c r="D5317"/>
      <c r="E5317"/>
      <c r="F5317"/>
    </row>
    <row r="5318" spans="4:6" outlineLevel="1">
      <c r="D5318"/>
      <c r="E5318"/>
      <c r="F5318"/>
    </row>
    <row r="5319" spans="4:6" outlineLevel="1">
      <c r="D5319"/>
      <c r="E5319"/>
      <c r="F5319"/>
    </row>
    <row r="5320" spans="4:6" outlineLevel="1">
      <c r="D5320"/>
      <c r="E5320"/>
      <c r="F5320"/>
    </row>
    <row r="5321" spans="4:6" outlineLevel="1">
      <c r="D5321"/>
      <c r="E5321"/>
      <c r="F5321"/>
    </row>
    <row r="5322" spans="4:6">
      <c r="D5322"/>
      <c r="E5322"/>
      <c r="F5322"/>
    </row>
    <row r="5323" spans="4:6" outlineLevel="1">
      <c r="D5323"/>
      <c r="E5323"/>
      <c r="F5323"/>
    </row>
    <row r="5324" spans="4:6" outlineLevel="1">
      <c r="D5324"/>
      <c r="E5324"/>
      <c r="F5324"/>
    </row>
    <row r="5325" spans="4:6" outlineLevel="1">
      <c r="D5325"/>
      <c r="E5325"/>
      <c r="F5325"/>
    </row>
    <row r="5326" spans="4:6" outlineLevel="1">
      <c r="D5326"/>
      <c r="E5326"/>
      <c r="F5326"/>
    </row>
    <row r="5327" spans="4:6">
      <c r="D5327"/>
      <c r="E5327"/>
      <c r="F5327"/>
    </row>
    <row r="5328" spans="4:6" outlineLevel="1">
      <c r="D5328"/>
      <c r="E5328"/>
      <c r="F5328"/>
    </row>
    <row r="5329" spans="4:6" outlineLevel="1">
      <c r="D5329"/>
      <c r="E5329"/>
      <c r="F5329"/>
    </row>
    <row r="5330" spans="4:6" outlineLevel="1">
      <c r="D5330"/>
      <c r="E5330"/>
      <c r="F5330"/>
    </row>
    <row r="5331" spans="4:6" outlineLevel="1">
      <c r="D5331"/>
      <c r="E5331"/>
      <c r="F5331"/>
    </row>
    <row r="5332" spans="4:6" outlineLevel="1">
      <c r="D5332"/>
      <c r="E5332"/>
      <c r="F5332"/>
    </row>
    <row r="5333" spans="4:6" outlineLevel="1">
      <c r="D5333"/>
      <c r="E5333"/>
      <c r="F5333"/>
    </row>
    <row r="5334" spans="4:6" outlineLevel="1">
      <c r="D5334"/>
      <c r="E5334"/>
      <c r="F5334"/>
    </row>
    <row r="5335" spans="4:6" outlineLevel="1">
      <c r="D5335"/>
      <c r="E5335"/>
      <c r="F5335"/>
    </row>
    <row r="5336" spans="4:6" outlineLevel="1">
      <c r="D5336"/>
      <c r="E5336"/>
      <c r="F5336"/>
    </row>
    <row r="5337" spans="4:6" outlineLevel="1">
      <c r="D5337"/>
      <c r="E5337"/>
      <c r="F5337"/>
    </row>
    <row r="5338" spans="4:6" outlineLevel="1">
      <c r="D5338"/>
      <c r="E5338"/>
      <c r="F5338"/>
    </row>
    <row r="5339" spans="4:6" outlineLevel="1">
      <c r="D5339"/>
      <c r="E5339"/>
      <c r="F5339"/>
    </row>
    <row r="5340" spans="4:6" outlineLevel="1">
      <c r="D5340"/>
      <c r="E5340"/>
      <c r="F5340"/>
    </row>
    <row r="5341" spans="4:6" outlineLevel="1">
      <c r="D5341"/>
      <c r="E5341"/>
      <c r="F5341"/>
    </row>
    <row r="5342" spans="4:6" outlineLevel="1">
      <c r="D5342"/>
      <c r="E5342"/>
      <c r="F5342"/>
    </row>
    <row r="5343" spans="4:6" outlineLevel="1">
      <c r="D5343"/>
      <c r="E5343"/>
      <c r="F5343"/>
    </row>
    <row r="5344" spans="4:6" outlineLevel="1">
      <c r="D5344"/>
      <c r="E5344"/>
      <c r="F5344"/>
    </row>
    <row r="5345" spans="4:6" outlineLevel="1">
      <c r="D5345"/>
      <c r="E5345"/>
      <c r="F5345"/>
    </row>
    <row r="5346" spans="4:6" outlineLevel="1">
      <c r="D5346"/>
      <c r="E5346"/>
      <c r="F5346"/>
    </row>
    <row r="5347" spans="4:6" outlineLevel="1">
      <c r="D5347"/>
      <c r="E5347"/>
      <c r="F5347"/>
    </row>
    <row r="5348" spans="4:6" outlineLevel="1">
      <c r="D5348"/>
      <c r="E5348"/>
      <c r="F5348"/>
    </row>
    <row r="5349" spans="4:6" outlineLevel="1">
      <c r="D5349"/>
      <c r="E5349"/>
      <c r="F5349"/>
    </row>
    <row r="5350" spans="4:6" outlineLevel="1">
      <c r="D5350"/>
      <c r="E5350"/>
      <c r="F5350"/>
    </row>
    <row r="5351" spans="4:6" outlineLevel="1">
      <c r="D5351"/>
      <c r="E5351"/>
      <c r="F5351"/>
    </row>
    <row r="5352" spans="4:6" outlineLevel="1">
      <c r="D5352"/>
      <c r="E5352"/>
      <c r="F5352"/>
    </row>
    <row r="5353" spans="4:6" outlineLevel="1">
      <c r="D5353"/>
      <c r="E5353"/>
      <c r="F5353"/>
    </row>
    <row r="5354" spans="4:6" outlineLevel="1">
      <c r="D5354"/>
      <c r="E5354"/>
      <c r="F5354"/>
    </row>
    <row r="5355" spans="4:6" outlineLevel="1">
      <c r="D5355"/>
      <c r="E5355"/>
      <c r="F5355"/>
    </row>
    <row r="5356" spans="4:6" outlineLevel="1">
      <c r="D5356"/>
      <c r="E5356"/>
      <c r="F5356"/>
    </row>
    <row r="5357" spans="4:6" outlineLevel="1">
      <c r="D5357"/>
      <c r="E5357"/>
      <c r="F5357"/>
    </row>
    <row r="5358" spans="4:6" outlineLevel="1">
      <c r="D5358"/>
      <c r="E5358"/>
      <c r="F5358"/>
    </row>
    <row r="5359" spans="4:6" outlineLevel="1">
      <c r="D5359"/>
      <c r="E5359"/>
      <c r="F5359"/>
    </row>
    <row r="5360" spans="4:6" outlineLevel="1">
      <c r="D5360"/>
      <c r="E5360"/>
      <c r="F5360"/>
    </row>
    <row r="5361" spans="4:6" outlineLevel="1">
      <c r="D5361"/>
      <c r="E5361"/>
      <c r="F5361"/>
    </row>
    <row r="5362" spans="4:6">
      <c r="D5362"/>
      <c r="E5362"/>
      <c r="F5362"/>
    </row>
    <row r="5363" spans="4:6" outlineLevel="1">
      <c r="D5363"/>
      <c r="E5363"/>
      <c r="F5363"/>
    </row>
    <row r="5364" spans="4:6" outlineLevel="1">
      <c r="D5364"/>
      <c r="E5364"/>
      <c r="F5364"/>
    </row>
    <row r="5365" spans="4:6" outlineLevel="1">
      <c r="D5365"/>
      <c r="E5365"/>
      <c r="F5365"/>
    </row>
    <row r="5366" spans="4:6" outlineLevel="1">
      <c r="D5366"/>
      <c r="E5366"/>
      <c r="F5366"/>
    </row>
    <row r="5367" spans="4:6" outlineLevel="1">
      <c r="D5367"/>
      <c r="E5367"/>
      <c r="F5367"/>
    </row>
    <row r="5368" spans="4:6" outlineLevel="1">
      <c r="D5368"/>
      <c r="E5368"/>
      <c r="F5368"/>
    </row>
    <row r="5369" spans="4:6" outlineLevel="1">
      <c r="D5369"/>
      <c r="E5369"/>
      <c r="F5369"/>
    </row>
    <row r="5370" spans="4:6">
      <c r="D5370"/>
      <c r="E5370"/>
      <c r="F5370"/>
    </row>
    <row r="5371" spans="4:6" outlineLevel="1">
      <c r="D5371"/>
      <c r="E5371"/>
      <c r="F5371"/>
    </row>
    <row r="5372" spans="4:6" outlineLevel="1">
      <c r="D5372"/>
      <c r="E5372"/>
      <c r="F5372"/>
    </row>
    <row r="5373" spans="4:6" outlineLevel="1">
      <c r="D5373"/>
      <c r="E5373"/>
      <c r="F5373"/>
    </row>
    <row r="5374" spans="4:6" outlineLevel="1">
      <c r="D5374"/>
      <c r="E5374"/>
      <c r="F5374"/>
    </row>
    <row r="5375" spans="4:6" outlineLevel="1">
      <c r="D5375"/>
      <c r="E5375"/>
      <c r="F5375"/>
    </row>
    <row r="5376" spans="4:6" outlineLevel="1">
      <c r="D5376"/>
      <c r="E5376"/>
      <c r="F5376"/>
    </row>
    <row r="5377" spans="4:6" outlineLevel="1">
      <c r="D5377"/>
      <c r="E5377"/>
      <c r="F5377"/>
    </row>
    <row r="5378" spans="4:6" outlineLevel="1">
      <c r="D5378"/>
      <c r="E5378"/>
      <c r="F5378"/>
    </row>
    <row r="5379" spans="4:6" outlineLevel="1">
      <c r="D5379"/>
      <c r="E5379"/>
      <c r="F5379"/>
    </row>
    <row r="5380" spans="4:6" outlineLevel="1">
      <c r="D5380"/>
      <c r="E5380"/>
      <c r="F5380"/>
    </row>
    <row r="5381" spans="4:6" outlineLevel="1">
      <c r="D5381"/>
      <c r="E5381"/>
      <c r="F5381"/>
    </row>
    <row r="5382" spans="4:6" outlineLevel="1">
      <c r="D5382"/>
      <c r="E5382"/>
      <c r="F5382"/>
    </row>
    <row r="5383" spans="4:6" outlineLevel="1">
      <c r="D5383"/>
      <c r="E5383"/>
      <c r="F5383"/>
    </row>
    <row r="5384" spans="4:6" outlineLevel="1">
      <c r="D5384"/>
      <c r="E5384"/>
      <c r="F5384"/>
    </row>
    <row r="5385" spans="4:6" outlineLevel="1">
      <c r="D5385"/>
      <c r="E5385"/>
      <c r="F5385"/>
    </row>
    <row r="5386" spans="4:6" outlineLevel="1">
      <c r="D5386"/>
      <c r="E5386"/>
      <c r="F5386"/>
    </row>
    <row r="5387" spans="4:6" outlineLevel="1">
      <c r="D5387"/>
      <c r="E5387"/>
      <c r="F5387"/>
    </row>
    <row r="5388" spans="4:6" outlineLevel="1">
      <c r="D5388"/>
      <c r="E5388"/>
      <c r="F5388"/>
    </row>
    <row r="5389" spans="4:6" outlineLevel="1">
      <c r="D5389"/>
      <c r="E5389"/>
      <c r="F5389"/>
    </row>
    <row r="5390" spans="4:6" outlineLevel="1">
      <c r="D5390"/>
      <c r="E5390"/>
      <c r="F5390"/>
    </row>
    <row r="5391" spans="4:6" outlineLevel="1">
      <c r="D5391"/>
      <c r="E5391"/>
      <c r="F5391"/>
    </row>
    <row r="5392" spans="4:6">
      <c r="D5392"/>
      <c r="E5392"/>
      <c r="F5392"/>
    </row>
    <row r="5393" spans="4:6" outlineLevel="1">
      <c r="D5393"/>
      <c r="E5393"/>
      <c r="F5393"/>
    </row>
    <row r="5394" spans="4:6">
      <c r="D5394"/>
      <c r="E5394"/>
      <c r="F5394"/>
    </row>
    <row r="5395" spans="4:6" outlineLevel="1">
      <c r="D5395"/>
      <c r="E5395"/>
      <c r="F5395"/>
    </row>
    <row r="5396" spans="4:6" outlineLevel="1">
      <c r="D5396"/>
      <c r="E5396"/>
      <c r="F5396"/>
    </row>
    <row r="5397" spans="4:6" outlineLevel="1">
      <c r="D5397"/>
      <c r="E5397"/>
      <c r="F5397"/>
    </row>
    <row r="5398" spans="4:6" outlineLevel="1">
      <c r="D5398"/>
      <c r="E5398"/>
      <c r="F5398"/>
    </row>
    <row r="5399" spans="4:6" outlineLevel="1">
      <c r="D5399"/>
      <c r="E5399"/>
      <c r="F5399"/>
    </row>
    <row r="5400" spans="4:6" outlineLevel="1">
      <c r="D5400"/>
      <c r="E5400"/>
      <c r="F5400"/>
    </row>
    <row r="5401" spans="4:6" outlineLevel="1">
      <c r="D5401"/>
      <c r="E5401"/>
      <c r="F5401"/>
    </row>
    <row r="5402" spans="4:6" outlineLevel="1">
      <c r="D5402"/>
      <c r="E5402"/>
      <c r="F5402"/>
    </row>
    <row r="5403" spans="4:6" outlineLevel="1">
      <c r="D5403"/>
      <c r="E5403"/>
      <c r="F5403"/>
    </row>
    <row r="5404" spans="4:6" outlineLevel="1">
      <c r="D5404"/>
      <c r="E5404"/>
      <c r="F5404"/>
    </row>
    <row r="5405" spans="4:6" outlineLevel="1">
      <c r="D5405"/>
      <c r="E5405"/>
      <c r="F5405"/>
    </row>
    <row r="5406" spans="4:6" outlineLevel="1">
      <c r="D5406"/>
      <c r="E5406"/>
      <c r="F5406"/>
    </row>
    <row r="5407" spans="4:6" outlineLevel="1">
      <c r="D5407"/>
      <c r="E5407"/>
      <c r="F5407"/>
    </row>
    <row r="5408" spans="4:6" outlineLevel="1">
      <c r="D5408"/>
      <c r="E5408"/>
      <c r="F5408"/>
    </row>
    <row r="5409" spans="4:6" outlineLevel="1">
      <c r="D5409"/>
      <c r="E5409"/>
      <c r="F5409"/>
    </row>
    <row r="5410" spans="4:6" outlineLevel="1">
      <c r="D5410"/>
      <c r="E5410"/>
      <c r="F5410"/>
    </row>
    <row r="5411" spans="4:6" outlineLevel="1">
      <c r="D5411"/>
      <c r="E5411"/>
      <c r="F5411"/>
    </row>
    <row r="5412" spans="4:6" outlineLevel="1">
      <c r="D5412"/>
      <c r="E5412"/>
      <c r="F5412"/>
    </row>
    <row r="5413" spans="4:6" outlineLevel="1">
      <c r="D5413"/>
      <c r="E5413"/>
      <c r="F5413"/>
    </row>
    <row r="5414" spans="4:6" outlineLevel="1">
      <c r="D5414"/>
      <c r="E5414"/>
      <c r="F5414"/>
    </row>
    <row r="5415" spans="4:6" outlineLevel="1">
      <c r="D5415"/>
      <c r="E5415"/>
      <c r="F5415"/>
    </row>
    <row r="5416" spans="4:6" outlineLevel="1">
      <c r="D5416"/>
      <c r="E5416"/>
      <c r="F5416"/>
    </row>
    <row r="5417" spans="4:6" outlineLevel="1">
      <c r="D5417"/>
      <c r="E5417"/>
      <c r="F5417"/>
    </row>
    <row r="5418" spans="4:6" outlineLevel="1">
      <c r="D5418"/>
      <c r="E5418"/>
      <c r="F5418"/>
    </row>
    <row r="5419" spans="4:6" outlineLevel="1">
      <c r="D5419"/>
      <c r="E5419"/>
      <c r="F5419"/>
    </row>
    <row r="5420" spans="4:6" outlineLevel="1">
      <c r="D5420"/>
      <c r="E5420"/>
      <c r="F5420"/>
    </row>
    <row r="5421" spans="4:6" outlineLevel="1">
      <c r="D5421"/>
      <c r="E5421"/>
      <c r="F5421"/>
    </row>
    <row r="5422" spans="4:6" outlineLevel="1">
      <c r="D5422"/>
      <c r="E5422"/>
      <c r="F5422"/>
    </row>
    <row r="5423" spans="4:6" outlineLevel="1">
      <c r="D5423"/>
      <c r="E5423"/>
      <c r="F5423"/>
    </row>
    <row r="5424" spans="4:6" outlineLevel="1">
      <c r="D5424"/>
      <c r="E5424"/>
      <c r="F5424"/>
    </row>
    <row r="5425" spans="4:6" outlineLevel="1">
      <c r="D5425"/>
      <c r="E5425"/>
      <c r="F5425"/>
    </row>
    <row r="5426" spans="4:6" outlineLevel="1">
      <c r="D5426"/>
      <c r="E5426"/>
      <c r="F5426"/>
    </row>
    <row r="5427" spans="4:6" outlineLevel="1">
      <c r="D5427"/>
      <c r="E5427"/>
      <c r="F5427"/>
    </row>
    <row r="5428" spans="4:6" outlineLevel="1">
      <c r="D5428"/>
      <c r="E5428"/>
      <c r="F5428"/>
    </row>
    <row r="5429" spans="4:6" outlineLevel="1">
      <c r="D5429"/>
      <c r="E5429"/>
      <c r="F5429"/>
    </row>
    <row r="5430" spans="4:6" outlineLevel="1">
      <c r="D5430"/>
      <c r="E5430"/>
      <c r="F5430"/>
    </row>
    <row r="5431" spans="4:6" outlineLevel="1">
      <c r="D5431"/>
      <c r="E5431"/>
      <c r="F5431"/>
    </row>
    <row r="5432" spans="4:6" outlineLevel="1">
      <c r="D5432"/>
      <c r="E5432"/>
      <c r="F5432"/>
    </row>
    <row r="5433" spans="4:6" outlineLevel="1">
      <c r="D5433"/>
      <c r="E5433"/>
      <c r="F5433"/>
    </row>
    <row r="5434" spans="4:6" outlineLevel="1">
      <c r="D5434"/>
      <c r="E5434"/>
      <c r="F5434"/>
    </row>
    <row r="5435" spans="4:6" outlineLevel="1">
      <c r="D5435"/>
      <c r="E5435"/>
      <c r="F5435"/>
    </row>
    <row r="5436" spans="4:6" outlineLevel="1">
      <c r="D5436"/>
      <c r="E5436"/>
      <c r="F5436"/>
    </row>
    <row r="5437" spans="4:6" outlineLevel="1">
      <c r="D5437"/>
      <c r="E5437"/>
      <c r="F5437"/>
    </row>
    <row r="5438" spans="4:6" outlineLevel="1">
      <c r="D5438"/>
      <c r="E5438"/>
      <c r="F5438"/>
    </row>
    <row r="5439" spans="4:6" outlineLevel="1">
      <c r="D5439"/>
      <c r="E5439"/>
      <c r="F5439"/>
    </row>
    <row r="5440" spans="4:6" outlineLevel="1">
      <c r="D5440"/>
      <c r="E5440"/>
      <c r="F5440"/>
    </row>
    <row r="5441" spans="4:6" outlineLevel="1">
      <c r="D5441"/>
      <c r="E5441"/>
      <c r="F5441"/>
    </row>
    <row r="5442" spans="4:6">
      <c r="D5442"/>
      <c r="E5442"/>
      <c r="F5442"/>
    </row>
    <row r="5443" spans="4:6" outlineLevel="1">
      <c r="D5443"/>
      <c r="E5443"/>
      <c r="F5443"/>
    </row>
    <row r="5444" spans="4:6">
      <c r="D5444"/>
      <c r="E5444"/>
      <c r="F5444"/>
    </row>
    <row r="5445" spans="4:6" outlineLevel="1">
      <c r="D5445"/>
      <c r="E5445"/>
      <c r="F5445"/>
    </row>
    <row r="5446" spans="4:6" outlineLevel="1">
      <c r="D5446"/>
      <c r="E5446"/>
      <c r="F5446"/>
    </row>
    <row r="5447" spans="4:6" outlineLevel="1">
      <c r="D5447"/>
      <c r="E5447"/>
      <c r="F5447"/>
    </row>
    <row r="5448" spans="4:6" outlineLevel="1">
      <c r="D5448"/>
      <c r="E5448"/>
      <c r="F5448"/>
    </row>
    <row r="5449" spans="4:6" outlineLevel="1">
      <c r="D5449"/>
      <c r="E5449"/>
      <c r="F5449"/>
    </row>
    <row r="5450" spans="4:6" outlineLevel="1">
      <c r="D5450"/>
      <c r="E5450"/>
      <c r="F5450"/>
    </row>
    <row r="5451" spans="4:6" outlineLevel="1">
      <c r="D5451"/>
      <c r="E5451"/>
      <c r="F5451"/>
    </row>
    <row r="5452" spans="4:6" outlineLevel="1">
      <c r="D5452"/>
      <c r="E5452"/>
      <c r="F5452"/>
    </row>
    <row r="5453" spans="4:6" outlineLevel="1">
      <c r="D5453"/>
      <c r="E5453"/>
      <c r="F5453"/>
    </row>
    <row r="5454" spans="4:6" outlineLevel="1">
      <c r="D5454"/>
      <c r="E5454"/>
      <c r="F5454"/>
    </row>
    <row r="5455" spans="4:6" outlineLevel="1">
      <c r="D5455"/>
      <c r="E5455"/>
      <c r="F5455"/>
    </row>
    <row r="5456" spans="4:6" outlineLevel="1">
      <c r="D5456"/>
      <c r="E5456"/>
      <c r="F5456"/>
    </row>
    <row r="5457" spans="4:6" outlineLevel="1">
      <c r="D5457"/>
      <c r="E5457"/>
      <c r="F5457"/>
    </row>
    <row r="5458" spans="4:6" outlineLevel="1">
      <c r="D5458"/>
      <c r="E5458"/>
      <c r="F5458"/>
    </row>
    <row r="5459" spans="4:6" outlineLevel="1">
      <c r="D5459"/>
      <c r="E5459"/>
      <c r="F5459"/>
    </row>
    <row r="5460" spans="4:6" outlineLevel="1">
      <c r="D5460"/>
      <c r="E5460"/>
      <c r="F5460"/>
    </row>
    <row r="5461" spans="4:6" outlineLevel="1">
      <c r="D5461"/>
      <c r="E5461"/>
      <c r="F5461"/>
    </row>
    <row r="5462" spans="4:6" outlineLevel="1">
      <c r="D5462"/>
      <c r="E5462"/>
      <c r="F5462"/>
    </row>
    <row r="5463" spans="4:6" outlineLevel="1">
      <c r="D5463"/>
      <c r="E5463"/>
      <c r="F5463"/>
    </row>
    <row r="5464" spans="4:6" outlineLevel="1">
      <c r="D5464"/>
      <c r="E5464"/>
      <c r="F5464"/>
    </row>
    <row r="5465" spans="4:6" outlineLevel="1">
      <c r="D5465"/>
      <c r="E5465"/>
      <c r="F5465"/>
    </row>
    <row r="5466" spans="4:6" outlineLevel="1">
      <c r="D5466"/>
      <c r="E5466"/>
      <c r="F5466"/>
    </row>
    <row r="5467" spans="4:6" outlineLevel="1">
      <c r="D5467"/>
      <c r="E5467"/>
      <c r="F5467"/>
    </row>
    <row r="5468" spans="4:6" outlineLevel="1">
      <c r="D5468"/>
      <c r="E5468"/>
      <c r="F5468"/>
    </row>
    <row r="5469" spans="4:6" outlineLevel="1">
      <c r="D5469"/>
      <c r="E5469"/>
      <c r="F5469"/>
    </row>
    <row r="5470" spans="4:6" outlineLevel="1">
      <c r="D5470"/>
      <c r="E5470"/>
      <c r="F5470"/>
    </row>
    <row r="5471" spans="4:6" outlineLevel="1">
      <c r="D5471"/>
      <c r="E5471"/>
      <c r="F5471"/>
    </row>
    <row r="5472" spans="4:6" outlineLevel="1">
      <c r="D5472"/>
      <c r="E5472"/>
      <c r="F5472"/>
    </row>
    <row r="5473" spans="4:6" outlineLevel="1">
      <c r="D5473"/>
      <c r="E5473"/>
      <c r="F5473"/>
    </row>
    <row r="5474" spans="4:6" outlineLevel="1">
      <c r="D5474"/>
      <c r="E5474"/>
      <c r="F5474"/>
    </row>
    <row r="5475" spans="4:6" outlineLevel="1">
      <c r="D5475"/>
      <c r="E5475"/>
      <c r="F5475"/>
    </row>
    <row r="5476" spans="4:6" outlineLevel="1">
      <c r="D5476"/>
      <c r="E5476"/>
      <c r="F5476"/>
    </row>
    <row r="5477" spans="4:6" outlineLevel="1">
      <c r="D5477"/>
      <c r="E5477"/>
      <c r="F5477"/>
    </row>
    <row r="5478" spans="4:6" outlineLevel="1">
      <c r="D5478"/>
      <c r="E5478"/>
      <c r="F5478"/>
    </row>
    <row r="5479" spans="4:6" outlineLevel="1">
      <c r="D5479"/>
      <c r="E5479"/>
      <c r="F5479"/>
    </row>
    <row r="5480" spans="4:6" outlineLevel="1">
      <c r="D5480"/>
      <c r="E5480"/>
      <c r="F5480"/>
    </row>
    <row r="5481" spans="4:6" outlineLevel="1">
      <c r="D5481"/>
      <c r="E5481"/>
      <c r="F5481"/>
    </row>
    <row r="5482" spans="4:6" outlineLevel="1">
      <c r="D5482"/>
      <c r="E5482"/>
      <c r="F5482"/>
    </row>
    <row r="5483" spans="4:6">
      <c r="D5483"/>
      <c r="E5483"/>
      <c r="F5483"/>
    </row>
    <row r="5484" spans="4:6" outlineLevel="1">
      <c r="D5484"/>
      <c r="E5484"/>
      <c r="F5484"/>
    </row>
    <row r="5485" spans="4:6" outlineLevel="1">
      <c r="D5485"/>
      <c r="E5485"/>
      <c r="F5485"/>
    </row>
    <row r="5486" spans="4:6" outlineLevel="1">
      <c r="D5486"/>
      <c r="E5486"/>
      <c r="F5486"/>
    </row>
    <row r="5487" spans="4:6" outlineLevel="1">
      <c r="D5487"/>
      <c r="E5487"/>
      <c r="F5487"/>
    </row>
    <row r="5488" spans="4:6" outlineLevel="1">
      <c r="D5488"/>
      <c r="E5488"/>
      <c r="F5488"/>
    </row>
    <row r="5489" spans="4:6" outlineLevel="1">
      <c r="D5489"/>
      <c r="E5489"/>
      <c r="F5489"/>
    </row>
    <row r="5490" spans="4:6" outlineLevel="1">
      <c r="D5490"/>
      <c r="E5490"/>
      <c r="F5490"/>
    </row>
    <row r="5491" spans="4:6" outlineLevel="1">
      <c r="D5491"/>
      <c r="E5491"/>
      <c r="F5491"/>
    </row>
    <row r="5492" spans="4:6" outlineLevel="1">
      <c r="D5492"/>
      <c r="E5492"/>
      <c r="F5492"/>
    </row>
    <row r="5493" spans="4:6">
      <c r="D5493"/>
      <c r="E5493"/>
      <c r="F5493"/>
    </row>
    <row r="5494" spans="4:6" outlineLevel="1">
      <c r="D5494"/>
      <c r="E5494"/>
      <c r="F5494"/>
    </row>
    <row r="5495" spans="4:6" outlineLevel="1">
      <c r="D5495"/>
      <c r="E5495"/>
      <c r="F5495"/>
    </row>
    <row r="5496" spans="4:6" outlineLevel="1">
      <c r="D5496"/>
      <c r="E5496"/>
      <c r="F5496"/>
    </row>
    <row r="5497" spans="4:6" outlineLevel="1">
      <c r="D5497"/>
      <c r="E5497"/>
      <c r="F5497"/>
    </row>
    <row r="5498" spans="4:6" outlineLevel="1">
      <c r="D5498"/>
      <c r="E5498"/>
      <c r="F5498"/>
    </row>
    <row r="5499" spans="4:6" outlineLevel="1">
      <c r="D5499"/>
      <c r="E5499"/>
      <c r="F5499"/>
    </row>
    <row r="5500" spans="4:6" outlineLevel="1">
      <c r="D5500"/>
      <c r="E5500"/>
      <c r="F5500"/>
    </row>
    <row r="5501" spans="4:6" outlineLevel="1">
      <c r="D5501"/>
      <c r="E5501"/>
      <c r="F5501"/>
    </row>
    <row r="5502" spans="4:6" outlineLevel="1">
      <c r="D5502"/>
      <c r="E5502"/>
      <c r="F5502"/>
    </row>
    <row r="5503" spans="4:6" outlineLevel="1">
      <c r="D5503"/>
      <c r="E5503"/>
      <c r="F5503"/>
    </row>
    <row r="5504" spans="4:6" outlineLevel="1">
      <c r="D5504"/>
      <c r="E5504"/>
      <c r="F5504"/>
    </row>
    <row r="5505" spans="4:6" outlineLevel="1">
      <c r="D5505"/>
      <c r="E5505"/>
      <c r="F5505"/>
    </row>
    <row r="5506" spans="4:6" outlineLevel="1">
      <c r="D5506"/>
      <c r="E5506"/>
      <c r="F5506"/>
    </row>
    <row r="5507" spans="4:6" outlineLevel="1">
      <c r="D5507"/>
      <c r="E5507"/>
      <c r="F5507"/>
    </row>
    <row r="5508" spans="4:6" outlineLevel="1">
      <c r="D5508"/>
      <c r="E5508"/>
      <c r="F5508"/>
    </row>
    <row r="5509" spans="4:6" outlineLevel="1">
      <c r="D5509"/>
      <c r="E5509"/>
      <c r="F5509"/>
    </row>
    <row r="5510" spans="4:6" outlineLevel="1">
      <c r="D5510"/>
      <c r="E5510"/>
      <c r="F5510"/>
    </row>
    <row r="5511" spans="4:6" outlineLevel="1">
      <c r="D5511"/>
      <c r="E5511"/>
      <c r="F5511"/>
    </row>
    <row r="5512" spans="4:6" outlineLevel="1">
      <c r="D5512"/>
      <c r="E5512"/>
      <c r="F5512"/>
    </row>
    <row r="5513" spans="4:6" outlineLevel="1">
      <c r="D5513"/>
      <c r="E5513"/>
      <c r="F5513"/>
    </row>
    <row r="5514" spans="4:6" outlineLevel="1">
      <c r="D5514"/>
      <c r="E5514"/>
      <c r="F5514"/>
    </row>
    <row r="5515" spans="4:6" outlineLevel="1">
      <c r="D5515"/>
      <c r="E5515"/>
      <c r="F5515"/>
    </row>
    <row r="5516" spans="4:6" outlineLevel="1">
      <c r="D5516"/>
      <c r="E5516"/>
      <c r="F5516"/>
    </row>
    <row r="5517" spans="4:6" outlineLevel="1">
      <c r="D5517"/>
      <c r="E5517"/>
      <c r="F5517"/>
    </row>
    <row r="5518" spans="4:6" outlineLevel="1">
      <c r="D5518"/>
      <c r="E5518"/>
      <c r="F5518"/>
    </row>
    <row r="5519" spans="4:6" outlineLevel="1">
      <c r="D5519"/>
      <c r="E5519"/>
      <c r="F5519"/>
    </row>
    <row r="5520" spans="4:6" outlineLevel="1">
      <c r="D5520"/>
      <c r="E5520"/>
      <c r="F5520"/>
    </row>
    <row r="5521" spans="4:6" outlineLevel="1">
      <c r="D5521"/>
      <c r="E5521"/>
      <c r="F5521"/>
    </row>
    <row r="5522" spans="4:6" outlineLevel="1">
      <c r="D5522"/>
      <c r="E5522"/>
      <c r="F5522"/>
    </row>
    <row r="5523" spans="4:6" outlineLevel="1">
      <c r="D5523"/>
      <c r="E5523"/>
      <c r="F5523"/>
    </row>
    <row r="5524" spans="4:6" outlineLevel="1">
      <c r="D5524"/>
      <c r="E5524"/>
      <c r="F5524"/>
    </row>
    <row r="5525" spans="4:6" outlineLevel="1">
      <c r="D5525"/>
      <c r="E5525"/>
      <c r="F5525"/>
    </row>
    <row r="5526" spans="4:6" outlineLevel="1">
      <c r="D5526"/>
      <c r="E5526"/>
      <c r="F5526"/>
    </row>
    <row r="5527" spans="4:6" outlineLevel="1">
      <c r="D5527"/>
      <c r="E5527"/>
      <c r="F5527"/>
    </row>
    <row r="5528" spans="4:6" outlineLevel="1">
      <c r="D5528"/>
      <c r="E5528"/>
      <c r="F5528"/>
    </row>
    <row r="5529" spans="4:6" outlineLevel="1">
      <c r="D5529"/>
      <c r="E5529"/>
      <c r="F5529"/>
    </row>
    <row r="5530" spans="4:6" outlineLevel="1">
      <c r="D5530"/>
      <c r="E5530"/>
      <c r="F5530"/>
    </row>
    <row r="5531" spans="4:6" outlineLevel="1">
      <c r="D5531"/>
      <c r="E5531"/>
      <c r="F5531"/>
    </row>
    <row r="5532" spans="4:6" outlineLevel="1">
      <c r="D5532"/>
      <c r="E5532"/>
      <c r="F5532"/>
    </row>
    <row r="5533" spans="4:6" outlineLevel="1">
      <c r="D5533"/>
      <c r="E5533"/>
      <c r="F5533"/>
    </row>
    <row r="5534" spans="4:6" outlineLevel="1">
      <c r="D5534"/>
      <c r="E5534"/>
      <c r="F5534"/>
    </row>
    <row r="5535" spans="4:6" outlineLevel="1">
      <c r="D5535"/>
      <c r="E5535"/>
      <c r="F5535"/>
    </row>
    <row r="5536" spans="4:6" outlineLevel="1">
      <c r="D5536"/>
      <c r="E5536"/>
      <c r="F5536"/>
    </row>
    <row r="5537" spans="4:6" outlineLevel="1">
      <c r="D5537"/>
      <c r="E5537"/>
      <c r="F5537"/>
    </row>
    <row r="5538" spans="4:6" outlineLevel="1">
      <c r="D5538"/>
      <c r="E5538"/>
      <c r="F5538"/>
    </row>
    <row r="5539" spans="4:6" outlineLevel="1">
      <c r="D5539"/>
      <c r="E5539"/>
      <c r="F5539"/>
    </row>
    <row r="5540" spans="4:6" outlineLevel="1">
      <c r="D5540"/>
      <c r="E5540"/>
      <c r="F5540"/>
    </row>
    <row r="5541" spans="4:6" outlineLevel="1">
      <c r="D5541"/>
      <c r="E5541"/>
      <c r="F5541"/>
    </row>
    <row r="5542" spans="4:6" outlineLevel="1">
      <c r="D5542"/>
      <c r="E5542"/>
      <c r="F5542"/>
    </row>
    <row r="5543" spans="4:6" outlineLevel="1">
      <c r="D5543"/>
      <c r="E5543"/>
      <c r="F5543"/>
    </row>
    <row r="5544" spans="4:6" outlineLevel="1">
      <c r="D5544"/>
      <c r="E5544"/>
      <c r="F5544"/>
    </row>
    <row r="5545" spans="4:6" outlineLevel="1">
      <c r="D5545"/>
      <c r="E5545"/>
      <c r="F5545"/>
    </row>
    <row r="5546" spans="4:6" outlineLevel="1">
      <c r="D5546"/>
      <c r="E5546"/>
      <c r="F5546"/>
    </row>
    <row r="5547" spans="4:6" outlineLevel="1">
      <c r="D5547"/>
      <c r="E5547"/>
      <c r="F5547"/>
    </row>
    <row r="5548" spans="4:6" outlineLevel="1">
      <c r="D5548"/>
      <c r="E5548"/>
      <c r="F5548"/>
    </row>
    <row r="5549" spans="4:6" outlineLevel="1">
      <c r="D5549"/>
      <c r="E5549"/>
      <c r="F5549"/>
    </row>
    <row r="5550" spans="4:6" outlineLevel="1">
      <c r="D5550"/>
      <c r="E5550"/>
      <c r="F5550"/>
    </row>
    <row r="5551" spans="4:6" outlineLevel="1">
      <c r="D5551"/>
      <c r="E5551"/>
      <c r="F5551"/>
    </row>
    <row r="5552" spans="4:6" outlineLevel="1">
      <c r="D5552"/>
      <c r="E5552"/>
      <c r="F5552"/>
    </row>
    <row r="5553" spans="4:6" outlineLevel="1">
      <c r="D5553"/>
      <c r="E5553"/>
      <c r="F5553"/>
    </row>
    <row r="5554" spans="4:6" outlineLevel="1">
      <c r="D5554"/>
      <c r="E5554"/>
      <c r="F5554"/>
    </row>
    <row r="5555" spans="4:6" outlineLevel="1">
      <c r="D5555"/>
      <c r="E5555"/>
      <c r="F5555"/>
    </row>
    <row r="5556" spans="4:6" outlineLevel="1">
      <c r="D5556"/>
      <c r="E5556"/>
      <c r="F5556"/>
    </row>
    <row r="5557" spans="4:6" outlineLevel="1">
      <c r="D5557"/>
      <c r="E5557"/>
      <c r="F5557"/>
    </row>
    <row r="5558" spans="4:6" outlineLevel="1">
      <c r="D5558"/>
      <c r="E5558"/>
      <c r="F5558"/>
    </row>
    <row r="5559" spans="4:6" outlineLevel="1">
      <c r="D5559"/>
      <c r="E5559"/>
      <c r="F5559"/>
    </row>
    <row r="5560" spans="4:6" outlineLevel="1">
      <c r="D5560"/>
      <c r="E5560"/>
      <c r="F5560"/>
    </row>
    <row r="5561" spans="4:6" outlineLevel="1">
      <c r="D5561"/>
      <c r="E5561"/>
      <c r="F5561"/>
    </row>
    <row r="5562" spans="4:6" outlineLevel="1">
      <c r="D5562"/>
      <c r="E5562"/>
      <c r="F5562"/>
    </row>
    <row r="5563" spans="4:6" outlineLevel="1">
      <c r="D5563"/>
      <c r="E5563"/>
      <c r="F5563"/>
    </row>
    <row r="5564" spans="4:6" outlineLevel="1">
      <c r="D5564"/>
      <c r="E5564"/>
      <c r="F5564"/>
    </row>
    <row r="5565" spans="4:6" outlineLevel="1">
      <c r="D5565"/>
      <c r="E5565"/>
      <c r="F5565"/>
    </row>
    <row r="5566" spans="4:6" outlineLevel="1">
      <c r="D5566"/>
      <c r="E5566"/>
      <c r="F5566"/>
    </row>
    <row r="5567" spans="4:6" outlineLevel="1">
      <c r="D5567"/>
      <c r="E5567"/>
      <c r="F5567"/>
    </row>
    <row r="5568" spans="4:6" outlineLevel="1">
      <c r="D5568"/>
      <c r="E5568"/>
      <c r="F5568"/>
    </row>
    <row r="5569" spans="4:6" outlineLevel="1">
      <c r="D5569"/>
      <c r="E5569"/>
      <c r="F5569"/>
    </row>
    <row r="5570" spans="4:6" outlineLevel="1">
      <c r="D5570"/>
      <c r="E5570"/>
      <c r="F5570"/>
    </row>
    <row r="5571" spans="4:6" outlineLevel="1">
      <c r="D5571"/>
      <c r="E5571"/>
      <c r="F5571"/>
    </row>
    <row r="5572" spans="4:6" outlineLevel="1">
      <c r="D5572"/>
      <c r="E5572"/>
      <c r="F5572"/>
    </row>
    <row r="5573" spans="4:6" outlineLevel="1">
      <c r="D5573"/>
      <c r="E5573"/>
      <c r="F5573"/>
    </row>
    <row r="5574" spans="4:6" outlineLevel="1">
      <c r="D5574"/>
      <c r="E5574"/>
      <c r="F5574"/>
    </row>
    <row r="5575" spans="4:6" outlineLevel="1">
      <c r="D5575"/>
      <c r="E5575"/>
      <c r="F5575"/>
    </row>
    <row r="5576" spans="4:6" outlineLevel="1">
      <c r="D5576"/>
      <c r="E5576"/>
      <c r="F5576"/>
    </row>
    <row r="5577" spans="4:6" outlineLevel="1">
      <c r="D5577"/>
      <c r="E5577"/>
      <c r="F5577"/>
    </row>
    <row r="5578" spans="4:6" outlineLevel="1">
      <c r="D5578"/>
      <c r="E5578"/>
      <c r="F5578"/>
    </row>
    <row r="5579" spans="4:6" outlineLevel="1">
      <c r="D5579"/>
      <c r="E5579"/>
      <c r="F5579"/>
    </row>
    <row r="5580" spans="4:6" outlineLevel="1">
      <c r="D5580"/>
      <c r="E5580"/>
      <c r="F5580"/>
    </row>
    <row r="5581" spans="4:6" outlineLevel="1">
      <c r="D5581"/>
      <c r="E5581"/>
      <c r="F5581"/>
    </row>
    <row r="5582" spans="4:6" outlineLevel="1">
      <c r="D5582"/>
      <c r="E5582"/>
      <c r="F5582"/>
    </row>
    <row r="5583" spans="4:6" outlineLevel="1">
      <c r="D5583"/>
      <c r="E5583"/>
      <c r="F5583"/>
    </row>
    <row r="5584" spans="4:6" outlineLevel="1">
      <c r="D5584"/>
      <c r="E5584"/>
      <c r="F5584"/>
    </row>
    <row r="5585" spans="4:6">
      <c r="D5585"/>
      <c r="E5585"/>
      <c r="F5585"/>
    </row>
    <row r="5586" spans="4:6" outlineLevel="1">
      <c r="D5586"/>
      <c r="E5586"/>
      <c r="F5586"/>
    </row>
    <row r="5587" spans="4:6" outlineLevel="1">
      <c r="D5587"/>
      <c r="E5587"/>
      <c r="F5587"/>
    </row>
    <row r="5588" spans="4:6">
      <c r="D5588"/>
      <c r="E5588"/>
      <c r="F5588"/>
    </row>
    <row r="5589" spans="4:6" outlineLevel="1">
      <c r="D5589"/>
      <c r="E5589"/>
      <c r="F5589"/>
    </row>
    <row r="5590" spans="4:6" outlineLevel="1">
      <c r="D5590"/>
      <c r="E5590"/>
      <c r="F5590"/>
    </row>
    <row r="5591" spans="4:6" outlineLevel="1">
      <c r="D5591"/>
      <c r="E5591"/>
      <c r="F5591"/>
    </row>
    <row r="5592" spans="4:6" outlineLevel="1">
      <c r="D5592"/>
      <c r="E5592"/>
      <c r="F5592"/>
    </row>
    <row r="5593" spans="4:6" outlineLevel="1">
      <c r="D5593"/>
      <c r="E5593"/>
      <c r="F5593"/>
    </row>
    <row r="5594" spans="4:6" outlineLevel="1">
      <c r="D5594"/>
      <c r="E5594"/>
      <c r="F5594"/>
    </row>
    <row r="5595" spans="4:6" outlineLevel="1">
      <c r="D5595"/>
      <c r="E5595"/>
      <c r="F5595"/>
    </row>
    <row r="5596" spans="4:6" outlineLevel="1">
      <c r="D5596"/>
      <c r="E5596"/>
      <c r="F5596"/>
    </row>
    <row r="5597" spans="4:6" outlineLevel="1">
      <c r="D5597"/>
      <c r="E5597"/>
      <c r="F5597"/>
    </row>
    <row r="5598" spans="4:6" outlineLevel="1">
      <c r="D5598"/>
      <c r="E5598"/>
      <c r="F5598"/>
    </row>
    <row r="5599" spans="4:6" outlineLevel="1">
      <c r="D5599"/>
      <c r="E5599"/>
      <c r="F5599"/>
    </row>
    <row r="5600" spans="4:6" outlineLevel="1">
      <c r="D5600"/>
      <c r="E5600"/>
      <c r="F5600"/>
    </row>
    <row r="5601" spans="4:6">
      <c r="D5601"/>
      <c r="E5601"/>
      <c r="F5601"/>
    </row>
    <row r="5602" spans="4:6" outlineLevel="1">
      <c r="D5602"/>
      <c r="E5602"/>
      <c r="F5602"/>
    </row>
    <row r="5603" spans="4:6" outlineLevel="1">
      <c r="D5603"/>
      <c r="E5603"/>
      <c r="F5603"/>
    </row>
    <row r="5604" spans="4:6" outlineLevel="1">
      <c r="D5604"/>
      <c r="E5604"/>
      <c r="F5604"/>
    </row>
    <row r="5605" spans="4:6" outlineLevel="1">
      <c r="D5605"/>
      <c r="E5605"/>
      <c r="F5605"/>
    </row>
    <row r="5606" spans="4:6" outlineLevel="1">
      <c r="D5606"/>
      <c r="E5606"/>
      <c r="F5606"/>
    </row>
    <row r="5607" spans="4:6" outlineLevel="1">
      <c r="D5607"/>
      <c r="E5607"/>
      <c r="F5607"/>
    </row>
    <row r="5608" spans="4:6" outlineLevel="1">
      <c r="D5608"/>
      <c r="E5608"/>
      <c r="F5608"/>
    </row>
    <row r="5609" spans="4:6" outlineLevel="1">
      <c r="D5609"/>
      <c r="E5609"/>
      <c r="F5609"/>
    </row>
    <row r="5610" spans="4:6" outlineLevel="1">
      <c r="D5610"/>
      <c r="E5610"/>
      <c r="F5610"/>
    </row>
    <row r="5611" spans="4:6" outlineLevel="1">
      <c r="D5611"/>
      <c r="E5611"/>
      <c r="F5611"/>
    </row>
    <row r="5612" spans="4:6" outlineLevel="1">
      <c r="D5612"/>
      <c r="E5612"/>
      <c r="F5612"/>
    </row>
    <row r="5613" spans="4:6" outlineLevel="1">
      <c r="D5613"/>
      <c r="E5613"/>
      <c r="F5613"/>
    </row>
    <row r="5614" spans="4:6" outlineLevel="1">
      <c r="D5614"/>
      <c r="E5614"/>
      <c r="F5614"/>
    </row>
    <row r="5615" spans="4:6" outlineLevel="1">
      <c r="D5615"/>
      <c r="E5615"/>
      <c r="F5615"/>
    </row>
    <row r="5616" spans="4:6" outlineLevel="1">
      <c r="D5616"/>
      <c r="E5616"/>
      <c r="F5616"/>
    </row>
    <row r="5617" spans="4:6">
      <c r="D5617"/>
      <c r="E5617"/>
      <c r="F5617"/>
    </row>
    <row r="5618" spans="4:6" outlineLevel="1">
      <c r="D5618"/>
      <c r="E5618"/>
      <c r="F5618"/>
    </row>
    <row r="5619" spans="4:6" outlineLevel="1">
      <c r="D5619"/>
      <c r="E5619"/>
      <c r="F5619"/>
    </row>
    <row r="5620" spans="4:6">
      <c r="D5620"/>
      <c r="E5620"/>
      <c r="F5620"/>
    </row>
    <row r="5621" spans="4:6" outlineLevel="1">
      <c r="D5621"/>
      <c r="E5621"/>
      <c r="F5621"/>
    </row>
    <row r="5622" spans="4:6" outlineLevel="1">
      <c r="D5622"/>
      <c r="E5622"/>
      <c r="F5622"/>
    </row>
    <row r="5623" spans="4:6" outlineLevel="1">
      <c r="D5623"/>
      <c r="E5623"/>
      <c r="F5623"/>
    </row>
    <row r="5624" spans="4:6">
      <c r="D5624"/>
      <c r="E5624"/>
      <c r="F5624"/>
    </row>
    <row r="5625" spans="4:6" outlineLevel="1">
      <c r="D5625"/>
      <c r="E5625"/>
      <c r="F5625"/>
    </row>
    <row r="5626" spans="4:6" outlineLevel="1">
      <c r="D5626"/>
      <c r="E5626"/>
      <c r="F5626"/>
    </row>
    <row r="5627" spans="4:6">
      <c r="D5627"/>
      <c r="E5627"/>
      <c r="F5627"/>
    </row>
    <row r="5628" spans="4:6" outlineLevel="1">
      <c r="D5628"/>
      <c r="E5628"/>
      <c r="F5628"/>
    </row>
    <row r="5629" spans="4:6" outlineLevel="1">
      <c r="D5629"/>
      <c r="E5629"/>
      <c r="F5629"/>
    </row>
    <row r="5630" spans="4:6" outlineLevel="1">
      <c r="D5630"/>
      <c r="E5630"/>
      <c r="F5630"/>
    </row>
    <row r="5631" spans="4:6" outlineLevel="1">
      <c r="D5631"/>
      <c r="E5631"/>
      <c r="F5631"/>
    </row>
    <row r="5632" spans="4:6" outlineLevel="1">
      <c r="D5632"/>
      <c r="E5632"/>
      <c r="F5632"/>
    </row>
    <row r="5633" spans="4:6" outlineLevel="1">
      <c r="D5633"/>
      <c r="E5633"/>
      <c r="F5633"/>
    </row>
    <row r="5634" spans="4:6">
      <c r="D5634"/>
      <c r="E5634"/>
      <c r="F5634"/>
    </row>
    <row r="5635" spans="4:6" outlineLevel="1">
      <c r="D5635"/>
      <c r="E5635"/>
      <c r="F5635"/>
    </row>
    <row r="5636" spans="4:6" outlineLevel="1">
      <c r="D5636"/>
      <c r="E5636"/>
      <c r="F5636"/>
    </row>
    <row r="5637" spans="4:6" outlineLevel="1">
      <c r="D5637"/>
      <c r="E5637"/>
      <c r="F5637"/>
    </row>
    <row r="5638" spans="4:6" outlineLevel="1">
      <c r="D5638"/>
      <c r="E5638"/>
      <c r="F5638"/>
    </row>
    <row r="5639" spans="4:6" outlineLevel="1">
      <c r="D5639"/>
      <c r="E5639"/>
      <c r="F5639"/>
    </row>
    <row r="5640" spans="4:6" outlineLevel="1">
      <c r="D5640"/>
      <c r="E5640"/>
      <c r="F5640"/>
    </row>
    <row r="5641" spans="4:6" outlineLevel="1">
      <c r="D5641"/>
      <c r="E5641"/>
      <c r="F5641"/>
    </row>
    <row r="5642" spans="4:6" outlineLevel="1">
      <c r="D5642"/>
      <c r="E5642"/>
      <c r="F5642"/>
    </row>
    <row r="5643" spans="4:6" outlineLevel="1">
      <c r="D5643"/>
      <c r="E5643"/>
      <c r="F5643"/>
    </row>
    <row r="5644" spans="4:6" outlineLevel="1">
      <c r="D5644"/>
      <c r="E5644"/>
      <c r="F5644"/>
    </row>
    <row r="5645" spans="4:6" outlineLevel="1">
      <c r="D5645"/>
      <c r="E5645"/>
      <c r="F5645"/>
    </row>
    <row r="5646" spans="4:6" outlineLevel="1">
      <c r="D5646"/>
      <c r="E5646"/>
      <c r="F5646"/>
    </row>
    <row r="5647" spans="4:6" outlineLevel="1">
      <c r="D5647"/>
      <c r="E5647"/>
      <c r="F5647"/>
    </row>
    <row r="5648" spans="4:6" outlineLevel="1">
      <c r="D5648"/>
      <c r="E5648"/>
      <c r="F5648"/>
    </row>
    <row r="5649" spans="4:6" outlineLevel="1">
      <c r="D5649"/>
      <c r="E5649"/>
      <c r="F5649"/>
    </row>
    <row r="5650" spans="4:6" outlineLevel="1">
      <c r="D5650"/>
      <c r="E5650"/>
      <c r="F5650"/>
    </row>
    <row r="5651" spans="4:6" outlineLevel="1">
      <c r="D5651"/>
      <c r="E5651"/>
      <c r="F5651"/>
    </row>
    <row r="5652" spans="4:6" outlineLevel="1">
      <c r="D5652"/>
      <c r="E5652"/>
      <c r="F5652"/>
    </row>
    <row r="5653" spans="4:6" outlineLevel="1">
      <c r="D5653"/>
      <c r="E5653"/>
      <c r="F5653"/>
    </row>
    <row r="5654" spans="4:6" outlineLevel="1">
      <c r="D5654"/>
      <c r="E5654"/>
      <c r="F5654"/>
    </row>
    <row r="5655" spans="4:6" outlineLevel="1">
      <c r="D5655"/>
      <c r="E5655"/>
      <c r="F5655"/>
    </row>
    <row r="5656" spans="4:6" outlineLevel="1">
      <c r="D5656"/>
      <c r="E5656"/>
      <c r="F5656"/>
    </row>
    <row r="5657" spans="4:6" outlineLevel="1">
      <c r="D5657"/>
      <c r="E5657"/>
      <c r="F5657"/>
    </row>
    <row r="5658" spans="4:6" outlineLevel="1">
      <c r="D5658"/>
      <c r="E5658"/>
      <c r="F5658"/>
    </row>
    <row r="5659" spans="4:6" outlineLevel="1">
      <c r="D5659"/>
      <c r="E5659"/>
      <c r="F5659"/>
    </row>
    <row r="5660" spans="4:6" outlineLevel="1">
      <c r="D5660"/>
      <c r="E5660"/>
      <c r="F5660"/>
    </row>
    <row r="5661" spans="4:6" outlineLevel="1">
      <c r="D5661"/>
      <c r="E5661"/>
      <c r="F5661"/>
    </row>
    <row r="5662" spans="4:6" outlineLevel="1">
      <c r="D5662"/>
      <c r="E5662"/>
      <c r="F5662"/>
    </row>
    <row r="5663" spans="4:6" outlineLevel="1">
      <c r="D5663"/>
      <c r="E5663"/>
      <c r="F5663"/>
    </row>
    <row r="5664" spans="4:6" outlineLevel="1">
      <c r="D5664"/>
      <c r="E5664"/>
      <c r="F5664"/>
    </row>
    <row r="5665" spans="4:6" outlineLevel="1">
      <c r="D5665"/>
      <c r="E5665"/>
      <c r="F5665"/>
    </row>
    <row r="5666" spans="4:6" outlineLevel="1">
      <c r="D5666"/>
      <c r="E5666"/>
      <c r="F5666"/>
    </row>
    <row r="5667" spans="4:6" outlineLevel="1">
      <c r="D5667"/>
      <c r="E5667"/>
      <c r="F5667"/>
    </row>
    <row r="5668" spans="4:6" outlineLevel="1">
      <c r="D5668"/>
      <c r="E5668"/>
      <c r="F5668"/>
    </row>
    <row r="5669" spans="4:6" outlineLevel="1">
      <c r="D5669"/>
      <c r="E5669"/>
      <c r="F5669"/>
    </row>
    <row r="5670" spans="4:6" outlineLevel="1">
      <c r="D5670"/>
      <c r="E5670"/>
      <c r="F5670"/>
    </row>
    <row r="5671" spans="4:6" outlineLevel="1">
      <c r="D5671"/>
      <c r="E5671"/>
      <c r="F5671"/>
    </row>
    <row r="5672" spans="4:6" outlineLevel="1">
      <c r="D5672"/>
      <c r="E5672"/>
      <c r="F5672"/>
    </row>
    <row r="5673" spans="4:6" outlineLevel="1">
      <c r="D5673"/>
      <c r="E5673"/>
      <c r="F5673"/>
    </row>
    <row r="5674" spans="4:6" outlineLevel="1">
      <c r="D5674"/>
      <c r="E5674"/>
      <c r="F5674"/>
    </row>
    <row r="5675" spans="4:6" outlineLevel="1">
      <c r="D5675"/>
      <c r="E5675"/>
      <c r="F5675"/>
    </row>
    <row r="5676" spans="4:6" outlineLevel="1">
      <c r="D5676"/>
      <c r="E5676"/>
      <c r="F5676"/>
    </row>
    <row r="5677" spans="4:6" outlineLevel="1">
      <c r="D5677"/>
      <c r="E5677"/>
      <c r="F5677"/>
    </row>
    <row r="5678" spans="4:6" outlineLevel="1">
      <c r="D5678"/>
      <c r="E5678"/>
      <c r="F5678"/>
    </row>
    <row r="5679" spans="4:6">
      <c r="D5679"/>
      <c r="E5679"/>
      <c r="F5679"/>
    </row>
    <row r="5680" spans="4:6">
      <c r="D5680"/>
      <c r="E5680"/>
      <c r="F5680"/>
    </row>
    <row r="5681" spans="4:6">
      <c r="D5681"/>
      <c r="E5681"/>
      <c r="F5681"/>
    </row>
    <row r="5682" spans="4:6">
      <c r="D5682"/>
      <c r="E5682"/>
      <c r="F5682"/>
    </row>
    <row r="5683" spans="4:6">
      <c r="D5683"/>
      <c r="E5683"/>
      <c r="F5683"/>
    </row>
    <row r="5684" spans="4:6">
      <c r="D5684"/>
      <c r="E5684"/>
      <c r="F5684"/>
    </row>
    <row r="5685" spans="4:6">
      <c r="D5685"/>
      <c r="E5685"/>
      <c r="F5685"/>
    </row>
    <row r="5686" spans="4:6">
      <c r="D5686"/>
      <c r="E5686"/>
      <c r="F5686"/>
    </row>
    <row r="5687" spans="4:6">
      <c r="D5687"/>
      <c r="E5687"/>
      <c r="F5687"/>
    </row>
    <row r="5688" spans="4:6">
      <c r="D5688"/>
      <c r="E5688"/>
      <c r="F5688"/>
    </row>
    <row r="5689" spans="4:6">
      <c r="D5689"/>
      <c r="E5689"/>
      <c r="F5689"/>
    </row>
    <row r="5690" spans="4:6">
      <c r="D5690"/>
      <c r="E5690"/>
      <c r="F5690"/>
    </row>
    <row r="5691" spans="4:6">
      <c r="D5691"/>
      <c r="E5691"/>
      <c r="F5691"/>
    </row>
    <row r="5692" spans="4:6">
      <c r="D5692"/>
      <c r="E5692"/>
      <c r="F5692"/>
    </row>
    <row r="5693" spans="4:6">
      <c r="D5693"/>
      <c r="E5693"/>
      <c r="F5693"/>
    </row>
    <row r="5694" spans="4:6">
      <c r="D5694"/>
      <c r="E5694"/>
      <c r="F5694"/>
    </row>
    <row r="5695" spans="4:6">
      <c r="D5695"/>
      <c r="E5695"/>
      <c r="F5695"/>
    </row>
    <row r="5696" spans="4:6">
      <c r="D5696"/>
      <c r="E5696"/>
      <c r="F5696"/>
    </row>
    <row r="5697" spans="4:6">
      <c r="D5697"/>
      <c r="E5697"/>
      <c r="F5697"/>
    </row>
    <row r="5698" spans="4:6">
      <c r="D5698"/>
      <c r="E5698"/>
      <c r="F5698"/>
    </row>
    <row r="5699" spans="4:6">
      <c r="D5699"/>
      <c r="E5699"/>
      <c r="F5699"/>
    </row>
    <row r="5700" spans="4:6">
      <c r="D5700"/>
      <c r="E5700"/>
      <c r="F5700"/>
    </row>
    <row r="5701" spans="4:6">
      <c r="D5701"/>
      <c r="E5701"/>
      <c r="F5701"/>
    </row>
    <row r="5702" spans="4:6">
      <c r="D5702"/>
      <c r="E5702"/>
      <c r="F5702"/>
    </row>
    <row r="5703" spans="4:6">
      <c r="D5703"/>
      <c r="E5703"/>
      <c r="F5703"/>
    </row>
    <row r="5704" spans="4:6">
      <c r="D5704"/>
      <c r="E5704"/>
      <c r="F5704"/>
    </row>
    <row r="5705" spans="4:6">
      <c r="D5705"/>
      <c r="E5705"/>
      <c r="F5705"/>
    </row>
    <row r="5706" spans="4:6">
      <c r="D5706"/>
      <c r="E5706"/>
      <c r="F5706"/>
    </row>
    <row r="5707" spans="4:6">
      <c r="D5707"/>
      <c r="E5707"/>
      <c r="F5707"/>
    </row>
    <row r="5708" spans="4:6">
      <c r="D5708"/>
      <c r="E5708"/>
      <c r="F5708"/>
    </row>
    <row r="5709" spans="4:6">
      <c r="D5709"/>
      <c r="E5709"/>
      <c r="F5709"/>
    </row>
    <row r="5710" spans="4:6">
      <c r="D5710"/>
      <c r="E5710"/>
      <c r="F5710"/>
    </row>
    <row r="5711" spans="4:6">
      <c r="D5711"/>
      <c r="E5711"/>
      <c r="F5711"/>
    </row>
    <row r="5712" spans="4:6">
      <c r="D5712"/>
      <c r="E5712"/>
      <c r="F5712"/>
    </row>
    <row r="5713" spans="4:6">
      <c r="D5713"/>
      <c r="E5713"/>
      <c r="F5713"/>
    </row>
    <row r="5714" spans="4:6">
      <c r="D5714"/>
      <c r="E5714"/>
      <c r="F5714"/>
    </row>
    <row r="5715" spans="4:6">
      <c r="D5715"/>
      <c r="E5715"/>
      <c r="F5715"/>
    </row>
    <row r="5716" spans="4:6">
      <c r="D5716"/>
      <c r="E5716"/>
      <c r="F5716"/>
    </row>
    <row r="5717" spans="4:6">
      <c r="D5717"/>
      <c r="E5717"/>
      <c r="F5717"/>
    </row>
    <row r="5718" spans="4:6">
      <c r="D5718"/>
      <c r="E5718"/>
      <c r="F5718"/>
    </row>
    <row r="5719" spans="4:6">
      <c r="D5719"/>
      <c r="E5719"/>
      <c r="F5719"/>
    </row>
  </sheetData>
  <autoFilter ref="A11:V590" xr:uid="{00000000-0009-0000-0000-000007000000}"/>
  <dataValidations count="1">
    <dataValidation type="textLength" errorStyle="information" allowBlank="1" showInputMessage="1" showErrorMessage="1" error="XLBVal:8=_x000d__x000a_XLBRowCount:3=549_x000d__x000a_XLBColCount:3=22_x000d__x000a_Style:2=2_x000d__x000a_" sqref="A10" xr:uid="{00000000-0002-0000-0700-000000000000}">
      <formula1>0</formula1>
      <formula2>300</formula2>
    </dataValidation>
  </dataValidations>
  <pageMargins left="0.7" right="0.7" top="0.75" bottom="0.75" header="0.3" footer="0.3"/>
  <pageSetup paperSize="9" scale="94"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B2C00-BF32-4E7F-B92F-531315887E1F}">
  <dimension ref="A3:Y2753"/>
  <sheetViews>
    <sheetView topLeftCell="D386" workbookViewId="0">
      <selection activeCell="J395" sqref="J395"/>
    </sheetView>
  </sheetViews>
  <sheetFormatPr baseColWidth="10" defaultColWidth="8.7265625" defaultRowHeight="14.5"/>
  <cols>
    <col min="1" max="3" width="0" hidden="1" customWidth="1"/>
    <col min="6" max="6" width="12.1796875" bestFit="1" customWidth="1"/>
  </cols>
  <sheetData>
    <row r="3" spans="1:23">
      <c r="A3" s="467"/>
      <c r="B3" s="467"/>
      <c r="C3" s="467"/>
      <c r="D3" s="467" t="s">
        <v>2153</v>
      </c>
      <c r="E3" s="467" t="s">
        <v>2149</v>
      </c>
      <c r="F3" s="467" t="s">
        <v>2150</v>
      </c>
      <c r="G3" s="467" t="s">
        <v>2154</v>
      </c>
      <c r="H3" s="467" t="s">
        <v>2155</v>
      </c>
      <c r="I3" s="467" t="s">
        <v>2156</v>
      </c>
      <c r="J3" s="467" t="s">
        <v>282</v>
      </c>
      <c r="K3" s="467" t="s">
        <v>2157</v>
      </c>
      <c r="L3" s="467" t="s">
        <v>2158</v>
      </c>
      <c r="M3" s="467" t="s">
        <v>2159</v>
      </c>
      <c r="N3" s="467" t="s">
        <v>2152</v>
      </c>
      <c r="O3" s="467" t="s">
        <v>2160</v>
      </c>
      <c r="P3" s="467" t="s">
        <v>2151</v>
      </c>
      <c r="Q3" s="467" t="s">
        <v>2161</v>
      </c>
      <c r="R3" s="467" t="s">
        <v>2162</v>
      </c>
      <c r="S3" s="467" t="s">
        <v>2163</v>
      </c>
      <c r="T3" s="467" t="s">
        <v>294</v>
      </c>
      <c r="U3" s="467" t="s">
        <v>2164</v>
      </c>
      <c r="V3" s="467" t="s">
        <v>2165</v>
      </c>
      <c r="W3" s="467" t="s">
        <v>2166</v>
      </c>
    </row>
    <row r="4" spans="1:23">
      <c r="A4" s="467"/>
      <c r="B4" s="467"/>
      <c r="C4" s="468" t="s">
        <v>2167</v>
      </c>
      <c r="D4" s="467" t="s">
        <v>2168</v>
      </c>
      <c r="E4" s="467" t="s">
        <v>259</v>
      </c>
      <c r="F4" s="472">
        <v>43555</v>
      </c>
      <c r="G4" s="467" t="s">
        <v>296</v>
      </c>
      <c r="H4" s="467" t="s">
        <v>2169</v>
      </c>
      <c r="I4" s="467" t="s">
        <v>2170</v>
      </c>
      <c r="J4" s="467" t="s">
        <v>297</v>
      </c>
      <c r="K4" s="467">
        <v>-289123.83</v>
      </c>
      <c r="L4" s="467" t="s">
        <v>10</v>
      </c>
      <c r="M4" s="467">
        <v>-383845</v>
      </c>
      <c r="N4" s="467" t="s">
        <v>298</v>
      </c>
      <c r="O4" s="467" t="s">
        <v>2171</v>
      </c>
      <c r="P4" s="467" t="s">
        <v>299</v>
      </c>
      <c r="Q4" s="467" t="s">
        <v>2168</v>
      </c>
      <c r="R4" s="467" t="s">
        <v>300</v>
      </c>
      <c r="S4" s="467" t="s">
        <v>2168</v>
      </c>
      <c r="T4" s="467" t="s">
        <v>240</v>
      </c>
      <c r="U4" s="467" t="s">
        <v>2168</v>
      </c>
      <c r="V4" s="467">
        <v>-338144.78</v>
      </c>
      <c r="W4" s="467">
        <v>-383845</v>
      </c>
    </row>
    <row r="5" spans="1:23">
      <c r="A5" s="467"/>
      <c r="B5" s="467"/>
      <c r="C5" s="468" t="s">
        <v>2173</v>
      </c>
      <c r="D5" s="467" t="s">
        <v>2168</v>
      </c>
      <c r="E5" s="467" t="s">
        <v>259</v>
      </c>
      <c r="F5" s="472">
        <v>43769</v>
      </c>
      <c r="G5" s="467" t="s">
        <v>2174</v>
      </c>
      <c r="H5" s="467" t="s">
        <v>2175</v>
      </c>
      <c r="I5" s="467" t="s">
        <v>2176</v>
      </c>
      <c r="J5" s="467" t="s">
        <v>297</v>
      </c>
      <c r="K5" s="467">
        <v>-298701.74</v>
      </c>
      <c r="L5" s="467" t="s">
        <v>10</v>
      </c>
      <c r="M5" s="467">
        <v>-367436</v>
      </c>
      <c r="N5" s="467" t="s">
        <v>2177</v>
      </c>
      <c r="O5" s="467" t="s">
        <v>2178</v>
      </c>
      <c r="P5" s="467" t="s">
        <v>299</v>
      </c>
      <c r="Q5" s="467" t="s">
        <v>2168</v>
      </c>
      <c r="R5" s="467" t="s">
        <v>300</v>
      </c>
      <c r="S5" s="467" t="s">
        <v>2168</v>
      </c>
      <c r="T5" s="467" t="s">
        <v>240</v>
      </c>
      <c r="U5" s="467" t="s">
        <v>2168</v>
      </c>
      <c r="V5" s="467">
        <v>-336460.63</v>
      </c>
      <c r="W5" s="467">
        <v>-367436</v>
      </c>
    </row>
    <row r="6" spans="1:23">
      <c r="A6" s="467"/>
      <c r="B6" s="467"/>
      <c r="C6" s="468" t="s">
        <v>2179</v>
      </c>
      <c r="D6" s="467" t="s">
        <v>302</v>
      </c>
      <c r="E6" s="467" t="s">
        <v>259</v>
      </c>
      <c r="F6" s="472">
        <v>43555</v>
      </c>
      <c r="G6" s="467" t="s">
        <v>296</v>
      </c>
      <c r="H6" s="467" t="s">
        <v>2169</v>
      </c>
      <c r="I6" s="467" t="s">
        <v>2170</v>
      </c>
      <c r="J6" s="467" t="s">
        <v>297</v>
      </c>
      <c r="K6" s="467">
        <v>7.06</v>
      </c>
      <c r="L6" s="467" t="s">
        <v>10</v>
      </c>
      <c r="M6" s="467">
        <v>9.3699999999999992</v>
      </c>
      <c r="N6" s="467" t="s">
        <v>303</v>
      </c>
      <c r="O6" s="467" t="s">
        <v>2180</v>
      </c>
      <c r="P6" s="467" t="s">
        <v>299</v>
      </c>
      <c r="Q6" s="467" t="s">
        <v>2168</v>
      </c>
      <c r="R6" s="467" t="s">
        <v>2168</v>
      </c>
      <c r="S6" s="467" t="s">
        <v>61</v>
      </c>
      <c r="T6" s="467" t="s">
        <v>240</v>
      </c>
      <c r="U6" s="467" t="s">
        <v>302</v>
      </c>
      <c r="V6" s="467">
        <v>8.26</v>
      </c>
      <c r="W6" s="467">
        <v>9.3699999999999992</v>
      </c>
    </row>
    <row r="7" spans="1:23">
      <c r="A7" s="467"/>
      <c r="B7" s="467"/>
      <c r="C7" s="468" t="s">
        <v>2181</v>
      </c>
      <c r="D7" s="467" t="s">
        <v>302</v>
      </c>
      <c r="E7" s="467" t="s">
        <v>259</v>
      </c>
      <c r="F7" s="472">
        <v>43769</v>
      </c>
      <c r="G7" s="467" t="s">
        <v>2174</v>
      </c>
      <c r="H7" s="467" t="s">
        <v>2175</v>
      </c>
      <c r="I7" s="467" t="s">
        <v>2176</v>
      </c>
      <c r="J7" s="467" t="s">
        <v>297</v>
      </c>
      <c r="K7" s="467">
        <v>7.51</v>
      </c>
      <c r="L7" s="467" t="s">
        <v>10</v>
      </c>
      <c r="M7" s="467">
        <v>9.24</v>
      </c>
      <c r="N7" s="467" t="s">
        <v>303</v>
      </c>
      <c r="O7" s="467" t="s">
        <v>2180</v>
      </c>
      <c r="P7" s="467" t="s">
        <v>299</v>
      </c>
      <c r="Q7" s="467" t="s">
        <v>2168</v>
      </c>
      <c r="R7" s="467" t="s">
        <v>2168</v>
      </c>
      <c r="S7" s="467" t="s">
        <v>61</v>
      </c>
      <c r="T7" s="467" t="s">
        <v>240</v>
      </c>
      <c r="U7" s="467" t="s">
        <v>302</v>
      </c>
      <c r="V7" s="467">
        <v>8.4600000000000009</v>
      </c>
      <c r="W7" s="467">
        <v>9.24</v>
      </c>
    </row>
    <row r="8" spans="1:23">
      <c r="A8" s="467"/>
      <c r="B8" s="467"/>
      <c r="C8" s="468" t="s">
        <v>2182</v>
      </c>
      <c r="D8" s="467" t="s">
        <v>168</v>
      </c>
      <c r="E8" s="467" t="s">
        <v>259</v>
      </c>
      <c r="F8" s="472">
        <v>43555</v>
      </c>
      <c r="G8" s="467" t="s">
        <v>304</v>
      </c>
      <c r="H8" s="467" t="s">
        <v>2183</v>
      </c>
      <c r="I8" s="467" t="s">
        <v>2170</v>
      </c>
      <c r="J8" s="467" t="s">
        <v>305</v>
      </c>
      <c r="K8" s="467">
        <v>45.68</v>
      </c>
      <c r="L8" s="467" t="s">
        <v>10</v>
      </c>
      <c r="M8" s="467">
        <v>60</v>
      </c>
      <c r="N8" s="467" t="s">
        <v>306</v>
      </c>
      <c r="O8" s="467" t="s">
        <v>2184</v>
      </c>
      <c r="P8" s="467" t="s">
        <v>307</v>
      </c>
      <c r="Q8" s="467" t="s">
        <v>2168</v>
      </c>
      <c r="R8" s="467" t="s">
        <v>308</v>
      </c>
      <c r="S8" s="467" t="s">
        <v>61</v>
      </c>
      <c r="T8" s="467" t="s">
        <v>240</v>
      </c>
      <c r="U8" s="467" t="s">
        <v>302</v>
      </c>
      <c r="V8" s="467">
        <v>53.43</v>
      </c>
      <c r="W8" s="467">
        <v>60</v>
      </c>
    </row>
    <row r="9" spans="1:23">
      <c r="A9" s="467"/>
      <c r="B9" s="467"/>
      <c r="C9" s="468" t="s">
        <v>2185</v>
      </c>
      <c r="D9" s="467" t="s">
        <v>168</v>
      </c>
      <c r="E9" s="467" t="s">
        <v>259</v>
      </c>
      <c r="F9" s="472">
        <v>43555</v>
      </c>
      <c r="G9" s="467" t="s">
        <v>304</v>
      </c>
      <c r="H9" s="467" t="s">
        <v>2183</v>
      </c>
      <c r="I9" s="467" t="s">
        <v>2170</v>
      </c>
      <c r="J9" s="467" t="s">
        <v>309</v>
      </c>
      <c r="K9" s="467">
        <v>114.2</v>
      </c>
      <c r="L9" s="467" t="s">
        <v>10</v>
      </c>
      <c r="M9" s="467">
        <v>150</v>
      </c>
      <c r="N9" s="467" t="s">
        <v>306</v>
      </c>
      <c r="O9" s="467" t="s">
        <v>2184</v>
      </c>
      <c r="P9" s="467" t="s">
        <v>307</v>
      </c>
      <c r="Q9" s="467" t="s">
        <v>2168</v>
      </c>
      <c r="R9" s="467" t="s">
        <v>308</v>
      </c>
      <c r="S9" s="467" t="s">
        <v>61</v>
      </c>
      <c r="T9" s="467" t="s">
        <v>240</v>
      </c>
      <c r="U9" s="467" t="s">
        <v>302</v>
      </c>
      <c r="V9" s="467">
        <v>133.56</v>
      </c>
      <c r="W9" s="467">
        <v>150</v>
      </c>
    </row>
    <row r="10" spans="1:23">
      <c r="A10" s="467"/>
      <c r="B10" s="467"/>
      <c r="C10" s="468" t="s">
        <v>2186</v>
      </c>
      <c r="D10" s="467" t="s">
        <v>168</v>
      </c>
      <c r="E10" s="467" t="s">
        <v>259</v>
      </c>
      <c r="F10" s="472">
        <v>43555</v>
      </c>
      <c r="G10" s="467" t="s">
        <v>304</v>
      </c>
      <c r="H10" s="467" t="s">
        <v>2183</v>
      </c>
      <c r="I10" s="467" t="s">
        <v>2170</v>
      </c>
      <c r="J10" s="467" t="s">
        <v>310</v>
      </c>
      <c r="K10" s="467">
        <v>127.91</v>
      </c>
      <c r="L10" s="467" t="s">
        <v>10</v>
      </c>
      <c r="M10" s="467">
        <v>168</v>
      </c>
      <c r="N10" s="467" t="s">
        <v>306</v>
      </c>
      <c r="O10" s="467" t="s">
        <v>2184</v>
      </c>
      <c r="P10" s="467" t="s">
        <v>307</v>
      </c>
      <c r="Q10" s="467" t="s">
        <v>2168</v>
      </c>
      <c r="R10" s="467" t="s">
        <v>308</v>
      </c>
      <c r="S10" s="467" t="s">
        <v>61</v>
      </c>
      <c r="T10" s="467" t="s">
        <v>240</v>
      </c>
      <c r="U10" s="467" t="s">
        <v>302</v>
      </c>
      <c r="V10" s="467">
        <v>149.6</v>
      </c>
      <c r="W10" s="467">
        <v>168</v>
      </c>
    </row>
    <row r="11" spans="1:23">
      <c r="A11" s="467"/>
      <c r="B11" s="467"/>
      <c r="C11" s="468" t="s">
        <v>2187</v>
      </c>
      <c r="D11" s="467" t="s">
        <v>168</v>
      </c>
      <c r="E11" s="467" t="s">
        <v>259</v>
      </c>
      <c r="F11" s="472">
        <v>43555</v>
      </c>
      <c r="G11" s="467" t="s">
        <v>304</v>
      </c>
      <c r="H11" s="467" t="s">
        <v>2183</v>
      </c>
      <c r="I11" s="467" t="s">
        <v>2170</v>
      </c>
      <c r="J11" s="467" t="s">
        <v>311</v>
      </c>
      <c r="K11" s="467">
        <v>76.14</v>
      </c>
      <c r="L11" s="467" t="s">
        <v>10</v>
      </c>
      <c r="M11" s="467">
        <v>100</v>
      </c>
      <c r="N11" s="467" t="s">
        <v>306</v>
      </c>
      <c r="O11" s="467" t="s">
        <v>2184</v>
      </c>
      <c r="P11" s="467" t="s">
        <v>307</v>
      </c>
      <c r="Q11" s="467" t="s">
        <v>2168</v>
      </c>
      <c r="R11" s="467" t="s">
        <v>308</v>
      </c>
      <c r="S11" s="467" t="s">
        <v>61</v>
      </c>
      <c r="T11" s="467" t="s">
        <v>240</v>
      </c>
      <c r="U11" s="467" t="s">
        <v>302</v>
      </c>
      <c r="V11" s="467">
        <v>89.05</v>
      </c>
      <c r="W11" s="467">
        <v>100</v>
      </c>
    </row>
    <row r="12" spans="1:23">
      <c r="A12" s="467"/>
      <c r="B12" s="467"/>
      <c r="C12" s="468" t="s">
        <v>2188</v>
      </c>
      <c r="D12" s="467" t="s">
        <v>168</v>
      </c>
      <c r="E12" s="467" t="s">
        <v>259</v>
      </c>
      <c r="F12" s="472">
        <v>43555</v>
      </c>
      <c r="G12" s="467" t="s">
        <v>304</v>
      </c>
      <c r="H12" s="467" t="s">
        <v>2183</v>
      </c>
      <c r="I12" s="467" t="s">
        <v>2170</v>
      </c>
      <c r="J12" s="467" t="s">
        <v>312</v>
      </c>
      <c r="K12" s="467">
        <v>898.39</v>
      </c>
      <c r="L12" s="467" t="s">
        <v>10</v>
      </c>
      <c r="M12" s="467">
        <v>1180</v>
      </c>
      <c r="N12" s="467" t="s">
        <v>306</v>
      </c>
      <c r="O12" s="467" t="s">
        <v>2184</v>
      </c>
      <c r="P12" s="467" t="s">
        <v>307</v>
      </c>
      <c r="Q12" s="467" t="s">
        <v>2168</v>
      </c>
      <c r="R12" s="467" t="s">
        <v>308</v>
      </c>
      <c r="S12" s="467" t="s">
        <v>61</v>
      </c>
      <c r="T12" s="467" t="s">
        <v>240</v>
      </c>
      <c r="U12" s="467" t="s">
        <v>302</v>
      </c>
      <c r="V12" s="467">
        <v>1050.71</v>
      </c>
      <c r="W12" s="467">
        <v>1180</v>
      </c>
    </row>
    <row r="13" spans="1:23">
      <c r="A13" s="467"/>
      <c r="B13" s="467"/>
      <c r="C13" s="468" t="s">
        <v>2189</v>
      </c>
      <c r="D13" s="467" t="s">
        <v>168</v>
      </c>
      <c r="E13" s="467" t="s">
        <v>259</v>
      </c>
      <c r="F13" s="472">
        <v>43555</v>
      </c>
      <c r="G13" s="467" t="s">
        <v>304</v>
      </c>
      <c r="H13" s="467" t="s">
        <v>2183</v>
      </c>
      <c r="I13" s="467" t="s">
        <v>2170</v>
      </c>
      <c r="J13" s="467" t="s">
        <v>313</v>
      </c>
      <c r="K13" s="467">
        <v>629.64</v>
      </c>
      <c r="L13" s="467" t="s">
        <v>10</v>
      </c>
      <c r="M13" s="467">
        <v>827</v>
      </c>
      <c r="N13" s="467" t="s">
        <v>306</v>
      </c>
      <c r="O13" s="467" t="s">
        <v>2184</v>
      </c>
      <c r="P13" s="467" t="s">
        <v>307</v>
      </c>
      <c r="Q13" s="467" t="s">
        <v>2168</v>
      </c>
      <c r="R13" s="467" t="s">
        <v>308</v>
      </c>
      <c r="S13" s="467" t="s">
        <v>61</v>
      </c>
      <c r="T13" s="467" t="s">
        <v>240</v>
      </c>
      <c r="U13" s="467" t="s">
        <v>302</v>
      </c>
      <c r="V13" s="467">
        <v>736.4</v>
      </c>
      <c r="W13" s="467">
        <v>827</v>
      </c>
    </row>
    <row r="14" spans="1:23">
      <c r="A14" s="467"/>
      <c r="B14" s="467"/>
      <c r="C14" s="468" t="s">
        <v>2190</v>
      </c>
      <c r="D14" s="467" t="s">
        <v>168</v>
      </c>
      <c r="E14" s="467" t="s">
        <v>259</v>
      </c>
      <c r="F14" s="472">
        <v>43555</v>
      </c>
      <c r="G14" s="467" t="s">
        <v>304</v>
      </c>
      <c r="H14" s="467" t="s">
        <v>2183</v>
      </c>
      <c r="I14" s="467" t="s">
        <v>2170</v>
      </c>
      <c r="J14" s="467" t="s">
        <v>314</v>
      </c>
      <c r="K14" s="467">
        <v>502.49</v>
      </c>
      <c r="L14" s="467" t="s">
        <v>10</v>
      </c>
      <c r="M14" s="467">
        <v>660</v>
      </c>
      <c r="N14" s="467" t="s">
        <v>306</v>
      </c>
      <c r="O14" s="467" t="s">
        <v>2184</v>
      </c>
      <c r="P14" s="467" t="s">
        <v>307</v>
      </c>
      <c r="Q14" s="467" t="s">
        <v>2168</v>
      </c>
      <c r="R14" s="467" t="s">
        <v>308</v>
      </c>
      <c r="S14" s="467" t="s">
        <v>61</v>
      </c>
      <c r="T14" s="467" t="s">
        <v>240</v>
      </c>
      <c r="U14" s="467" t="s">
        <v>302</v>
      </c>
      <c r="V14" s="467">
        <v>587.69000000000005</v>
      </c>
      <c r="W14" s="467">
        <v>660</v>
      </c>
    </row>
    <row r="15" spans="1:23">
      <c r="A15" s="467"/>
      <c r="B15" s="467"/>
      <c r="C15" s="468" t="s">
        <v>2191</v>
      </c>
      <c r="D15" s="467" t="s">
        <v>168</v>
      </c>
      <c r="E15" s="467" t="s">
        <v>259</v>
      </c>
      <c r="F15" s="472">
        <v>43555</v>
      </c>
      <c r="G15" s="467" t="s">
        <v>304</v>
      </c>
      <c r="H15" s="467" t="s">
        <v>2183</v>
      </c>
      <c r="I15" s="467" t="s">
        <v>2170</v>
      </c>
      <c r="J15" s="467" t="s">
        <v>315</v>
      </c>
      <c r="K15" s="467">
        <v>456.81</v>
      </c>
      <c r="L15" s="467" t="s">
        <v>10</v>
      </c>
      <c r="M15" s="467">
        <v>600</v>
      </c>
      <c r="N15" s="467" t="s">
        <v>306</v>
      </c>
      <c r="O15" s="467" t="s">
        <v>2184</v>
      </c>
      <c r="P15" s="467" t="s">
        <v>307</v>
      </c>
      <c r="Q15" s="467" t="s">
        <v>2168</v>
      </c>
      <c r="R15" s="467" t="s">
        <v>308</v>
      </c>
      <c r="S15" s="467" t="s">
        <v>61</v>
      </c>
      <c r="T15" s="467" t="s">
        <v>240</v>
      </c>
      <c r="U15" s="467" t="s">
        <v>302</v>
      </c>
      <c r="V15" s="467">
        <v>534.26</v>
      </c>
      <c r="W15" s="467">
        <v>600</v>
      </c>
    </row>
    <row r="16" spans="1:23">
      <c r="A16" s="467"/>
      <c r="B16" s="467"/>
      <c r="C16" s="468" t="s">
        <v>2192</v>
      </c>
      <c r="D16" s="467" t="s">
        <v>168</v>
      </c>
      <c r="E16" s="467" t="s">
        <v>259</v>
      </c>
      <c r="F16" s="472">
        <v>43555</v>
      </c>
      <c r="G16" s="467" t="s">
        <v>304</v>
      </c>
      <c r="H16" s="467" t="s">
        <v>2183</v>
      </c>
      <c r="I16" s="467" t="s">
        <v>2170</v>
      </c>
      <c r="J16" s="467" t="s">
        <v>316</v>
      </c>
      <c r="K16" s="467">
        <v>921.23</v>
      </c>
      <c r="L16" s="467" t="s">
        <v>10</v>
      </c>
      <c r="M16" s="467">
        <v>1210</v>
      </c>
      <c r="N16" s="467" t="s">
        <v>306</v>
      </c>
      <c r="O16" s="467" t="s">
        <v>2184</v>
      </c>
      <c r="P16" s="467" t="s">
        <v>307</v>
      </c>
      <c r="Q16" s="467" t="s">
        <v>2168</v>
      </c>
      <c r="R16" s="467" t="s">
        <v>308</v>
      </c>
      <c r="S16" s="467" t="s">
        <v>61</v>
      </c>
      <c r="T16" s="467" t="s">
        <v>240</v>
      </c>
      <c r="U16" s="467" t="s">
        <v>302</v>
      </c>
      <c r="V16" s="467">
        <v>1077.42</v>
      </c>
      <c r="W16" s="467">
        <v>1210</v>
      </c>
    </row>
    <row r="17" spans="1:23">
      <c r="A17" s="467"/>
      <c r="B17" s="467"/>
      <c r="C17" s="468" t="s">
        <v>2193</v>
      </c>
      <c r="D17" s="467" t="s">
        <v>168</v>
      </c>
      <c r="E17" s="467" t="s">
        <v>259</v>
      </c>
      <c r="F17" s="472">
        <v>43555</v>
      </c>
      <c r="G17" s="467" t="s">
        <v>304</v>
      </c>
      <c r="H17" s="467" t="s">
        <v>2183</v>
      </c>
      <c r="I17" s="467" t="s">
        <v>2170</v>
      </c>
      <c r="J17" s="467" t="s">
        <v>317</v>
      </c>
      <c r="K17" s="467">
        <v>137.04</v>
      </c>
      <c r="L17" s="467" t="s">
        <v>10</v>
      </c>
      <c r="M17" s="467">
        <v>180</v>
      </c>
      <c r="N17" s="467" t="s">
        <v>306</v>
      </c>
      <c r="O17" s="467" t="s">
        <v>2184</v>
      </c>
      <c r="P17" s="467" t="s">
        <v>307</v>
      </c>
      <c r="Q17" s="467" t="s">
        <v>2168</v>
      </c>
      <c r="R17" s="467" t="s">
        <v>308</v>
      </c>
      <c r="S17" s="467" t="s">
        <v>61</v>
      </c>
      <c r="T17" s="467" t="s">
        <v>240</v>
      </c>
      <c r="U17" s="467" t="s">
        <v>302</v>
      </c>
      <c r="V17" s="467">
        <v>160.28</v>
      </c>
      <c r="W17" s="467">
        <v>180</v>
      </c>
    </row>
    <row r="18" spans="1:23">
      <c r="A18" s="467"/>
      <c r="B18" s="467"/>
      <c r="C18" s="468" t="s">
        <v>2194</v>
      </c>
      <c r="D18" s="467" t="s">
        <v>168</v>
      </c>
      <c r="E18" s="467" t="s">
        <v>259</v>
      </c>
      <c r="F18" s="472">
        <v>43555</v>
      </c>
      <c r="G18" s="467" t="s">
        <v>304</v>
      </c>
      <c r="H18" s="467" t="s">
        <v>2183</v>
      </c>
      <c r="I18" s="467" t="s">
        <v>2170</v>
      </c>
      <c r="J18" s="467" t="s">
        <v>318</v>
      </c>
      <c r="K18" s="467">
        <v>60.91</v>
      </c>
      <c r="L18" s="467" t="s">
        <v>10</v>
      </c>
      <c r="M18" s="467">
        <v>80</v>
      </c>
      <c r="N18" s="467" t="s">
        <v>306</v>
      </c>
      <c r="O18" s="467" t="s">
        <v>2184</v>
      </c>
      <c r="P18" s="467" t="s">
        <v>307</v>
      </c>
      <c r="Q18" s="467" t="s">
        <v>2168</v>
      </c>
      <c r="R18" s="467" t="s">
        <v>308</v>
      </c>
      <c r="S18" s="467" t="s">
        <v>61</v>
      </c>
      <c r="T18" s="467" t="s">
        <v>240</v>
      </c>
      <c r="U18" s="467" t="s">
        <v>302</v>
      </c>
      <c r="V18" s="467">
        <v>71.239999999999995</v>
      </c>
      <c r="W18" s="467">
        <v>80</v>
      </c>
    </row>
    <row r="19" spans="1:23">
      <c r="A19" s="467"/>
      <c r="B19" s="467"/>
      <c r="C19" s="468" t="s">
        <v>2195</v>
      </c>
      <c r="D19" s="467" t="s">
        <v>168</v>
      </c>
      <c r="E19" s="467" t="s">
        <v>259</v>
      </c>
      <c r="F19" s="472">
        <v>43555</v>
      </c>
      <c r="G19" s="467" t="s">
        <v>304</v>
      </c>
      <c r="H19" s="467" t="s">
        <v>2183</v>
      </c>
      <c r="I19" s="467" t="s">
        <v>2170</v>
      </c>
      <c r="J19" s="467" t="s">
        <v>319</v>
      </c>
      <c r="K19" s="467">
        <v>76.14</v>
      </c>
      <c r="L19" s="467" t="s">
        <v>10</v>
      </c>
      <c r="M19" s="467">
        <v>100</v>
      </c>
      <c r="N19" s="467" t="s">
        <v>306</v>
      </c>
      <c r="O19" s="467" t="s">
        <v>2184</v>
      </c>
      <c r="P19" s="467" t="s">
        <v>307</v>
      </c>
      <c r="Q19" s="467" t="s">
        <v>2168</v>
      </c>
      <c r="R19" s="467" t="s">
        <v>308</v>
      </c>
      <c r="S19" s="467" t="s">
        <v>61</v>
      </c>
      <c r="T19" s="467" t="s">
        <v>240</v>
      </c>
      <c r="U19" s="467" t="s">
        <v>302</v>
      </c>
      <c r="V19" s="467">
        <v>89.05</v>
      </c>
      <c r="W19" s="467">
        <v>100</v>
      </c>
    </row>
    <row r="20" spans="1:23">
      <c r="A20" s="467"/>
      <c r="B20" s="467"/>
      <c r="C20" s="468" t="s">
        <v>2196</v>
      </c>
      <c r="D20" s="467" t="s">
        <v>168</v>
      </c>
      <c r="E20" s="467" t="s">
        <v>259</v>
      </c>
      <c r="F20" s="472">
        <v>43555</v>
      </c>
      <c r="G20" s="467" t="s">
        <v>304</v>
      </c>
      <c r="H20" s="467" t="s">
        <v>2183</v>
      </c>
      <c r="I20" s="467" t="s">
        <v>2170</v>
      </c>
      <c r="J20" s="467" t="s">
        <v>320</v>
      </c>
      <c r="K20" s="467">
        <v>45.68</v>
      </c>
      <c r="L20" s="467" t="s">
        <v>10</v>
      </c>
      <c r="M20" s="467">
        <v>60</v>
      </c>
      <c r="N20" s="467" t="s">
        <v>306</v>
      </c>
      <c r="O20" s="467" t="s">
        <v>2184</v>
      </c>
      <c r="P20" s="467" t="s">
        <v>307</v>
      </c>
      <c r="Q20" s="467" t="s">
        <v>2168</v>
      </c>
      <c r="R20" s="467" t="s">
        <v>308</v>
      </c>
      <c r="S20" s="467" t="s">
        <v>61</v>
      </c>
      <c r="T20" s="467" t="s">
        <v>240</v>
      </c>
      <c r="U20" s="467" t="s">
        <v>302</v>
      </c>
      <c r="V20" s="467">
        <v>53.43</v>
      </c>
      <c r="W20" s="467">
        <v>60</v>
      </c>
    </row>
    <row r="21" spans="1:23">
      <c r="A21" s="467"/>
      <c r="B21" s="467"/>
      <c r="C21" s="468" t="s">
        <v>2197</v>
      </c>
      <c r="D21" s="467" t="s">
        <v>168</v>
      </c>
      <c r="E21" s="467" t="s">
        <v>259</v>
      </c>
      <c r="F21" s="472">
        <v>43555</v>
      </c>
      <c r="G21" s="467" t="s">
        <v>304</v>
      </c>
      <c r="H21" s="467" t="s">
        <v>2183</v>
      </c>
      <c r="I21" s="467" t="s">
        <v>2170</v>
      </c>
      <c r="J21" s="467" t="s">
        <v>321</v>
      </c>
      <c r="K21" s="467">
        <v>14.47</v>
      </c>
      <c r="L21" s="467" t="s">
        <v>10</v>
      </c>
      <c r="M21" s="467">
        <v>19</v>
      </c>
      <c r="N21" s="467" t="s">
        <v>306</v>
      </c>
      <c r="O21" s="467" t="s">
        <v>2184</v>
      </c>
      <c r="P21" s="467" t="s">
        <v>307</v>
      </c>
      <c r="Q21" s="467" t="s">
        <v>2168</v>
      </c>
      <c r="R21" s="467" t="s">
        <v>308</v>
      </c>
      <c r="S21" s="467" t="s">
        <v>61</v>
      </c>
      <c r="T21" s="467" t="s">
        <v>240</v>
      </c>
      <c r="U21" s="467" t="s">
        <v>302</v>
      </c>
      <c r="V21" s="467">
        <v>16.920000000000002</v>
      </c>
      <c r="W21" s="467">
        <v>19</v>
      </c>
    </row>
    <row r="22" spans="1:23">
      <c r="A22" s="467"/>
      <c r="B22" s="467"/>
      <c r="C22" s="468" t="s">
        <v>2198</v>
      </c>
      <c r="D22" s="467" t="s">
        <v>168</v>
      </c>
      <c r="E22" s="467" t="s">
        <v>259</v>
      </c>
      <c r="F22" s="472">
        <v>43555</v>
      </c>
      <c r="G22" s="467" t="s">
        <v>304</v>
      </c>
      <c r="H22" s="467" t="s">
        <v>2183</v>
      </c>
      <c r="I22" s="467" t="s">
        <v>2170</v>
      </c>
      <c r="J22" s="467" t="s">
        <v>322</v>
      </c>
      <c r="K22" s="467">
        <v>6.09</v>
      </c>
      <c r="L22" s="467" t="s">
        <v>10</v>
      </c>
      <c r="M22" s="467">
        <v>8</v>
      </c>
      <c r="N22" s="467" t="s">
        <v>306</v>
      </c>
      <c r="O22" s="467" t="s">
        <v>2184</v>
      </c>
      <c r="P22" s="467" t="s">
        <v>307</v>
      </c>
      <c r="Q22" s="467" t="s">
        <v>2168</v>
      </c>
      <c r="R22" s="467" t="s">
        <v>308</v>
      </c>
      <c r="S22" s="467" t="s">
        <v>61</v>
      </c>
      <c r="T22" s="467" t="s">
        <v>240</v>
      </c>
      <c r="U22" s="467" t="s">
        <v>302</v>
      </c>
      <c r="V22" s="467">
        <v>7.12</v>
      </c>
      <c r="W22" s="467">
        <v>8</v>
      </c>
    </row>
    <row r="23" spans="1:23">
      <c r="A23" s="467"/>
      <c r="B23" s="467"/>
      <c r="C23" s="468" t="s">
        <v>2199</v>
      </c>
      <c r="D23" s="467" t="s">
        <v>168</v>
      </c>
      <c r="E23" s="467" t="s">
        <v>259</v>
      </c>
      <c r="F23" s="472">
        <v>43646</v>
      </c>
      <c r="G23" s="467" t="s">
        <v>805</v>
      </c>
      <c r="H23" s="467" t="s">
        <v>2200</v>
      </c>
      <c r="I23" s="467" t="s">
        <v>2201</v>
      </c>
      <c r="J23" s="467" t="s">
        <v>806</v>
      </c>
      <c r="K23" s="467">
        <v>3005.56</v>
      </c>
      <c r="L23" s="467" t="s">
        <v>10</v>
      </c>
      <c r="M23" s="467">
        <v>3920</v>
      </c>
      <c r="N23" s="467" t="s">
        <v>306</v>
      </c>
      <c r="O23" s="467" t="s">
        <v>2184</v>
      </c>
      <c r="P23" s="467" t="s">
        <v>307</v>
      </c>
      <c r="Q23" s="467" t="s">
        <v>2168</v>
      </c>
      <c r="R23" s="467" t="s">
        <v>308</v>
      </c>
      <c r="S23" s="467" t="s">
        <v>61</v>
      </c>
      <c r="T23" s="467" t="s">
        <v>240</v>
      </c>
      <c r="U23" s="467" t="s">
        <v>302</v>
      </c>
      <c r="V23" s="467">
        <v>3401</v>
      </c>
      <c r="W23" s="467">
        <v>3920</v>
      </c>
    </row>
    <row r="24" spans="1:23">
      <c r="A24" s="467"/>
      <c r="B24" s="467"/>
      <c r="C24" s="468" t="s">
        <v>2202</v>
      </c>
      <c r="D24" s="467" t="s">
        <v>168</v>
      </c>
      <c r="E24" s="467" t="s">
        <v>259</v>
      </c>
      <c r="F24" s="472">
        <v>43646</v>
      </c>
      <c r="G24" s="467" t="s">
        <v>805</v>
      </c>
      <c r="H24" s="467" t="s">
        <v>2200</v>
      </c>
      <c r="I24" s="467" t="s">
        <v>2201</v>
      </c>
      <c r="J24" s="467" t="s">
        <v>807</v>
      </c>
      <c r="K24" s="467">
        <v>76.67</v>
      </c>
      <c r="L24" s="467" t="s">
        <v>10</v>
      </c>
      <c r="M24" s="467">
        <v>100</v>
      </c>
      <c r="N24" s="467" t="s">
        <v>306</v>
      </c>
      <c r="O24" s="467" t="s">
        <v>2184</v>
      </c>
      <c r="P24" s="467" t="s">
        <v>307</v>
      </c>
      <c r="Q24" s="467" t="s">
        <v>2168</v>
      </c>
      <c r="R24" s="467" t="s">
        <v>308</v>
      </c>
      <c r="S24" s="467" t="s">
        <v>61</v>
      </c>
      <c r="T24" s="467" t="s">
        <v>240</v>
      </c>
      <c r="U24" s="467" t="s">
        <v>302</v>
      </c>
      <c r="V24" s="467">
        <v>86.76</v>
      </c>
      <c r="W24" s="467">
        <v>100</v>
      </c>
    </row>
    <row r="25" spans="1:23">
      <c r="A25" s="467"/>
      <c r="B25" s="467"/>
      <c r="C25" s="468" t="s">
        <v>2203</v>
      </c>
      <c r="D25" s="467" t="s">
        <v>168</v>
      </c>
      <c r="E25" s="467" t="s">
        <v>259</v>
      </c>
      <c r="F25" s="472">
        <v>43646</v>
      </c>
      <c r="G25" s="467" t="s">
        <v>805</v>
      </c>
      <c r="H25" s="467" t="s">
        <v>2200</v>
      </c>
      <c r="I25" s="467" t="s">
        <v>2201</v>
      </c>
      <c r="J25" s="467" t="s">
        <v>808</v>
      </c>
      <c r="K25" s="467">
        <v>153.34</v>
      </c>
      <c r="L25" s="467" t="s">
        <v>10</v>
      </c>
      <c r="M25" s="467">
        <v>200</v>
      </c>
      <c r="N25" s="467" t="s">
        <v>306</v>
      </c>
      <c r="O25" s="467" t="s">
        <v>2184</v>
      </c>
      <c r="P25" s="467" t="s">
        <v>307</v>
      </c>
      <c r="Q25" s="467" t="s">
        <v>2168</v>
      </c>
      <c r="R25" s="467" t="s">
        <v>308</v>
      </c>
      <c r="S25" s="467" t="s">
        <v>61</v>
      </c>
      <c r="T25" s="467" t="s">
        <v>240</v>
      </c>
      <c r="U25" s="467" t="s">
        <v>302</v>
      </c>
      <c r="V25" s="467">
        <v>173.51</v>
      </c>
      <c r="W25" s="467">
        <v>200</v>
      </c>
    </row>
    <row r="26" spans="1:23">
      <c r="A26" s="467"/>
      <c r="B26" s="467"/>
      <c r="C26" s="468" t="s">
        <v>2204</v>
      </c>
      <c r="D26" s="467" t="s">
        <v>168</v>
      </c>
      <c r="E26" s="467" t="s">
        <v>259</v>
      </c>
      <c r="F26" s="472">
        <v>43646</v>
      </c>
      <c r="G26" s="467" t="s">
        <v>805</v>
      </c>
      <c r="H26" s="467" t="s">
        <v>2200</v>
      </c>
      <c r="I26" s="467" t="s">
        <v>2201</v>
      </c>
      <c r="J26" s="467" t="s">
        <v>809</v>
      </c>
      <c r="K26" s="467">
        <v>42.17</v>
      </c>
      <c r="L26" s="467" t="s">
        <v>10</v>
      </c>
      <c r="M26" s="467">
        <v>55</v>
      </c>
      <c r="N26" s="467" t="s">
        <v>306</v>
      </c>
      <c r="O26" s="467" t="s">
        <v>2184</v>
      </c>
      <c r="P26" s="467" t="s">
        <v>307</v>
      </c>
      <c r="Q26" s="467" t="s">
        <v>2168</v>
      </c>
      <c r="R26" s="467" t="s">
        <v>308</v>
      </c>
      <c r="S26" s="467" t="s">
        <v>61</v>
      </c>
      <c r="T26" s="467" t="s">
        <v>240</v>
      </c>
      <c r="U26" s="467" t="s">
        <v>302</v>
      </c>
      <c r="V26" s="467">
        <v>47.72</v>
      </c>
      <c r="W26" s="467">
        <v>55</v>
      </c>
    </row>
    <row r="27" spans="1:23">
      <c r="A27" s="467"/>
      <c r="B27" s="467"/>
      <c r="C27" s="468" t="s">
        <v>2205</v>
      </c>
      <c r="D27" s="467" t="s">
        <v>168</v>
      </c>
      <c r="E27" s="467" t="s">
        <v>259</v>
      </c>
      <c r="F27" s="472">
        <v>43646</v>
      </c>
      <c r="G27" s="467" t="s">
        <v>805</v>
      </c>
      <c r="H27" s="467" t="s">
        <v>2200</v>
      </c>
      <c r="I27" s="467" t="s">
        <v>2201</v>
      </c>
      <c r="J27" s="467" t="s">
        <v>810</v>
      </c>
      <c r="K27" s="467">
        <v>176.35</v>
      </c>
      <c r="L27" s="467" t="s">
        <v>10</v>
      </c>
      <c r="M27" s="467">
        <v>230</v>
      </c>
      <c r="N27" s="467" t="s">
        <v>306</v>
      </c>
      <c r="O27" s="467" t="s">
        <v>2184</v>
      </c>
      <c r="P27" s="467" t="s">
        <v>307</v>
      </c>
      <c r="Q27" s="467" t="s">
        <v>2168</v>
      </c>
      <c r="R27" s="467" t="s">
        <v>308</v>
      </c>
      <c r="S27" s="467" t="s">
        <v>61</v>
      </c>
      <c r="T27" s="467" t="s">
        <v>240</v>
      </c>
      <c r="U27" s="467" t="s">
        <v>302</v>
      </c>
      <c r="V27" s="467">
        <v>199.55</v>
      </c>
      <c r="W27" s="467">
        <v>230</v>
      </c>
    </row>
    <row r="28" spans="1:23">
      <c r="A28" s="467"/>
      <c r="B28" s="467"/>
      <c r="C28" s="468" t="s">
        <v>2206</v>
      </c>
      <c r="D28" s="467" t="s">
        <v>168</v>
      </c>
      <c r="E28" s="467" t="s">
        <v>259</v>
      </c>
      <c r="F28" s="472">
        <v>43646</v>
      </c>
      <c r="G28" s="467" t="s">
        <v>805</v>
      </c>
      <c r="H28" s="467" t="s">
        <v>2200</v>
      </c>
      <c r="I28" s="467" t="s">
        <v>2201</v>
      </c>
      <c r="J28" s="467" t="s">
        <v>811</v>
      </c>
      <c r="K28" s="467">
        <v>1380.1</v>
      </c>
      <c r="L28" s="467" t="s">
        <v>10</v>
      </c>
      <c r="M28" s="467">
        <v>1800</v>
      </c>
      <c r="N28" s="467" t="s">
        <v>306</v>
      </c>
      <c r="O28" s="467" t="s">
        <v>2184</v>
      </c>
      <c r="P28" s="467" t="s">
        <v>307</v>
      </c>
      <c r="Q28" s="467" t="s">
        <v>2168</v>
      </c>
      <c r="R28" s="467" t="s">
        <v>308</v>
      </c>
      <c r="S28" s="467" t="s">
        <v>61</v>
      </c>
      <c r="T28" s="467" t="s">
        <v>240</v>
      </c>
      <c r="U28" s="467" t="s">
        <v>302</v>
      </c>
      <c r="V28" s="467">
        <v>1561.68</v>
      </c>
      <c r="W28" s="467">
        <v>1800</v>
      </c>
    </row>
    <row r="29" spans="1:23">
      <c r="A29" s="467"/>
      <c r="B29" s="467"/>
      <c r="C29" s="468" t="s">
        <v>2207</v>
      </c>
      <c r="D29" s="467" t="s">
        <v>168</v>
      </c>
      <c r="E29" s="467" t="s">
        <v>259</v>
      </c>
      <c r="F29" s="472">
        <v>43646</v>
      </c>
      <c r="G29" s="467" t="s">
        <v>805</v>
      </c>
      <c r="H29" s="467" t="s">
        <v>2200</v>
      </c>
      <c r="I29" s="467" t="s">
        <v>2201</v>
      </c>
      <c r="J29" s="467" t="s">
        <v>812</v>
      </c>
      <c r="K29" s="467">
        <v>5238.45</v>
      </c>
      <c r="L29" s="467" t="s">
        <v>10</v>
      </c>
      <c r="M29" s="467">
        <v>6832.25</v>
      </c>
      <c r="N29" s="467" t="s">
        <v>306</v>
      </c>
      <c r="O29" s="467" t="s">
        <v>2184</v>
      </c>
      <c r="P29" s="467" t="s">
        <v>307</v>
      </c>
      <c r="Q29" s="467" t="s">
        <v>2168</v>
      </c>
      <c r="R29" s="467" t="s">
        <v>308</v>
      </c>
      <c r="S29" s="467" t="s">
        <v>61</v>
      </c>
      <c r="T29" s="467" t="s">
        <v>240</v>
      </c>
      <c r="U29" s="467" t="s">
        <v>302</v>
      </c>
      <c r="V29" s="467">
        <v>5927.67</v>
      </c>
      <c r="W29" s="467">
        <v>6832.25</v>
      </c>
    </row>
    <row r="30" spans="1:23">
      <c r="A30" s="467"/>
      <c r="B30" s="467"/>
      <c r="C30" s="468" t="s">
        <v>2208</v>
      </c>
      <c r="D30" s="467" t="s">
        <v>168</v>
      </c>
      <c r="E30" s="467" t="s">
        <v>259</v>
      </c>
      <c r="F30" s="472">
        <v>43646</v>
      </c>
      <c r="G30" s="467" t="s">
        <v>805</v>
      </c>
      <c r="H30" s="467" t="s">
        <v>2200</v>
      </c>
      <c r="I30" s="467" t="s">
        <v>2201</v>
      </c>
      <c r="J30" s="467" t="s">
        <v>813</v>
      </c>
      <c r="K30" s="467">
        <v>647.88</v>
      </c>
      <c r="L30" s="467" t="s">
        <v>10</v>
      </c>
      <c r="M30" s="467">
        <v>845</v>
      </c>
      <c r="N30" s="467" t="s">
        <v>306</v>
      </c>
      <c r="O30" s="467" t="s">
        <v>2184</v>
      </c>
      <c r="P30" s="467" t="s">
        <v>307</v>
      </c>
      <c r="Q30" s="467" t="s">
        <v>2168</v>
      </c>
      <c r="R30" s="467" t="s">
        <v>308</v>
      </c>
      <c r="S30" s="467" t="s">
        <v>61</v>
      </c>
      <c r="T30" s="467" t="s">
        <v>240</v>
      </c>
      <c r="U30" s="467" t="s">
        <v>302</v>
      </c>
      <c r="V30" s="467">
        <v>733.12</v>
      </c>
      <c r="W30" s="467">
        <v>845</v>
      </c>
    </row>
    <row r="31" spans="1:23">
      <c r="A31" s="467"/>
      <c r="B31" s="467"/>
      <c r="C31" s="468" t="s">
        <v>2209</v>
      </c>
      <c r="D31" s="467" t="s">
        <v>168</v>
      </c>
      <c r="E31" s="467" t="s">
        <v>259</v>
      </c>
      <c r="F31" s="472">
        <v>43646</v>
      </c>
      <c r="G31" s="467" t="s">
        <v>805</v>
      </c>
      <c r="H31" s="467" t="s">
        <v>2200</v>
      </c>
      <c r="I31" s="467" t="s">
        <v>2201</v>
      </c>
      <c r="J31" s="467" t="s">
        <v>814</v>
      </c>
      <c r="K31" s="467">
        <v>1730.88</v>
      </c>
      <c r="L31" s="467" t="s">
        <v>10</v>
      </c>
      <c r="M31" s="467">
        <v>2257.5</v>
      </c>
      <c r="N31" s="467" t="s">
        <v>306</v>
      </c>
      <c r="O31" s="467" t="s">
        <v>2184</v>
      </c>
      <c r="P31" s="467" t="s">
        <v>307</v>
      </c>
      <c r="Q31" s="467" t="s">
        <v>2168</v>
      </c>
      <c r="R31" s="467" t="s">
        <v>308</v>
      </c>
      <c r="S31" s="467" t="s">
        <v>61</v>
      </c>
      <c r="T31" s="467" t="s">
        <v>240</v>
      </c>
      <c r="U31" s="467" t="s">
        <v>302</v>
      </c>
      <c r="V31" s="467">
        <v>1958.61</v>
      </c>
      <c r="W31" s="467">
        <v>2257.5</v>
      </c>
    </row>
    <row r="32" spans="1:23">
      <c r="A32" s="467"/>
      <c r="B32" s="467"/>
      <c r="C32" s="468" t="s">
        <v>2210</v>
      </c>
      <c r="D32" s="467" t="s">
        <v>168</v>
      </c>
      <c r="E32" s="467" t="s">
        <v>259</v>
      </c>
      <c r="F32" s="472">
        <v>43646</v>
      </c>
      <c r="G32" s="467" t="s">
        <v>805</v>
      </c>
      <c r="H32" s="467" t="s">
        <v>2200</v>
      </c>
      <c r="I32" s="467" t="s">
        <v>2201</v>
      </c>
      <c r="J32" s="467" t="s">
        <v>815</v>
      </c>
      <c r="K32" s="467">
        <v>3887.29</v>
      </c>
      <c r="L32" s="467" t="s">
        <v>10</v>
      </c>
      <c r="M32" s="467">
        <v>5070</v>
      </c>
      <c r="N32" s="467" t="s">
        <v>306</v>
      </c>
      <c r="O32" s="467" t="s">
        <v>2184</v>
      </c>
      <c r="P32" s="467" t="s">
        <v>307</v>
      </c>
      <c r="Q32" s="467" t="s">
        <v>2168</v>
      </c>
      <c r="R32" s="467" t="s">
        <v>308</v>
      </c>
      <c r="S32" s="467" t="s">
        <v>61</v>
      </c>
      <c r="T32" s="467" t="s">
        <v>240</v>
      </c>
      <c r="U32" s="467" t="s">
        <v>302</v>
      </c>
      <c r="V32" s="467">
        <v>4398.74</v>
      </c>
      <c r="W32" s="467">
        <v>5070</v>
      </c>
    </row>
    <row r="33" spans="1:23">
      <c r="A33" s="467"/>
      <c r="B33" s="467"/>
      <c r="C33" s="468" t="s">
        <v>2211</v>
      </c>
      <c r="D33" s="467" t="s">
        <v>168</v>
      </c>
      <c r="E33" s="467" t="s">
        <v>259</v>
      </c>
      <c r="F33" s="472">
        <v>43646</v>
      </c>
      <c r="G33" s="467" t="s">
        <v>805</v>
      </c>
      <c r="H33" s="467" t="s">
        <v>2200</v>
      </c>
      <c r="I33" s="467" t="s">
        <v>2201</v>
      </c>
      <c r="J33" s="467" t="s">
        <v>816</v>
      </c>
      <c r="K33" s="467">
        <v>858.73</v>
      </c>
      <c r="L33" s="467" t="s">
        <v>10</v>
      </c>
      <c r="M33" s="467">
        <v>1120</v>
      </c>
      <c r="N33" s="467" t="s">
        <v>306</v>
      </c>
      <c r="O33" s="467" t="s">
        <v>2184</v>
      </c>
      <c r="P33" s="467" t="s">
        <v>307</v>
      </c>
      <c r="Q33" s="467" t="s">
        <v>2168</v>
      </c>
      <c r="R33" s="467" t="s">
        <v>308</v>
      </c>
      <c r="S33" s="467" t="s">
        <v>61</v>
      </c>
      <c r="T33" s="467" t="s">
        <v>240</v>
      </c>
      <c r="U33" s="467" t="s">
        <v>302</v>
      </c>
      <c r="V33" s="467">
        <v>971.71</v>
      </c>
      <c r="W33" s="467">
        <v>1120</v>
      </c>
    </row>
    <row r="34" spans="1:23">
      <c r="A34" s="467"/>
      <c r="B34" s="467"/>
      <c r="C34" s="468" t="s">
        <v>2212</v>
      </c>
      <c r="D34" s="467" t="s">
        <v>168</v>
      </c>
      <c r="E34" s="467" t="s">
        <v>259</v>
      </c>
      <c r="F34" s="472">
        <v>43646</v>
      </c>
      <c r="G34" s="467" t="s">
        <v>805</v>
      </c>
      <c r="H34" s="467" t="s">
        <v>2200</v>
      </c>
      <c r="I34" s="467" t="s">
        <v>2201</v>
      </c>
      <c r="J34" s="467" t="s">
        <v>817</v>
      </c>
      <c r="K34" s="467">
        <v>230.02</v>
      </c>
      <c r="L34" s="467" t="s">
        <v>10</v>
      </c>
      <c r="M34" s="467">
        <v>300</v>
      </c>
      <c r="N34" s="467" t="s">
        <v>306</v>
      </c>
      <c r="O34" s="467" t="s">
        <v>2184</v>
      </c>
      <c r="P34" s="467" t="s">
        <v>307</v>
      </c>
      <c r="Q34" s="467" t="s">
        <v>2168</v>
      </c>
      <c r="R34" s="467" t="s">
        <v>308</v>
      </c>
      <c r="S34" s="467" t="s">
        <v>61</v>
      </c>
      <c r="T34" s="467" t="s">
        <v>240</v>
      </c>
      <c r="U34" s="467" t="s">
        <v>302</v>
      </c>
      <c r="V34" s="467">
        <v>260.27999999999997</v>
      </c>
      <c r="W34" s="467">
        <v>300</v>
      </c>
    </row>
    <row r="35" spans="1:23">
      <c r="A35" s="467"/>
      <c r="B35" s="467"/>
      <c r="C35" s="468" t="s">
        <v>2213</v>
      </c>
      <c r="D35" s="467" t="s">
        <v>168</v>
      </c>
      <c r="E35" s="467" t="s">
        <v>259</v>
      </c>
      <c r="F35" s="472">
        <v>43646</v>
      </c>
      <c r="G35" s="467" t="s">
        <v>805</v>
      </c>
      <c r="H35" s="467" t="s">
        <v>2200</v>
      </c>
      <c r="I35" s="467" t="s">
        <v>2201</v>
      </c>
      <c r="J35" s="467" t="s">
        <v>818</v>
      </c>
      <c r="K35" s="467">
        <v>42.94</v>
      </c>
      <c r="L35" s="467" t="s">
        <v>10</v>
      </c>
      <c r="M35" s="467">
        <v>56</v>
      </c>
      <c r="N35" s="467" t="s">
        <v>306</v>
      </c>
      <c r="O35" s="467" t="s">
        <v>2184</v>
      </c>
      <c r="P35" s="467" t="s">
        <v>307</v>
      </c>
      <c r="Q35" s="467" t="s">
        <v>2168</v>
      </c>
      <c r="R35" s="467" t="s">
        <v>308</v>
      </c>
      <c r="S35" s="467" t="s">
        <v>61</v>
      </c>
      <c r="T35" s="467" t="s">
        <v>240</v>
      </c>
      <c r="U35" s="467" t="s">
        <v>302</v>
      </c>
      <c r="V35" s="467">
        <v>48.59</v>
      </c>
      <c r="W35" s="467">
        <v>56</v>
      </c>
    </row>
    <row r="36" spans="1:23">
      <c r="A36" s="467"/>
      <c r="B36" s="467"/>
      <c r="C36" s="468" t="s">
        <v>2214</v>
      </c>
      <c r="D36" s="467" t="s">
        <v>168</v>
      </c>
      <c r="E36" s="467" t="s">
        <v>259</v>
      </c>
      <c r="F36" s="472">
        <v>43646</v>
      </c>
      <c r="G36" s="467" t="s">
        <v>805</v>
      </c>
      <c r="H36" s="467" t="s">
        <v>2200</v>
      </c>
      <c r="I36" s="467" t="s">
        <v>2201</v>
      </c>
      <c r="J36" s="467" t="s">
        <v>819</v>
      </c>
      <c r="K36" s="467">
        <v>1380.1</v>
      </c>
      <c r="L36" s="467" t="s">
        <v>10</v>
      </c>
      <c r="M36" s="467">
        <v>1800</v>
      </c>
      <c r="N36" s="467" t="s">
        <v>306</v>
      </c>
      <c r="O36" s="467" t="s">
        <v>2184</v>
      </c>
      <c r="P36" s="467" t="s">
        <v>307</v>
      </c>
      <c r="Q36" s="467" t="s">
        <v>2168</v>
      </c>
      <c r="R36" s="467" t="s">
        <v>308</v>
      </c>
      <c r="S36" s="467" t="s">
        <v>61</v>
      </c>
      <c r="T36" s="467" t="s">
        <v>240</v>
      </c>
      <c r="U36" s="467" t="s">
        <v>302</v>
      </c>
      <c r="V36" s="467">
        <v>1561.68</v>
      </c>
      <c r="W36" s="467">
        <v>1800</v>
      </c>
    </row>
    <row r="37" spans="1:23">
      <c r="A37" s="467"/>
      <c r="B37" s="467"/>
      <c r="C37" s="468" t="s">
        <v>2215</v>
      </c>
      <c r="D37" s="467" t="s">
        <v>168</v>
      </c>
      <c r="E37" s="467" t="s">
        <v>259</v>
      </c>
      <c r="F37" s="472">
        <v>43646</v>
      </c>
      <c r="G37" s="467" t="s">
        <v>805</v>
      </c>
      <c r="H37" s="467" t="s">
        <v>2200</v>
      </c>
      <c r="I37" s="467" t="s">
        <v>2201</v>
      </c>
      <c r="J37" s="467" t="s">
        <v>820</v>
      </c>
      <c r="K37" s="467">
        <v>145.68</v>
      </c>
      <c r="L37" s="467" t="s">
        <v>10</v>
      </c>
      <c r="M37" s="467">
        <v>190</v>
      </c>
      <c r="N37" s="467" t="s">
        <v>306</v>
      </c>
      <c r="O37" s="467" t="s">
        <v>2184</v>
      </c>
      <c r="P37" s="467" t="s">
        <v>307</v>
      </c>
      <c r="Q37" s="467" t="s">
        <v>2168</v>
      </c>
      <c r="R37" s="467" t="s">
        <v>308</v>
      </c>
      <c r="S37" s="467" t="s">
        <v>61</v>
      </c>
      <c r="T37" s="467" t="s">
        <v>240</v>
      </c>
      <c r="U37" s="467" t="s">
        <v>302</v>
      </c>
      <c r="V37" s="467">
        <v>164.85</v>
      </c>
      <c r="W37" s="467">
        <v>190</v>
      </c>
    </row>
    <row r="38" spans="1:23">
      <c r="A38" s="467"/>
      <c r="B38" s="467"/>
      <c r="C38" s="468" t="s">
        <v>2216</v>
      </c>
      <c r="D38" s="467" t="s">
        <v>168</v>
      </c>
      <c r="E38" s="467" t="s">
        <v>259</v>
      </c>
      <c r="F38" s="472">
        <v>43646</v>
      </c>
      <c r="G38" s="467" t="s">
        <v>805</v>
      </c>
      <c r="H38" s="467" t="s">
        <v>2200</v>
      </c>
      <c r="I38" s="467" t="s">
        <v>2201</v>
      </c>
      <c r="J38" s="467" t="s">
        <v>821</v>
      </c>
      <c r="K38" s="467">
        <v>32.200000000000003</v>
      </c>
      <c r="L38" s="467" t="s">
        <v>10</v>
      </c>
      <c r="M38" s="467">
        <v>42</v>
      </c>
      <c r="N38" s="467" t="s">
        <v>306</v>
      </c>
      <c r="O38" s="467" t="s">
        <v>2184</v>
      </c>
      <c r="P38" s="467" t="s">
        <v>307</v>
      </c>
      <c r="Q38" s="467" t="s">
        <v>2168</v>
      </c>
      <c r="R38" s="467" t="s">
        <v>308</v>
      </c>
      <c r="S38" s="467" t="s">
        <v>61</v>
      </c>
      <c r="T38" s="467" t="s">
        <v>240</v>
      </c>
      <c r="U38" s="467" t="s">
        <v>302</v>
      </c>
      <c r="V38" s="467">
        <v>36.44</v>
      </c>
      <c r="W38" s="467">
        <v>42</v>
      </c>
    </row>
    <row r="39" spans="1:23">
      <c r="A39" s="467"/>
      <c r="B39" s="467"/>
      <c r="C39" s="468" t="s">
        <v>2217</v>
      </c>
      <c r="D39" s="467" t="s">
        <v>168</v>
      </c>
      <c r="E39" s="467" t="s">
        <v>259</v>
      </c>
      <c r="F39" s="472">
        <v>43646</v>
      </c>
      <c r="G39" s="467" t="s">
        <v>805</v>
      </c>
      <c r="H39" s="467" t="s">
        <v>2200</v>
      </c>
      <c r="I39" s="467" t="s">
        <v>2201</v>
      </c>
      <c r="J39" s="467" t="s">
        <v>822</v>
      </c>
      <c r="K39" s="467">
        <v>644.04999999999995</v>
      </c>
      <c r="L39" s="467" t="s">
        <v>10</v>
      </c>
      <c r="M39" s="467">
        <v>840</v>
      </c>
      <c r="N39" s="467" t="s">
        <v>306</v>
      </c>
      <c r="O39" s="467" t="s">
        <v>2184</v>
      </c>
      <c r="P39" s="467" t="s">
        <v>307</v>
      </c>
      <c r="Q39" s="467" t="s">
        <v>2168</v>
      </c>
      <c r="R39" s="467" t="s">
        <v>308</v>
      </c>
      <c r="S39" s="467" t="s">
        <v>61</v>
      </c>
      <c r="T39" s="467" t="s">
        <v>240</v>
      </c>
      <c r="U39" s="467" t="s">
        <v>302</v>
      </c>
      <c r="V39" s="467">
        <v>728.79</v>
      </c>
      <c r="W39" s="467">
        <v>840</v>
      </c>
    </row>
    <row r="40" spans="1:23">
      <c r="A40" s="467"/>
      <c r="B40" s="467"/>
      <c r="C40" s="468" t="s">
        <v>2218</v>
      </c>
      <c r="D40" s="467" t="s">
        <v>168</v>
      </c>
      <c r="E40" s="467" t="s">
        <v>259</v>
      </c>
      <c r="F40" s="472">
        <v>43646</v>
      </c>
      <c r="G40" s="467" t="s">
        <v>805</v>
      </c>
      <c r="H40" s="467" t="s">
        <v>2200</v>
      </c>
      <c r="I40" s="467" t="s">
        <v>2201</v>
      </c>
      <c r="J40" s="467" t="s">
        <v>823</v>
      </c>
      <c r="K40" s="467">
        <v>636.38</v>
      </c>
      <c r="L40" s="467" t="s">
        <v>10</v>
      </c>
      <c r="M40" s="467">
        <v>830</v>
      </c>
      <c r="N40" s="467" t="s">
        <v>306</v>
      </c>
      <c r="O40" s="467" t="s">
        <v>2184</v>
      </c>
      <c r="P40" s="467" t="s">
        <v>307</v>
      </c>
      <c r="Q40" s="467" t="s">
        <v>2168</v>
      </c>
      <c r="R40" s="467" t="s">
        <v>308</v>
      </c>
      <c r="S40" s="467" t="s">
        <v>61</v>
      </c>
      <c r="T40" s="467" t="s">
        <v>240</v>
      </c>
      <c r="U40" s="467" t="s">
        <v>302</v>
      </c>
      <c r="V40" s="467">
        <v>720.11</v>
      </c>
      <c r="W40" s="467">
        <v>830</v>
      </c>
    </row>
    <row r="41" spans="1:23">
      <c r="A41" s="467"/>
      <c r="B41" s="467"/>
      <c r="C41" s="468" t="s">
        <v>2219</v>
      </c>
      <c r="D41" s="467" t="s">
        <v>168</v>
      </c>
      <c r="E41" s="467" t="s">
        <v>259</v>
      </c>
      <c r="F41" s="472">
        <v>43646</v>
      </c>
      <c r="G41" s="467" t="s">
        <v>805</v>
      </c>
      <c r="H41" s="467" t="s">
        <v>2200</v>
      </c>
      <c r="I41" s="467" t="s">
        <v>2201</v>
      </c>
      <c r="J41" s="467" t="s">
        <v>824</v>
      </c>
      <c r="K41" s="467">
        <v>2192.83</v>
      </c>
      <c r="L41" s="467" t="s">
        <v>10</v>
      </c>
      <c r="M41" s="467">
        <v>2860</v>
      </c>
      <c r="N41" s="467" t="s">
        <v>306</v>
      </c>
      <c r="O41" s="467" t="s">
        <v>2184</v>
      </c>
      <c r="P41" s="467" t="s">
        <v>307</v>
      </c>
      <c r="Q41" s="467" t="s">
        <v>2168</v>
      </c>
      <c r="R41" s="467" t="s">
        <v>308</v>
      </c>
      <c r="S41" s="467" t="s">
        <v>61</v>
      </c>
      <c r="T41" s="467" t="s">
        <v>240</v>
      </c>
      <c r="U41" s="467" t="s">
        <v>302</v>
      </c>
      <c r="V41" s="467">
        <v>2481.34</v>
      </c>
      <c r="W41" s="467">
        <v>2860</v>
      </c>
    </row>
    <row r="42" spans="1:23">
      <c r="A42" s="467"/>
      <c r="B42" s="467"/>
      <c r="C42" s="468" t="s">
        <v>2220</v>
      </c>
      <c r="D42" s="467" t="s">
        <v>168</v>
      </c>
      <c r="E42" s="467" t="s">
        <v>259</v>
      </c>
      <c r="F42" s="472">
        <v>43646</v>
      </c>
      <c r="G42" s="467" t="s">
        <v>805</v>
      </c>
      <c r="H42" s="467" t="s">
        <v>2200</v>
      </c>
      <c r="I42" s="467" t="s">
        <v>2201</v>
      </c>
      <c r="J42" s="467" t="s">
        <v>825</v>
      </c>
      <c r="K42" s="467">
        <v>1005.94</v>
      </c>
      <c r="L42" s="467" t="s">
        <v>10</v>
      </c>
      <c r="M42" s="467">
        <v>1312</v>
      </c>
      <c r="N42" s="467" t="s">
        <v>306</v>
      </c>
      <c r="O42" s="467" t="s">
        <v>2184</v>
      </c>
      <c r="P42" s="467" t="s">
        <v>307</v>
      </c>
      <c r="Q42" s="467" t="s">
        <v>2168</v>
      </c>
      <c r="R42" s="467" t="s">
        <v>308</v>
      </c>
      <c r="S42" s="467" t="s">
        <v>61</v>
      </c>
      <c r="T42" s="467" t="s">
        <v>240</v>
      </c>
      <c r="U42" s="467" t="s">
        <v>302</v>
      </c>
      <c r="V42" s="467">
        <v>1138.29</v>
      </c>
      <c r="W42" s="467">
        <v>1312</v>
      </c>
    </row>
    <row r="43" spans="1:23">
      <c r="A43" s="467"/>
      <c r="B43" s="467"/>
      <c r="C43" s="468" t="s">
        <v>2221</v>
      </c>
      <c r="D43" s="467" t="s">
        <v>168</v>
      </c>
      <c r="E43" s="467" t="s">
        <v>259</v>
      </c>
      <c r="F43" s="472">
        <v>43646</v>
      </c>
      <c r="G43" s="467" t="s">
        <v>805</v>
      </c>
      <c r="H43" s="467" t="s">
        <v>2200</v>
      </c>
      <c r="I43" s="467" t="s">
        <v>2201</v>
      </c>
      <c r="J43" s="467" t="s">
        <v>826</v>
      </c>
      <c r="K43" s="467">
        <v>1340.23</v>
      </c>
      <c r="L43" s="467" t="s">
        <v>10</v>
      </c>
      <c r="M43" s="467">
        <v>1748</v>
      </c>
      <c r="N43" s="467" t="s">
        <v>306</v>
      </c>
      <c r="O43" s="467" t="s">
        <v>2184</v>
      </c>
      <c r="P43" s="467" t="s">
        <v>307</v>
      </c>
      <c r="Q43" s="467" t="s">
        <v>2168</v>
      </c>
      <c r="R43" s="467" t="s">
        <v>308</v>
      </c>
      <c r="S43" s="467" t="s">
        <v>61</v>
      </c>
      <c r="T43" s="467" t="s">
        <v>240</v>
      </c>
      <c r="U43" s="467" t="s">
        <v>302</v>
      </c>
      <c r="V43" s="467">
        <v>1516.56</v>
      </c>
      <c r="W43" s="467">
        <v>1748</v>
      </c>
    </row>
    <row r="44" spans="1:23">
      <c r="A44" s="467"/>
      <c r="B44" s="467"/>
      <c r="C44" s="468" t="s">
        <v>2222</v>
      </c>
      <c r="D44" s="467" t="s">
        <v>168</v>
      </c>
      <c r="E44" s="467" t="s">
        <v>259</v>
      </c>
      <c r="F44" s="472">
        <v>43646</v>
      </c>
      <c r="G44" s="467" t="s">
        <v>805</v>
      </c>
      <c r="H44" s="467" t="s">
        <v>2200</v>
      </c>
      <c r="I44" s="467" t="s">
        <v>2201</v>
      </c>
      <c r="J44" s="467" t="s">
        <v>827</v>
      </c>
      <c r="K44" s="467">
        <v>13.8</v>
      </c>
      <c r="L44" s="467" t="s">
        <v>10</v>
      </c>
      <c r="M44" s="467">
        <v>18</v>
      </c>
      <c r="N44" s="467" t="s">
        <v>306</v>
      </c>
      <c r="O44" s="467" t="s">
        <v>2184</v>
      </c>
      <c r="P44" s="467" t="s">
        <v>307</v>
      </c>
      <c r="Q44" s="467" t="s">
        <v>2168</v>
      </c>
      <c r="R44" s="467" t="s">
        <v>308</v>
      </c>
      <c r="S44" s="467" t="s">
        <v>61</v>
      </c>
      <c r="T44" s="467" t="s">
        <v>240</v>
      </c>
      <c r="U44" s="467" t="s">
        <v>302</v>
      </c>
      <c r="V44" s="467">
        <v>15.62</v>
      </c>
      <c r="W44" s="467">
        <v>18</v>
      </c>
    </row>
    <row r="45" spans="1:23">
      <c r="A45" s="467"/>
      <c r="B45" s="467"/>
      <c r="C45" s="468" t="s">
        <v>2223</v>
      </c>
      <c r="D45" s="467" t="s">
        <v>168</v>
      </c>
      <c r="E45" s="467" t="s">
        <v>259</v>
      </c>
      <c r="F45" s="472">
        <v>43646</v>
      </c>
      <c r="G45" s="467" t="s">
        <v>805</v>
      </c>
      <c r="H45" s="467" t="s">
        <v>2200</v>
      </c>
      <c r="I45" s="467" t="s">
        <v>2201</v>
      </c>
      <c r="J45" s="467" t="s">
        <v>828</v>
      </c>
      <c r="K45" s="467">
        <v>1421.51</v>
      </c>
      <c r="L45" s="467" t="s">
        <v>10</v>
      </c>
      <c r="M45" s="467">
        <v>1854</v>
      </c>
      <c r="N45" s="467" t="s">
        <v>306</v>
      </c>
      <c r="O45" s="467" t="s">
        <v>2184</v>
      </c>
      <c r="P45" s="467" t="s">
        <v>307</v>
      </c>
      <c r="Q45" s="467" t="s">
        <v>2168</v>
      </c>
      <c r="R45" s="467" t="s">
        <v>308</v>
      </c>
      <c r="S45" s="467" t="s">
        <v>61</v>
      </c>
      <c r="T45" s="467" t="s">
        <v>240</v>
      </c>
      <c r="U45" s="467" t="s">
        <v>302</v>
      </c>
      <c r="V45" s="467">
        <v>1608.54</v>
      </c>
      <c r="W45" s="467">
        <v>1854</v>
      </c>
    </row>
    <row r="46" spans="1:23">
      <c r="A46" s="467"/>
      <c r="B46" s="467"/>
      <c r="C46" s="468" t="s">
        <v>2224</v>
      </c>
      <c r="D46" s="467" t="s">
        <v>168</v>
      </c>
      <c r="E46" s="467" t="s">
        <v>259</v>
      </c>
      <c r="F46" s="472">
        <v>43646</v>
      </c>
      <c r="G46" s="467" t="s">
        <v>805</v>
      </c>
      <c r="H46" s="467" t="s">
        <v>2200</v>
      </c>
      <c r="I46" s="467" t="s">
        <v>2201</v>
      </c>
      <c r="J46" s="467" t="s">
        <v>829</v>
      </c>
      <c r="K46" s="467">
        <v>306.69</v>
      </c>
      <c r="L46" s="467" t="s">
        <v>10</v>
      </c>
      <c r="M46" s="467">
        <v>400</v>
      </c>
      <c r="N46" s="467" t="s">
        <v>306</v>
      </c>
      <c r="O46" s="467" t="s">
        <v>2184</v>
      </c>
      <c r="P46" s="467" t="s">
        <v>307</v>
      </c>
      <c r="Q46" s="467" t="s">
        <v>2168</v>
      </c>
      <c r="R46" s="467" t="s">
        <v>308</v>
      </c>
      <c r="S46" s="467" t="s">
        <v>61</v>
      </c>
      <c r="T46" s="467" t="s">
        <v>240</v>
      </c>
      <c r="U46" s="467" t="s">
        <v>302</v>
      </c>
      <c r="V46" s="467">
        <v>347.04</v>
      </c>
      <c r="W46" s="467">
        <v>400</v>
      </c>
    </row>
    <row r="47" spans="1:23">
      <c r="A47" s="467"/>
      <c r="B47" s="467"/>
      <c r="C47" s="468" t="s">
        <v>2225</v>
      </c>
      <c r="D47" s="467" t="s">
        <v>168</v>
      </c>
      <c r="E47" s="467" t="s">
        <v>259</v>
      </c>
      <c r="F47" s="472">
        <v>43646</v>
      </c>
      <c r="G47" s="467" t="s">
        <v>805</v>
      </c>
      <c r="H47" s="467" t="s">
        <v>2200</v>
      </c>
      <c r="I47" s="467" t="s">
        <v>2201</v>
      </c>
      <c r="J47" s="467" t="s">
        <v>830</v>
      </c>
      <c r="K47" s="467">
        <v>193.21</v>
      </c>
      <c r="L47" s="467" t="s">
        <v>10</v>
      </c>
      <c r="M47" s="467">
        <v>252</v>
      </c>
      <c r="N47" s="467" t="s">
        <v>306</v>
      </c>
      <c r="O47" s="467" t="s">
        <v>2184</v>
      </c>
      <c r="P47" s="467" t="s">
        <v>307</v>
      </c>
      <c r="Q47" s="467" t="s">
        <v>2168</v>
      </c>
      <c r="R47" s="467" t="s">
        <v>308</v>
      </c>
      <c r="S47" s="467" t="s">
        <v>61</v>
      </c>
      <c r="T47" s="467" t="s">
        <v>240</v>
      </c>
      <c r="U47" s="467" t="s">
        <v>302</v>
      </c>
      <c r="V47" s="467">
        <v>218.63</v>
      </c>
      <c r="W47" s="467">
        <v>252</v>
      </c>
    </row>
    <row r="48" spans="1:23">
      <c r="A48" s="467"/>
      <c r="B48" s="467"/>
      <c r="C48" s="468" t="s">
        <v>2226</v>
      </c>
      <c r="D48" s="467" t="s">
        <v>168</v>
      </c>
      <c r="E48" s="467" t="s">
        <v>259</v>
      </c>
      <c r="F48" s="472">
        <v>43646</v>
      </c>
      <c r="G48" s="467" t="s">
        <v>805</v>
      </c>
      <c r="H48" s="467" t="s">
        <v>2200</v>
      </c>
      <c r="I48" s="467" t="s">
        <v>2201</v>
      </c>
      <c r="J48" s="467" t="s">
        <v>831</v>
      </c>
      <c r="K48" s="467">
        <v>168.68</v>
      </c>
      <c r="L48" s="467" t="s">
        <v>10</v>
      </c>
      <c r="M48" s="467">
        <v>220</v>
      </c>
      <c r="N48" s="467" t="s">
        <v>306</v>
      </c>
      <c r="O48" s="467" t="s">
        <v>2184</v>
      </c>
      <c r="P48" s="467" t="s">
        <v>307</v>
      </c>
      <c r="Q48" s="467" t="s">
        <v>2168</v>
      </c>
      <c r="R48" s="467" t="s">
        <v>308</v>
      </c>
      <c r="S48" s="467" t="s">
        <v>61</v>
      </c>
      <c r="T48" s="467" t="s">
        <v>240</v>
      </c>
      <c r="U48" s="467" t="s">
        <v>302</v>
      </c>
      <c r="V48" s="467">
        <v>190.87</v>
      </c>
      <c r="W48" s="467">
        <v>220</v>
      </c>
    </row>
    <row r="49" spans="1:23">
      <c r="A49" s="467"/>
      <c r="B49" s="467"/>
      <c r="C49" s="468" t="s">
        <v>2227</v>
      </c>
      <c r="D49" s="467" t="s">
        <v>168</v>
      </c>
      <c r="E49" s="467" t="s">
        <v>259</v>
      </c>
      <c r="F49" s="472">
        <v>43646</v>
      </c>
      <c r="G49" s="467" t="s">
        <v>805</v>
      </c>
      <c r="H49" s="467" t="s">
        <v>2200</v>
      </c>
      <c r="I49" s="467" t="s">
        <v>2201</v>
      </c>
      <c r="J49" s="467" t="s">
        <v>832</v>
      </c>
      <c r="K49" s="467">
        <v>460.03</v>
      </c>
      <c r="L49" s="467" t="s">
        <v>10</v>
      </c>
      <c r="M49" s="467">
        <v>600</v>
      </c>
      <c r="N49" s="467" t="s">
        <v>306</v>
      </c>
      <c r="O49" s="467" t="s">
        <v>2184</v>
      </c>
      <c r="P49" s="467" t="s">
        <v>307</v>
      </c>
      <c r="Q49" s="467" t="s">
        <v>2168</v>
      </c>
      <c r="R49" s="467" t="s">
        <v>308</v>
      </c>
      <c r="S49" s="467" t="s">
        <v>61</v>
      </c>
      <c r="T49" s="467" t="s">
        <v>240</v>
      </c>
      <c r="U49" s="467" t="s">
        <v>302</v>
      </c>
      <c r="V49" s="467">
        <v>520.55999999999995</v>
      </c>
      <c r="W49" s="467">
        <v>600</v>
      </c>
    </row>
    <row r="50" spans="1:23">
      <c r="A50" s="467"/>
      <c r="B50" s="467"/>
      <c r="C50" s="468" t="s">
        <v>2228</v>
      </c>
      <c r="D50" s="467" t="s">
        <v>169</v>
      </c>
      <c r="E50" s="467" t="s">
        <v>259</v>
      </c>
      <c r="F50" s="472">
        <v>43646</v>
      </c>
      <c r="G50" s="467" t="s">
        <v>805</v>
      </c>
      <c r="H50" s="467" t="s">
        <v>2200</v>
      </c>
      <c r="I50" s="467" t="s">
        <v>2201</v>
      </c>
      <c r="J50" s="467" t="s">
        <v>842</v>
      </c>
      <c r="K50" s="467">
        <v>95.84</v>
      </c>
      <c r="L50" s="467" t="s">
        <v>10</v>
      </c>
      <c r="M50" s="467">
        <v>125</v>
      </c>
      <c r="N50" s="467" t="s">
        <v>306</v>
      </c>
      <c r="O50" s="467" t="s">
        <v>2184</v>
      </c>
      <c r="P50" s="467" t="s">
        <v>307</v>
      </c>
      <c r="Q50" s="467" t="s">
        <v>2168</v>
      </c>
      <c r="R50" s="467" t="s">
        <v>308</v>
      </c>
      <c r="S50" s="467" t="s">
        <v>61</v>
      </c>
      <c r="T50" s="467" t="s">
        <v>240</v>
      </c>
      <c r="U50" s="467" t="s">
        <v>302</v>
      </c>
      <c r="V50" s="467">
        <v>108.45</v>
      </c>
      <c r="W50" s="467">
        <v>125</v>
      </c>
    </row>
    <row r="51" spans="1:23">
      <c r="A51" s="467"/>
      <c r="B51" s="467"/>
      <c r="C51" s="468" t="s">
        <v>2229</v>
      </c>
      <c r="D51" s="467" t="s">
        <v>169</v>
      </c>
      <c r="E51" s="467" t="s">
        <v>259</v>
      </c>
      <c r="F51" s="472">
        <v>43646</v>
      </c>
      <c r="G51" s="467" t="s">
        <v>805</v>
      </c>
      <c r="H51" s="467" t="s">
        <v>2200</v>
      </c>
      <c r="I51" s="467" t="s">
        <v>2201</v>
      </c>
      <c r="J51" s="467" t="s">
        <v>846</v>
      </c>
      <c r="K51" s="467">
        <v>2606.86</v>
      </c>
      <c r="L51" s="467" t="s">
        <v>10</v>
      </c>
      <c r="M51" s="467">
        <v>3400</v>
      </c>
      <c r="N51" s="467" t="s">
        <v>306</v>
      </c>
      <c r="O51" s="467" t="s">
        <v>2184</v>
      </c>
      <c r="P51" s="467" t="s">
        <v>307</v>
      </c>
      <c r="Q51" s="467" t="s">
        <v>2168</v>
      </c>
      <c r="R51" s="467" t="s">
        <v>308</v>
      </c>
      <c r="S51" s="467" t="s">
        <v>61</v>
      </c>
      <c r="T51" s="467" t="s">
        <v>240</v>
      </c>
      <c r="U51" s="467" t="s">
        <v>302</v>
      </c>
      <c r="V51" s="467">
        <v>2949.84</v>
      </c>
      <c r="W51" s="467">
        <v>3400</v>
      </c>
    </row>
    <row r="52" spans="1:23">
      <c r="A52" s="467"/>
      <c r="B52" s="467"/>
      <c r="C52" s="468" t="s">
        <v>2230</v>
      </c>
      <c r="D52" s="467" t="s">
        <v>169</v>
      </c>
      <c r="E52" s="467" t="s">
        <v>259</v>
      </c>
      <c r="F52" s="472">
        <v>43646</v>
      </c>
      <c r="G52" s="467" t="s">
        <v>805</v>
      </c>
      <c r="H52" s="467" t="s">
        <v>2200</v>
      </c>
      <c r="I52" s="467" t="s">
        <v>2201</v>
      </c>
      <c r="J52" s="467" t="s">
        <v>807</v>
      </c>
      <c r="K52" s="467">
        <v>299.02</v>
      </c>
      <c r="L52" s="467" t="s">
        <v>10</v>
      </c>
      <c r="M52" s="467">
        <v>390</v>
      </c>
      <c r="N52" s="467" t="s">
        <v>306</v>
      </c>
      <c r="O52" s="467" t="s">
        <v>2184</v>
      </c>
      <c r="P52" s="467" t="s">
        <v>307</v>
      </c>
      <c r="Q52" s="467" t="s">
        <v>2168</v>
      </c>
      <c r="R52" s="467" t="s">
        <v>308</v>
      </c>
      <c r="S52" s="467" t="s">
        <v>61</v>
      </c>
      <c r="T52" s="467" t="s">
        <v>240</v>
      </c>
      <c r="U52" s="467" t="s">
        <v>302</v>
      </c>
      <c r="V52" s="467">
        <v>338.36</v>
      </c>
      <c r="W52" s="467">
        <v>390</v>
      </c>
    </row>
    <row r="53" spans="1:23">
      <c r="A53" s="467"/>
      <c r="B53" s="467"/>
      <c r="C53" s="468" t="s">
        <v>2231</v>
      </c>
      <c r="D53" s="467" t="s">
        <v>169</v>
      </c>
      <c r="E53" s="467" t="s">
        <v>259</v>
      </c>
      <c r="F53" s="472">
        <v>43646</v>
      </c>
      <c r="G53" s="467" t="s">
        <v>805</v>
      </c>
      <c r="H53" s="467" t="s">
        <v>2200</v>
      </c>
      <c r="I53" s="467" t="s">
        <v>2201</v>
      </c>
      <c r="J53" s="467" t="s">
        <v>847</v>
      </c>
      <c r="K53" s="467">
        <v>15.33</v>
      </c>
      <c r="L53" s="467" t="s">
        <v>10</v>
      </c>
      <c r="M53" s="467">
        <v>20</v>
      </c>
      <c r="N53" s="467" t="s">
        <v>306</v>
      </c>
      <c r="O53" s="467" t="s">
        <v>2184</v>
      </c>
      <c r="P53" s="467" t="s">
        <v>307</v>
      </c>
      <c r="Q53" s="467" t="s">
        <v>2168</v>
      </c>
      <c r="R53" s="467" t="s">
        <v>308</v>
      </c>
      <c r="S53" s="467" t="s">
        <v>61</v>
      </c>
      <c r="T53" s="467" t="s">
        <v>240</v>
      </c>
      <c r="U53" s="467" t="s">
        <v>302</v>
      </c>
      <c r="V53" s="467">
        <v>17.350000000000001</v>
      </c>
      <c r="W53" s="467">
        <v>20</v>
      </c>
    </row>
    <row r="54" spans="1:23">
      <c r="A54" s="467"/>
      <c r="B54" s="467"/>
      <c r="C54" s="468" t="s">
        <v>2232</v>
      </c>
      <c r="D54" s="467" t="s">
        <v>169</v>
      </c>
      <c r="E54" s="467" t="s">
        <v>259</v>
      </c>
      <c r="F54" s="472">
        <v>43646</v>
      </c>
      <c r="G54" s="467" t="s">
        <v>805</v>
      </c>
      <c r="H54" s="467" t="s">
        <v>2200</v>
      </c>
      <c r="I54" s="467" t="s">
        <v>2201</v>
      </c>
      <c r="J54" s="467" t="s">
        <v>833</v>
      </c>
      <c r="K54" s="467">
        <v>38.340000000000003</v>
      </c>
      <c r="L54" s="467" t="s">
        <v>10</v>
      </c>
      <c r="M54" s="467">
        <v>50</v>
      </c>
      <c r="N54" s="467" t="s">
        <v>306</v>
      </c>
      <c r="O54" s="467" t="s">
        <v>2184</v>
      </c>
      <c r="P54" s="467" t="s">
        <v>307</v>
      </c>
      <c r="Q54" s="467" t="s">
        <v>2168</v>
      </c>
      <c r="R54" s="467" t="s">
        <v>308</v>
      </c>
      <c r="S54" s="467" t="s">
        <v>61</v>
      </c>
      <c r="T54" s="467" t="s">
        <v>240</v>
      </c>
      <c r="U54" s="467" t="s">
        <v>302</v>
      </c>
      <c r="V54" s="467">
        <v>43.38</v>
      </c>
      <c r="W54" s="467">
        <v>50</v>
      </c>
    </row>
    <row r="55" spans="1:23">
      <c r="A55" s="467"/>
      <c r="B55" s="467"/>
      <c r="C55" s="468" t="s">
        <v>2233</v>
      </c>
      <c r="D55" s="467" t="s">
        <v>169</v>
      </c>
      <c r="E55" s="467" t="s">
        <v>259</v>
      </c>
      <c r="F55" s="472">
        <v>43646</v>
      </c>
      <c r="G55" s="467" t="s">
        <v>805</v>
      </c>
      <c r="H55" s="467" t="s">
        <v>2200</v>
      </c>
      <c r="I55" s="467" t="s">
        <v>2201</v>
      </c>
      <c r="J55" s="467" t="s">
        <v>834</v>
      </c>
      <c r="K55" s="467">
        <v>23</v>
      </c>
      <c r="L55" s="467" t="s">
        <v>10</v>
      </c>
      <c r="M55" s="467">
        <v>30</v>
      </c>
      <c r="N55" s="467" t="s">
        <v>306</v>
      </c>
      <c r="O55" s="467" t="s">
        <v>2184</v>
      </c>
      <c r="P55" s="467" t="s">
        <v>307</v>
      </c>
      <c r="Q55" s="467" t="s">
        <v>2168</v>
      </c>
      <c r="R55" s="467" t="s">
        <v>308</v>
      </c>
      <c r="S55" s="467" t="s">
        <v>61</v>
      </c>
      <c r="T55" s="467" t="s">
        <v>240</v>
      </c>
      <c r="U55" s="467" t="s">
        <v>302</v>
      </c>
      <c r="V55" s="467">
        <v>26.03</v>
      </c>
      <c r="W55" s="467">
        <v>30</v>
      </c>
    </row>
    <row r="56" spans="1:23">
      <c r="A56" s="467"/>
      <c r="B56" s="467"/>
      <c r="C56" s="468" t="s">
        <v>2234</v>
      </c>
      <c r="D56" s="467" t="s">
        <v>169</v>
      </c>
      <c r="E56" s="467" t="s">
        <v>259</v>
      </c>
      <c r="F56" s="472">
        <v>43646</v>
      </c>
      <c r="G56" s="467" t="s">
        <v>805</v>
      </c>
      <c r="H56" s="467" t="s">
        <v>2200</v>
      </c>
      <c r="I56" s="467" t="s">
        <v>2201</v>
      </c>
      <c r="J56" s="467" t="s">
        <v>835</v>
      </c>
      <c r="K56" s="467">
        <v>268.35000000000002</v>
      </c>
      <c r="L56" s="467" t="s">
        <v>10</v>
      </c>
      <c r="M56" s="467">
        <v>350</v>
      </c>
      <c r="N56" s="467" t="s">
        <v>306</v>
      </c>
      <c r="O56" s="467" t="s">
        <v>2184</v>
      </c>
      <c r="P56" s="467" t="s">
        <v>307</v>
      </c>
      <c r="Q56" s="467" t="s">
        <v>2168</v>
      </c>
      <c r="R56" s="467" t="s">
        <v>308</v>
      </c>
      <c r="S56" s="467" t="s">
        <v>61</v>
      </c>
      <c r="T56" s="467" t="s">
        <v>240</v>
      </c>
      <c r="U56" s="467" t="s">
        <v>302</v>
      </c>
      <c r="V56" s="467">
        <v>303.66000000000003</v>
      </c>
      <c r="W56" s="467">
        <v>350</v>
      </c>
    </row>
    <row r="57" spans="1:23">
      <c r="A57" s="467"/>
      <c r="B57" s="467"/>
      <c r="C57" s="468" t="s">
        <v>2235</v>
      </c>
      <c r="D57" s="467" t="s">
        <v>169</v>
      </c>
      <c r="E57" s="467" t="s">
        <v>259</v>
      </c>
      <c r="F57" s="472">
        <v>43646</v>
      </c>
      <c r="G57" s="467" t="s">
        <v>805</v>
      </c>
      <c r="H57" s="467" t="s">
        <v>2200</v>
      </c>
      <c r="I57" s="467" t="s">
        <v>2201</v>
      </c>
      <c r="J57" s="467" t="s">
        <v>836</v>
      </c>
      <c r="K57" s="467">
        <v>25.3</v>
      </c>
      <c r="L57" s="467" t="s">
        <v>10</v>
      </c>
      <c r="M57" s="467">
        <v>33</v>
      </c>
      <c r="N57" s="467" t="s">
        <v>306</v>
      </c>
      <c r="O57" s="467" t="s">
        <v>2184</v>
      </c>
      <c r="P57" s="467" t="s">
        <v>307</v>
      </c>
      <c r="Q57" s="467" t="s">
        <v>2168</v>
      </c>
      <c r="R57" s="467" t="s">
        <v>308</v>
      </c>
      <c r="S57" s="467" t="s">
        <v>61</v>
      </c>
      <c r="T57" s="467" t="s">
        <v>240</v>
      </c>
      <c r="U57" s="467" t="s">
        <v>302</v>
      </c>
      <c r="V57" s="467">
        <v>28.63</v>
      </c>
      <c r="W57" s="467">
        <v>33</v>
      </c>
    </row>
    <row r="58" spans="1:23">
      <c r="A58" s="467"/>
      <c r="B58" s="467"/>
      <c r="C58" s="468" t="s">
        <v>2236</v>
      </c>
      <c r="D58" s="467" t="s">
        <v>169</v>
      </c>
      <c r="E58" s="467" t="s">
        <v>259</v>
      </c>
      <c r="F58" s="472">
        <v>43646</v>
      </c>
      <c r="G58" s="467" t="s">
        <v>805</v>
      </c>
      <c r="H58" s="467" t="s">
        <v>2200</v>
      </c>
      <c r="I58" s="467" t="s">
        <v>2201</v>
      </c>
      <c r="J58" s="467" t="s">
        <v>837</v>
      </c>
      <c r="K58" s="467">
        <v>241.52</v>
      </c>
      <c r="L58" s="467" t="s">
        <v>10</v>
      </c>
      <c r="M58" s="467">
        <v>315</v>
      </c>
      <c r="N58" s="467" t="s">
        <v>306</v>
      </c>
      <c r="O58" s="467" t="s">
        <v>2184</v>
      </c>
      <c r="P58" s="467" t="s">
        <v>307</v>
      </c>
      <c r="Q58" s="467" t="s">
        <v>2168</v>
      </c>
      <c r="R58" s="467" t="s">
        <v>308</v>
      </c>
      <c r="S58" s="467" t="s">
        <v>61</v>
      </c>
      <c r="T58" s="467" t="s">
        <v>240</v>
      </c>
      <c r="U58" s="467" t="s">
        <v>302</v>
      </c>
      <c r="V58" s="467">
        <v>273.3</v>
      </c>
      <c r="W58" s="467">
        <v>315</v>
      </c>
    </row>
    <row r="59" spans="1:23">
      <c r="A59" s="467"/>
      <c r="B59" s="467"/>
      <c r="C59" s="468" t="s">
        <v>2237</v>
      </c>
      <c r="D59" s="467" t="s">
        <v>169</v>
      </c>
      <c r="E59" s="467" t="s">
        <v>259</v>
      </c>
      <c r="F59" s="472">
        <v>43646</v>
      </c>
      <c r="G59" s="467" t="s">
        <v>805</v>
      </c>
      <c r="H59" s="467" t="s">
        <v>2200</v>
      </c>
      <c r="I59" s="467" t="s">
        <v>2201</v>
      </c>
      <c r="J59" s="467" t="s">
        <v>838</v>
      </c>
      <c r="K59" s="467">
        <v>199.35</v>
      </c>
      <c r="L59" s="467" t="s">
        <v>10</v>
      </c>
      <c r="M59" s="467">
        <v>260</v>
      </c>
      <c r="N59" s="467" t="s">
        <v>306</v>
      </c>
      <c r="O59" s="467" t="s">
        <v>2184</v>
      </c>
      <c r="P59" s="467" t="s">
        <v>307</v>
      </c>
      <c r="Q59" s="467" t="s">
        <v>2168</v>
      </c>
      <c r="R59" s="467" t="s">
        <v>308</v>
      </c>
      <c r="S59" s="467" t="s">
        <v>61</v>
      </c>
      <c r="T59" s="467" t="s">
        <v>240</v>
      </c>
      <c r="U59" s="467" t="s">
        <v>302</v>
      </c>
      <c r="V59" s="467">
        <v>225.58</v>
      </c>
      <c r="W59" s="467">
        <v>260</v>
      </c>
    </row>
    <row r="60" spans="1:23">
      <c r="A60" s="467"/>
      <c r="B60" s="467"/>
      <c r="C60" s="468" t="s">
        <v>2238</v>
      </c>
      <c r="D60" s="467" t="s">
        <v>169</v>
      </c>
      <c r="E60" s="467" t="s">
        <v>259</v>
      </c>
      <c r="F60" s="472">
        <v>43646</v>
      </c>
      <c r="G60" s="467" t="s">
        <v>805</v>
      </c>
      <c r="H60" s="467" t="s">
        <v>2200</v>
      </c>
      <c r="I60" s="467" t="s">
        <v>2201</v>
      </c>
      <c r="J60" s="467" t="s">
        <v>839</v>
      </c>
      <c r="K60" s="467">
        <v>452.37</v>
      </c>
      <c r="L60" s="467" t="s">
        <v>10</v>
      </c>
      <c r="M60" s="467">
        <v>590</v>
      </c>
      <c r="N60" s="467" t="s">
        <v>306</v>
      </c>
      <c r="O60" s="467" t="s">
        <v>2184</v>
      </c>
      <c r="P60" s="467" t="s">
        <v>307</v>
      </c>
      <c r="Q60" s="467" t="s">
        <v>2168</v>
      </c>
      <c r="R60" s="467" t="s">
        <v>308</v>
      </c>
      <c r="S60" s="467" t="s">
        <v>61</v>
      </c>
      <c r="T60" s="467" t="s">
        <v>240</v>
      </c>
      <c r="U60" s="467" t="s">
        <v>302</v>
      </c>
      <c r="V60" s="467">
        <v>511.89</v>
      </c>
      <c r="W60" s="467">
        <v>590</v>
      </c>
    </row>
    <row r="61" spans="1:23">
      <c r="A61" s="467"/>
      <c r="B61" s="467"/>
      <c r="C61" s="468" t="s">
        <v>2239</v>
      </c>
      <c r="D61" s="467" t="s">
        <v>169</v>
      </c>
      <c r="E61" s="467" t="s">
        <v>259</v>
      </c>
      <c r="F61" s="472">
        <v>43646</v>
      </c>
      <c r="G61" s="467" t="s">
        <v>805</v>
      </c>
      <c r="H61" s="467" t="s">
        <v>2200</v>
      </c>
      <c r="I61" s="467" t="s">
        <v>2201</v>
      </c>
      <c r="J61" s="467" t="s">
        <v>840</v>
      </c>
      <c r="K61" s="467">
        <v>345.03</v>
      </c>
      <c r="L61" s="467" t="s">
        <v>10</v>
      </c>
      <c r="M61" s="467">
        <v>450</v>
      </c>
      <c r="N61" s="467" t="s">
        <v>306</v>
      </c>
      <c r="O61" s="467" t="s">
        <v>2184</v>
      </c>
      <c r="P61" s="467" t="s">
        <v>307</v>
      </c>
      <c r="Q61" s="467" t="s">
        <v>2168</v>
      </c>
      <c r="R61" s="467" t="s">
        <v>308</v>
      </c>
      <c r="S61" s="467" t="s">
        <v>61</v>
      </c>
      <c r="T61" s="467" t="s">
        <v>240</v>
      </c>
      <c r="U61" s="467" t="s">
        <v>302</v>
      </c>
      <c r="V61" s="467">
        <v>390.43</v>
      </c>
      <c r="W61" s="467">
        <v>450</v>
      </c>
    </row>
    <row r="62" spans="1:23">
      <c r="A62" s="467"/>
      <c r="B62" s="467"/>
      <c r="C62" s="468" t="s">
        <v>2240</v>
      </c>
      <c r="D62" s="467" t="s">
        <v>169</v>
      </c>
      <c r="E62" s="467" t="s">
        <v>259</v>
      </c>
      <c r="F62" s="472">
        <v>43646</v>
      </c>
      <c r="G62" s="467" t="s">
        <v>805</v>
      </c>
      <c r="H62" s="467" t="s">
        <v>2200</v>
      </c>
      <c r="I62" s="467" t="s">
        <v>2201</v>
      </c>
      <c r="J62" s="467" t="s">
        <v>841</v>
      </c>
      <c r="K62" s="467">
        <v>57.5</v>
      </c>
      <c r="L62" s="467" t="s">
        <v>10</v>
      </c>
      <c r="M62" s="467">
        <v>75</v>
      </c>
      <c r="N62" s="467" t="s">
        <v>306</v>
      </c>
      <c r="O62" s="467" t="s">
        <v>2184</v>
      </c>
      <c r="P62" s="467" t="s">
        <v>307</v>
      </c>
      <c r="Q62" s="467" t="s">
        <v>2168</v>
      </c>
      <c r="R62" s="467" t="s">
        <v>308</v>
      </c>
      <c r="S62" s="467" t="s">
        <v>61</v>
      </c>
      <c r="T62" s="467" t="s">
        <v>240</v>
      </c>
      <c r="U62" s="467" t="s">
        <v>302</v>
      </c>
      <c r="V62" s="467">
        <v>65.069999999999993</v>
      </c>
      <c r="W62" s="467">
        <v>75</v>
      </c>
    </row>
    <row r="63" spans="1:23">
      <c r="A63" s="467"/>
      <c r="B63" s="467"/>
      <c r="C63" s="468" t="s">
        <v>2241</v>
      </c>
      <c r="D63" s="467" t="s">
        <v>169</v>
      </c>
      <c r="E63" s="467" t="s">
        <v>259</v>
      </c>
      <c r="F63" s="472">
        <v>43646</v>
      </c>
      <c r="G63" s="467" t="s">
        <v>805</v>
      </c>
      <c r="H63" s="467" t="s">
        <v>2200</v>
      </c>
      <c r="I63" s="467" t="s">
        <v>2201</v>
      </c>
      <c r="J63" s="467" t="s">
        <v>843</v>
      </c>
      <c r="K63" s="467">
        <v>57.5</v>
      </c>
      <c r="L63" s="467" t="s">
        <v>10</v>
      </c>
      <c r="M63" s="467">
        <v>75</v>
      </c>
      <c r="N63" s="467" t="s">
        <v>306</v>
      </c>
      <c r="O63" s="467" t="s">
        <v>2184</v>
      </c>
      <c r="P63" s="467" t="s">
        <v>307</v>
      </c>
      <c r="Q63" s="467" t="s">
        <v>2168</v>
      </c>
      <c r="R63" s="467" t="s">
        <v>308</v>
      </c>
      <c r="S63" s="467" t="s">
        <v>61</v>
      </c>
      <c r="T63" s="467" t="s">
        <v>240</v>
      </c>
      <c r="U63" s="467" t="s">
        <v>302</v>
      </c>
      <c r="V63" s="467">
        <v>65.069999999999993</v>
      </c>
      <c r="W63" s="467">
        <v>75</v>
      </c>
    </row>
    <row r="64" spans="1:23">
      <c r="A64" s="467"/>
      <c r="B64" s="467"/>
      <c r="C64" s="468" t="s">
        <v>2242</v>
      </c>
      <c r="D64" s="467" t="s">
        <v>169</v>
      </c>
      <c r="E64" s="467" t="s">
        <v>259</v>
      </c>
      <c r="F64" s="472">
        <v>43646</v>
      </c>
      <c r="G64" s="467" t="s">
        <v>805</v>
      </c>
      <c r="H64" s="467" t="s">
        <v>2200</v>
      </c>
      <c r="I64" s="467" t="s">
        <v>2201</v>
      </c>
      <c r="J64" s="467" t="s">
        <v>833</v>
      </c>
      <c r="K64" s="467">
        <v>153.34</v>
      </c>
      <c r="L64" s="467" t="s">
        <v>10</v>
      </c>
      <c r="M64" s="467">
        <v>200</v>
      </c>
      <c r="N64" s="467" t="s">
        <v>306</v>
      </c>
      <c r="O64" s="467" t="s">
        <v>2184</v>
      </c>
      <c r="P64" s="467" t="s">
        <v>307</v>
      </c>
      <c r="Q64" s="467" t="s">
        <v>2168</v>
      </c>
      <c r="R64" s="467" t="s">
        <v>308</v>
      </c>
      <c r="S64" s="467" t="s">
        <v>61</v>
      </c>
      <c r="T64" s="467" t="s">
        <v>240</v>
      </c>
      <c r="U64" s="467" t="s">
        <v>302</v>
      </c>
      <c r="V64" s="467">
        <v>173.51</v>
      </c>
      <c r="W64" s="467">
        <v>200</v>
      </c>
    </row>
    <row r="65" spans="1:23">
      <c r="A65" s="467"/>
      <c r="B65" s="467"/>
      <c r="C65" s="468" t="s">
        <v>2243</v>
      </c>
      <c r="D65" s="467" t="s">
        <v>169</v>
      </c>
      <c r="E65" s="467" t="s">
        <v>259</v>
      </c>
      <c r="F65" s="472">
        <v>43646</v>
      </c>
      <c r="G65" s="467" t="s">
        <v>805</v>
      </c>
      <c r="H65" s="467" t="s">
        <v>2200</v>
      </c>
      <c r="I65" s="467" t="s">
        <v>2201</v>
      </c>
      <c r="J65" s="467" t="s">
        <v>844</v>
      </c>
      <c r="K65" s="467">
        <v>172.51</v>
      </c>
      <c r="L65" s="467" t="s">
        <v>10</v>
      </c>
      <c r="M65" s="467">
        <v>225</v>
      </c>
      <c r="N65" s="467" t="s">
        <v>306</v>
      </c>
      <c r="O65" s="467" t="s">
        <v>2184</v>
      </c>
      <c r="P65" s="467" t="s">
        <v>307</v>
      </c>
      <c r="Q65" s="467" t="s">
        <v>2168</v>
      </c>
      <c r="R65" s="467" t="s">
        <v>308</v>
      </c>
      <c r="S65" s="467" t="s">
        <v>61</v>
      </c>
      <c r="T65" s="467" t="s">
        <v>240</v>
      </c>
      <c r="U65" s="467" t="s">
        <v>302</v>
      </c>
      <c r="V65" s="467">
        <v>195.21</v>
      </c>
      <c r="W65" s="467">
        <v>225</v>
      </c>
    </row>
    <row r="66" spans="1:23">
      <c r="A66" s="467"/>
      <c r="B66" s="467"/>
      <c r="C66" s="468" t="s">
        <v>2244</v>
      </c>
      <c r="D66" s="467" t="s">
        <v>169</v>
      </c>
      <c r="E66" s="467" t="s">
        <v>259</v>
      </c>
      <c r="F66" s="472">
        <v>43646</v>
      </c>
      <c r="G66" s="467" t="s">
        <v>805</v>
      </c>
      <c r="H66" s="467" t="s">
        <v>2200</v>
      </c>
      <c r="I66" s="467" t="s">
        <v>2201</v>
      </c>
      <c r="J66" s="467" t="s">
        <v>845</v>
      </c>
      <c r="K66" s="467">
        <v>241.52</v>
      </c>
      <c r="L66" s="467" t="s">
        <v>10</v>
      </c>
      <c r="M66" s="467">
        <v>315</v>
      </c>
      <c r="N66" s="467" t="s">
        <v>306</v>
      </c>
      <c r="O66" s="467" t="s">
        <v>2184</v>
      </c>
      <c r="P66" s="467" t="s">
        <v>307</v>
      </c>
      <c r="Q66" s="467" t="s">
        <v>2168</v>
      </c>
      <c r="R66" s="467" t="s">
        <v>308</v>
      </c>
      <c r="S66" s="467" t="s">
        <v>61</v>
      </c>
      <c r="T66" s="467" t="s">
        <v>240</v>
      </c>
      <c r="U66" s="467" t="s">
        <v>302</v>
      </c>
      <c r="V66" s="467">
        <v>273.3</v>
      </c>
      <c r="W66" s="467">
        <v>315</v>
      </c>
    </row>
    <row r="67" spans="1:23">
      <c r="A67" s="467"/>
      <c r="B67" s="467"/>
      <c r="C67" s="468" t="s">
        <v>2245</v>
      </c>
      <c r="D67" s="467" t="s">
        <v>169</v>
      </c>
      <c r="E67" s="467" t="s">
        <v>259</v>
      </c>
      <c r="F67" s="472">
        <v>43646</v>
      </c>
      <c r="G67" s="467" t="s">
        <v>805</v>
      </c>
      <c r="H67" s="467" t="s">
        <v>2200</v>
      </c>
      <c r="I67" s="467" t="s">
        <v>2201</v>
      </c>
      <c r="J67" s="467" t="s">
        <v>837</v>
      </c>
      <c r="K67" s="467">
        <v>69.010000000000005</v>
      </c>
      <c r="L67" s="467" t="s">
        <v>10</v>
      </c>
      <c r="M67" s="467">
        <v>90</v>
      </c>
      <c r="N67" s="467" t="s">
        <v>306</v>
      </c>
      <c r="O67" s="467" t="s">
        <v>2184</v>
      </c>
      <c r="P67" s="467" t="s">
        <v>307</v>
      </c>
      <c r="Q67" s="467" t="s">
        <v>2168</v>
      </c>
      <c r="R67" s="467" t="s">
        <v>308</v>
      </c>
      <c r="S67" s="467" t="s">
        <v>61</v>
      </c>
      <c r="T67" s="467" t="s">
        <v>240</v>
      </c>
      <c r="U67" s="467" t="s">
        <v>302</v>
      </c>
      <c r="V67" s="467">
        <v>78.09</v>
      </c>
      <c r="W67" s="467">
        <v>90</v>
      </c>
    </row>
    <row r="68" spans="1:23">
      <c r="A68" s="467"/>
      <c r="B68" s="467"/>
      <c r="C68" s="468" t="s">
        <v>2246</v>
      </c>
      <c r="D68" s="467" t="s">
        <v>169</v>
      </c>
      <c r="E68" s="467" t="s">
        <v>259</v>
      </c>
      <c r="F68" s="472">
        <v>43738</v>
      </c>
      <c r="G68" s="467" t="s">
        <v>1506</v>
      </c>
      <c r="H68" s="467" t="s">
        <v>2247</v>
      </c>
      <c r="I68" s="467" t="s">
        <v>2248</v>
      </c>
      <c r="J68" s="467" t="s">
        <v>1507</v>
      </c>
      <c r="K68" s="467">
        <v>628.71</v>
      </c>
      <c r="L68" s="467" t="s">
        <v>10</v>
      </c>
      <c r="M68" s="467">
        <v>820</v>
      </c>
      <c r="N68" s="467" t="s">
        <v>350</v>
      </c>
      <c r="O68" s="467" t="s">
        <v>2249</v>
      </c>
      <c r="P68" s="467" t="s">
        <v>307</v>
      </c>
      <c r="Q68" s="467" t="s">
        <v>2168</v>
      </c>
      <c r="R68" s="467" t="s">
        <v>308</v>
      </c>
      <c r="S68" s="467" t="s">
        <v>61</v>
      </c>
      <c r="T68" s="467" t="s">
        <v>240</v>
      </c>
      <c r="U68" s="467" t="s">
        <v>302</v>
      </c>
      <c r="V68" s="467">
        <v>694.47</v>
      </c>
      <c r="W68" s="467">
        <v>820</v>
      </c>
    </row>
    <row r="69" spans="1:23">
      <c r="A69" s="467"/>
      <c r="B69" s="467"/>
      <c r="C69" s="468" t="s">
        <v>2250</v>
      </c>
      <c r="D69" s="467" t="s">
        <v>169</v>
      </c>
      <c r="E69" s="467" t="s">
        <v>259</v>
      </c>
      <c r="F69" s="472">
        <v>43738</v>
      </c>
      <c r="G69" s="467" t="s">
        <v>1506</v>
      </c>
      <c r="H69" s="467" t="s">
        <v>2247</v>
      </c>
      <c r="I69" s="467" t="s">
        <v>2248</v>
      </c>
      <c r="J69" s="467" t="s">
        <v>1508</v>
      </c>
      <c r="K69" s="467">
        <v>345.03</v>
      </c>
      <c r="L69" s="467" t="s">
        <v>10</v>
      </c>
      <c r="M69" s="467">
        <v>450</v>
      </c>
      <c r="N69" s="467" t="s">
        <v>306</v>
      </c>
      <c r="O69" s="467" t="s">
        <v>2184</v>
      </c>
      <c r="P69" s="467" t="s">
        <v>307</v>
      </c>
      <c r="Q69" s="467" t="s">
        <v>2168</v>
      </c>
      <c r="R69" s="467" t="s">
        <v>308</v>
      </c>
      <c r="S69" s="467" t="s">
        <v>61</v>
      </c>
      <c r="T69" s="467" t="s">
        <v>240</v>
      </c>
      <c r="U69" s="467" t="s">
        <v>302</v>
      </c>
      <c r="V69" s="467">
        <v>381.12</v>
      </c>
      <c r="W69" s="467">
        <v>450</v>
      </c>
    </row>
    <row r="70" spans="1:23">
      <c r="A70" s="467"/>
      <c r="B70" s="467"/>
      <c r="C70" s="468" t="s">
        <v>2251</v>
      </c>
      <c r="D70" s="467" t="s">
        <v>169</v>
      </c>
      <c r="E70" s="467" t="s">
        <v>259</v>
      </c>
      <c r="F70" s="472">
        <v>43738</v>
      </c>
      <c r="G70" s="467" t="s">
        <v>1506</v>
      </c>
      <c r="H70" s="467" t="s">
        <v>2247</v>
      </c>
      <c r="I70" s="467" t="s">
        <v>2248</v>
      </c>
      <c r="J70" s="467" t="s">
        <v>1509</v>
      </c>
      <c r="K70" s="467">
        <v>153.34</v>
      </c>
      <c r="L70" s="467" t="s">
        <v>10</v>
      </c>
      <c r="M70" s="467">
        <v>200</v>
      </c>
      <c r="N70" s="467" t="s">
        <v>306</v>
      </c>
      <c r="O70" s="467" t="s">
        <v>2184</v>
      </c>
      <c r="P70" s="467" t="s">
        <v>307</v>
      </c>
      <c r="Q70" s="467" t="s">
        <v>2168</v>
      </c>
      <c r="R70" s="467" t="s">
        <v>308</v>
      </c>
      <c r="S70" s="467" t="s">
        <v>61</v>
      </c>
      <c r="T70" s="467" t="s">
        <v>240</v>
      </c>
      <c r="U70" s="467" t="s">
        <v>302</v>
      </c>
      <c r="V70" s="467">
        <v>169.38</v>
      </c>
      <c r="W70" s="467">
        <v>200</v>
      </c>
    </row>
    <row r="71" spans="1:23">
      <c r="A71" s="467"/>
      <c r="B71" s="467"/>
      <c r="C71" s="468" t="s">
        <v>2252</v>
      </c>
      <c r="D71" s="467" t="s">
        <v>169</v>
      </c>
      <c r="E71" s="467" t="s">
        <v>259</v>
      </c>
      <c r="F71" s="472">
        <v>43738</v>
      </c>
      <c r="G71" s="467" t="s">
        <v>1506</v>
      </c>
      <c r="H71" s="467" t="s">
        <v>2247</v>
      </c>
      <c r="I71" s="467" t="s">
        <v>2248</v>
      </c>
      <c r="J71" s="467" t="s">
        <v>1510</v>
      </c>
      <c r="K71" s="467">
        <v>260.69</v>
      </c>
      <c r="L71" s="467" t="s">
        <v>10</v>
      </c>
      <c r="M71" s="467">
        <v>340</v>
      </c>
      <c r="N71" s="467" t="s">
        <v>306</v>
      </c>
      <c r="O71" s="467" t="s">
        <v>2184</v>
      </c>
      <c r="P71" s="467" t="s">
        <v>307</v>
      </c>
      <c r="Q71" s="467" t="s">
        <v>2168</v>
      </c>
      <c r="R71" s="467" t="s">
        <v>308</v>
      </c>
      <c r="S71" s="467" t="s">
        <v>61</v>
      </c>
      <c r="T71" s="467" t="s">
        <v>240</v>
      </c>
      <c r="U71" s="467" t="s">
        <v>302</v>
      </c>
      <c r="V71" s="467">
        <v>287.95999999999998</v>
      </c>
      <c r="W71" s="467">
        <v>340</v>
      </c>
    </row>
    <row r="72" spans="1:23">
      <c r="A72" s="467"/>
      <c r="B72" s="467"/>
      <c r="C72" s="468" t="s">
        <v>2253</v>
      </c>
      <c r="D72" s="467" t="s">
        <v>169</v>
      </c>
      <c r="E72" s="467" t="s">
        <v>259</v>
      </c>
      <c r="F72" s="472">
        <v>43738</v>
      </c>
      <c r="G72" s="467" t="s">
        <v>1506</v>
      </c>
      <c r="H72" s="467" t="s">
        <v>2247</v>
      </c>
      <c r="I72" s="467" t="s">
        <v>2248</v>
      </c>
      <c r="J72" s="467" t="s">
        <v>1511</v>
      </c>
      <c r="K72" s="467">
        <v>105.81</v>
      </c>
      <c r="L72" s="467" t="s">
        <v>10</v>
      </c>
      <c r="M72" s="467">
        <v>138</v>
      </c>
      <c r="N72" s="467" t="s">
        <v>306</v>
      </c>
      <c r="O72" s="467" t="s">
        <v>2184</v>
      </c>
      <c r="P72" s="467" t="s">
        <v>307</v>
      </c>
      <c r="Q72" s="467" t="s">
        <v>2168</v>
      </c>
      <c r="R72" s="467" t="s">
        <v>308</v>
      </c>
      <c r="S72" s="467" t="s">
        <v>61</v>
      </c>
      <c r="T72" s="467" t="s">
        <v>240</v>
      </c>
      <c r="U72" s="467" t="s">
        <v>302</v>
      </c>
      <c r="V72" s="467">
        <v>116.88</v>
      </c>
      <c r="W72" s="467">
        <v>138</v>
      </c>
    </row>
    <row r="73" spans="1:23">
      <c r="A73" s="467"/>
      <c r="B73" s="467"/>
      <c r="C73" s="468" t="s">
        <v>2254</v>
      </c>
      <c r="D73" s="467" t="s">
        <v>169</v>
      </c>
      <c r="E73" s="467" t="s">
        <v>259</v>
      </c>
      <c r="F73" s="472">
        <v>43738</v>
      </c>
      <c r="G73" s="467" t="s">
        <v>1506</v>
      </c>
      <c r="H73" s="467" t="s">
        <v>2247</v>
      </c>
      <c r="I73" s="467" t="s">
        <v>2248</v>
      </c>
      <c r="J73" s="467" t="s">
        <v>1512</v>
      </c>
      <c r="K73" s="467">
        <v>1257.43</v>
      </c>
      <c r="L73" s="467" t="s">
        <v>10</v>
      </c>
      <c r="M73" s="467">
        <v>1640</v>
      </c>
      <c r="N73" s="467" t="s">
        <v>306</v>
      </c>
      <c r="O73" s="467" t="s">
        <v>2184</v>
      </c>
      <c r="P73" s="467" t="s">
        <v>307</v>
      </c>
      <c r="Q73" s="467" t="s">
        <v>2168</v>
      </c>
      <c r="R73" s="467" t="s">
        <v>308</v>
      </c>
      <c r="S73" s="467" t="s">
        <v>61</v>
      </c>
      <c r="T73" s="467" t="s">
        <v>240</v>
      </c>
      <c r="U73" s="467" t="s">
        <v>302</v>
      </c>
      <c r="V73" s="467">
        <v>1388.94</v>
      </c>
      <c r="W73" s="467">
        <v>1640</v>
      </c>
    </row>
    <row r="74" spans="1:23">
      <c r="A74" s="467"/>
      <c r="B74" s="467"/>
      <c r="C74" s="468" t="s">
        <v>2255</v>
      </c>
      <c r="D74" s="467" t="s">
        <v>169</v>
      </c>
      <c r="E74" s="467" t="s">
        <v>259</v>
      </c>
      <c r="F74" s="472">
        <v>43738</v>
      </c>
      <c r="G74" s="467" t="s">
        <v>1506</v>
      </c>
      <c r="H74" s="467" t="s">
        <v>2247</v>
      </c>
      <c r="I74" s="467" t="s">
        <v>2248</v>
      </c>
      <c r="J74" s="467" t="s">
        <v>1513</v>
      </c>
      <c r="K74" s="467">
        <v>383.36</v>
      </c>
      <c r="L74" s="467" t="s">
        <v>10</v>
      </c>
      <c r="M74" s="467">
        <v>500</v>
      </c>
      <c r="N74" s="467" t="s">
        <v>306</v>
      </c>
      <c r="O74" s="467" t="s">
        <v>2184</v>
      </c>
      <c r="P74" s="467" t="s">
        <v>307</v>
      </c>
      <c r="Q74" s="467" t="s">
        <v>2168</v>
      </c>
      <c r="R74" s="467" t="s">
        <v>308</v>
      </c>
      <c r="S74" s="467" t="s">
        <v>61</v>
      </c>
      <c r="T74" s="467" t="s">
        <v>240</v>
      </c>
      <c r="U74" s="467" t="s">
        <v>302</v>
      </c>
      <c r="V74" s="467">
        <v>423.46</v>
      </c>
      <c r="W74" s="467">
        <v>500</v>
      </c>
    </row>
    <row r="75" spans="1:23">
      <c r="A75" s="467"/>
      <c r="B75" s="467"/>
      <c r="C75" s="468" t="s">
        <v>2256</v>
      </c>
      <c r="D75" s="467" t="s">
        <v>169</v>
      </c>
      <c r="E75" s="467" t="s">
        <v>259</v>
      </c>
      <c r="F75" s="472">
        <v>43769</v>
      </c>
      <c r="G75" s="467" t="s">
        <v>2257</v>
      </c>
      <c r="H75" s="467" t="s">
        <v>2258</v>
      </c>
      <c r="I75" s="467" t="s">
        <v>2176</v>
      </c>
      <c r="J75" s="467" t="s">
        <v>2259</v>
      </c>
      <c r="K75" s="467">
        <v>6.5</v>
      </c>
      <c r="L75" s="467" t="s">
        <v>10</v>
      </c>
      <c r="M75" s="467">
        <v>8</v>
      </c>
      <c r="N75" s="467" t="s">
        <v>410</v>
      </c>
      <c r="O75" s="467" t="s">
        <v>2260</v>
      </c>
      <c r="P75" s="467" t="s">
        <v>307</v>
      </c>
      <c r="Q75" s="467" t="s">
        <v>947</v>
      </c>
      <c r="R75" s="467" t="s">
        <v>2168</v>
      </c>
      <c r="S75" s="467" t="s">
        <v>61</v>
      </c>
      <c r="T75" s="467" t="s">
        <v>240</v>
      </c>
      <c r="U75" s="467" t="s">
        <v>302</v>
      </c>
      <c r="V75" s="467">
        <v>7.32</v>
      </c>
      <c r="W75" s="467">
        <v>8</v>
      </c>
    </row>
    <row r="76" spans="1:23">
      <c r="A76" s="467"/>
      <c r="B76" s="467"/>
      <c r="C76" s="468" t="s">
        <v>2261</v>
      </c>
      <c r="D76" s="467" t="s">
        <v>169</v>
      </c>
      <c r="E76" s="467" t="s">
        <v>259</v>
      </c>
      <c r="F76" s="472">
        <v>43769</v>
      </c>
      <c r="G76" s="467" t="s">
        <v>2257</v>
      </c>
      <c r="H76" s="467" t="s">
        <v>2258</v>
      </c>
      <c r="I76" s="467" t="s">
        <v>2176</v>
      </c>
      <c r="J76" s="467" t="s">
        <v>2262</v>
      </c>
      <c r="K76" s="467">
        <v>36.58</v>
      </c>
      <c r="L76" s="467" t="s">
        <v>10</v>
      </c>
      <c r="M76" s="467">
        <v>45</v>
      </c>
      <c r="N76" s="467" t="s">
        <v>344</v>
      </c>
      <c r="O76" s="467" t="s">
        <v>2263</v>
      </c>
      <c r="P76" s="467" t="s">
        <v>307</v>
      </c>
      <c r="Q76" s="467" t="s">
        <v>2168</v>
      </c>
      <c r="R76" s="467" t="s">
        <v>2168</v>
      </c>
      <c r="S76" s="467" t="s">
        <v>61</v>
      </c>
      <c r="T76" s="467" t="s">
        <v>240</v>
      </c>
      <c r="U76" s="467" t="s">
        <v>302</v>
      </c>
      <c r="V76" s="467">
        <v>41.2</v>
      </c>
      <c r="W76" s="467">
        <v>45</v>
      </c>
    </row>
    <row r="77" spans="1:23">
      <c r="A77" s="467"/>
      <c r="B77" s="467"/>
      <c r="C77" s="468" t="s">
        <v>2264</v>
      </c>
      <c r="D77" s="467" t="s">
        <v>169</v>
      </c>
      <c r="E77" s="467" t="s">
        <v>259</v>
      </c>
      <c r="F77" s="472">
        <v>43769</v>
      </c>
      <c r="G77" s="467" t="s">
        <v>2257</v>
      </c>
      <c r="H77" s="467" t="s">
        <v>2258</v>
      </c>
      <c r="I77" s="467" t="s">
        <v>2176</v>
      </c>
      <c r="J77" s="467" t="s">
        <v>2265</v>
      </c>
      <c r="K77" s="467">
        <v>2103.88</v>
      </c>
      <c r="L77" s="467" t="s">
        <v>10</v>
      </c>
      <c r="M77" s="467">
        <v>2588</v>
      </c>
      <c r="N77" s="467" t="s">
        <v>346</v>
      </c>
      <c r="O77" s="467" t="s">
        <v>2266</v>
      </c>
      <c r="P77" s="467" t="s">
        <v>307</v>
      </c>
      <c r="Q77" s="467" t="s">
        <v>2168</v>
      </c>
      <c r="R77" s="467" t="s">
        <v>2168</v>
      </c>
      <c r="S77" s="467" t="s">
        <v>61</v>
      </c>
      <c r="T77" s="467" t="s">
        <v>240</v>
      </c>
      <c r="U77" s="467" t="s">
        <v>302</v>
      </c>
      <c r="V77" s="467">
        <v>2369.83</v>
      </c>
      <c r="W77" s="467">
        <v>2588</v>
      </c>
    </row>
    <row r="78" spans="1:23">
      <c r="A78" s="467"/>
      <c r="B78" s="467"/>
      <c r="C78" s="468" t="s">
        <v>2267</v>
      </c>
      <c r="D78" s="467" t="s">
        <v>169</v>
      </c>
      <c r="E78" s="467" t="s">
        <v>259</v>
      </c>
      <c r="F78" s="472">
        <v>43799</v>
      </c>
      <c r="G78" s="467" t="s">
        <v>2268</v>
      </c>
      <c r="H78" s="467" t="s">
        <v>2269</v>
      </c>
      <c r="I78" s="467" t="s">
        <v>2270</v>
      </c>
      <c r="J78" s="467" t="s">
        <v>2271</v>
      </c>
      <c r="K78" s="467">
        <v>950.37</v>
      </c>
      <c r="L78" s="467" t="s">
        <v>10</v>
      </c>
      <c r="M78" s="467">
        <v>1230</v>
      </c>
      <c r="N78" s="467" t="s">
        <v>346</v>
      </c>
      <c r="O78" s="467" t="s">
        <v>2266</v>
      </c>
      <c r="P78" s="467" t="s">
        <v>307</v>
      </c>
      <c r="Q78" s="467" t="s">
        <v>2168</v>
      </c>
      <c r="R78" s="467" t="s">
        <v>2168</v>
      </c>
      <c r="S78" s="467" t="s">
        <v>61</v>
      </c>
      <c r="T78" s="467" t="s">
        <v>240</v>
      </c>
      <c r="U78" s="467" t="s">
        <v>2272</v>
      </c>
      <c r="V78" s="467">
        <v>1102.51</v>
      </c>
      <c r="W78" s="467">
        <v>1230</v>
      </c>
    </row>
    <row r="79" spans="1:23">
      <c r="A79" s="467"/>
      <c r="B79" s="467"/>
      <c r="C79" s="468" t="s">
        <v>2273</v>
      </c>
      <c r="D79" s="467" t="s">
        <v>169</v>
      </c>
      <c r="E79" s="467" t="s">
        <v>259</v>
      </c>
      <c r="F79" s="472">
        <v>43799</v>
      </c>
      <c r="G79" s="467" t="s">
        <v>2274</v>
      </c>
      <c r="H79" s="467" t="s">
        <v>2275</v>
      </c>
      <c r="I79" s="467" t="s">
        <v>2270</v>
      </c>
      <c r="J79" s="467" t="s">
        <v>2276</v>
      </c>
      <c r="K79" s="467">
        <v>55.63</v>
      </c>
      <c r="L79" s="467" t="s">
        <v>10</v>
      </c>
      <c r="M79" s="467">
        <v>72</v>
      </c>
      <c r="N79" s="467" t="s">
        <v>416</v>
      </c>
      <c r="O79" s="467" t="s">
        <v>2277</v>
      </c>
      <c r="P79" s="467" t="s">
        <v>307</v>
      </c>
      <c r="Q79" s="467" t="s">
        <v>947</v>
      </c>
      <c r="R79" s="467" t="s">
        <v>2168</v>
      </c>
      <c r="S79" s="467" t="s">
        <v>61</v>
      </c>
      <c r="T79" s="467" t="s">
        <v>240</v>
      </c>
      <c r="U79" s="467" t="s">
        <v>302</v>
      </c>
      <c r="V79" s="467">
        <v>64.540000000000006</v>
      </c>
      <c r="W79" s="467">
        <v>72</v>
      </c>
    </row>
    <row r="80" spans="1:23">
      <c r="A80" s="467"/>
      <c r="B80" s="467"/>
      <c r="C80" s="468" t="s">
        <v>2278</v>
      </c>
      <c r="D80" s="467" t="s">
        <v>169</v>
      </c>
      <c r="E80" s="467" t="s">
        <v>259</v>
      </c>
      <c r="F80" s="472">
        <v>43799</v>
      </c>
      <c r="G80" s="467" t="s">
        <v>2279</v>
      </c>
      <c r="H80" s="467" t="s">
        <v>2280</v>
      </c>
      <c r="I80" s="467" t="s">
        <v>2270</v>
      </c>
      <c r="J80" s="467" t="s">
        <v>2281</v>
      </c>
      <c r="K80" s="467">
        <v>1323.72</v>
      </c>
      <c r="L80" s="467" t="s">
        <v>10</v>
      </c>
      <c r="M80" s="467">
        <v>1713.2</v>
      </c>
      <c r="N80" s="467" t="s">
        <v>346</v>
      </c>
      <c r="O80" s="467" t="s">
        <v>2266</v>
      </c>
      <c r="P80" s="467" t="s">
        <v>307</v>
      </c>
      <c r="Q80" s="467" t="s">
        <v>2168</v>
      </c>
      <c r="R80" s="467" t="s">
        <v>2168</v>
      </c>
      <c r="S80" s="467" t="s">
        <v>61</v>
      </c>
      <c r="T80" s="467" t="s">
        <v>240</v>
      </c>
      <c r="U80" s="467" t="s">
        <v>302</v>
      </c>
      <c r="V80" s="467">
        <v>1535.63</v>
      </c>
      <c r="W80" s="467">
        <v>1713.2</v>
      </c>
    </row>
    <row r="81" spans="1:23">
      <c r="A81" s="467"/>
      <c r="B81" s="467"/>
      <c r="C81" s="468" t="s">
        <v>2282</v>
      </c>
      <c r="D81" s="467" t="s">
        <v>169</v>
      </c>
      <c r="E81" s="467" t="s">
        <v>259</v>
      </c>
      <c r="F81" s="472">
        <v>43799</v>
      </c>
      <c r="G81" s="467" t="s">
        <v>2283</v>
      </c>
      <c r="H81" s="467" t="s">
        <v>2284</v>
      </c>
      <c r="I81" s="467" t="s">
        <v>2270</v>
      </c>
      <c r="J81" s="467" t="s">
        <v>2285</v>
      </c>
      <c r="K81" s="467">
        <v>370.88</v>
      </c>
      <c r="L81" s="467" t="s">
        <v>10</v>
      </c>
      <c r="M81" s="467">
        <v>480</v>
      </c>
      <c r="N81" s="467" t="s">
        <v>412</v>
      </c>
      <c r="O81" s="467" t="s">
        <v>2286</v>
      </c>
      <c r="P81" s="467" t="s">
        <v>307</v>
      </c>
      <c r="Q81" s="467" t="s">
        <v>947</v>
      </c>
      <c r="R81" s="467" t="s">
        <v>2168</v>
      </c>
      <c r="S81" s="467" t="s">
        <v>61</v>
      </c>
      <c r="T81" s="467" t="s">
        <v>240</v>
      </c>
      <c r="U81" s="467" t="s">
        <v>302</v>
      </c>
      <c r="V81" s="467">
        <v>430.25</v>
      </c>
      <c r="W81" s="467">
        <v>480</v>
      </c>
    </row>
    <row r="82" spans="1:23">
      <c r="A82" s="467"/>
      <c r="B82" s="467"/>
      <c r="C82" s="468" t="s">
        <v>2287</v>
      </c>
      <c r="D82" s="467" t="s">
        <v>169</v>
      </c>
      <c r="E82" s="467" t="s">
        <v>259</v>
      </c>
      <c r="F82" s="472">
        <v>43799</v>
      </c>
      <c r="G82" s="467" t="s">
        <v>2283</v>
      </c>
      <c r="H82" s="467" t="s">
        <v>2288</v>
      </c>
      <c r="I82" s="467" t="s">
        <v>2270</v>
      </c>
      <c r="J82" s="467" t="s">
        <v>2289</v>
      </c>
      <c r="K82" s="467">
        <v>84.22</v>
      </c>
      <c r="L82" s="467" t="s">
        <v>10</v>
      </c>
      <c r="M82" s="467">
        <v>109</v>
      </c>
      <c r="N82" s="467" t="s">
        <v>416</v>
      </c>
      <c r="O82" s="467" t="s">
        <v>2277</v>
      </c>
      <c r="P82" s="467" t="s">
        <v>307</v>
      </c>
      <c r="Q82" s="467" t="s">
        <v>947</v>
      </c>
      <c r="R82" s="467" t="s">
        <v>2168</v>
      </c>
      <c r="S82" s="467" t="s">
        <v>61</v>
      </c>
      <c r="T82" s="467" t="s">
        <v>240</v>
      </c>
      <c r="U82" s="467" t="s">
        <v>302</v>
      </c>
      <c r="V82" s="467">
        <v>97.7</v>
      </c>
      <c r="W82" s="467">
        <v>109</v>
      </c>
    </row>
    <row r="83" spans="1:23">
      <c r="A83" s="467"/>
      <c r="B83" s="467"/>
      <c r="C83" s="468" t="s">
        <v>2290</v>
      </c>
      <c r="D83" s="467" t="s">
        <v>169</v>
      </c>
      <c r="E83" s="467" t="s">
        <v>259</v>
      </c>
      <c r="F83" s="472">
        <v>43799</v>
      </c>
      <c r="G83" s="467" t="s">
        <v>2283</v>
      </c>
      <c r="H83" s="467" t="s">
        <v>2291</v>
      </c>
      <c r="I83" s="467" t="s">
        <v>2270</v>
      </c>
      <c r="J83" s="467" t="s">
        <v>2292</v>
      </c>
      <c r="K83" s="467">
        <v>146.81</v>
      </c>
      <c r="L83" s="467" t="s">
        <v>10</v>
      </c>
      <c r="M83" s="467">
        <v>190</v>
      </c>
      <c r="N83" s="467" t="s">
        <v>339</v>
      </c>
      <c r="O83" s="467" t="s">
        <v>2293</v>
      </c>
      <c r="P83" s="467" t="s">
        <v>307</v>
      </c>
      <c r="Q83" s="467" t="s">
        <v>2168</v>
      </c>
      <c r="R83" s="467" t="s">
        <v>2168</v>
      </c>
      <c r="S83" s="467" t="s">
        <v>61</v>
      </c>
      <c r="T83" s="467" t="s">
        <v>240</v>
      </c>
      <c r="U83" s="467" t="s">
        <v>302</v>
      </c>
      <c r="V83" s="467">
        <v>170.31</v>
      </c>
      <c r="W83" s="467">
        <v>190</v>
      </c>
    </row>
    <row r="84" spans="1:23">
      <c r="A84" s="467"/>
      <c r="B84" s="467"/>
      <c r="C84" s="468" t="s">
        <v>2294</v>
      </c>
      <c r="D84" s="467" t="s">
        <v>169</v>
      </c>
      <c r="E84" s="467" t="s">
        <v>259</v>
      </c>
      <c r="F84" s="472">
        <v>43799</v>
      </c>
      <c r="G84" s="467" t="s">
        <v>2295</v>
      </c>
      <c r="H84" s="467" t="s">
        <v>2296</v>
      </c>
      <c r="I84" s="467" t="s">
        <v>2270</v>
      </c>
      <c r="J84" s="467" t="s">
        <v>2297</v>
      </c>
      <c r="K84" s="467">
        <v>77.27</v>
      </c>
      <c r="L84" s="467" t="s">
        <v>10</v>
      </c>
      <c r="M84" s="467">
        <v>100</v>
      </c>
      <c r="N84" s="467" t="s">
        <v>536</v>
      </c>
      <c r="O84" s="467" t="s">
        <v>2298</v>
      </c>
      <c r="P84" s="467" t="s">
        <v>307</v>
      </c>
      <c r="Q84" s="467" t="s">
        <v>2168</v>
      </c>
      <c r="R84" s="467" t="s">
        <v>2168</v>
      </c>
      <c r="S84" s="467" t="s">
        <v>61</v>
      </c>
      <c r="T84" s="467" t="s">
        <v>240</v>
      </c>
      <c r="U84" s="467" t="s">
        <v>302</v>
      </c>
      <c r="V84" s="467">
        <v>89.64</v>
      </c>
      <c r="W84" s="467">
        <v>100</v>
      </c>
    </row>
    <row r="85" spans="1:23">
      <c r="A85" s="467"/>
      <c r="B85" s="467"/>
      <c r="C85" s="468" t="s">
        <v>2299</v>
      </c>
      <c r="D85" s="467" t="s">
        <v>169</v>
      </c>
      <c r="E85" s="467" t="s">
        <v>259</v>
      </c>
      <c r="F85" s="472">
        <v>43799</v>
      </c>
      <c r="G85" s="467" t="s">
        <v>2295</v>
      </c>
      <c r="H85" s="467" t="s">
        <v>2300</v>
      </c>
      <c r="I85" s="467" t="s">
        <v>2270</v>
      </c>
      <c r="J85" s="467" t="s">
        <v>2301</v>
      </c>
      <c r="K85" s="467">
        <v>341.52</v>
      </c>
      <c r="L85" s="467" t="s">
        <v>10</v>
      </c>
      <c r="M85" s="467">
        <v>442</v>
      </c>
      <c r="N85" s="467" t="s">
        <v>346</v>
      </c>
      <c r="O85" s="467" t="s">
        <v>2266</v>
      </c>
      <c r="P85" s="467" t="s">
        <v>307</v>
      </c>
      <c r="Q85" s="467" t="s">
        <v>2168</v>
      </c>
      <c r="R85" s="467" t="s">
        <v>2168</v>
      </c>
      <c r="S85" s="467" t="s">
        <v>61</v>
      </c>
      <c r="T85" s="467" t="s">
        <v>240</v>
      </c>
      <c r="U85" s="467" t="s">
        <v>302</v>
      </c>
      <c r="V85" s="467">
        <v>396.19</v>
      </c>
      <c r="W85" s="467">
        <v>442</v>
      </c>
    </row>
    <row r="86" spans="1:23">
      <c r="A86" s="467"/>
      <c r="B86" s="467"/>
      <c r="C86" s="468" t="s">
        <v>2302</v>
      </c>
      <c r="D86" s="467" t="s">
        <v>169</v>
      </c>
      <c r="E86" s="467" t="s">
        <v>259</v>
      </c>
      <c r="F86" s="472">
        <v>43799</v>
      </c>
      <c r="G86" s="467" t="s">
        <v>2295</v>
      </c>
      <c r="H86" s="467" t="s">
        <v>2288</v>
      </c>
      <c r="I86" s="467" t="s">
        <v>2270</v>
      </c>
      <c r="J86" s="467" t="s">
        <v>2303</v>
      </c>
      <c r="K86" s="467">
        <v>904.01</v>
      </c>
      <c r="L86" s="467" t="s">
        <v>10</v>
      </c>
      <c r="M86" s="467">
        <v>1170</v>
      </c>
      <c r="N86" s="467" t="s">
        <v>416</v>
      </c>
      <c r="O86" s="467" t="s">
        <v>2277</v>
      </c>
      <c r="P86" s="467" t="s">
        <v>307</v>
      </c>
      <c r="Q86" s="467" t="s">
        <v>969</v>
      </c>
      <c r="R86" s="467" t="s">
        <v>2168</v>
      </c>
      <c r="S86" s="467" t="s">
        <v>61</v>
      </c>
      <c r="T86" s="467" t="s">
        <v>240</v>
      </c>
      <c r="U86" s="467" t="s">
        <v>302</v>
      </c>
      <c r="V86" s="467">
        <v>1048.73</v>
      </c>
      <c r="W86" s="467">
        <v>1170</v>
      </c>
    </row>
    <row r="87" spans="1:23">
      <c r="A87" s="467"/>
      <c r="B87" s="467"/>
      <c r="C87" s="468" t="s">
        <v>2304</v>
      </c>
      <c r="D87" s="467" t="s">
        <v>169</v>
      </c>
      <c r="E87" s="467" t="s">
        <v>259</v>
      </c>
      <c r="F87" s="472">
        <v>43799</v>
      </c>
      <c r="G87" s="467" t="s">
        <v>2295</v>
      </c>
      <c r="H87" s="467" t="s">
        <v>2291</v>
      </c>
      <c r="I87" s="467" t="s">
        <v>2270</v>
      </c>
      <c r="J87" s="467" t="s">
        <v>2305</v>
      </c>
      <c r="K87" s="467">
        <v>108.17</v>
      </c>
      <c r="L87" s="467" t="s">
        <v>10</v>
      </c>
      <c r="M87" s="467">
        <v>140</v>
      </c>
      <c r="N87" s="467" t="s">
        <v>346</v>
      </c>
      <c r="O87" s="467" t="s">
        <v>2266</v>
      </c>
      <c r="P87" s="467" t="s">
        <v>307</v>
      </c>
      <c r="Q87" s="467" t="s">
        <v>2168</v>
      </c>
      <c r="R87" s="467" t="s">
        <v>2168</v>
      </c>
      <c r="S87" s="467" t="s">
        <v>61</v>
      </c>
      <c r="T87" s="467" t="s">
        <v>240</v>
      </c>
      <c r="U87" s="467" t="s">
        <v>302</v>
      </c>
      <c r="V87" s="467">
        <v>125.49</v>
      </c>
      <c r="W87" s="467">
        <v>140</v>
      </c>
    </row>
    <row r="88" spans="1:23">
      <c r="A88" s="467"/>
      <c r="B88" s="467"/>
      <c r="C88" s="468" t="s">
        <v>2306</v>
      </c>
      <c r="D88" s="467" t="s">
        <v>169</v>
      </c>
      <c r="E88" s="467" t="s">
        <v>259</v>
      </c>
      <c r="F88" s="472">
        <v>43799</v>
      </c>
      <c r="G88" s="467" t="s">
        <v>2295</v>
      </c>
      <c r="H88" s="467" t="s">
        <v>2307</v>
      </c>
      <c r="I88" s="467" t="s">
        <v>2270</v>
      </c>
      <c r="J88" s="467" t="s">
        <v>2308</v>
      </c>
      <c r="K88" s="467">
        <v>309.06</v>
      </c>
      <c r="L88" s="467" t="s">
        <v>10</v>
      </c>
      <c r="M88" s="467">
        <v>400</v>
      </c>
      <c r="N88" s="467" t="s">
        <v>412</v>
      </c>
      <c r="O88" s="467" t="s">
        <v>2286</v>
      </c>
      <c r="P88" s="467" t="s">
        <v>307</v>
      </c>
      <c r="Q88" s="467" t="s">
        <v>969</v>
      </c>
      <c r="R88" s="467" t="s">
        <v>2168</v>
      </c>
      <c r="S88" s="467" t="s">
        <v>61</v>
      </c>
      <c r="T88" s="467" t="s">
        <v>240</v>
      </c>
      <c r="U88" s="467" t="s">
        <v>302</v>
      </c>
      <c r="V88" s="467">
        <v>358.54</v>
      </c>
      <c r="W88" s="467">
        <v>400</v>
      </c>
    </row>
    <row r="89" spans="1:23">
      <c r="A89" s="467"/>
      <c r="B89" s="467"/>
      <c r="C89" s="468" t="s">
        <v>2309</v>
      </c>
      <c r="D89" s="467" t="s">
        <v>169</v>
      </c>
      <c r="E89" s="467" t="s">
        <v>259</v>
      </c>
      <c r="F89" s="472">
        <v>43799</v>
      </c>
      <c r="G89" s="467" t="s">
        <v>2295</v>
      </c>
      <c r="H89" s="467" t="s">
        <v>2291</v>
      </c>
      <c r="I89" s="467" t="s">
        <v>2270</v>
      </c>
      <c r="J89" s="467" t="s">
        <v>2310</v>
      </c>
      <c r="K89" s="467">
        <v>560.17999999999995</v>
      </c>
      <c r="L89" s="467" t="s">
        <v>10</v>
      </c>
      <c r="M89" s="467">
        <v>725</v>
      </c>
      <c r="N89" s="467" t="s">
        <v>339</v>
      </c>
      <c r="O89" s="467" t="s">
        <v>2293</v>
      </c>
      <c r="P89" s="467" t="s">
        <v>307</v>
      </c>
      <c r="Q89" s="467" t="s">
        <v>2168</v>
      </c>
      <c r="R89" s="467" t="s">
        <v>2168</v>
      </c>
      <c r="S89" s="467" t="s">
        <v>61</v>
      </c>
      <c r="T89" s="467" t="s">
        <v>240</v>
      </c>
      <c r="U89" s="467" t="s">
        <v>302</v>
      </c>
      <c r="V89" s="467">
        <v>649.86</v>
      </c>
      <c r="W89" s="467">
        <v>725</v>
      </c>
    </row>
    <row r="90" spans="1:23">
      <c r="A90" s="467"/>
      <c r="B90" s="467"/>
      <c r="C90" s="468" t="s">
        <v>2311</v>
      </c>
      <c r="D90" s="467" t="s">
        <v>170</v>
      </c>
      <c r="E90" s="467" t="s">
        <v>259</v>
      </c>
      <c r="F90" s="472">
        <v>43830</v>
      </c>
      <c r="G90" s="467" t="s">
        <v>2312</v>
      </c>
      <c r="H90" s="467" t="s">
        <v>2313</v>
      </c>
      <c r="I90" s="467" t="s">
        <v>2314</v>
      </c>
      <c r="J90" s="467" t="s">
        <v>2315</v>
      </c>
      <c r="K90" s="467">
        <v>1206.28</v>
      </c>
      <c r="L90" s="467" t="s">
        <v>10</v>
      </c>
      <c r="M90" s="467">
        <v>1560</v>
      </c>
      <c r="N90" s="467" t="s">
        <v>306</v>
      </c>
      <c r="O90" s="467" t="s">
        <v>2184</v>
      </c>
      <c r="P90" s="467" t="s">
        <v>307</v>
      </c>
      <c r="Q90" s="467" t="s">
        <v>2168</v>
      </c>
      <c r="R90" s="467" t="s">
        <v>2316</v>
      </c>
      <c r="S90" s="467" t="s">
        <v>61</v>
      </c>
      <c r="T90" s="467" t="s">
        <v>240</v>
      </c>
      <c r="U90" s="467" t="s">
        <v>302</v>
      </c>
      <c r="V90" s="467">
        <v>1416.15</v>
      </c>
      <c r="W90" s="467">
        <v>1560</v>
      </c>
    </row>
    <row r="91" spans="1:23">
      <c r="A91" s="467"/>
      <c r="B91" s="467"/>
      <c r="C91" s="468" t="s">
        <v>2317</v>
      </c>
      <c r="D91" s="467" t="s">
        <v>170</v>
      </c>
      <c r="E91" s="467" t="s">
        <v>259</v>
      </c>
      <c r="F91" s="472">
        <v>43830</v>
      </c>
      <c r="G91" s="467" t="s">
        <v>2312</v>
      </c>
      <c r="H91" s="467" t="s">
        <v>2313</v>
      </c>
      <c r="I91" s="467" t="s">
        <v>2314</v>
      </c>
      <c r="J91" s="467" t="s">
        <v>2318</v>
      </c>
      <c r="K91" s="467">
        <v>603.14</v>
      </c>
      <c r="L91" s="467" t="s">
        <v>10</v>
      </c>
      <c r="M91" s="467">
        <v>780</v>
      </c>
      <c r="N91" s="467" t="s">
        <v>306</v>
      </c>
      <c r="O91" s="467" t="s">
        <v>2184</v>
      </c>
      <c r="P91" s="467" t="s">
        <v>307</v>
      </c>
      <c r="Q91" s="467" t="s">
        <v>2168</v>
      </c>
      <c r="R91" s="467" t="s">
        <v>2316</v>
      </c>
      <c r="S91" s="467" t="s">
        <v>61</v>
      </c>
      <c r="T91" s="467" t="s">
        <v>240</v>
      </c>
      <c r="U91" s="467" t="s">
        <v>302</v>
      </c>
      <c r="V91" s="467">
        <v>708.07</v>
      </c>
      <c r="W91" s="467">
        <v>780</v>
      </c>
    </row>
    <row r="92" spans="1:23">
      <c r="A92" s="467"/>
      <c r="B92" s="467"/>
      <c r="C92" s="468" t="s">
        <v>2319</v>
      </c>
      <c r="D92" s="467" t="s">
        <v>170</v>
      </c>
      <c r="E92" s="467" t="s">
        <v>259</v>
      </c>
      <c r="F92" s="472">
        <v>43830</v>
      </c>
      <c r="G92" s="467" t="s">
        <v>2312</v>
      </c>
      <c r="H92" s="467" t="s">
        <v>2320</v>
      </c>
      <c r="I92" s="467" t="s">
        <v>2314</v>
      </c>
      <c r="J92" s="467" t="s">
        <v>2321</v>
      </c>
      <c r="K92" s="467">
        <v>69.59</v>
      </c>
      <c r="L92" s="467" t="s">
        <v>10</v>
      </c>
      <c r="M92" s="467">
        <v>90</v>
      </c>
      <c r="N92" s="467" t="s">
        <v>306</v>
      </c>
      <c r="O92" s="467" t="s">
        <v>2184</v>
      </c>
      <c r="P92" s="467" t="s">
        <v>307</v>
      </c>
      <c r="Q92" s="467" t="s">
        <v>2168</v>
      </c>
      <c r="R92" s="467" t="s">
        <v>2316</v>
      </c>
      <c r="S92" s="467" t="s">
        <v>61</v>
      </c>
      <c r="T92" s="467" t="s">
        <v>240</v>
      </c>
      <c r="U92" s="467" t="s">
        <v>302</v>
      </c>
      <c r="V92" s="467">
        <v>81.7</v>
      </c>
      <c r="W92" s="467">
        <v>90</v>
      </c>
    </row>
    <row r="93" spans="1:23">
      <c r="A93" s="467"/>
      <c r="B93" s="467"/>
      <c r="C93" s="468" t="s">
        <v>2322</v>
      </c>
      <c r="D93" s="467" t="s">
        <v>170</v>
      </c>
      <c r="E93" s="467" t="s">
        <v>259</v>
      </c>
      <c r="F93" s="472">
        <v>43830</v>
      </c>
      <c r="G93" s="467" t="s">
        <v>2312</v>
      </c>
      <c r="H93" s="467" t="s">
        <v>2320</v>
      </c>
      <c r="I93" s="467" t="s">
        <v>2314</v>
      </c>
      <c r="J93" s="467" t="s">
        <v>2323</v>
      </c>
      <c r="K93" s="467">
        <v>42.53</v>
      </c>
      <c r="L93" s="467" t="s">
        <v>10</v>
      </c>
      <c r="M93" s="467">
        <v>55</v>
      </c>
      <c r="N93" s="467" t="s">
        <v>306</v>
      </c>
      <c r="O93" s="467" t="s">
        <v>2184</v>
      </c>
      <c r="P93" s="467" t="s">
        <v>307</v>
      </c>
      <c r="Q93" s="467" t="s">
        <v>2168</v>
      </c>
      <c r="R93" s="467" t="s">
        <v>2316</v>
      </c>
      <c r="S93" s="467" t="s">
        <v>61</v>
      </c>
      <c r="T93" s="467" t="s">
        <v>240</v>
      </c>
      <c r="U93" s="467" t="s">
        <v>302</v>
      </c>
      <c r="V93" s="467">
        <v>49.93</v>
      </c>
      <c r="W93" s="467">
        <v>55</v>
      </c>
    </row>
    <row r="94" spans="1:23">
      <c r="A94" s="467"/>
      <c r="B94" s="467"/>
      <c r="C94" s="468" t="s">
        <v>2324</v>
      </c>
      <c r="D94" s="467" t="s">
        <v>170</v>
      </c>
      <c r="E94" s="467" t="s">
        <v>259</v>
      </c>
      <c r="F94" s="472">
        <v>43830</v>
      </c>
      <c r="G94" s="467" t="s">
        <v>2312</v>
      </c>
      <c r="H94" s="467" t="s">
        <v>2313</v>
      </c>
      <c r="I94" s="467" t="s">
        <v>2314</v>
      </c>
      <c r="J94" s="467" t="s">
        <v>2325</v>
      </c>
      <c r="K94" s="467">
        <v>603.14</v>
      </c>
      <c r="L94" s="467" t="s">
        <v>10</v>
      </c>
      <c r="M94" s="467">
        <v>780</v>
      </c>
      <c r="N94" s="467" t="s">
        <v>306</v>
      </c>
      <c r="O94" s="467" t="s">
        <v>2184</v>
      </c>
      <c r="P94" s="467" t="s">
        <v>307</v>
      </c>
      <c r="Q94" s="467" t="s">
        <v>2168</v>
      </c>
      <c r="R94" s="467" t="s">
        <v>2316</v>
      </c>
      <c r="S94" s="467" t="s">
        <v>61</v>
      </c>
      <c r="T94" s="467" t="s">
        <v>240</v>
      </c>
      <c r="U94" s="467" t="s">
        <v>302</v>
      </c>
      <c r="V94" s="467">
        <v>708.07</v>
      </c>
      <c r="W94" s="467">
        <v>780</v>
      </c>
    </row>
    <row r="95" spans="1:23">
      <c r="A95" s="467"/>
      <c r="B95" s="467"/>
      <c r="C95" s="468" t="s">
        <v>2326</v>
      </c>
      <c r="D95" s="467" t="s">
        <v>171</v>
      </c>
      <c r="E95" s="467" t="s">
        <v>259</v>
      </c>
      <c r="F95" s="472">
        <v>43555</v>
      </c>
      <c r="G95" s="467" t="s">
        <v>304</v>
      </c>
      <c r="H95" s="467" t="s">
        <v>2183</v>
      </c>
      <c r="I95" s="467" t="s">
        <v>2170</v>
      </c>
      <c r="J95" s="467" t="s">
        <v>323</v>
      </c>
      <c r="K95" s="467">
        <v>232.97</v>
      </c>
      <c r="L95" s="467" t="s">
        <v>10</v>
      </c>
      <c r="M95" s="467">
        <v>306</v>
      </c>
      <c r="N95" s="467" t="s">
        <v>306</v>
      </c>
      <c r="O95" s="467" t="s">
        <v>2184</v>
      </c>
      <c r="P95" s="467" t="s">
        <v>307</v>
      </c>
      <c r="Q95" s="467" t="s">
        <v>2168</v>
      </c>
      <c r="R95" s="467" t="s">
        <v>308</v>
      </c>
      <c r="S95" s="467" t="s">
        <v>61</v>
      </c>
      <c r="T95" s="467" t="s">
        <v>240</v>
      </c>
      <c r="U95" s="467" t="s">
        <v>302</v>
      </c>
      <c r="V95" s="467">
        <v>272.47000000000003</v>
      </c>
      <c r="W95" s="467">
        <v>306</v>
      </c>
    </row>
    <row r="96" spans="1:23">
      <c r="A96" s="467"/>
      <c r="B96" s="467"/>
      <c r="C96" s="468" t="s">
        <v>2327</v>
      </c>
      <c r="D96" s="467" t="s">
        <v>171</v>
      </c>
      <c r="E96" s="467" t="s">
        <v>259</v>
      </c>
      <c r="F96" s="472">
        <v>43555</v>
      </c>
      <c r="G96" s="467" t="s">
        <v>304</v>
      </c>
      <c r="H96" s="467" t="s">
        <v>2183</v>
      </c>
      <c r="I96" s="467" t="s">
        <v>2170</v>
      </c>
      <c r="J96" s="467" t="s">
        <v>324</v>
      </c>
      <c r="K96" s="467">
        <v>232.97</v>
      </c>
      <c r="L96" s="467" t="s">
        <v>10</v>
      </c>
      <c r="M96" s="467">
        <v>306</v>
      </c>
      <c r="N96" s="467" t="s">
        <v>306</v>
      </c>
      <c r="O96" s="467" t="s">
        <v>2184</v>
      </c>
      <c r="P96" s="467" t="s">
        <v>307</v>
      </c>
      <c r="Q96" s="467" t="s">
        <v>2168</v>
      </c>
      <c r="R96" s="467" t="s">
        <v>308</v>
      </c>
      <c r="S96" s="467" t="s">
        <v>61</v>
      </c>
      <c r="T96" s="467" t="s">
        <v>240</v>
      </c>
      <c r="U96" s="467" t="s">
        <v>302</v>
      </c>
      <c r="V96" s="467">
        <v>272.47000000000003</v>
      </c>
      <c r="W96" s="467">
        <v>306</v>
      </c>
    </row>
    <row r="97" spans="1:23">
      <c r="A97" s="467"/>
      <c r="B97" s="467"/>
      <c r="C97" s="468" t="s">
        <v>2328</v>
      </c>
      <c r="D97" s="467" t="s">
        <v>171</v>
      </c>
      <c r="E97" s="467" t="s">
        <v>259</v>
      </c>
      <c r="F97" s="472">
        <v>43555</v>
      </c>
      <c r="G97" s="467" t="s">
        <v>304</v>
      </c>
      <c r="H97" s="467" t="s">
        <v>2183</v>
      </c>
      <c r="I97" s="467" t="s">
        <v>2170</v>
      </c>
      <c r="J97" s="467" t="s">
        <v>325</v>
      </c>
      <c r="K97" s="467">
        <v>232.97</v>
      </c>
      <c r="L97" s="467" t="s">
        <v>10</v>
      </c>
      <c r="M97" s="467">
        <v>306</v>
      </c>
      <c r="N97" s="467" t="s">
        <v>306</v>
      </c>
      <c r="O97" s="467" t="s">
        <v>2184</v>
      </c>
      <c r="P97" s="467" t="s">
        <v>307</v>
      </c>
      <c r="Q97" s="467" t="s">
        <v>2168</v>
      </c>
      <c r="R97" s="467" t="s">
        <v>308</v>
      </c>
      <c r="S97" s="467" t="s">
        <v>61</v>
      </c>
      <c r="T97" s="467" t="s">
        <v>240</v>
      </c>
      <c r="U97" s="467" t="s">
        <v>302</v>
      </c>
      <c r="V97" s="467">
        <v>272.47000000000003</v>
      </c>
      <c r="W97" s="467">
        <v>306</v>
      </c>
    </row>
    <row r="98" spans="1:23">
      <c r="A98" s="467"/>
      <c r="B98" s="467"/>
      <c r="C98" s="468" t="s">
        <v>2329</v>
      </c>
      <c r="D98" s="467" t="s">
        <v>171</v>
      </c>
      <c r="E98" s="467" t="s">
        <v>259</v>
      </c>
      <c r="F98" s="472">
        <v>43555</v>
      </c>
      <c r="G98" s="467" t="s">
        <v>304</v>
      </c>
      <c r="H98" s="467" t="s">
        <v>2183</v>
      </c>
      <c r="I98" s="467" t="s">
        <v>2170</v>
      </c>
      <c r="J98" s="467" t="s">
        <v>326</v>
      </c>
      <c r="K98" s="467">
        <v>232.97</v>
      </c>
      <c r="L98" s="467" t="s">
        <v>10</v>
      </c>
      <c r="M98" s="467">
        <v>306</v>
      </c>
      <c r="N98" s="467" t="s">
        <v>306</v>
      </c>
      <c r="O98" s="467" t="s">
        <v>2184</v>
      </c>
      <c r="P98" s="467" t="s">
        <v>307</v>
      </c>
      <c r="Q98" s="467" t="s">
        <v>2168</v>
      </c>
      <c r="R98" s="467" t="s">
        <v>308</v>
      </c>
      <c r="S98" s="467" t="s">
        <v>61</v>
      </c>
      <c r="T98" s="467" t="s">
        <v>240</v>
      </c>
      <c r="U98" s="467" t="s">
        <v>302</v>
      </c>
      <c r="V98" s="467">
        <v>272.47000000000003</v>
      </c>
      <c r="W98" s="467">
        <v>306</v>
      </c>
    </row>
    <row r="99" spans="1:23">
      <c r="A99" s="467"/>
      <c r="B99" s="467"/>
      <c r="C99" s="468" t="s">
        <v>2330</v>
      </c>
      <c r="D99" s="467" t="s">
        <v>171</v>
      </c>
      <c r="E99" s="467" t="s">
        <v>259</v>
      </c>
      <c r="F99" s="472">
        <v>43708</v>
      </c>
      <c r="G99" s="467" t="s">
        <v>1766</v>
      </c>
      <c r="H99" s="467" t="s">
        <v>2331</v>
      </c>
      <c r="I99" s="467" t="s">
        <v>2332</v>
      </c>
      <c r="J99" s="467" t="s">
        <v>1767</v>
      </c>
      <c r="K99" s="467">
        <v>234.62</v>
      </c>
      <c r="L99" s="467" t="s">
        <v>10</v>
      </c>
      <c r="M99" s="467">
        <v>306</v>
      </c>
      <c r="N99" s="467" t="s">
        <v>306</v>
      </c>
      <c r="O99" s="467" t="s">
        <v>2184</v>
      </c>
      <c r="P99" s="467" t="s">
        <v>307</v>
      </c>
      <c r="Q99" s="467" t="s">
        <v>2168</v>
      </c>
      <c r="R99" s="467" t="s">
        <v>308</v>
      </c>
      <c r="S99" s="467" t="s">
        <v>61</v>
      </c>
      <c r="T99" s="467" t="s">
        <v>240</v>
      </c>
      <c r="U99" s="467" t="s">
        <v>302</v>
      </c>
      <c r="V99" s="467">
        <v>255.99</v>
      </c>
      <c r="W99" s="467">
        <v>306</v>
      </c>
    </row>
    <row r="100" spans="1:23">
      <c r="A100" s="467"/>
      <c r="B100" s="467"/>
      <c r="C100" s="468" t="s">
        <v>2333</v>
      </c>
      <c r="D100" s="467" t="s">
        <v>171</v>
      </c>
      <c r="E100" s="467" t="s">
        <v>259</v>
      </c>
      <c r="F100" s="472">
        <v>43708</v>
      </c>
      <c r="G100" s="467" t="s">
        <v>1766</v>
      </c>
      <c r="H100" s="467" t="s">
        <v>2331</v>
      </c>
      <c r="I100" s="467" t="s">
        <v>2332</v>
      </c>
      <c r="J100" s="467" t="s">
        <v>1768</v>
      </c>
      <c r="K100" s="467">
        <v>234.62</v>
      </c>
      <c r="L100" s="467" t="s">
        <v>10</v>
      </c>
      <c r="M100" s="467">
        <v>306</v>
      </c>
      <c r="N100" s="467" t="s">
        <v>306</v>
      </c>
      <c r="O100" s="467" t="s">
        <v>2184</v>
      </c>
      <c r="P100" s="467" t="s">
        <v>307</v>
      </c>
      <c r="Q100" s="467" t="s">
        <v>2168</v>
      </c>
      <c r="R100" s="467" t="s">
        <v>308</v>
      </c>
      <c r="S100" s="467" t="s">
        <v>61</v>
      </c>
      <c r="T100" s="467" t="s">
        <v>240</v>
      </c>
      <c r="U100" s="467" t="s">
        <v>302</v>
      </c>
      <c r="V100" s="467">
        <v>255.99</v>
      </c>
      <c r="W100" s="467">
        <v>306</v>
      </c>
    </row>
    <row r="101" spans="1:23">
      <c r="A101" s="467"/>
      <c r="B101" s="467"/>
      <c r="C101" s="468" t="s">
        <v>2334</v>
      </c>
      <c r="D101" s="467" t="s">
        <v>171</v>
      </c>
      <c r="E101" s="467" t="s">
        <v>259</v>
      </c>
      <c r="F101" s="472">
        <v>43708</v>
      </c>
      <c r="G101" s="467" t="s">
        <v>1766</v>
      </c>
      <c r="H101" s="467" t="s">
        <v>2331</v>
      </c>
      <c r="I101" s="467" t="s">
        <v>2332</v>
      </c>
      <c r="J101" s="467" t="s">
        <v>1767</v>
      </c>
      <c r="K101" s="467">
        <v>234.62</v>
      </c>
      <c r="L101" s="467" t="s">
        <v>10</v>
      </c>
      <c r="M101" s="467">
        <v>306</v>
      </c>
      <c r="N101" s="467" t="s">
        <v>306</v>
      </c>
      <c r="O101" s="467" t="s">
        <v>2184</v>
      </c>
      <c r="P101" s="467" t="s">
        <v>307</v>
      </c>
      <c r="Q101" s="467" t="s">
        <v>2168</v>
      </c>
      <c r="R101" s="467" t="s">
        <v>308</v>
      </c>
      <c r="S101" s="467" t="s">
        <v>61</v>
      </c>
      <c r="T101" s="467" t="s">
        <v>240</v>
      </c>
      <c r="U101" s="467" t="s">
        <v>302</v>
      </c>
      <c r="V101" s="467">
        <v>255.99</v>
      </c>
      <c r="W101" s="467">
        <v>306</v>
      </c>
    </row>
    <row r="102" spans="1:23">
      <c r="A102" s="467"/>
      <c r="B102" s="467"/>
      <c r="C102" s="468" t="s">
        <v>2335</v>
      </c>
      <c r="D102" s="467" t="s">
        <v>171</v>
      </c>
      <c r="E102" s="467" t="s">
        <v>259</v>
      </c>
      <c r="F102" s="472">
        <v>43708</v>
      </c>
      <c r="G102" s="467" t="s">
        <v>1766</v>
      </c>
      <c r="H102" s="467" t="s">
        <v>2331</v>
      </c>
      <c r="I102" s="467" t="s">
        <v>2332</v>
      </c>
      <c r="J102" s="467" t="s">
        <v>1767</v>
      </c>
      <c r="K102" s="467">
        <v>234.62</v>
      </c>
      <c r="L102" s="467" t="s">
        <v>10</v>
      </c>
      <c r="M102" s="467">
        <v>306</v>
      </c>
      <c r="N102" s="467" t="s">
        <v>306</v>
      </c>
      <c r="O102" s="467" t="s">
        <v>2184</v>
      </c>
      <c r="P102" s="467" t="s">
        <v>307</v>
      </c>
      <c r="Q102" s="467" t="s">
        <v>2168</v>
      </c>
      <c r="R102" s="467" t="s">
        <v>308</v>
      </c>
      <c r="S102" s="467" t="s">
        <v>61</v>
      </c>
      <c r="T102" s="467" t="s">
        <v>240</v>
      </c>
      <c r="U102" s="467" t="s">
        <v>302</v>
      </c>
      <c r="V102" s="467">
        <v>255.99</v>
      </c>
      <c r="W102" s="467">
        <v>306</v>
      </c>
    </row>
    <row r="103" spans="1:23">
      <c r="A103" s="467"/>
      <c r="B103" s="467"/>
      <c r="C103" s="468" t="s">
        <v>2336</v>
      </c>
      <c r="D103" s="467" t="s">
        <v>172</v>
      </c>
      <c r="E103" s="467" t="s">
        <v>259</v>
      </c>
      <c r="F103" s="472">
        <v>43708</v>
      </c>
      <c r="G103" s="467" t="s">
        <v>1766</v>
      </c>
      <c r="H103" s="467" t="s">
        <v>2331</v>
      </c>
      <c r="I103" s="467" t="s">
        <v>2332</v>
      </c>
      <c r="J103" s="467" t="s">
        <v>1769</v>
      </c>
      <c r="K103" s="467">
        <v>575.04</v>
      </c>
      <c r="L103" s="467" t="s">
        <v>10</v>
      </c>
      <c r="M103" s="467">
        <v>750</v>
      </c>
      <c r="N103" s="467" t="s">
        <v>350</v>
      </c>
      <c r="O103" s="467" t="s">
        <v>2249</v>
      </c>
      <c r="P103" s="467" t="s">
        <v>307</v>
      </c>
      <c r="Q103" s="467" t="s">
        <v>2168</v>
      </c>
      <c r="R103" s="467" t="s">
        <v>308</v>
      </c>
      <c r="S103" s="467" t="s">
        <v>61</v>
      </c>
      <c r="T103" s="467" t="s">
        <v>240</v>
      </c>
      <c r="U103" s="467" t="s">
        <v>302</v>
      </c>
      <c r="V103" s="467">
        <v>627.41</v>
      </c>
      <c r="W103" s="467">
        <v>750</v>
      </c>
    </row>
    <row r="104" spans="1:23">
      <c r="A104" s="467"/>
      <c r="B104" s="467"/>
      <c r="C104" s="468" t="s">
        <v>2337</v>
      </c>
      <c r="D104" s="467" t="s">
        <v>172</v>
      </c>
      <c r="E104" s="467" t="s">
        <v>259</v>
      </c>
      <c r="F104" s="472">
        <v>43708</v>
      </c>
      <c r="G104" s="467" t="s">
        <v>1766</v>
      </c>
      <c r="H104" s="467" t="s">
        <v>2331</v>
      </c>
      <c r="I104" s="467" t="s">
        <v>2332</v>
      </c>
      <c r="J104" s="467" t="s">
        <v>1803</v>
      </c>
      <c r="K104" s="467">
        <v>61.34</v>
      </c>
      <c r="L104" s="467" t="s">
        <v>10</v>
      </c>
      <c r="M104" s="467">
        <v>80</v>
      </c>
      <c r="N104" s="467" t="s">
        <v>306</v>
      </c>
      <c r="O104" s="467" t="s">
        <v>2184</v>
      </c>
      <c r="P104" s="467" t="s">
        <v>307</v>
      </c>
      <c r="Q104" s="467" t="s">
        <v>2168</v>
      </c>
      <c r="R104" s="467" t="s">
        <v>308</v>
      </c>
      <c r="S104" s="467" t="s">
        <v>61</v>
      </c>
      <c r="T104" s="467" t="s">
        <v>240</v>
      </c>
      <c r="U104" s="467" t="s">
        <v>302</v>
      </c>
      <c r="V104" s="467">
        <v>66.930000000000007</v>
      </c>
      <c r="W104" s="467">
        <v>80</v>
      </c>
    </row>
    <row r="105" spans="1:23">
      <c r="A105" s="467"/>
      <c r="B105" s="467"/>
      <c r="C105" s="468" t="s">
        <v>2338</v>
      </c>
      <c r="D105" s="467" t="s">
        <v>172</v>
      </c>
      <c r="E105" s="467" t="s">
        <v>259</v>
      </c>
      <c r="F105" s="472">
        <v>43708</v>
      </c>
      <c r="G105" s="467" t="s">
        <v>1766</v>
      </c>
      <c r="H105" s="467" t="s">
        <v>2331</v>
      </c>
      <c r="I105" s="467" t="s">
        <v>2332</v>
      </c>
      <c r="J105" s="467" t="s">
        <v>1259</v>
      </c>
      <c r="K105" s="467">
        <v>153.34</v>
      </c>
      <c r="L105" s="467" t="s">
        <v>10</v>
      </c>
      <c r="M105" s="467">
        <v>200</v>
      </c>
      <c r="N105" s="467" t="s">
        <v>306</v>
      </c>
      <c r="O105" s="467" t="s">
        <v>2184</v>
      </c>
      <c r="P105" s="467" t="s">
        <v>307</v>
      </c>
      <c r="Q105" s="467" t="s">
        <v>2168</v>
      </c>
      <c r="R105" s="467" t="s">
        <v>308</v>
      </c>
      <c r="S105" s="467" t="s">
        <v>61</v>
      </c>
      <c r="T105" s="467" t="s">
        <v>240</v>
      </c>
      <c r="U105" s="467" t="s">
        <v>302</v>
      </c>
      <c r="V105" s="467">
        <v>167.3</v>
      </c>
      <c r="W105" s="467">
        <v>200</v>
      </c>
    </row>
    <row r="106" spans="1:23">
      <c r="A106" s="467"/>
      <c r="B106" s="467"/>
      <c r="C106" s="468" t="s">
        <v>2339</v>
      </c>
      <c r="D106" s="467" t="s">
        <v>172</v>
      </c>
      <c r="E106" s="467" t="s">
        <v>259</v>
      </c>
      <c r="F106" s="472">
        <v>43708</v>
      </c>
      <c r="G106" s="467" t="s">
        <v>1766</v>
      </c>
      <c r="H106" s="467" t="s">
        <v>2331</v>
      </c>
      <c r="I106" s="467" t="s">
        <v>2332</v>
      </c>
      <c r="J106" s="467" t="s">
        <v>1770</v>
      </c>
      <c r="K106" s="467">
        <v>1050.4100000000001</v>
      </c>
      <c r="L106" s="467" t="s">
        <v>10</v>
      </c>
      <c r="M106" s="467">
        <v>1370</v>
      </c>
      <c r="N106" s="467" t="s">
        <v>306</v>
      </c>
      <c r="O106" s="467" t="s">
        <v>2184</v>
      </c>
      <c r="P106" s="467" t="s">
        <v>307</v>
      </c>
      <c r="Q106" s="467" t="s">
        <v>2168</v>
      </c>
      <c r="R106" s="467" t="s">
        <v>308</v>
      </c>
      <c r="S106" s="467" t="s">
        <v>61</v>
      </c>
      <c r="T106" s="467" t="s">
        <v>240</v>
      </c>
      <c r="U106" s="467" t="s">
        <v>302</v>
      </c>
      <c r="V106" s="467">
        <v>1146.07</v>
      </c>
      <c r="W106" s="467">
        <v>1370</v>
      </c>
    </row>
    <row r="107" spans="1:23">
      <c r="A107" s="467"/>
      <c r="B107" s="467"/>
      <c r="C107" s="468" t="s">
        <v>2340</v>
      </c>
      <c r="D107" s="467" t="s">
        <v>172</v>
      </c>
      <c r="E107" s="467" t="s">
        <v>259</v>
      </c>
      <c r="F107" s="472">
        <v>43708</v>
      </c>
      <c r="G107" s="467" t="s">
        <v>1766</v>
      </c>
      <c r="H107" s="467" t="s">
        <v>2331</v>
      </c>
      <c r="I107" s="467" t="s">
        <v>2332</v>
      </c>
      <c r="J107" s="467" t="s">
        <v>1771</v>
      </c>
      <c r="K107" s="467">
        <v>1729.73</v>
      </c>
      <c r="L107" s="467" t="s">
        <v>10</v>
      </c>
      <c r="M107" s="467">
        <v>2256</v>
      </c>
      <c r="N107" s="467" t="s">
        <v>306</v>
      </c>
      <c r="O107" s="467" t="s">
        <v>2184</v>
      </c>
      <c r="P107" s="467" t="s">
        <v>307</v>
      </c>
      <c r="Q107" s="467" t="s">
        <v>2168</v>
      </c>
      <c r="R107" s="467" t="s">
        <v>308</v>
      </c>
      <c r="S107" s="467" t="s">
        <v>61</v>
      </c>
      <c r="T107" s="467" t="s">
        <v>240</v>
      </c>
      <c r="U107" s="467" t="s">
        <v>302</v>
      </c>
      <c r="V107" s="467">
        <v>1887.26</v>
      </c>
      <c r="W107" s="467">
        <v>2256</v>
      </c>
    </row>
    <row r="108" spans="1:23">
      <c r="A108" s="467"/>
      <c r="B108" s="467"/>
      <c r="C108" s="468" t="s">
        <v>2341</v>
      </c>
      <c r="D108" s="467" t="s">
        <v>172</v>
      </c>
      <c r="E108" s="467" t="s">
        <v>259</v>
      </c>
      <c r="F108" s="472">
        <v>43708</v>
      </c>
      <c r="G108" s="467" t="s">
        <v>1766</v>
      </c>
      <c r="H108" s="467" t="s">
        <v>2331</v>
      </c>
      <c r="I108" s="467" t="s">
        <v>2332</v>
      </c>
      <c r="J108" s="467" t="s">
        <v>1772</v>
      </c>
      <c r="K108" s="467">
        <v>1533.45</v>
      </c>
      <c r="L108" s="467" t="s">
        <v>10</v>
      </c>
      <c r="M108" s="467">
        <v>2000</v>
      </c>
      <c r="N108" s="467" t="s">
        <v>306</v>
      </c>
      <c r="O108" s="467" t="s">
        <v>2184</v>
      </c>
      <c r="P108" s="467" t="s">
        <v>307</v>
      </c>
      <c r="Q108" s="467" t="s">
        <v>2168</v>
      </c>
      <c r="R108" s="467" t="s">
        <v>308</v>
      </c>
      <c r="S108" s="467" t="s">
        <v>61</v>
      </c>
      <c r="T108" s="467" t="s">
        <v>240</v>
      </c>
      <c r="U108" s="467" t="s">
        <v>302</v>
      </c>
      <c r="V108" s="467">
        <v>1673.1</v>
      </c>
      <c r="W108" s="467">
        <v>2000</v>
      </c>
    </row>
    <row r="109" spans="1:23">
      <c r="A109" s="467"/>
      <c r="B109" s="467"/>
      <c r="C109" s="468" t="s">
        <v>2342</v>
      </c>
      <c r="D109" s="467" t="s">
        <v>172</v>
      </c>
      <c r="E109" s="467" t="s">
        <v>259</v>
      </c>
      <c r="F109" s="472">
        <v>43708</v>
      </c>
      <c r="G109" s="467" t="s">
        <v>1766</v>
      </c>
      <c r="H109" s="467" t="s">
        <v>2331</v>
      </c>
      <c r="I109" s="467" t="s">
        <v>2332</v>
      </c>
      <c r="J109" s="467" t="s">
        <v>1773</v>
      </c>
      <c r="K109" s="467">
        <v>2484.1799999999998</v>
      </c>
      <c r="L109" s="467" t="s">
        <v>10</v>
      </c>
      <c r="M109" s="467">
        <v>3240</v>
      </c>
      <c r="N109" s="467" t="s">
        <v>306</v>
      </c>
      <c r="O109" s="467" t="s">
        <v>2184</v>
      </c>
      <c r="P109" s="467" t="s">
        <v>307</v>
      </c>
      <c r="Q109" s="467" t="s">
        <v>2168</v>
      </c>
      <c r="R109" s="467" t="s">
        <v>308</v>
      </c>
      <c r="S109" s="467" t="s">
        <v>61</v>
      </c>
      <c r="T109" s="467" t="s">
        <v>240</v>
      </c>
      <c r="U109" s="467" t="s">
        <v>302</v>
      </c>
      <c r="V109" s="467">
        <v>2710.41</v>
      </c>
      <c r="W109" s="467">
        <v>3240</v>
      </c>
    </row>
    <row r="110" spans="1:23">
      <c r="A110" s="467"/>
      <c r="B110" s="467"/>
      <c r="C110" s="468" t="s">
        <v>2343</v>
      </c>
      <c r="D110" s="467" t="s">
        <v>172</v>
      </c>
      <c r="E110" s="467" t="s">
        <v>259</v>
      </c>
      <c r="F110" s="472">
        <v>43708</v>
      </c>
      <c r="G110" s="467" t="s">
        <v>1766</v>
      </c>
      <c r="H110" s="467" t="s">
        <v>2331</v>
      </c>
      <c r="I110" s="467" t="s">
        <v>2332</v>
      </c>
      <c r="J110" s="467" t="s">
        <v>1774</v>
      </c>
      <c r="K110" s="467">
        <v>2913.55</v>
      </c>
      <c r="L110" s="467" t="s">
        <v>10</v>
      </c>
      <c r="M110" s="467">
        <v>3800</v>
      </c>
      <c r="N110" s="467" t="s">
        <v>306</v>
      </c>
      <c r="O110" s="467" t="s">
        <v>2184</v>
      </c>
      <c r="P110" s="467" t="s">
        <v>307</v>
      </c>
      <c r="Q110" s="467" t="s">
        <v>2168</v>
      </c>
      <c r="R110" s="467" t="s">
        <v>308</v>
      </c>
      <c r="S110" s="467" t="s">
        <v>61</v>
      </c>
      <c r="T110" s="467" t="s">
        <v>240</v>
      </c>
      <c r="U110" s="467" t="s">
        <v>302</v>
      </c>
      <c r="V110" s="467">
        <v>3178.89</v>
      </c>
      <c r="W110" s="467">
        <v>3800</v>
      </c>
    </row>
    <row r="111" spans="1:23">
      <c r="A111" s="467"/>
      <c r="B111" s="467"/>
      <c r="C111" s="468" t="s">
        <v>2344</v>
      </c>
      <c r="D111" s="467" t="s">
        <v>172</v>
      </c>
      <c r="E111" s="467" t="s">
        <v>259</v>
      </c>
      <c r="F111" s="472">
        <v>43708</v>
      </c>
      <c r="G111" s="467" t="s">
        <v>1766</v>
      </c>
      <c r="H111" s="467" t="s">
        <v>2331</v>
      </c>
      <c r="I111" s="467" t="s">
        <v>2332</v>
      </c>
      <c r="J111" s="467" t="s">
        <v>1775</v>
      </c>
      <c r="K111" s="467">
        <v>268.35000000000002</v>
      </c>
      <c r="L111" s="467" t="s">
        <v>10</v>
      </c>
      <c r="M111" s="467">
        <v>350</v>
      </c>
      <c r="N111" s="467" t="s">
        <v>306</v>
      </c>
      <c r="O111" s="467" t="s">
        <v>2184</v>
      </c>
      <c r="P111" s="467" t="s">
        <v>307</v>
      </c>
      <c r="Q111" s="467" t="s">
        <v>2168</v>
      </c>
      <c r="R111" s="467" t="s">
        <v>308</v>
      </c>
      <c r="S111" s="467" t="s">
        <v>61</v>
      </c>
      <c r="T111" s="467" t="s">
        <v>240</v>
      </c>
      <c r="U111" s="467" t="s">
        <v>302</v>
      </c>
      <c r="V111" s="467">
        <v>292.79000000000002</v>
      </c>
      <c r="W111" s="467">
        <v>350</v>
      </c>
    </row>
    <row r="112" spans="1:23">
      <c r="A112" s="467"/>
      <c r="B112" s="467"/>
      <c r="C112" s="468" t="s">
        <v>2345</v>
      </c>
      <c r="D112" s="467" t="s">
        <v>172</v>
      </c>
      <c r="E112" s="467" t="s">
        <v>259</v>
      </c>
      <c r="F112" s="472">
        <v>43708</v>
      </c>
      <c r="G112" s="467" t="s">
        <v>1766</v>
      </c>
      <c r="H112" s="467" t="s">
        <v>2331</v>
      </c>
      <c r="I112" s="467" t="s">
        <v>2332</v>
      </c>
      <c r="J112" s="467" t="s">
        <v>1776</v>
      </c>
      <c r="K112" s="467">
        <v>107.34</v>
      </c>
      <c r="L112" s="467" t="s">
        <v>10</v>
      </c>
      <c r="M112" s="467">
        <v>140</v>
      </c>
      <c r="N112" s="467" t="s">
        <v>306</v>
      </c>
      <c r="O112" s="467" t="s">
        <v>2184</v>
      </c>
      <c r="P112" s="467" t="s">
        <v>307</v>
      </c>
      <c r="Q112" s="467" t="s">
        <v>2168</v>
      </c>
      <c r="R112" s="467" t="s">
        <v>308</v>
      </c>
      <c r="S112" s="467" t="s">
        <v>61</v>
      </c>
      <c r="T112" s="467" t="s">
        <v>240</v>
      </c>
      <c r="U112" s="467" t="s">
        <v>302</v>
      </c>
      <c r="V112" s="467">
        <v>117.12</v>
      </c>
      <c r="W112" s="467">
        <v>140</v>
      </c>
    </row>
    <row r="113" spans="1:23">
      <c r="A113" s="467"/>
      <c r="B113" s="467"/>
      <c r="C113" s="468" t="s">
        <v>2346</v>
      </c>
      <c r="D113" s="467" t="s">
        <v>172</v>
      </c>
      <c r="E113" s="467" t="s">
        <v>259</v>
      </c>
      <c r="F113" s="472">
        <v>43708</v>
      </c>
      <c r="G113" s="467" t="s">
        <v>1766</v>
      </c>
      <c r="H113" s="467" t="s">
        <v>2331</v>
      </c>
      <c r="I113" s="467" t="s">
        <v>2332</v>
      </c>
      <c r="J113" s="467" t="s">
        <v>1777</v>
      </c>
      <c r="K113" s="467">
        <v>69.010000000000005</v>
      </c>
      <c r="L113" s="467" t="s">
        <v>10</v>
      </c>
      <c r="M113" s="467">
        <v>90</v>
      </c>
      <c r="N113" s="467" t="s">
        <v>306</v>
      </c>
      <c r="O113" s="467" t="s">
        <v>2184</v>
      </c>
      <c r="P113" s="467" t="s">
        <v>307</v>
      </c>
      <c r="Q113" s="467" t="s">
        <v>2168</v>
      </c>
      <c r="R113" s="467" t="s">
        <v>308</v>
      </c>
      <c r="S113" s="467" t="s">
        <v>61</v>
      </c>
      <c r="T113" s="467" t="s">
        <v>240</v>
      </c>
      <c r="U113" s="467" t="s">
        <v>302</v>
      </c>
      <c r="V113" s="467">
        <v>75.290000000000006</v>
      </c>
      <c r="W113" s="467">
        <v>90</v>
      </c>
    </row>
    <row r="114" spans="1:23">
      <c r="A114" s="467"/>
      <c r="B114" s="467"/>
      <c r="C114" s="468" t="s">
        <v>2347</v>
      </c>
      <c r="D114" s="467" t="s">
        <v>172</v>
      </c>
      <c r="E114" s="467" t="s">
        <v>259</v>
      </c>
      <c r="F114" s="472">
        <v>43708</v>
      </c>
      <c r="G114" s="467" t="s">
        <v>1766</v>
      </c>
      <c r="H114" s="467" t="s">
        <v>2331</v>
      </c>
      <c r="I114" s="467" t="s">
        <v>2332</v>
      </c>
      <c r="J114" s="467" t="s">
        <v>1778</v>
      </c>
      <c r="K114" s="467">
        <v>690.05</v>
      </c>
      <c r="L114" s="467" t="s">
        <v>10</v>
      </c>
      <c r="M114" s="467">
        <v>900</v>
      </c>
      <c r="N114" s="467" t="s">
        <v>306</v>
      </c>
      <c r="O114" s="467" t="s">
        <v>2184</v>
      </c>
      <c r="P114" s="467" t="s">
        <v>307</v>
      </c>
      <c r="Q114" s="467" t="s">
        <v>2168</v>
      </c>
      <c r="R114" s="467" t="s">
        <v>308</v>
      </c>
      <c r="S114" s="467" t="s">
        <v>61</v>
      </c>
      <c r="T114" s="467" t="s">
        <v>240</v>
      </c>
      <c r="U114" s="467" t="s">
        <v>302</v>
      </c>
      <c r="V114" s="467">
        <v>752.89</v>
      </c>
      <c r="W114" s="467">
        <v>900</v>
      </c>
    </row>
    <row r="115" spans="1:23">
      <c r="A115" s="467"/>
      <c r="B115" s="467"/>
      <c r="C115" s="468" t="s">
        <v>2348</v>
      </c>
      <c r="D115" s="467" t="s">
        <v>172</v>
      </c>
      <c r="E115" s="467" t="s">
        <v>259</v>
      </c>
      <c r="F115" s="472">
        <v>43708</v>
      </c>
      <c r="G115" s="467" t="s">
        <v>1766</v>
      </c>
      <c r="H115" s="467" t="s">
        <v>2331</v>
      </c>
      <c r="I115" s="467" t="s">
        <v>2332</v>
      </c>
      <c r="J115" s="467" t="s">
        <v>1779</v>
      </c>
      <c r="K115" s="467">
        <v>2070.15</v>
      </c>
      <c r="L115" s="467" t="s">
        <v>10</v>
      </c>
      <c r="M115" s="467">
        <v>2700</v>
      </c>
      <c r="N115" s="467" t="s">
        <v>306</v>
      </c>
      <c r="O115" s="467" t="s">
        <v>2184</v>
      </c>
      <c r="P115" s="467" t="s">
        <v>307</v>
      </c>
      <c r="Q115" s="467" t="s">
        <v>2168</v>
      </c>
      <c r="R115" s="467" t="s">
        <v>308</v>
      </c>
      <c r="S115" s="467" t="s">
        <v>61</v>
      </c>
      <c r="T115" s="467" t="s">
        <v>240</v>
      </c>
      <c r="U115" s="467" t="s">
        <v>302</v>
      </c>
      <c r="V115" s="467">
        <v>2258.6799999999998</v>
      </c>
      <c r="W115" s="467">
        <v>2700</v>
      </c>
    </row>
    <row r="116" spans="1:23">
      <c r="A116" s="467"/>
      <c r="B116" s="467"/>
      <c r="C116" s="468" t="s">
        <v>2349</v>
      </c>
      <c r="D116" s="467" t="s">
        <v>172</v>
      </c>
      <c r="E116" s="467" t="s">
        <v>259</v>
      </c>
      <c r="F116" s="472">
        <v>43708</v>
      </c>
      <c r="G116" s="467" t="s">
        <v>1766</v>
      </c>
      <c r="H116" s="467" t="s">
        <v>2331</v>
      </c>
      <c r="I116" s="467" t="s">
        <v>2332</v>
      </c>
      <c r="J116" s="467" t="s">
        <v>1780</v>
      </c>
      <c r="K116" s="467">
        <v>115.01</v>
      </c>
      <c r="L116" s="467" t="s">
        <v>10</v>
      </c>
      <c r="M116" s="467">
        <v>150</v>
      </c>
      <c r="N116" s="467" t="s">
        <v>306</v>
      </c>
      <c r="O116" s="467" t="s">
        <v>2184</v>
      </c>
      <c r="P116" s="467" t="s">
        <v>307</v>
      </c>
      <c r="Q116" s="467" t="s">
        <v>2168</v>
      </c>
      <c r="R116" s="467" t="s">
        <v>308</v>
      </c>
      <c r="S116" s="467" t="s">
        <v>61</v>
      </c>
      <c r="T116" s="467" t="s">
        <v>240</v>
      </c>
      <c r="U116" s="467" t="s">
        <v>302</v>
      </c>
      <c r="V116" s="467">
        <v>125.48</v>
      </c>
      <c r="W116" s="467">
        <v>150</v>
      </c>
    </row>
    <row r="117" spans="1:23">
      <c r="A117" s="467"/>
      <c r="B117" s="467"/>
      <c r="C117" s="468" t="s">
        <v>2350</v>
      </c>
      <c r="D117" s="467" t="s">
        <v>172</v>
      </c>
      <c r="E117" s="467" t="s">
        <v>259</v>
      </c>
      <c r="F117" s="472">
        <v>43708</v>
      </c>
      <c r="G117" s="467" t="s">
        <v>1766</v>
      </c>
      <c r="H117" s="467" t="s">
        <v>2331</v>
      </c>
      <c r="I117" s="467" t="s">
        <v>2332</v>
      </c>
      <c r="J117" s="467" t="s">
        <v>1781</v>
      </c>
      <c r="K117" s="467">
        <v>72.069999999999993</v>
      </c>
      <c r="L117" s="467" t="s">
        <v>10</v>
      </c>
      <c r="M117" s="467">
        <v>94</v>
      </c>
      <c r="N117" s="467" t="s">
        <v>306</v>
      </c>
      <c r="O117" s="467" t="s">
        <v>2184</v>
      </c>
      <c r="P117" s="467" t="s">
        <v>307</v>
      </c>
      <c r="Q117" s="467" t="s">
        <v>2168</v>
      </c>
      <c r="R117" s="467" t="s">
        <v>308</v>
      </c>
      <c r="S117" s="467" t="s">
        <v>61</v>
      </c>
      <c r="T117" s="467" t="s">
        <v>240</v>
      </c>
      <c r="U117" s="467" t="s">
        <v>302</v>
      </c>
      <c r="V117" s="467">
        <v>78.63</v>
      </c>
      <c r="W117" s="467">
        <v>94</v>
      </c>
    </row>
    <row r="118" spans="1:23">
      <c r="A118" s="467"/>
      <c r="B118" s="467"/>
      <c r="C118" s="468" t="s">
        <v>2351</v>
      </c>
      <c r="D118" s="467" t="s">
        <v>172</v>
      </c>
      <c r="E118" s="467" t="s">
        <v>259</v>
      </c>
      <c r="F118" s="472">
        <v>43708</v>
      </c>
      <c r="G118" s="467" t="s">
        <v>1766</v>
      </c>
      <c r="H118" s="467" t="s">
        <v>2331</v>
      </c>
      <c r="I118" s="467" t="s">
        <v>2332</v>
      </c>
      <c r="J118" s="467" t="s">
        <v>1782</v>
      </c>
      <c r="K118" s="467">
        <v>76.67</v>
      </c>
      <c r="L118" s="467" t="s">
        <v>10</v>
      </c>
      <c r="M118" s="467">
        <v>100</v>
      </c>
      <c r="N118" s="467" t="s">
        <v>306</v>
      </c>
      <c r="O118" s="467" t="s">
        <v>2184</v>
      </c>
      <c r="P118" s="467" t="s">
        <v>307</v>
      </c>
      <c r="Q118" s="467" t="s">
        <v>2168</v>
      </c>
      <c r="R118" s="467" t="s">
        <v>308</v>
      </c>
      <c r="S118" s="467" t="s">
        <v>61</v>
      </c>
      <c r="T118" s="467" t="s">
        <v>240</v>
      </c>
      <c r="U118" s="467" t="s">
        <v>302</v>
      </c>
      <c r="V118" s="467">
        <v>83.65</v>
      </c>
      <c r="W118" s="467">
        <v>100</v>
      </c>
    </row>
    <row r="119" spans="1:23">
      <c r="A119" s="467"/>
      <c r="B119" s="467"/>
      <c r="C119" s="468" t="s">
        <v>2352</v>
      </c>
      <c r="D119" s="467" t="s">
        <v>172</v>
      </c>
      <c r="E119" s="467" t="s">
        <v>259</v>
      </c>
      <c r="F119" s="472">
        <v>43708</v>
      </c>
      <c r="G119" s="467" t="s">
        <v>1766</v>
      </c>
      <c r="H119" s="467" t="s">
        <v>2331</v>
      </c>
      <c r="I119" s="467" t="s">
        <v>2332</v>
      </c>
      <c r="J119" s="467" t="s">
        <v>1783</v>
      </c>
      <c r="K119" s="467">
        <v>414.03</v>
      </c>
      <c r="L119" s="467" t="s">
        <v>10</v>
      </c>
      <c r="M119" s="467">
        <v>540</v>
      </c>
      <c r="N119" s="467" t="s">
        <v>306</v>
      </c>
      <c r="O119" s="467" t="s">
        <v>2184</v>
      </c>
      <c r="P119" s="467" t="s">
        <v>307</v>
      </c>
      <c r="Q119" s="467" t="s">
        <v>2168</v>
      </c>
      <c r="R119" s="467" t="s">
        <v>308</v>
      </c>
      <c r="S119" s="467" t="s">
        <v>61</v>
      </c>
      <c r="T119" s="467" t="s">
        <v>240</v>
      </c>
      <c r="U119" s="467" t="s">
        <v>302</v>
      </c>
      <c r="V119" s="467">
        <v>451.74</v>
      </c>
      <c r="W119" s="467">
        <v>540</v>
      </c>
    </row>
    <row r="120" spans="1:23">
      <c r="A120" s="467"/>
      <c r="B120" s="467"/>
      <c r="C120" s="468" t="s">
        <v>2353</v>
      </c>
      <c r="D120" s="467" t="s">
        <v>172</v>
      </c>
      <c r="E120" s="467" t="s">
        <v>259</v>
      </c>
      <c r="F120" s="472">
        <v>43708</v>
      </c>
      <c r="G120" s="467" t="s">
        <v>1766</v>
      </c>
      <c r="H120" s="467" t="s">
        <v>2331</v>
      </c>
      <c r="I120" s="467" t="s">
        <v>2332</v>
      </c>
      <c r="J120" s="467" t="s">
        <v>1784</v>
      </c>
      <c r="K120" s="467">
        <v>130.34</v>
      </c>
      <c r="L120" s="467" t="s">
        <v>10</v>
      </c>
      <c r="M120" s="467">
        <v>170</v>
      </c>
      <c r="N120" s="467" t="s">
        <v>306</v>
      </c>
      <c r="O120" s="467" t="s">
        <v>2184</v>
      </c>
      <c r="P120" s="467" t="s">
        <v>307</v>
      </c>
      <c r="Q120" s="467" t="s">
        <v>2168</v>
      </c>
      <c r="R120" s="467" t="s">
        <v>308</v>
      </c>
      <c r="S120" s="467" t="s">
        <v>61</v>
      </c>
      <c r="T120" s="467" t="s">
        <v>240</v>
      </c>
      <c r="U120" s="467" t="s">
        <v>302</v>
      </c>
      <c r="V120" s="467">
        <v>142.21</v>
      </c>
      <c r="W120" s="467">
        <v>170</v>
      </c>
    </row>
    <row r="121" spans="1:23">
      <c r="A121" s="467"/>
      <c r="B121" s="467"/>
      <c r="C121" s="468" t="s">
        <v>2354</v>
      </c>
      <c r="D121" s="467" t="s">
        <v>172</v>
      </c>
      <c r="E121" s="467" t="s">
        <v>259</v>
      </c>
      <c r="F121" s="472">
        <v>43708</v>
      </c>
      <c r="G121" s="467" t="s">
        <v>1766</v>
      </c>
      <c r="H121" s="467" t="s">
        <v>2331</v>
      </c>
      <c r="I121" s="467" t="s">
        <v>2332</v>
      </c>
      <c r="J121" s="467" t="s">
        <v>1785</v>
      </c>
      <c r="K121" s="467">
        <v>207.02</v>
      </c>
      <c r="L121" s="467" t="s">
        <v>10</v>
      </c>
      <c r="M121" s="467">
        <v>270</v>
      </c>
      <c r="N121" s="467" t="s">
        <v>306</v>
      </c>
      <c r="O121" s="467" t="s">
        <v>2184</v>
      </c>
      <c r="P121" s="467" t="s">
        <v>307</v>
      </c>
      <c r="Q121" s="467" t="s">
        <v>2168</v>
      </c>
      <c r="R121" s="467" t="s">
        <v>308</v>
      </c>
      <c r="S121" s="467" t="s">
        <v>61</v>
      </c>
      <c r="T121" s="467" t="s">
        <v>240</v>
      </c>
      <c r="U121" s="467" t="s">
        <v>302</v>
      </c>
      <c r="V121" s="467">
        <v>225.87</v>
      </c>
      <c r="W121" s="467">
        <v>270</v>
      </c>
    </row>
    <row r="122" spans="1:23">
      <c r="A122" s="467"/>
      <c r="B122" s="467"/>
      <c r="C122" s="468" t="s">
        <v>2355</v>
      </c>
      <c r="D122" s="467" t="s">
        <v>172</v>
      </c>
      <c r="E122" s="467" t="s">
        <v>259</v>
      </c>
      <c r="F122" s="472">
        <v>43708</v>
      </c>
      <c r="G122" s="467" t="s">
        <v>1766</v>
      </c>
      <c r="H122" s="467" t="s">
        <v>2331</v>
      </c>
      <c r="I122" s="467" t="s">
        <v>2332</v>
      </c>
      <c r="J122" s="467" t="s">
        <v>1781</v>
      </c>
      <c r="K122" s="467">
        <v>33.51</v>
      </c>
      <c r="L122" s="467" t="s">
        <v>10</v>
      </c>
      <c r="M122" s="467">
        <v>43.71</v>
      </c>
      <c r="N122" s="467" t="s">
        <v>306</v>
      </c>
      <c r="O122" s="467" t="s">
        <v>2184</v>
      </c>
      <c r="P122" s="467" t="s">
        <v>307</v>
      </c>
      <c r="Q122" s="467" t="s">
        <v>2168</v>
      </c>
      <c r="R122" s="467" t="s">
        <v>308</v>
      </c>
      <c r="S122" s="467" t="s">
        <v>61</v>
      </c>
      <c r="T122" s="467" t="s">
        <v>240</v>
      </c>
      <c r="U122" s="467" t="s">
        <v>302</v>
      </c>
      <c r="V122" s="467">
        <v>36.56</v>
      </c>
      <c r="W122" s="467">
        <v>43.71</v>
      </c>
    </row>
    <row r="123" spans="1:23">
      <c r="A123" s="467"/>
      <c r="B123" s="467"/>
      <c r="C123" s="468" t="s">
        <v>2356</v>
      </c>
      <c r="D123" s="467" t="s">
        <v>172</v>
      </c>
      <c r="E123" s="467" t="s">
        <v>259</v>
      </c>
      <c r="F123" s="472">
        <v>43708</v>
      </c>
      <c r="G123" s="467" t="s">
        <v>1766</v>
      </c>
      <c r="H123" s="467" t="s">
        <v>2331</v>
      </c>
      <c r="I123" s="467" t="s">
        <v>2332</v>
      </c>
      <c r="J123" s="467" t="s">
        <v>1786</v>
      </c>
      <c r="K123" s="467">
        <v>448.53</v>
      </c>
      <c r="L123" s="467" t="s">
        <v>10</v>
      </c>
      <c r="M123" s="467">
        <v>585</v>
      </c>
      <c r="N123" s="467" t="s">
        <v>306</v>
      </c>
      <c r="O123" s="467" t="s">
        <v>2184</v>
      </c>
      <c r="P123" s="467" t="s">
        <v>307</v>
      </c>
      <c r="Q123" s="467" t="s">
        <v>2168</v>
      </c>
      <c r="R123" s="467" t="s">
        <v>308</v>
      </c>
      <c r="S123" s="467" t="s">
        <v>61</v>
      </c>
      <c r="T123" s="467" t="s">
        <v>240</v>
      </c>
      <c r="U123" s="467" t="s">
        <v>302</v>
      </c>
      <c r="V123" s="467">
        <v>489.38</v>
      </c>
      <c r="W123" s="467">
        <v>585</v>
      </c>
    </row>
    <row r="124" spans="1:23">
      <c r="A124" s="467"/>
      <c r="B124" s="467"/>
      <c r="C124" s="468" t="s">
        <v>2357</v>
      </c>
      <c r="D124" s="467" t="s">
        <v>172</v>
      </c>
      <c r="E124" s="467" t="s">
        <v>259</v>
      </c>
      <c r="F124" s="472">
        <v>43708</v>
      </c>
      <c r="G124" s="467" t="s">
        <v>1766</v>
      </c>
      <c r="H124" s="467" t="s">
        <v>2331</v>
      </c>
      <c r="I124" s="467" t="s">
        <v>2332</v>
      </c>
      <c r="J124" s="467" t="s">
        <v>1787</v>
      </c>
      <c r="K124" s="467">
        <v>268.35000000000002</v>
      </c>
      <c r="L124" s="467" t="s">
        <v>10</v>
      </c>
      <c r="M124" s="467">
        <v>350</v>
      </c>
      <c r="N124" s="467" t="s">
        <v>306</v>
      </c>
      <c r="O124" s="467" t="s">
        <v>2184</v>
      </c>
      <c r="P124" s="467" t="s">
        <v>307</v>
      </c>
      <c r="Q124" s="467" t="s">
        <v>2168</v>
      </c>
      <c r="R124" s="467" t="s">
        <v>308</v>
      </c>
      <c r="S124" s="467" t="s">
        <v>61</v>
      </c>
      <c r="T124" s="467" t="s">
        <v>240</v>
      </c>
      <c r="U124" s="467" t="s">
        <v>302</v>
      </c>
      <c r="V124" s="467">
        <v>292.79000000000002</v>
      </c>
      <c r="W124" s="467">
        <v>350</v>
      </c>
    </row>
    <row r="125" spans="1:23">
      <c r="A125" s="467"/>
      <c r="B125" s="467"/>
      <c r="C125" s="468" t="s">
        <v>2358</v>
      </c>
      <c r="D125" s="467" t="s">
        <v>172</v>
      </c>
      <c r="E125" s="467" t="s">
        <v>259</v>
      </c>
      <c r="F125" s="472">
        <v>43708</v>
      </c>
      <c r="G125" s="467" t="s">
        <v>1766</v>
      </c>
      <c r="H125" s="467" t="s">
        <v>2331</v>
      </c>
      <c r="I125" s="467" t="s">
        <v>2332</v>
      </c>
      <c r="J125" s="467" t="s">
        <v>1788</v>
      </c>
      <c r="K125" s="467">
        <v>76.67</v>
      </c>
      <c r="L125" s="467" t="s">
        <v>10</v>
      </c>
      <c r="M125" s="467">
        <v>100</v>
      </c>
      <c r="N125" s="467" t="s">
        <v>306</v>
      </c>
      <c r="O125" s="467" t="s">
        <v>2184</v>
      </c>
      <c r="P125" s="467" t="s">
        <v>307</v>
      </c>
      <c r="Q125" s="467" t="s">
        <v>2168</v>
      </c>
      <c r="R125" s="467" t="s">
        <v>308</v>
      </c>
      <c r="S125" s="467" t="s">
        <v>61</v>
      </c>
      <c r="T125" s="467" t="s">
        <v>240</v>
      </c>
      <c r="U125" s="467" t="s">
        <v>302</v>
      </c>
      <c r="V125" s="467">
        <v>83.65</v>
      </c>
      <c r="W125" s="467">
        <v>100</v>
      </c>
    </row>
    <row r="126" spans="1:23">
      <c r="A126" s="467"/>
      <c r="B126" s="467"/>
      <c r="C126" s="468" t="s">
        <v>2359</v>
      </c>
      <c r="D126" s="467" t="s">
        <v>172</v>
      </c>
      <c r="E126" s="467" t="s">
        <v>259</v>
      </c>
      <c r="F126" s="472">
        <v>43708</v>
      </c>
      <c r="G126" s="467" t="s">
        <v>1766</v>
      </c>
      <c r="H126" s="467" t="s">
        <v>2331</v>
      </c>
      <c r="I126" s="467" t="s">
        <v>2332</v>
      </c>
      <c r="J126" s="467" t="s">
        <v>1789</v>
      </c>
      <c r="K126" s="467">
        <v>76.67</v>
      </c>
      <c r="L126" s="467" t="s">
        <v>10</v>
      </c>
      <c r="M126" s="467">
        <v>100</v>
      </c>
      <c r="N126" s="467" t="s">
        <v>306</v>
      </c>
      <c r="O126" s="467" t="s">
        <v>2184</v>
      </c>
      <c r="P126" s="467" t="s">
        <v>307</v>
      </c>
      <c r="Q126" s="467" t="s">
        <v>2168</v>
      </c>
      <c r="R126" s="467" t="s">
        <v>308</v>
      </c>
      <c r="S126" s="467" t="s">
        <v>61</v>
      </c>
      <c r="T126" s="467" t="s">
        <v>240</v>
      </c>
      <c r="U126" s="467" t="s">
        <v>302</v>
      </c>
      <c r="V126" s="467">
        <v>83.65</v>
      </c>
      <c r="W126" s="467">
        <v>100</v>
      </c>
    </row>
    <row r="127" spans="1:23">
      <c r="A127" s="467"/>
      <c r="B127" s="467"/>
      <c r="C127" s="468" t="s">
        <v>2360</v>
      </c>
      <c r="D127" s="467" t="s">
        <v>172</v>
      </c>
      <c r="E127" s="467" t="s">
        <v>259</v>
      </c>
      <c r="F127" s="472">
        <v>43708</v>
      </c>
      <c r="G127" s="467" t="s">
        <v>1766</v>
      </c>
      <c r="H127" s="467" t="s">
        <v>2331</v>
      </c>
      <c r="I127" s="467" t="s">
        <v>2332</v>
      </c>
      <c r="J127" s="467" t="s">
        <v>1781</v>
      </c>
      <c r="K127" s="467">
        <v>55.97</v>
      </c>
      <c r="L127" s="467" t="s">
        <v>10</v>
      </c>
      <c r="M127" s="467">
        <v>73</v>
      </c>
      <c r="N127" s="467" t="s">
        <v>306</v>
      </c>
      <c r="O127" s="467" t="s">
        <v>2184</v>
      </c>
      <c r="P127" s="467" t="s">
        <v>307</v>
      </c>
      <c r="Q127" s="467" t="s">
        <v>2168</v>
      </c>
      <c r="R127" s="467" t="s">
        <v>308</v>
      </c>
      <c r="S127" s="467" t="s">
        <v>61</v>
      </c>
      <c r="T127" s="467" t="s">
        <v>240</v>
      </c>
      <c r="U127" s="467" t="s">
        <v>302</v>
      </c>
      <c r="V127" s="467">
        <v>61.07</v>
      </c>
      <c r="W127" s="467">
        <v>73</v>
      </c>
    </row>
    <row r="128" spans="1:23">
      <c r="A128" s="467"/>
      <c r="B128" s="467"/>
      <c r="C128" s="468" t="s">
        <v>2361</v>
      </c>
      <c r="D128" s="467" t="s">
        <v>172</v>
      </c>
      <c r="E128" s="467" t="s">
        <v>259</v>
      </c>
      <c r="F128" s="472">
        <v>43708</v>
      </c>
      <c r="G128" s="467" t="s">
        <v>1766</v>
      </c>
      <c r="H128" s="467" t="s">
        <v>2331</v>
      </c>
      <c r="I128" s="467" t="s">
        <v>2332</v>
      </c>
      <c r="J128" s="467" t="s">
        <v>1790</v>
      </c>
      <c r="K128" s="467">
        <v>797.39</v>
      </c>
      <c r="L128" s="467" t="s">
        <v>10</v>
      </c>
      <c r="M128" s="467">
        <v>1040</v>
      </c>
      <c r="N128" s="467" t="s">
        <v>306</v>
      </c>
      <c r="O128" s="467" t="s">
        <v>2184</v>
      </c>
      <c r="P128" s="467" t="s">
        <v>307</v>
      </c>
      <c r="Q128" s="467" t="s">
        <v>2168</v>
      </c>
      <c r="R128" s="467" t="s">
        <v>308</v>
      </c>
      <c r="S128" s="467" t="s">
        <v>61</v>
      </c>
      <c r="T128" s="467" t="s">
        <v>240</v>
      </c>
      <c r="U128" s="467" t="s">
        <v>302</v>
      </c>
      <c r="V128" s="467">
        <v>870.01</v>
      </c>
      <c r="W128" s="467">
        <v>1040</v>
      </c>
    </row>
    <row r="129" spans="1:23">
      <c r="A129" s="467"/>
      <c r="B129" s="467"/>
      <c r="C129" s="468" t="s">
        <v>2362</v>
      </c>
      <c r="D129" s="467" t="s">
        <v>172</v>
      </c>
      <c r="E129" s="467" t="s">
        <v>259</v>
      </c>
      <c r="F129" s="472">
        <v>43708</v>
      </c>
      <c r="G129" s="467" t="s">
        <v>1766</v>
      </c>
      <c r="H129" s="467" t="s">
        <v>2331</v>
      </c>
      <c r="I129" s="467" t="s">
        <v>2332</v>
      </c>
      <c r="J129" s="467" t="s">
        <v>1791</v>
      </c>
      <c r="K129" s="467">
        <v>889.4</v>
      </c>
      <c r="L129" s="467" t="s">
        <v>10</v>
      </c>
      <c r="M129" s="467">
        <v>1160</v>
      </c>
      <c r="N129" s="467" t="s">
        <v>306</v>
      </c>
      <c r="O129" s="467" t="s">
        <v>2184</v>
      </c>
      <c r="P129" s="467" t="s">
        <v>307</v>
      </c>
      <c r="Q129" s="467" t="s">
        <v>2168</v>
      </c>
      <c r="R129" s="467" t="s">
        <v>308</v>
      </c>
      <c r="S129" s="467" t="s">
        <v>61</v>
      </c>
      <c r="T129" s="467" t="s">
        <v>240</v>
      </c>
      <c r="U129" s="467" t="s">
        <v>302</v>
      </c>
      <c r="V129" s="467">
        <v>970.4</v>
      </c>
      <c r="W129" s="467">
        <v>1160</v>
      </c>
    </row>
    <row r="130" spans="1:23">
      <c r="A130" s="467"/>
      <c r="B130" s="467"/>
      <c r="C130" s="468" t="s">
        <v>2363</v>
      </c>
      <c r="D130" s="467" t="s">
        <v>172</v>
      </c>
      <c r="E130" s="467" t="s">
        <v>259</v>
      </c>
      <c r="F130" s="472">
        <v>43708</v>
      </c>
      <c r="G130" s="467" t="s">
        <v>1766</v>
      </c>
      <c r="H130" s="467" t="s">
        <v>2331</v>
      </c>
      <c r="I130" s="467" t="s">
        <v>2332</v>
      </c>
      <c r="J130" s="467" t="s">
        <v>1792</v>
      </c>
      <c r="K130" s="467">
        <v>1150.0899999999999</v>
      </c>
      <c r="L130" s="467" t="s">
        <v>10</v>
      </c>
      <c r="M130" s="467">
        <v>1500</v>
      </c>
      <c r="N130" s="467" t="s">
        <v>306</v>
      </c>
      <c r="O130" s="467" t="s">
        <v>2184</v>
      </c>
      <c r="P130" s="467" t="s">
        <v>307</v>
      </c>
      <c r="Q130" s="467" t="s">
        <v>2168</v>
      </c>
      <c r="R130" s="467" t="s">
        <v>308</v>
      </c>
      <c r="S130" s="467" t="s">
        <v>61</v>
      </c>
      <c r="T130" s="467" t="s">
        <v>240</v>
      </c>
      <c r="U130" s="467" t="s">
        <v>302</v>
      </c>
      <c r="V130" s="467">
        <v>1254.83</v>
      </c>
      <c r="W130" s="467">
        <v>1500</v>
      </c>
    </row>
    <row r="131" spans="1:23">
      <c r="A131" s="467"/>
      <c r="B131" s="467"/>
      <c r="C131" s="468" t="s">
        <v>2364</v>
      </c>
      <c r="D131" s="467" t="s">
        <v>172</v>
      </c>
      <c r="E131" s="467" t="s">
        <v>259</v>
      </c>
      <c r="F131" s="472">
        <v>43708</v>
      </c>
      <c r="G131" s="467" t="s">
        <v>1766</v>
      </c>
      <c r="H131" s="467" t="s">
        <v>2331</v>
      </c>
      <c r="I131" s="467" t="s">
        <v>2332</v>
      </c>
      <c r="J131" s="467" t="s">
        <v>1793</v>
      </c>
      <c r="K131" s="467">
        <v>2185.16</v>
      </c>
      <c r="L131" s="467" t="s">
        <v>10</v>
      </c>
      <c r="M131" s="467">
        <v>2850</v>
      </c>
      <c r="N131" s="467" t="s">
        <v>306</v>
      </c>
      <c r="O131" s="467" t="s">
        <v>2184</v>
      </c>
      <c r="P131" s="467" t="s">
        <v>307</v>
      </c>
      <c r="Q131" s="467" t="s">
        <v>2168</v>
      </c>
      <c r="R131" s="467" t="s">
        <v>308</v>
      </c>
      <c r="S131" s="467" t="s">
        <v>61</v>
      </c>
      <c r="T131" s="467" t="s">
        <v>240</v>
      </c>
      <c r="U131" s="467" t="s">
        <v>302</v>
      </c>
      <c r="V131" s="467">
        <v>2384.16</v>
      </c>
      <c r="W131" s="467">
        <v>2850</v>
      </c>
    </row>
    <row r="132" spans="1:23">
      <c r="A132" s="467"/>
      <c r="B132" s="467"/>
      <c r="C132" s="468" t="s">
        <v>2365</v>
      </c>
      <c r="D132" s="467" t="s">
        <v>172</v>
      </c>
      <c r="E132" s="467" t="s">
        <v>259</v>
      </c>
      <c r="F132" s="472">
        <v>43708</v>
      </c>
      <c r="G132" s="467" t="s">
        <v>1766</v>
      </c>
      <c r="H132" s="467" t="s">
        <v>2331</v>
      </c>
      <c r="I132" s="467" t="s">
        <v>2332</v>
      </c>
      <c r="J132" s="467" t="s">
        <v>1779</v>
      </c>
      <c r="K132" s="467">
        <v>2208.16</v>
      </c>
      <c r="L132" s="467" t="s">
        <v>10</v>
      </c>
      <c r="M132" s="467">
        <v>2880</v>
      </c>
      <c r="N132" s="467" t="s">
        <v>306</v>
      </c>
      <c r="O132" s="467" t="s">
        <v>2184</v>
      </c>
      <c r="P132" s="467" t="s">
        <v>307</v>
      </c>
      <c r="Q132" s="467" t="s">
        <v>2168</v>
      </c>
      <c r="R132" s="467" t="s">
        <v>308</v>
      </c>
      <c r="S132" s="467" t="s">
        <v>61</v>
      </c>
      <c r="T132" s="467" t="s">
        <v>240</v>
      </c>
      <c r="U132" s="467" t="s">
        <v>302</v>
      </c>
      <c r="V132" s="467">
        <v>2409.2600000000002</v>
      </c>
      <c r="W132" s="467">
        <v>2880</v>
      </c>
    </row>
    <row r="133" spans="1:23">
      <c r="A133" s="467"/>
      <c r="B133" s="467"/>
      <c r="C133" s="468" t="s">
        <v>2366</v>
      </c>
      <c r="D133" s="467" t="s">
        <v>172</v>
      </c>
      <c r="E133" s="467" t="s">
        <v>259</v>
      </c>
      <c r="F133" s="472">
        <v>43708</v>
      </c>
      <c r="G133" s="467" t="s">
        <v>1766</v>
      </c>
      <c r="H133" s="467" t="s">
        <v>2331</v>
      </c>
      <c r="I133" s="467" t="s">
        <v>2332</v>
      </c>
      <c r="J133" s="467" t="s">
        <v>1794</v>
      </c>
      <c r="K133" s="467">
        <v>575.04</v>
      </c>
      <c r="L133" s="467" t="s">
        <v>10</v>
      </c>
      <c r="M133" s="467">
        <v>750</v>
      </c>
      <c r="N133" s="467" t="s">
        <v>306</v>
      </c>
      <c r="O133" s="467" t="s">
        <v>2184</v>
      </c>
      <c r="P133" s="467" t="s">
        <v>307</v>
      </c>
      <c r="Q133" s="467" t="s">
        <v>2168</v>
      </c>
      <c r="R133" s="467" t="s">
        <v>308</v>
      </c>
      <c r="S133" s="467" t="s">
        <v>61</v>
      </c>
      <c r="T133" s="467" t="s">
        <v>240</v>
      </c>
      <c r="U133" s="467" t="s">
        <v>302</v>
      </c>
      <c r="V133" s="467">
        <v>627.41</v>
      </c>
      <c r="W133" s="467">
        <v>750</v>
      </c>
    </row>
    <row r="134" spans="1:23">
      <c r="A134" s="467"/>
      <c r="B134" s="467"/>
      <c r="C134" s="468" t="s">
        <v>2367</v>
      </c>
      <c r="D134" s="467" t="s">
        <v>172</v>
      </c>
      <c r="E134" s="467" t="s">
        <v>259</v>
      </c>
      <c r="F134" s="472">
        <v>43708</v>
      </c>
      <c r="G134" s="467" t="s">
        <v>1766</v>
      </c>
      <c r="H134" s="467" t="s">
        <v>2331</v>
      </c>
      <c r="I134" s="467" t="s">
        <v>2332</v>
      </c>
      <c r="J134" s="467" t="s">
        <v>1795</v>
      </c>
      <c r="K134" s="467">
        <v>107.34</v>
      </c>
      <c r="L134" s="467" t="s">
        <v>10</v>
      </c>
      <c r="M134" s="467">
        <v>140</v>
      </c>
      <c r="N134" s="467" t="s">
        <v>306</v>
      </c>
      <c r="O134" s="467" t="s">
        <v>2184</v>
      </c>
      <c r="P134" s="467" t="s">
        <v>307</v>
      </c>
      <c r="Q134" s="467" t="s">
        <v>2168</v>
      </c>
      <c r="R134" s="467" t="s">
        <v>308</v>
      </c>
      <c r="S134" s="467" t="s">
        <v>61</v>
      </c>
      <c r="T134" s="467" t="s">
        <v>240</v>
      </c>
      <c r="U134" s="467" t="s">
        <v>302</v>
      </c>
      <c r="V134" s="467">
        <v>117.12</v>
      </c>
      <c r="W134" s="467">
        <v>140</v>
      </c>
    </row>
    <row r="135" spans="1:23">
      <c r="A135" s="467"/>
      <c r="B135" s="467"/>
      <c r="C135" s="468" t="s">
        <v>2368</v>
      </c>
      <c r="D135" s="467" t="s">
        <v>172</v>
      </c>
      <c r="E135" s="467" t="s">
        <v>259</v>
      </c>
      <c r="F135" s="472">
        <v>43708</v>
      </c>
      <c r="G135" s="467" t="s">
        <v>1766</v>
      </c>
      <c r="H135" s="467" t="s">
        <v>2331</v>
      </c>
      <c r="I135" s="467" t="s">
        <v>2332</v>
      </c>
      <c r="J135" s="467" t="s">
        <v>1796</v>
      </c>
      <c r="K135" s="467">
        <v>575.04</v>
      </c>
      <c r="L135" s="467" t="s">
        <v>10</v>
      </c>
      <c r="M135" s="467">
        <v>750</v>
      </c>
      <c r="N135" s="467" t="s">
        <v>306</v>
      </c>
      <c r="O135" s="467" t="s">
        <v>2184</v>
      </c>
      <c r="P135" s="467" t="s">
        <v>307</v>
      </c>
      <c r="Q135" s="467" t="s">
        <v>2168</v>
      </c>
      <c r="R135" s="467" t="s">
        <v>308</v>
      </c>
      <c r="S135" s="467" t="s">
        <v>61</v>
      </c>
      <c r="T135" s="467" t="s">
        <v>240</v>
      </c>
      <c r="U135" s="467" t="s">
        <v>302</v>
      </c>
      <c r="V135" s="467">
        <v>627.41</v>
      </c>
      <c r="W135" s="467">
        <v>750</v>
      </c>
    </row>
    <row r="136" spans="1:23">
      <c r="A136" s="467"/>
      <c r="B136" s="467"/>
      <c r="C136" s="468" t="s">
        <v>2369</v>
      </c>
      <c r="D136" s="467" t="s">
        <v>172</v>
      </c>
      <c r="E136" s="467" t="s">
        <v>259</v>
      </c>
      <c r="F136" s="472">
        <v>43708</v>
      </c>
      <c r="G136" s="467" t="s">
        <v>1766</v>
      </c>
      <c r="H136" s="467" t="s">
        <v>2331</v>
      </c>
      <c r="I136" s="467" t="s">
        <v>2332</v>
      </c>
      <c r="J136" s="467" t="s">
        <v>1797</v>
      </c>
      <c r="K136" s="467">
        <v>1770.36</v>
      </c>
      <c r="L136" s="467" t="s">
        <v>10</v>
      </c>
      <c r="M136" s="467">
        <v>2309</v>
      </c>
      <c r="N136" s="467" t="s">
        <v>306</v>
      </c>
      <c r="O136" s="467" t="s">
        <v>2184</v>
      </c>
      <c r="P136" s="467" t="s">
        <v>307</v>
      </c>
      <c r="Q136" s="467" t="s">
        <v>2168</v>
      </c>
      <c r="R136" s="467" t="s">
        <v>308</v>
      </c>
      <c r="S136" s="467" t="s">
        <v>61</v>
      </c>
      <c r="T136" s="467" t="s">
        <v>240</v>
      </c>
      <c r="U136" s="467" t="s">
        <v>302</v>
      </c>
      <c r="V136" s="467">
        <v>1931.59</v>
      </c>
      <c r="W136" s="467">
        <v>2309</v>
      </c>
    </row>
    <row r="137" spans="1:23">
      <c r="A137" s="467"/>
      <c r="B137" s="467"/>
      <c r="C137" s="468" t="s">
        <v>2370</v>
      </c>
      <c r="D137" s="467" t="s">
        <v>172</v>
      </c>
      <c r="E137" s="467" t="s">
        <v>259</v>
      </c>
      <c r="F137" s="472">
        <v>43708</v>
      </c>
      <c r="G137" s="467" t="s">
        <v>1766</v>
      </c>
      <c r="H137" s="467" t="s">
        <v>2331</v>
      </c>
      <c r="I137" s="467" t="s">
        <v>2332</v>
      </c>
      <c r="J137" s="467" t="s">
        <v>1798</v>
      </c>
      <c r="K137" s="467">
        <v>1257.43</v>
      </c>
      <c r="L137" s="467" t="s">
        <v>10</v>
      </c>
      <c r="M137" s="467">
        <v>1640</v>
      </c>
      <c r="N137" s="467" t="s">
        <v>306</v>
      </c>
      <c r="O137" s="467" t="s">
        <v>2184</v>
      </c>
      <c r="P137" s="467" t="s">
        <v>307</v>
      </c>
      <c r="Q137" s="467" t="s">
        <v>2168</v>
      </c>
      <c r="R137" s="467" t="s">
        <v>308</v>
      </c>
      <c r="S137" s="467" t="s">
        <v>61</v>
      </c>
      <c r="T137" s="467" t="s">
        <v>240</v>
      </c>
      <c r="U137" s="467" t="s">
        <v>302</v>
      </c>
      <c r="V137" s="467">
        <v>1371.94</v>
      </c>
      <c r="W137" s="467">
        <v>1640</v>
      </c>
    </row>
    <row r="138" spans="1:23">
      <c r="A138" s="467"/>
      <c r="B138" s="467"/>
      <c r="C138" s="468" t="s">
        <v>2371</v>
      </c>
      <c r="D138" s="467" t="s">
        <v>172</v>
      </c>
      <c r="E138" s="467" t="s">
        <v>259</v>
      </c>
      <c r="F138" s="472">
        <v>43708</v>
      </c>
      <c r="G138" s="467" t="s">
        <v>1766</v>
      </c>
      <c r="H138" s="467" t="s">
        <v>2331</v>
      </c>
      <c r="I138" s="467" t="s">
        <v>2332</v>
      </c>
      <c r="J138" s="467" t="s">
        <v>1780</v>
      </c>
      <c r="K138" s="467">
        <v>115.01</v>
      </c>
      <c r="L138" s="467" t="s">
        <v>10</v>
      </c>
      <c r="M138" s="467">
        <v>150</v>
      </c>
      <c r="N138" s="467" t="s">
        <v>306</v>
      </c>
      <c r="O138" s="467" t="s">
        <v>2184</v>
      </c>
      <c r="P138" s="467" t="s">
        <v>307</v>
      </c>
      <c r="Q138" s="467" t="s">
        <v>2168</v>
      </c>
      <c r="R138" s="467" t="s">
        <v>308</v>
      </c>
      <c r="S138" s="467" t="s">
        <v>61</v>
      </c>
      <c r="T138" s="467" t="s">
        <v>240</v>
      </c>
      <c r="U138" s="467" t="s">
        <v>302</v>
      </c>
      <c r="V138" s="467">
        <v>125.48</v>
      </c>
      <c r="W138" s="467">
        <v>150</v>
      </c>
    </row>
    <row r="139" spans="1:23">
      <c r="A139" s="467"/>
      <c r="B139" s="467"/>
      <c r="C139" s="468" t="s">
        <v>2372</v>
      </c>
      <c r="D139" s="467" t="s">
        <v>172</v>
      </c>
      <c r="E139" s="467" t="s">
        <v>259</v>
      </c>
      <c r="F139" s="472">
        <v>43708</v>
      </c>
      <c r="G139" s="467" t="s">
        <v>1766</v>
      </c>
      <c r="H139" s="467" t="s">
        <v>2331</v>
      </c>
      <c r="I139" s="467" t="s">
        <v>2332</v>
      </c>
      <c r="J139" s="467" t="s">
        <v>1793</v>
      </c>
      <c r="K139" s="467">
        <v>2760.2</v>
      </c>
      <c r="L139" s="467" t="s">
        <v>10</v>
      </c>
      <c r="M139" s="467">
        <v>3600</v>
      </c>
      <c r="N139" s="467" t="s">
        <v>306</v>
      </c>
      <c r="O139" s="467" t="s">
        <v>2184</v>
      </c>
      <c r="P139" s="467" t="s">
        <v>307</v>
      </c>
      <c r="Q139" s="467" t="s">
        <v>2168</v>
      </c>
      <c r="R139" s="467" t="s">
        <v>308</v>
      </c>
      <c r="S139" s="467" t="s">
        <v>61</v>
      </c>
      <c r="T139" s="467" t="s">
        <v>240</v>
      </c>
      <c r="U139" s="467" t="s">
        <v>302</v>
      </c>
      <c r="V139" s="467">
        <v>3011.57</v>
      </c>
      <c r="W139" s="467">
        <v>3600</v>
      </c>
    </row>
    <row r="140" spans="1:23">
      <c r="A140" s="467"/>
      <c r="B140" s="467"/>
      <c r="C140" s="468" t="s">
        <v>2373</v>
      </c>
      <c r="D140" s="467" t="s">
        <v>172</v>
      </c>
      <c r="E140" s="467" t="s">
        <v>259</v>
      </c>
      <c r="F140" s="472">
        <v>43708</v>
      </c>
      <c r="G140" s="467" t="s">
        <v>1766</v>
      </c>
      <c r="H140" s="467" t="s">
        <v>2331</v>
      </c>
      <c r="I140" s="467" t="s">
        <v>2332</v>
      </c>
      <c r="J140" s="467" t="s">
        <v>1781</v>
      </c>
      <c r="K140" s="467">
        <v>75.14</v>
      </c>
      <c r="L140" s="467" t="s">
        <v>10</v>
      </c>
      <c r="M140" s="467">
        <v>98</v>
      </c>
      <c r="N140" s="467" t="s">
        <v>306</v>
      </c>
      <c r="O140" s="467" t="s">
        <v>2184</v>
      </c>
      <c r="P140" s="467" t="s">
        <v>307</v>
      </c>
      <c r="Q140" s="467" t="s">
        <v>2168</v>
      </c>
      <c r="R140" s="467" t="s">
        <v>308</v>
      </c>
      <c r="S140" s="467" t="s">
        <v>61</v>
      </c>
      <c r="T140" s="467" t="s">
        <v>240</v>
      </c>
      <c r="U140" s="467" t="s">
        <v>302</v>
      </c>
      <c r="V140" s="467">
        <v>81.98</v>
      </c>
      <c r="W140" s="467">
        <v>98</v>
      </c>
    </row>
    <row r="141" spans="1:23">
      <c r="A141" s="467"/>
      <c r="B141" s="467"/>
      <c r="C141" s="468" t="s">
        <v>2374</v>
      </c>
      <c r="D141" s="467" t="s">
        <v>172</v>
      </c>
      <c r="E141" s="467" t="s">
        <v>259</v>
      </c>
      <c r="F141" s="472">
        <v>43708</v>
      </c>
      <c r="G141" s="467" t="s">
        <v>1766</v>
      </c>
      <c r="H141" s="467" t="s">
        <v>2331</v>
      </c>
      <c r="I141" s="467" t="s">
        <v>2332</v>
      </c>
      <c r="J141" s="467" t="s">
        <v>836</v>
      </c>
      <c r="K141" s="467">
        <v>92.01</v>
      </c>
      <c r="L141" s="467" t="s">
        <v>10</v>
      </c>
      <c r="M141" s="467">
        <v>120</v>
      </c>
      <c r="N141" s="467" t="s">
        <v>306</v>
      </c>
      <c r="O141" s="467" t="s">
        <v>2184</v>
      </c>
      <c r="P141" s="467" t="s">
        <v>307</v>
      </c>
      <c r="Q141" s="467" t="s">
        <v>2168</v>
      </c>
      <c r="R141" s="467" t="s">
        <v>308</v>
      </c>
      <c r="S141" s="467" t="s">
        <v>61</v>
      </c>
      <c r="T141" s="467" t="s">
        <v>240</v>
      </c>
      <c r="U141" s="467" t="s">
        <v>302</v>
      </c>
      <c r="V141" s="467">
        <v>100.39</v>
      </c>
      <c r="W141" s="467">
        <v>120</v>
      </c>
    </row>
    <row r="142" spans="1:23">
      <c r="A142" s="467"/>
      <c r="B142" s="467"/>
      <c r="C142" s="468" t="s">
        <v>2375</v>
      </c>
      <c r="D142" s="467" t="s">
        <v>172</v>
      </c>
      <c r="E142" s="467" t="s">
        <v>259</v>
      </c>
      <c r="F142" s="472">
        <v>43708</v>
      </c>
      <c r="G142" s="467" t="s">
        <v>1766</v>
      </c>
      <c r="H142" s="467" t="s">
        <v>2331</v>
      </c>
      <c r="I142" s="467" t="s">
        <v>2332</v>
      </c>
      <c r="J142" s="467" t="s">
        <v>1799</v>
      </c>
      <c r="K142" s="467">
        <v>2070.15</v>
      </c>
      <c r="L142" s="467" t="s">
        <v>10</v>
      </c>
      <c r="M142" s="467">
        <v>2700</v>
      </c>
      <c r="N142" s="467" t="s">
        <v>306</v>
      </c>
      <c r="O142" s="467" t="s">
        <v>2184</v>
      </c>
      <c r="P142" s="467" t="s">
        <v>307</v>
      </c>
      <c r="Q142" s="467" t="s">
        <v>2168</v>
      </c>
      <c r="R142" s="467" t="s">
        <v>308</v>
      </c>
      <c r="S142" s="467" t="s">
        <v>61</v>
      </c>
      <c r="T142" s="467" t="s">
        <v>240</v>
      </c>
      <c r="U142" s="467" t="s">
        <v>302</v>
      </c>
      <c r="V142" s="467">
        <v>2258.6799999999998</v>
      </c>
      <c r="W142" s="467">
        <v>2700</v>
      </c>
    </row>
    <row r="143" spans="1:23">
      <c r="A143" s="467"/>
      <c r="B143" s="467"/>
      <c r="C143" s="468" t="s">
        <v>2376</v>
      </c>
      <c r="D143" s="467" t="s">
        <v>172</v>
      </c>
      <c r="E143" s="467" t="s">
        <v>259</v>
      </c>
      <c r="F143" s="472">
        <v>43708</v>
      </c>
      <c r="G143" s="467" t="s">
        <v>1766</v>
      </c>
      <c r="H143" s="467" t="s">
        <v>2331</v>
      </c>
      <c r="I143" s="467" t="s">
        <v>2332</v>
      </c>
      <c r="J143" s="467" t="s">
        <v>1259</v>
      </c>
      <c r="K143" s="467">
        <v>191.68</v>
      </c>
      <c r="L143" s="467" t="s">
        <v>10</v>
      </c>
      <c r="M143" s="467">
        <v>250</v>
      </c>
      <c r="N143" s="467" t="s">
        <v>306</v>
      </c>
      <c r="O143" s="467" t="s">
        <v>2184</v>
      </c>
      <c r="P143" s="467" t="s">
        <v>307</v>
      </c>
      <c r="Q143" s="467" t="s">
        <v>2168</v>
      </c>
      <c r="R143" s="467" t="s">
        <v>308</v>
      </c>
      <c r="S143" s="467" t="s">
        <v>61</v>
      </c>
      <c r="T143" s="467" t="s">
        <v>240</v>
      </c>
      <c r="U143" s="467" t="s">
        <v>302</v>
      </c>
      <c r="V143" s="467">
        <v>209.14</v>
      </c>
      <c r="W143" s="467">
        <v>250</v>
      </c>
    </row>
    <row r="144" spans="1:23">
      <c r="A144" s="467"/>
      <c r="B144" s="467"/>
      <c r="C144" s="468" t="s">
        <v>2377</v>
      </c>
      <c r="D144" s="467" t="s">
        <v>172</v>
      </c>
      <c r="E144" s="467" t="s">
        <v>259</v>
      </c>
      <c r="F144" s="472">
        <v>43708</v>
      </c>
      <c r="G144" s="467" t="s">
        <v>1766</v>
      </c>
      <c r="H144" s="467" t="s">
        <v>2331</v>
      </c>
      <c r="I144" s="467" t="s">
        <v>2332</v>
      </c>
      <c r="J144" s="467" t="s">
        <v>1800</v>
      </c>
      <c r="K144" s="467">
        <v>76.67</v>
      </c>
      <c r="L144" s="467" t="s">
        <v>10</v>
      </c>
      <c r="M144" s="467">
        <v>100</v>
      </c>
      <c r="N144" s="467" t="s">
        <v>306</v>
      </c>
      <c r="O144" s="467" t="s">
        <v>2184</v>
      </c>
      <c r="P144" s="467" t="s">
        <v>307</v>
      </c>
      <c r="Q144" s="467" t="s">
        <v>2168</v>
      </c>
      <c r="R144" s="467" t="s">
        <v>308</v>
      </c>
      <c r="S144" s="467" t="s">
        <v>61</v>
      </c>
      <c r="T144" s="467" t="s">
        <v>240</v>
      </c>
      <c r="U144" s="467" t="s">
        <v>302</v>
      </c>
      <c r="V144" s="467">
        <v>83.65</v>
      </c>
      <c r="W144" s="467">
        <v>100</v>
      </c>
    </row>
    <row r="145" spans="1:23">
      <c r="A145" s="467"/>
      <c r="B145" s="467"/>
      <c r="C145" s="468" t="s">
        <v>2378</v>
      </c>
      <c r="D145" s="467" t="s">
        <v>172</v>
      </c>
      <c r="E145" s="467" t="s">
        <v>259</v>
      </c>
      <c r="F145" s="472">
        <v>43708</v>
      </c>
      <c r="G145" s="467" t="s">
        <v>1766</v>
      </c>
      <c r="H145" s="467" t="s">
        <v>2331</v>
      </c>
      <c r="I145" s="467" t="s">
        <v>2332</v>
      </c>
      <c r="J145" s="467" t="s">
        <v>1282</v>
      </c>
      <c r="K145" s="467">
        <v>690.05</v>
      </c>
      <c r="L145" s="467" t="s">
        <v>10</v>
      </c>
      <c r="M145" s="467">
        <v>900</v>
      </c>
      <c r="N145" s="467" t="s">
        <v>306</v>
      </c>
      <c r="O145" s="467" t="s">
        <v>2184</v>
      </c>
      <c r="P145" s="467" t="s">
        <v>307</v>
      </c>
      <c r="Q145" s="467" t="s">
        <v>2168</v>
      </c>
      <c r="R145" s="467" t="s">
        <v>308</v>
      </c>
      <c r="S145" s="467" t="s">
        <v>61</v>
      </c>
      <c r="T145" s="467" t="s">
        <v>240</v>
      </c>
      <c r="U145" s="467" t="s">
        <v>302</v>
      </c>
      <c r="V145" s="467">
        <v>752.89</v>
      </c>
      <c r="W145" s="467">
        <v>900</v>
      </c>
    </row>
    <row r="146" spans="1:23">
      <c r="A146" s="467"/>
      <c r="B146" s="467"/>
      <c r="C146" s="468" t="s">
        <v>2379</v>
      </c>
      <c r="D146" s="467" t="s">
        <v>172</v>
      </c>
      <c r="E146" s="467" t="s">
        <v>259</v>
      </c>
      <c r="F146" s="472">
        <v>43708</v>
      </c>
      <c r="G146" s="467" t="s">
        <v>1766</v>
      </c>
      <c r="H146" s="467" t="s">
        <v>2331</v>
      </c>
      <c r="I146" s="467" t="s">
        <v>2332</v>
      </c>
      <c r="J146" s="467" t="s">
        <v>1801</v>
      </c>
      <c r="K146" s="467">
        <v>460.03</v>
      </c>
      <c r="L146" s="467" t="s">
        <v>10</v>
      </c>
      <c r="M146" s="467">
        <v>600</v>
      </c>
      <c r="N146" s="467" t="s">
        <v>306</v>
      </c>
      <c r="O146" s="467" t="s">
        <v>2184</v>
      </c>
      <c r="P146" s="467" t="s">
        <v>307</v>
      </c>
      <c r="Q146" s="467" t="s">
        <v>2168</v>
      </c>
      <c r="R146" s="467" t="s">
        <v>308</v>
      </c>
      <c r="S146" s="467" t="s">
        <v>61</v>
      </c>
      <c r="T146" s="467" t="s">
        <v>240</v>
      </c>
      <c r="U146" s="467" t="s">
        <v>302</v>
      </c>
      <c r="V146" s="467">
        <v>501.92</v>
      </c>
      <c r="W146" s="467">
        <v>600</v>
      </c>
    </row>
    <row r="147" spans="1:23">
      <c r="A147" s="467"/>
      <c r="B147" s="467"/>
      <c r="C147" s="468" t="s">
        <v>2380</v>
      </c>
      <c r="D147" s="467" t="s">
        <v>172</v>
      </c>
      <c r="E147" s="467" t="s">
        <v>259</v>
      </c>
      <c r="F147" s="472">
        <v>43708</v>
      </c>
      <c r="G147" s="467" t="s">
        <v>1766</v>
      </c>
      <c r="H147" s="467" t="s">
        <v>2331</v>
      </c>
      <c r="I147" s="467" t="s">
        <v>2332</v>
      </c>
      <c r="J147" s="467" t="s">
        <v>1802</v>
      </c>
      <c r="K147" s="467">
        <v>184.01</v>
      </c>
      <c r="L147" s="467" t="s">
        <v>10</v>
      </c>
      <c r="M147" s="467">
        <v>240</v>
      </c>
      <c r="N147" s="467" t="s">
        <v>306</v>
      </c>
      <c r="O147" s="467" t="s">
        <v>2184</v>
      </c>
      <c r="P147" s="467" t="s">
        <v>307</v>
      </c>
      <c r="Q147" s="467" t="s">
        <v>2168</v>
      </c>
      <c r="R147" s="467" t="s">
        <v>308</v>
      </c>
      <c r="S147" s="467" t="s">
        <v>61</v>
      </c>
      <c r="T147" s="467" t="s">
        <v>240</v>
      </c>
      <c r="U147" s="467" t="s">
        <v>302</v>
      </c>
      <c r="V147" s="467">
        <v>200.77</v>
      </c>
      <c r="W147" s="467">
        <v>240</v>
      </c>
    </row>
    <row r="148" spans="1:23">
      <c r="A148" s="467"/>
      <c r="B148" s="467"/>
      <c r="C148" s="468" t="s">
        <v>2381</v>
      </c>
      <c r="D148" s="467" t="s">
        <v>172</v>
      </c>
      <c r="E148" s="467" t="s">
        <v>259</v>
      </c>
      <c r="F148" s="472">
        <v>43708</v>
      </c>
      <c r="G148" s="467" t="s">
        <v>1766</v>
      </c>
      <c r="H148" s="467" t="s">
        <v>2331</v>
      </c>
      <c r="I148" s="467" t="s">
        <v>2332</v>
      </c>
      <c r="J148" s="467" t="s">
        <v>1804</v>
      </c>
      <c r="K148" s="467">
        <v>138.01</v>
      </c>
      <c r="L148" s="467" t="s">
        <v>10</v>
      </c>
      <c r="M148" s="467">
        <v>180</v>
      </c>
      <c r="N148" s="467" t="s">
        <v>306</v>
      </c>
      <c r="O148" s="467" t="s">
        <v>2184</v>
      </c>
      <c r="P148" s="467" t="s">
        <v>307</v>
      </c>
      <c r="Q148" s="467" t="s">
        <v>2168</v>
      </c>
      <c r="R148" s="467" t="s">
        <v>308</v>
      </c>
      <c r="S148" s="467" t="s">
        <v>61</v>
      </c>
      <c r="T148" s="467" t="s">
        <v>240</v>
      </c>
      <c r="U148" s="467" t="s">
        <v>302</v>
      </c>
      <c r="V148" s="467">
        <v>150.58000000000001</v>
      </c>
      <c r="W148" s="467">
        <v>180</v>
      </c>
    </row>
    <row r="149" spans="1:23">
      <c r="A149" s="467"/>
      <c r="B149" s="467"/>
      <c r="C149" s="468" t="s">
        <v>2382</v>
      </c>
      <c r="D149" s="467" t="s">
        <v>172</v>
      </c>
      <c r="E149" s="467" t="s">
        <v>259</v>
      </c>
      <c r="F149" s="472">
        <v>43708</v>
      </c>
      <c r="G149" s="467" t="s">
        <v>1766</v>
      </c>
      <c r="H149" s="467" t="s">
        <v>2331</v>
      </c>
      <c r="I149" s="467" t="s">
        <v>2332</v>
      </c>
      <c r="J149" s="467" t="s">
        <v>1805</v>
      </c>
      <c r="K149" s="467">
        <v>184.01</v>
      </c>
      <c r="L149" s="467" t="s">
        <v>10</v>
      </c>
      <c r="M149" s="467">
        <v>240</v>
      </c>
      <c r="N149" s="467" t="s">
        <v>306</v>
      </c>
      <c r="O149" s="467" t="s">
        <v>2184</v>
      </c>
      <c r="P149" s="467" t="s">
        <v>307</v>
      </c>
      <c r="Q149" s="467" t="s">
        <v>2168</v>
      </c>
      <c r="R149" s="467" t="s">
        <v>308</v>
      </c>
      <c r="S149" s="467" t="s">
        <v>61</v>
      </c>
      <c r="T149" s="467" t="s">
        <v>240</v>
      </c>
      <c r="U149" s="467" t="s">
        <v>302</v>
      </c>
      <c r="V149" s="467">
        <v>200.77</v>
      </c>
      <c r="W149" s="467">
        <v>240</v>
      </c>
    </row>
    <row r="150" spans="1:23">
      <c r="A150" s="467"/>
      <c r="B150" s="467"/>
      <c r="C150" s="468" t="s">
        <v>2383</v>
      </c>
      <c r="D150" s="467" t="s">
        <v>172</v>
      </c>
      <c r="E150" s="467" t="s">
        <v>259</v>
      </c>
      <c r="F150" s="472">
        <v>43708</v>
      </c>
      <c r="G150" s="467" t="s">
        <v>1766</v>
      </c>
      <c r="H150" s="467" t="s">
        <v>2331</v>
      </c>
      <c r="I150" s="467" t="s">
        <v>2332</v>
      </c>
      <c r="J150" s="467" t="s">
        <v>1806</v>
      </c>
      <c r="K150" s="467">
        <v>230.02</v>
      </c>
      <c r="L150" s="467" t="s">
        <v>10</v>
      </c>
      <c r="M150" s="467">
        <v>300</v>
      </c>
      <c r="N150" s="467" t="s">
        <v>306</v>
      </c>
      <c r="O150" s="467" t="s">
        <v>2184</v>
      </c>
      <c r="P150" s="467" t="s">
        <v>307</v>
      </c>
      <c r="Q150" s="467" t="s">
        <v>2168</v>
      </c>
      <c r="R150" s="467" t="s">
        <v>308</v>
      </c>
      <c r="S150" s="467" t="s">
        <v>61</v>
      </c>
      <c r="T150" s="467" t="s">
        <v>240</v>
      </c>
      <c r="U150" s="467" t="s">
        <v>302</v>
      </c>
      <c r="V150" s="467">
        <v>250.97</v>
      </c>
      <c r="W150" s="467">
        <v>300</v>
      </c>
    </row>
    <row r="151" spans="1:23">
      <c r="A151" s="467"/>
      <c r="B151" s="467"/>
      <c r="C151" s="468" t="s">
        <v>2384</v>
      </c>
      <c r="D151" s="467" t="s">
        <v>172</v>
      </c>
      <c r="E151" s="467" t="s">
        <v>259</v>
      </c>
      <c r="F151" s="472">
        <v>43708</v>
      </c>
      <c r="G151" s="467" t="s">
        <v>1766</v>
      </c>
      <c r="H151" s="467" t="s">
        <v>2331</v>
      </c>
      <c r="I151" s="467" t="s">
        <v>2332</v>
      </c>
      <c r="J151" s="467" t="s">
        <v>1807</v>
      </c>
      <c r="K151" s="467">
        <v>72.069999999999993</v>
      </c>
      <c r="L151" s="467" t="s">
        <v>10</v>
      </c>
      <c r="M151" s="467">
        <v>94</v>
      </c>
      <c r="N151" s="467" t="s">
        <v>306</v>
      </c>
      <c r="O151" s="467" t="s">
        <v>2184</v>
      </c>
      <c r="P151" s="467" t="s">
        <v>307</v>
      </c>
      <c r="Q151" s="467" t="s">
        <v>2168</v>
      </c>
      <c r="R151" s="467" t="s">
        <v>308</v>
      </c>
      <c r="S151" s="467" t="s">
        <v>61</v>
      </c>
      <c r="T151" s="467" t="s">
        <v>240</v>
      </c>
      <c r="U151" s="467" t="s">
        <v>302</v>
      </c>
      <c r="V151" s="467">
        <v>78.63</v>
      </c>
      <c r="W151" s="467">
        <v>94</v>
      </c>
    </row>
    <row r="152" spans="1:23">
      <c r="A152" s="467"/>
      <c r="B152" s="467"/>
      <c r="C152" s="468" t="s">
        <v>2385</v>
      </c>
      <c r="D152" s="467" t="s">
        <v>172</v>
      </c>
      <c r="E152" s="467" t="s">
        <v>259</v>
      </c>
      <c r="F152" s="472">
        <v>43738</v>
      </c>
      <c r="G152" s="467" t="s">
        <v>1506</v>
      </c>
      <c r="H152" s="467" t="s">
        <v>2247</v>
      </c>
      <c r="I152" s="467" t="s">
        <v>2248</v>
      </c>
      <c r="J152" s="467" t="s">
        <v>1515</v>
      </c>
      <c r="K152" s="467">
        <v>644.04999999999995</v>
      </c>
      <c r="L152" s="467" t="s">
        <v>10</v>
      </c>
      <c r="M152" s="467">
        <v>840</v>
      </c>
      <c r="N152" s="467" t="s">
        <v>306</v>
      </c>
      <c r="O152" s="467" t="s">
        <v>2184</v>
      </c>
      <c r="P152" s="467" t="s">
        <v>307</v>
      </c>
      <c r="Q152" s="467" t="s">
        <v>2168</v>
      </c>
      <c r="R152" s="467" t="s">
        <v>308</v>
      </c>
      <c r="S152" s="467" t="s">
        <v>61</v>
      </c>
      <c r="T152" s="467" t="s">
        <v>240</v>
      </c>
      <c r="U152" s="467" t="s">
        <v>302</v>
      </c>
      <c r="V152" s="467">
        <v>711.41</v>
      </c>
      <c r="W152" s="467">
        <v>840</v>
      </c>
    </row>
    <row r="153" spans="1:23">
      <c r="A153" s="467"/>
      <c r="B153" s="467"/>
      <c r="C153" s="468" t="s">
        <v>2386</v>
      </c>
      <c r="D153" s="467" t="s">
        <v>172</v>
      </c>
      <c r="E153" s="467" t="s">
        <v>259</v>
      </c>
      <c r="F153" s="472">
        <v>43738</v>
      </c>
      <c r="G153" s="467" t="s">
        <v>1506</v>
      </c>
      <c r="H153" s="467" t="s">
        <v>2247</v>
      </c>
      <c r="I153" s="467" t="s">
        <v>2248</v>
      </c>
      <c r="J153" s="467" t="s">
        <v>1516</v>
      </c>
      <c r="K153" s="467">
        <v>1495.11</v>
      </c>
      <c r="L153" s="467" t="s">
        <v>10</v>
      </c>
      <c r="M153" s="467">
        <v>1950</v>
      </c>
      <c r="N153" s="467" t="s">
        <v>306</v>
      </c>
      <c r="O153" s="467" t="s">
        <v>2184</v>
      </c>
      <c r="P153" s="467" t="s">
        <v>307</v>
      </c>
      <c r="Q153" s="467" t="s">
        <v>2168</v>
      </c>
      <c r="R153" s="467" t="s">
        <v>308</v>
      </c>
      <c r="S153" s="467" t="s">
        <v>61</v>
      </c>
      <c r="T153" s="467" t="s">
        <v>240</v>
      </c>
      <c r="U153" s="467" t="s">
        <v>302</v>
      </c>
      <c r="V153" s="467">
        <v>1651.48</v>
      </c>
      <c r="W153" s="467">
        <v>1950</v>
      </c>
    </row>
    <row r="154" spans="1:23">
      <c r="A154" s="467"/>
      <c r="B154" s="467"/>
      <c r="C154" s="468" t="s">
        <v>2387</v>
      </c>
      <c r="D154" s="467" t="s">
        <v>172</v>
      </c>
      <c r="E154" s="467" t="s">
        <v>259</v>
      </c>
      <c r="F154" s="472">
        <v>43738</v>
      </c>
      <c r="G154" s="467" t="s">
        <v>1506</v>
      </c>
      <c r="H154" s="467" t="s">
        <v>2247</v>
      </c>
      <c r="I154" s="467" t="s">
        <v>2248</v>
      </c>
      <c r="J154" s="467" t="s">
        <v>1517</v>
      </c>
      <c r="K154" s="467">
        <v>547.44000000000005</v>
      </c>
      <c r="L154" s="467" t="s">
        <v>10</v>
      </c>
      <c r="M154" s="467">
        <v>714</v>
      </c>
      <c r="N154" s="467" t="s">
        <v>306</v>
      </c>
      <c r="O154" s="467" t="s">
        <v>2184</v>
      </c>
      <c r="P154" s="467" t="s">
        <v>307</v>
      </c>
      <c r="Q154" s="467" t="s">
        <v>2168</v>
      </c>
      <c r="R154" s="467" t="s">
        <v>308</v>
      </c>
      <c r="S154" s="467" t="s">
        <v>61</v>
      </c>
      <c r="T154" s="467" t="s">
        <v>240</v>
      </c>
      <c r="U154" s="467" t="s">
        <v>302</v>
      </c>
      <c r="V154" s="467">
        <v>604.70000000000005</v>
      </c>
      <c r="W154" s="467">
        <v>714</v>
      </c>
    </row>
    <row r="155" spans="1:23">
      <c r="A155" s="467"/>
      <c r="B155" s="467"/>
      <c r="C155" s="468" t="s">
        <v>2388</v>
      </c>
      <c r="D155" s="467" t="s">
        <v>172</v>
      </c>
      <c r="E155" s="467" t="s">
        <v>259</v>
      </c>
      <c r="F155" s="472">
        <v>43738</v>
      </c>
      <c r="G155" s="467" t="s">
        <v>1506</v>
      </c>
      <c r="H155" s="467" t="s">
        <v>2247</v>
      </c>
      <c r="I155" s="467" t="s">
        <v>2248</v>
      </c>
      <c r="J155" s="467" t="s">
        <v>1518</v>
      </c>
      <c r="K155" s="467">
        <v>417.1</v>
      </c>
      <c r="L155" s="467" t="s">
        <v>10</v>
      </c>
      <c r="M155" s="467">
        <v>544</v>
      </c>
      <c r="N155" s="467" t="s">
        <v>306</v>
      </c>
      <c r="O155" s="467" t="s">
        <v>2184</v>
      </c>
      <c r="P155" s="467" t="s">
        <v>307</v>
      </c>
      <c r="Q155" s="467" t="s">
        <v>2168</v>
      </c>
      <c r="R155" s="467" t="s">
        <v>308</v>
      </c>
      <c r="S155" s="467" t="s">
        <v>61</v>
      </c>
      <c r="T155" s="467" t="s">
        <v>240</v>
      </c>
      <c r="U155" s="467" t="s">
        <v>302</v>
      </c>
      <c r="V155" s="467">
        <v>460.72</v>
      </c>
      <c r="W155" s="467">
        <v>544</v>
      </c>
    </row>
    <row r="156" spans="1:23">
      <c r="A156" s="467"/>
      <c r="B156" s="467"/>
      <c r="C156" s="468" t="s">
        <v>2389</v>
      </c>
      <c r="D156" s="467" t="s">
        <v>172</v>
      </c>
      <c r="E156" s="467" t="s">
        <v>259</v>
      </c>
      <c r="F156" s="472">
        <v>43738</v>
      </c>
      <c r="G156" s="467" t="s">
        <v>1506</v>
      </c>
      <c r="H156" s="467" t="s">
        <v>2247</v>
      </c>
      <c r="I156" s="467" t="s">
        <v>2248</v>
      </c>
      <c r="J156" s="467" t="s">
        <v>1519</v>
      </c>
      <c r="K156" s="467">
        <v>76.67</v>
      </c>
      <c r="L156" s="467" t="s">
        <v>10</v>
      </c>
      <c r="M156" s="467">
        <v>100</v>
      </c>
      <c r="N156" s="467" t="s">
        <v>306</v>
      </c>
      <c r="O156" s="467" t="s">
        <v>2184</v>
      </c>
      <c r="P156" s="467" t="s">
        <v>307</v>
      </c>
      <c r="Q156" s="467" t="s">
        <v>2168</v>
      </c>
      <c r="R156" s="467" t="s">
        <v>308</v>
      </c>
      <c r="S156" s="467" t="s">
        <v>61</v>
      </c>
      <c r="T156" s="467" t="s">
        <v>240</v>
      </c>
      <c r="U156" s="467" t="s">
        <v>302</v>
      </c>
      <c r="V156" s="467">
        <v>84.69</v>
      </c>
      <c r="W156" s="467">
        <v>100</v>
      </c>
    </row>
    <row r="157" spans="1:23">
      <c r="A157" s="467"/>
      <c r="B157" s="467"/>
      <c r="C157" s="468" t="s">
        <v>2390</v>
      </c>
      <c r="D157" s="467" t="s">
        <v>172</v>
      </c>
      <c r="E157" s="467" t="s">
        <v>259</v>
      </c>
      <c r="F157" s="472">
        <v>43738</v>
      </c>
      <c r="G157" s="467" t="s">
        <v>1506</v>
      </c>
      <c r="H157" s="467" t="s">
        <v>2247</v>
      </c>
      <c r="I157" s="467" t="s">
        <v>2248</v>
      </c>
      <c r="J157" s="467" t="s">
        <v>1514</v>
      </c>
      <c r="K157" s="467">
        <v>75.14</v>
      </c>
      <c r="L157" s="467" t="s">
        <v>10</v>
      </c>
      <c r="M157" s="467">
        <v>98</v>
      </c>
      <c r="N157" s="467" t="s">
        <v>306</v>
      </c>
      <c r="O157" s="467" t="s">
        <v>2184</v>
      </c>
      <c r="P157" s="467" t="s">
        <v>307</v>
      </c>
      <c r="Q157" s="467" t="s">
        <v>2168</v>
      </c>
      <c r="R157" s="467" t="s">
        <v>308</v>
      </c>
      <c r="S157" s="467" t="s">
        <v>61</v>
      </c>
      <c r="T157" s="467" t="s">
        <v>240</v>
      </c>
      <c r="U157" s="467" t="s">
        <v>302</v>
      </c>
      <c r="V157" s="467">
        <v>83</v>
      </c>
      <c r="W157" s="467">
        <v>98</v>
      </c>
    </row>
    <row r="158" spans="1:23">
      <c r="A158" s="467"/>
      <c r="B158" s="467"/>
      <c r="C158" s="468" t="s">
        <v>2391</v>
      </c>
      <c r="D158" s="467" t="s">
        <v>173</v>
      </c>
      <c r="E158" s="467" t="s">
        <v>259</v>
      </c>
      <c r="F158" s="472">
        <v>43830</v>
      </c>
      <c r="G158" s="467" t="s">
        <v>2312</v>
      </c>
      <c r="H158" s="467" t="s">
        <v>2392</v>
      </c>
      <c r="I158" s="467" t="s">
        <v>2314</v>
      </c>
      <c r="J158" s="467" t="s">
        <v>2393</v>
      </c>
      <c r="K158" s="467">
        <v>27.06</v>
      </c>
      <c r="L158" s="467" t="s">
        <v>10</v>
      </c>
      <c r="M158" s="467">
        <v>35</v>
      </c>
      <c r="N158" s="467" t="s">
        <v>306</v>
      </c>
      <c r="O158" s="467" t="s">
        <v>2184</v>
      </c>
      <c r="P158" s="467" t="s">
        <v>307</v>
      </c>
      <c r="Q158" s="467" t="s">
        <v>2168</v>
      </c>
      <c r="R158" s="467" t="s">
        <v>2316</v>
      </c>
      <c r="S158" s="467" t="s">
        <v>61</v>
      </c>
      <c r="T158" s="467" t="s">
        <v>240</v>
      </c>
      <c r="U158" s="467" t="s">
        <v>302</v>
      </c>
      <c r="V158" s="467">
        <v>31.77</v>
      </c>
      <c r="W158" s="467">
        <v>35</v>
      </c>
    </row>
    <row r="159" spans="1:23">
      <c r="A159" s="467"/>
      <c r="B159" s="467"/>
      <c r="C159" s="468" t="s">
        <v>2394</v>
      </c>
      <c r="D159" s="467" t="s">
        <v>174</v>
      </c>
      <c r="E159" s="467" t="s">
        <v>259</v>
      </c>
      <c r="F159" s="472">
        <v>43830</v>
      </c>
      <c r="G159" s="467" t="s">
        <v>2395</v>
      </c>
      <c r="H159" s="467" t="s">
        <v>2396</v>
      </c>
      <c r="I159" s="467" t="s">
        <v>2397</v>
      </c>
      <c r="J159" s="467" t="s">
        <v>2398</v>
      </c>
      <c r="K159" s="467">
        <v>0.39</v>
      </c>
      <c r="L159" s="467" t="s">
        <v>10</v>
      </c>
      <c r="M159" s="467">
        <v>0.51</v>
      </c>
      <c r="N159" s="467" t="s">
        <v>394</v>
      </c>
      <c r="O159" s="467" t="s">
        <v>2399</v>
      </c>
      <c r="P159" s="467" t="s">
        <v>307</v>
      </c>
      <c r="Q159" s="467" t="s">
        <v>2400</v>
      </c>
      <c r="R159" s="467" t="s">
        <v>2168</v>
      </c>
      <c r="S159" s="467" t="s">
        <v>61</v>
      </c>
      <c r="T159" s="467" t="s">
        <v>240</v>
      </c>
      <c r="U159" s="467" t="s">
        <v>302</v>
      </c>
      <c r="V159" s="467">
        <v>0.46</v>
      </c>
      <c r="W159" s="467">
        <v>0.51</v>
      </c>
    </row>
    <row r="160" spans="1:23">
      <c r="A160" s="467"/>
      <c r="B160" s="467"/>
      <c r="C160" s="468" t="s">
        <v>2401</v>
      </c>
      <c r="D160" s="467" t="s">
        <v>176</v>
      </c>
      <c r="E160" s="467" t="s">
        <v>259</v>
      </c>
      <c r="F160" s="472">
        <v>43646</v>
      </c>
      <c r="G160" s="467" t="s">
        <v>848</v>
      </c>
      <c r="H160" s="467" t="s">
        <v>2402</v>
      </c>
      <c r="I160" s="467" t="s">
        <v>2201</v>
      </c>
      <c r="J160" s="467" t="s">
        <v>849</v>
      </c>
      <c r="K160" s="467">
        <v>253.52</v>
      </c>
      <c r="L160" s="467" t="s">
        <v>10</v>
      </c>
      <c r="M160" s="467">
        <v>320</v>
      </c>
      <c r="N160" s="467" t="s">
        <v>339</v>
      </c>
      <c r="O160" s="467" t="s">
        <v>2293</v>
      </c>
      <c r="P160" s="467" t="s">
        <v>307</v>
      </c>
      <c r="Q160" s="467" t="s">
        <v>2168</v>
      </c>
      <c r="R160" s="467" t="s">
        <v>2168</v>
      </c>
      <c r="S160" s="467" t="s">
        <v>61</v>
      </c>
      <c r="T160" s="467" t="s">
        <v>240</v>
      </c>
      <c r="U160" s="467" t="s">
        <v>302</v>
      </c>
      <c r="V160" s="467">
        <v>286.88</v>
      </c>
      <c r="W160" s="467">
        <v>320</v>
      </c>
    </row>
    <row r="161" spans="1:23">
      <c r="A161" s="467"/>
      <c r="B161" s="467"/>
      <c r="C161" s="468" t="s">
        <v>2403</v>
      </c>
      <c r="D161" s="467" t="s">
        <v>176</v>
      </c>
      <c r="E161" s="467" t="s">
        <v>259</v>
      </c>
      <c r="F161" s="472">
        <v>43646</v>
      </c>
      <c r="G161" s="467" t="s">
        <v>850</v>
      </c>
      <c r="H161" s="467" t="s">
        <v>2402</v>
      </c>
      <c r="I161" s="467" t="s">
        <v>2201</v>
      </c>
      <c r="J161" s="467" t="s">
        <v>851</v>
      </c>
      <c r="K161" s="467">
        <v>439.7</v>
      </c>
      <c r="L161" s="467" t="s">
        <v>10</v>
      </c>
      <c r="M161" s="467">
        <v>555</v>
      </c>
      <c r="N161" s="467" t="s">
        <v>339</v>
      </c>
      <c r="O161" s="467" t="s">
        <v>2293</v>
      </c>
      <c r="P161" s="467" t="s">
        <v>307</v>
      </c>
      <c r="Q161" s="467" t="s">
        <v>2168</v>
      </c>
      <c r="R161" s="467" t="s">
        <v>2168</v>
      </c>
      <c r="S161" s="467" t="s">
        <v>61</v>
      </c>
      <c r="T161" s="467" t="s">
        <v>240</v>
      </c>
      <c r="U161" s="467" t="s">
        <v>302</v>
      </c>
      <c r="V161" s="467">
        <v>497.55</v>
      </c>
      <c r="W161" s="467">
        <v>555</v>
      </c>
    </row>
    <row r="162" spans="1:23">
      <c r="A162" s="467"/>
      <c r="B162" s="467"/>
      <c r="C162" s="468" t="s">
        <v>2404</v>
      </c>
      <c r="D162" s="467" t="s">
        <v>176</v>
      </c>
      <c r="E162" s="467" t="s">
        <v>259</v>
      </c>
      <c r="F162" s="472">
        <v>43646</v>
      </c>
      <c r="G162" s="467" t="s">
        <v>852</v>
      </c>
      <c r="H162" s="467" t="s">
        <v>2402</v>
      </c>
      <c r="I162" s="467" t="s">
        <v>2201</v>
      </c>
      <c r="J162" s="467" t="s">
        <v>853</v>
      </c>
      <c r="K162" s="467">
        <v>1069.53</v>
      </c>
      <c r="L162" s="467" t="s">
        <v>10</v>
      </c>
      <c r="M162" s="467">
        <v>1350</v>
      </c>
      <c r="N162" s="467" t="s">
        <v>344</v>
      </c>
      <c r="O162" s="467" t="s">
        <v>2263</v>
      </c>
      <c r="P162" s="467" t="s">
        <v>307</v>
      </c>
      <c r="Q162" s="467" t="s">
        <v>2168</v>
      </c>
      <c r="R162" s="467" t="s">
        <v>2168</v>
      </c>
      <c r="S162" s="467" t="s">
        <v>61</v>
      </c>
      <c r="T162" s="467" t="s">
        <v>240</v>
      </c>
      <c r="U162" s="467" t="s">
        <v>302</v>
      </c>
      <c r="V162" s="467">
        <v>1210.25</v>
      </c>
      <c r="W162" s="467">
        <v>1350</v>
      </c>
    </row>
    <row r="163" spans="1:23">
      <c r="A163" s="467"/>
      <c r="B163" s="467"/>
      <c r="C163" s="468" t="s">
        <v>2405</v>
      </c>
      <c r="D163" s="467" t="s">
        <v>176</v>
      </c>
      <c r="E163" s="467" t="s">
        <v>259</v>
      </c>
      <c r="F163" s="472">
        <v>43646</v>
      </c>
      <c r="G163" s="467" t="s">
        <v>850</v>
      </c>
      <c r="H163" s="467" t="s">
        <v>2402</v>
      </c>
      <c r="I163" s="467" t="s">
        <v>2201</v>
      </c>
      <c r="J163" s="467" t="s">
        <v>854</v>
      </c>
      <c r="K163" s="467">
        <v>1373.12</v>
      </c>
      <c r="L163" s="467" t="s">
        <v>10</v>
      </c>
      <c r="M163" s="467">
        <v>1733.2</v>
      </c>
      <c r="N163" s="467" t="s">
        <v>346</v>
      </c>
      <c r="O163" s="467" t="s">
        <v>2266</v>
      </c>
      <c r="P163" s="467" t="s">
        <v>307</v>
      </c>
      <c r="Q163" s="467" t="s">
        <v>2168</v>
      </c>
      <c r="R163" s="467" t="s">
        <v>2168</v>
      </c>
      <c r="S163" s="467" t="s">
        <v>61</v>
      </c>
      <c r="T163" s="467" t="s">
        <v>240</v>
      </c>
      <c r="U163" s="467" t="s">
        <v>302</v>
      </c>
      <c r="V163" s="467">
        <v>1553.78</v>
      </c>
      <c r="W163" s="467">
        <v>1733.2</v>
      </c>
    </row>
    <row r="164" spans="1:23">
      <c r="A164" s="467"/>
      <c r="B164" s="467"/>
      <c r="C164" s="468" t="s">
        <v>2406</v>
      </c>
      <c r="D164" s="467" t="s">
        <v>176</v>
      </c>
      <c r="E164" s="467" t="s">
        <v>259</v>
      </c>
      <c r="F164" s="472">
        <v>43646</v>
      </c>
      <c r="G164" s="467" t="s">
        <v>855</v>
      </c>
      <c r="H164" s="467" t="s">
        <v>2402</v>
      </c>
      <c r="I164" s="467" t="s">
        <v>2201</v>
      </c>
      <c r="J164" s="467" t="s">
        <v>856</v>
      </c>
      <c r="K164" s="467">
        <v>55.46</v>
      </c>
      <c r="L164" s="467" t="s">
        <v>10</v>
      </c>
      <c r="M164" s="467">
        <v>70</v>
      </c>
      <c r="N164" s="467" t="s">
        <v>533</v>
      </c>
      <c r="O164" s="467" t="s">
        <v>2407</v>
      </c>
      <c r="P164" s="467" t="s">
        <v>307</v>
      </c>
      <c r="Q164" s="467" t="s">
        <v>2168</v>
      </c>
      <c r="R164" s="467" t="s">
        <v>2168</v>
      </c>
      <c r="S164" s="467" t="s">
        <v>61</v>
      </c>
      <c r="T164" s="467" t="s">
        <v>240</v>
      </c>
      <c r="U164" s="467" t="s">
        <v>302</v>
      </c>
      <c r="V164" s="467">
        <v>62.76</v>
      </c>
      <c r="W164" s="467">
        <v>70</v>
      </c>
    </row>
    <row r="165" spans="1:23">
      <c r="A165" s="467"/>
      <c r="B165" s="467"/>
      <c r="C165" s="468" t="s">
        <v>2408</v>
      </c>
      <c r="D165" s="467" t="s">
        <v>176</v>
      </c>
      <c r="E165" s="467" t="s">
        <v>259</v>
      </c>
      <c r="F165" s="472">
        <v>43646</v>
      </c>
      <c r="G165" s="467" t="s">
        <v>857</v>
      </c>
      <c r="H165" s="467" t="s">
        <v>2402</v>
      </c>
      <c r="I165" s="467" t="s">
        <v>2201</v>
      </c>
      <c r="J165" s="467" t="s">
        <v>858</v>
      </c>
      <c r="K165" s="467">
        <v>17.43</v>
      </c>
      <c r="L165" s="467" t="s">
        <v>10</v>
      </c>
      <c r="M165" s="467">
        <v>22</v>
      </c>
      <c r="N165" s="467" t="s">
        <v>533</v>
      </c>
      <c r="O165" s="467" t="s">
        <v>2407</v>
      </c>
      <c r="P165" s="467" t="s">
        <v>307</v>
      </c>
      <c r="Q165" s="467" t="s">
        <v>2168</v>
      </c>
      <c r="R165" s="467" t="s">
        <v>2168</v>
      </c>
      <c r="S165" s="467" t="s">
        <v>61</v>
      </c>
      <c r="T165" s="467" t="s">
        <v>240</v>
      </c>
      <c r="U165" s="467" t="s">
        <v>302</v>
      </c>
      <c r="V165" s="467">
        <v>19.72</v>
      </c>
      <c r="W165" s="467">
        <v>22</v>
      </c>
    </row>
    <row r="166" spans="1:23">
      <c r="A166" s="467"/>
      <c r="B166" s="467"/>
      <c r="C166" s="468" t="s">
        <v>2409</v>
      </c>
      <c r="D166" s="467" t="s">
        <v>176</v>
      </c>
      <c r="E166" s="467" t="s">
        <v>259</v>
      </c>
      <c r="F166" s="472">
        <v>43677</v>
      </c>
      <c r="G166" s="467" t="s">
        <v>1808</v>
      </c>
      <c r="H166" s="467" t="s">
        <v>2410</v>
      </c>
      <c r="I166" s="467" t="s">
        <v>2411</v>
      </c>
      <c r="J166" s="467" t="s">
        <v>1809</v>
      </c>
      <c r="K166" s="467">
        <v>3.94</v>
      </c>
      <c r="L166" s="467" t="s">
        <v>10</v>
      </c>
      <c r="M166" s="467">
        <v>5</v>
      </c>
      <c r="N166" s="467" t="s">
        <v>410</v>
      </c>
      <c r="O166" s="467" t="s">
        <v>2260</v>
      </c>
      <c r="P166" s="467" t="s">
        <v>307</v>
      </c>
      <c r="Q166" s="467" t="s">
        <v>388</v>
      </c>
      <c r="R166" s="467" t="s">
        <v>2168</v>
      </c>
      <c r="S166" s="467" t="s">
        <v>61</v>
      </c>
      <c r="T166" s="467" t="s">
        <v>240</v>
      </c>
      <c r="U166" s="467" t="s">
        <v>302</v>
      </c>
      <c r="V166" s="467">
        <v>4.41</v>
      </c>
      <c r="W166" s="467">
        <v>5</v>
      </c>
    </row>
    <row r="167" spans="1:23">
      <c r="A167" s="467"/>
      <c r="B167" s="467"/>
      <c r="C167" s="468" t="s">
        <v>2412</v>
      </c>
      <c r="D167" s="467" t="s">
        <v>176</v>
      </c>
      <c r="E167" s="467" t="s">
        <v>259</v>
      </c>
      <c r="F167" s="472">
        <v>43677</v>
      </c>
      <c r="G167" s="467" t="s">
        <v>1810</v>
      </c>
      <c r="H167" s="467" t="s">
        <v>2410</v>
      </c>
      <c r="I167" s="467" t="s">
        <v>2411</v>
      </c>
      <c r="J167" s="467" t="s">
        <v>1811</v>
      </c>
      <c r="K167" s="467">
        <v>28.35</v>
      </c>
      <c r="L167" s="467" t="s">
        <v>10</v>
      </c>
      <c r="M167" s="467">
        <v>36</v>
      </c>
      <c r="N167" s="467" t="s">
        <v>416</v>
      </c>
      <c r="O167" s="467" t="s">
        <v>2277</v>
      </c>
      <c r="P167" s="467" t="s">
        <v>307</v>
      </c>
      <c r="Q167" s="467" t="s">
        <v>947</v>
      </c>
      <c r="R167" s="467" t="s">
        <v>2168</v>
      </c>
      <c r="S167" s="467" t="s">
        <v>61</v>
      </c>
      <c r="T167" s="467" t="s">
        <v>240</v>
      </c>
      <c r="U167" s="467" t="s">
        <v>302</v>
      </c>
      <c r="V167" s="467">
        <v>31.7</v>
      </c>
      <c r="W167" s="467">
        <v>36</v>
      </c>
    </row>
    <row r="168" spans="1:23">
      <c r="A168" s="467"/>
      <c r="B168" s="467"/>
      <c r="C168" s="468" t="s">
        <v>2413</v>
      </c>
      <c r="D168" s="467" t="s">
        <v>176</v>
      </c>
      <c r="E168" s="467" t="s">
        <v>259</v>
      </c>
      <c r="F168" s="472">
        <v>43677</v>
      </c>
      <c r="G168" s="467" t="s">
        <v>1810</v>
      </c>
      <c r="H168" s="467" t="s">
        <v>2410</v>
      </c>
      <c r="I168" s="467" t="s">
        <v>2411</v>
      </c>
      <c r="J168" s="467" t="s">
        <v>1812</v>
      </c>
      <c r="K168" s="467">
        <v>28.35</v>
      </c>
      <c r="L168" s="467" t="s">
        <v>10</v>
      </c>
      <c r="M168" s="467">
        <v>36</v>
      </c>
      <c r="N168" s="467" t="s">
        <v>416</v>
      </c>
      <c r="O168" s="467" t="s">
        <v>2277</v>
      </c>
      <c r="P168" s="467" t="s">
        <v>307</v>
      </c>
      <c r="Q168" s="467" t="s">
        <v>969</v>
      </c>
      <c r="R168" s="467" t="s">
        <v>2168</v>
      </c>
      <c r="S168" s="467" t="s">
        <v>61</v>
      </c>
      <c r="T168" s="467" t="s">
        <v>240</v>
      </c>
      <c r="U168" s="467" t="s">
        <v>302</v>
      </c>
      <c r="V168" s="467">
        <v>31.7</v>
      </c>
      <c r="W168" s="467">
        <v>36</v>
      </c>
    </row>
    <row r="169" spans="1:23">
      <c r="A169" s="467"/>
      <c r="B169" s="467"/>
      <c r="C169" s="468" t="s">
        <v>2414</v>
      </c>
      <c r="D169" s="467" t="s">
        <v>176</v>
      </c>
      <c r="E169" s="467" t="s">
        <v>259</v>
      </c>
      <c r="F169" s="472">
        <v>43677</v>
      </c>
      <c r="G169" s="467" t="s">
        <v>1810</v>
      </c>
      <c r="H169" s="467" t="s">
        <v>2410</v>
      </c>
      <c r="I169" s="467" t="s">
        <v>2411</v>
      </c>
      <c r="J169" s="467" t="s">
        <v>1813</v>
      </c>
      <c r="K169" s="467">
        <v>28.35</v>
      </c>
      <c r="L169" s="467" t="s">
        <v>10</v>
      </c>
      <c r="M169" s="467">
        <v>36</v>
      </c>
      <c r="N169" s="467" t="s">
        <v>416</v>
      </c>
      <c r="O169" s="467" t="s">
        <v>2277</v>
      </c>
      <c r="P169" s="467" t="s">
        <v>307</v>
      </c>
      <c r="Q169" s="467" t="s">
        <v>451</v>
      </c>
      <c r="R169" s="467" t="s">
        <v>2168</v>
      </c>
      <c r="S169" s="467" t="s">
        <v>61</v>
      </c>
      <c r="T169" s="467" t="s">
        <v>240</v>
      </c>
      <c r="U169" s="467" t="s">
        <v>302</v>
      </c>
      <c r="V169" s="467">
        <v>31.7</v>
      </c>
      <c r="W169" s="467">
        <v>36</v>
      </c>
    </row>
    <row r="170" spans="1:23">
      <c r="A170" s="467"/>
      <c r="B170" s="467"/>
      <c r="C170" s="468" t="s">
        <v>2415</v>
      </c>
      <c r="D170" s="467" t="s">
        <v>176</v>
      </c>
      <c r="E170" s="467" t="s">
        <v>259</v>
      </c>
      <c r="F170" s="472">
        <v>43677</v>
      </c>
      <c r="G170" s="467" t="s">
        <v>1814</v>
      </c>
      <c r="H170" s="467" t="s">
        <v>2410</v>
      </c>
      <c r="I170" s="467" t="s">
        <v>2411</v>
      </c>
      <c r="J170" s="467" t="s">
        <v>1815</v>
      </c>
      <c r="K170" s="467">
        <v>47.25</v>
      </c>
      <c r="L170" s="467" t="s">
        <v>10</v>
      </c>
      <c r="M170" s="467">
        <v>60</v>
      </c>
      <c r="N170" s="467" t="s">
        <v>416</v>
      </c>
      <c r="O170" s="467" t="s">
        <v>2277</v>
      </c>
      <c r="P170" s="467" t="s">
        <v>307</v>
      </c>
      <c r="Q170" s="467" t="s">
        <v>947</v>
      </c>
      <c r="R170" s="467" t="s">
        <v>2168</v>
      </c>
      <c r="S170" s="467" t="s">
        <v>61</v>
      </c>
      <c r="T170" s="467" t="s">
        <v>240</v>
      </c>
      <c r="U170" s="467" t="s">
        <v>302</v>
      </c>
      <c r="V170" s="467">
        <v>52.84</v>
      </c>
      <c r="W170" s="467">
        <v>60</v>
      </c>
    </row>
    <row r="171" spans="1:23">
      <c r="A171" s="467"/>
      <c r="B171" s="467"/>
      <c r="C171" s="468" t="s">
        <v>2416</v>
      </c>
      <c r="D171" s="467" t="s">
        <v>176</v>
      </c>
      <c r="E171" s="467" t="s">
        <v>259</v>
      </c>
      <c r="F171" s="472">
        <v>43677</v>
      </c>
      <c r="G171" s="467" t="s">
        <v>1814</v>
      </c>
      <c r="H171" s="467" t="s">
        <v>2410</v>
      </c>
      <c r="I171" s="467" t="s">
        <v>2411</v>
      </c>
      <c r="J171" s="467" t="s">
        <v>1816</v>
      </c>
      <c r="K171" s="467">
        <v>149.61000000000001</v>
      </c>
      <c r="L171" s="467" t="s">
        <v>10</v>
      </c>
      <c r="M171" s="467">
        <v>190</v>
      </c>
      <c r="N171" s="467" t="s">
        <v>412</v>
      </c>
      <c r="O171" s="467" t="s">
        <v>2286</v>
      </c>
      <c r="P171" s="467" t="s">
        <v>307</v>
      </c>
      <c r="Q171" s="467" t="s">
        <v>947</v>
      </c>
      <c r="R171" s="467" t="s">
        <v>2168</v>
      </c>
      <c r="S171" s="467" t="s">
        <v>61</v>
      </c>
      <c r="T171" s="467" t="s">
        <v>240</v>
      </c>
      <c r="U171" s="467" t="s">
        <v>302</v>
      </c>
      <c r="V171" s="467">
        <v>167.3</v>
      </c>
      <c r="W171" s="467">
        <v>190</v>
      </c>
    </row>
    <row r="172" spans="1:23">
      <c r="A172" s="467"/>
      <c r="B172" s="467"/>
      <c r="C172" s="468" t="s">
        <v>2417</v>
      </c>
      <c r="D172" s="467" t="s">
        <v>176</v>
      </c>
      <c r="E172" s="467" t="s">
        <v>259</v>
      </c>
      <c r="F172" s="472">
        <v>43677</v>
      </c>
      <c r="G172" s="467" t="s">
        <v>1818</v>
      </c>
      <c r="H172" s="467" t="s">
        <v>2410</v>
      </c>
      <c r="I172" s="467" t="s">
        <v>2411</v>
      </c>
      <c r="J172" s="467" t="s">
        <v>1819</v>
      </c>
      <c r="K172" s="467">
        <v>55.12</v>
      </c>
      <c r="L172" s="467" t="s">
        <v>10</v>
      </c>
      <c r="M172" s="467">
        <v>70</v>
      </c>
      <c r="N172" s="467" t="s">
        <v>339</v>
      </c>
      <c r="O172" s="467" t="s">
        <v>2293</v>
      </c>
      <c r="P172" s="467" t="s">
        <v>307</v>
      </c>
      <c r="Q172" s="467" t="s">
        <v>2168</v>
      </c>
      <c r="R172" s="467" t="s">
        <v>2168</v>
      </c>
      <c r="S172" s="467" t="s">
        <v>61</v>
      </c>
      <c r="T172" s="467" t="s">
        <v>240</v>
      </c>
      <c r="U172" s="467" t="s">
        <v>302</v>
      </c>
      <c r="V172" s="467">
        <v>61.64</v>
      </c>
      <c r="W172" s="467">
        <v>70</v>
      </c>
    </row>
    <row r="173" spans="1:23">
      <c r="A173" s="467"/>
      <c r="B173" s="467"/>
      <c r="C173" s="468" t="s">
        <v>2418</v>
      </c>
      <c r="D173" s="467" t="s">
        <v>176</v>
      </c>
      <c r="E173" s="467" t="s">
        <v>259</v>
      </c>
      <c r="F173" s="472">
        <v>43677</v>
      </c>
      <c r="G173" s="467" t="s">
        <v>1820</v>
      </c>
      <c r="H173" s="467" t="s">
        <v>2410</v>
      </c>
      <c r="I173" s="467" t="s">
        <v>2411</v>
      </c>
      <c r="J173" s="467" t="s">
        <v>1821</v>
      </c>
      <c r="K173" s="467">
        <v>712.64</v>
      </c>
      <c r="L173" s="467" t="s">
        <v>10</v>
      </c>
      <c r="M173" s="467">
        <v>905</v>
      </c>
      <c r="N173" s="467" t="s">
        <v>339</v>
      </c>
      <c r="O173" s="467" t="s">
        <v>2293</v>
      </c>
      <c r="P173" s="467" t="s">
        <v>307</v>
      </c>
      <c r="Q173" s="467" t="s">
        <v>2168</v>
      </c>
      <c r="R173" s="467" t="s">
        <v>2168</v>
      </c>
      <c r="S173" s="467" t="s">
        <v>61</v>
      </c>
      <c r="T173" s="467" t="s">
        <v>240</v>
      </c>
      <c r="U173" s="467" t="s">
        <v>302</v>
      </c>
      <c r="V173" s="467">
        <v>796.89</v>
      </c>
      <c r="W173" s="467">
        <v>905</v>
      </c>
    </row>
    <row r="174" spans="1:23">
      <c r="A174" s="467"/>
      <c r="B174" s="467"/>
      <c r="C174" s="468" t="s">
        <v>2419</v>
      </c>
      <c r="D174" s="467" t="s">
        <v>176</v>
      </c>
      <c r="E174" s="467" t="s">
        <v>259</v>
      </c>
      <c r="F174" s="472">
        <v>43677</v>
      </c>
      <c r="G174" s="467" t="s">
        <v>1814</v>
      </c>
      <c r="H174" s="467" t="s">
        <v>2410</v>
      </c>
      <c r="I174" s="467" t="s">
        <v>2411</v>
      </c>
      <c r="J174" s="467" t="s">
        <v>1817</v>
      </c>
      <c r="K174" s="467">
        <v>476.4</v>
      </c>
      <c r="L174" s="467" t="s">
        <v>10</v>
      </c>
      <c r="M174" s="467">
        <v>605</v>
      </c>
      <c r="N174" s="467" t="s">
        <v>339</v>
      </c>
      <c r="O174" s="467" t="s">
        <v>2293</v>
      </c>
      <c r="P174" s="467" t="s">
        <v>307</v>
      </c>
      <c r="Q174" s="467" t="s">
        <v>2168</v>
      </c>
      <c r="R174" s="467" t="s">
        <v>2168</v>
      </c>
      <c r="S174" s="467" t="s">
        <v>61</v>
      </c>
      <c r="T174" s="467" t="s">
        <v>240</v>
      </c>
      <c r="U174" s="467" t="s">
        <v>302</v>
      </c>
      <c r="V174" s="467">
        <v>532.72</v>
      </c>
      <c r="W174" s="467">
        <v>605</v>
      </c>
    </row>
    <row r="175" spans="1:23">
      <c r="A175" s="467"/>
      <c r="B175" s="467"/>
      <c r="C175" s="468" t="s">
        <v>2420</v>
      </c>
      <c r="D175" s="467" t="s">
        <v>176</v>
      </c>
      <c r="E175" s="467" t="s">
        <v>259</v>
      </c>
      <c r="F175" s="472">
        <v>43677</v>
      </c>
      <c r="G175" s="467" t="s">
        <v>1810</v>
      </c>
      <c r="H175" s="467" t="s">
        <v>2410</v>
      </c>
      <c r="I175" s="467" t="s">
        <v>2411</v>
      </c>
      <c r="J175" s="467" t="s">
        <v>1822</v>
      </c>
      <c r="K175" s="467">
        <v>623.66</v>
      </c>
      <c r="L175" s="467" t="s">
        <v>10</v>
      </c>
      <c r="M175" s="467">
        <v>792</v>
      </c>
      <c r="N175" s="467" t="s">
        <v>344</v>
      </c>
      <c r="O175" s="467" t="s">
        <v>2263</v>
      </c>
      <c r="P175" s="467" t="s">
        <v>307</v>
      </c>
      <c r="Q175" s="467" t="s">
        <v>2168</v>
      </c>
      <c r="R175" s="467" t="s">
        <v>2168</v>
      </c>
      <c r="S175" s="467" t="s">
        <v>61</v>
      </c>
      <c r="T175" s="467" t="s">
        <v>240</v>
      </c>
      <c r="U175" s="467" t="s">
        <v>302</v>
      </c>
      <c r="V175" s="467">
        <v>697.39</v>
      </c>
      <c r="W175" s="467">
        <v>792</v>
      </c>
    </row>
    <row r="176" spans="1:23">
      <c r="A176" s="467"/>
      <c r="B176" s="467"/>
      <c r="C176" s="468" t="s">
        <v>2421</v>
      </c>
      <c r="D176" s="467" t="s">
        <v>176</v>
      </c>
      <c r="E176" s="467" t="s">
        <v>259</v>
      </c>
      <c r="F176" s="472">
        <v>43677</v>
      </c>
      <c r="G176" s="467" t="s">
        <v>1823</v>
      </c>
      <c r="H176" s="467" t="s">
        <v>2410</v>
      </c>
      <c r="I176" s="467" t="s">
        <v>2411</v>
      </c>
      <c r="J176" s="467" t="s">
        <v>1824</v>
      </c>
      <c r="K176" s="467">
        <v>173.24</v>
      </c>
      <c r="L176" s="467" t="s">
        <v>10</v>
      </c>
      <c r="M176" s="467">
        <v>220</v>
      </c>
      <c r="N176" s="467" t="s">
        <v>344</v>
      </c>
      <c r="O176" s="467" t="s">
        <v>2263</v>
      </c>
      <c r="P176" s="467" t="s">
        <v>307</v>
      </c>
      <c r="Q176" s="467" t="s">
        <v>2168</v>
      </c>
      <c r="R176" s="467" t="s">
        <v>2168</v>
      </c>
      <c r="S176" s="467" t="s">
        <v>61</v>
      </c>
      <c r="T176" s="467" t="s">
        <v>240</v>
      </c>
      <c r="U176" s="467" t="s">
        <v>302</v>
      </c>
      <c r="V176" s="467">
        <v>193.72</v>
      </c>
      <c r="W176" s="467">
        <v>220</v>
      </c>
    </row>
    <row r="177" spans="1:23">
      <c r="A177" s="467"/>
      <c r="B177" s="467"/>
      <c r="C177" s="468" t="s">
        <v>2422</v>
      </c>
      <c r="D177" s="467" t="s">
        <v>176</v>
      </c>
      <c r="E177" s="467" t="s">
        <v>259</v>
      </c>
      <c r="F177" s="472">
        <v>43677</v>
      </c>
      <c r="G177" s="467" t="s">
        <v>1823</v>
      </c>
      <c r="H177" s="467" t="s">
        <v>2410</v>
      </c>
      <c r="I177" s="467" t="s">
        <v>2411</v>
      </c>
      <c r="J177" s="467" t="s">
        <v>1825</v>
      </c>
      <c r="K177" s="467">
        <v>43.31</v>
      </c>
      <c r="L177" s="467" t="s">
        <v>10</v>
      </c>
      <c r="M177" s="467">
        <v>55</v>
      </c>
      <c r="N177" s="467" t="s">
        <v>344</v>
      </c>
      <c r="O177" s="467" t="s">
        <v>2263</v>
      </c>
      <c r="P177" s="467" t="s">
        <v>307</v>
      </c>
      <c r="Q177" s="467" t="s">
        <v>2168</v>
      </c>
      <c r="R177" s="467" t="s">
        <v>2168</v>
      </c>
      <c r="S177" s="467" t="s">
        <v>61</v>
      </c>
      <c r="T177" s="467" t="s">
        <v>240</v>
      </c>
      <c r="U177" s="467" t="s">
        <v>302</v>
      </c>
      <c r="V177" s="467">
        <v>48.43</v>
      </c>
      <c r="W177" s="467">
        <v>55</v>
      </c>
    </row>
    <row r="178" spans="1:23">
      <c r="A178" s="467"/>
      <c r="B178" s="467"/>
      <c r="C178" s="468" t="s">
        <v>2423</v>
      </c>
      <c r="D178" s="467" t="s">
        <v>176</v>
      </c>
      <c r="E178" s="467" t="s">
        <v>259</v>
      </c>
      <c r="F178" s="472">
        <v>43677</v>
      </c>
      <c r="G178" s="467" t="s">
        <v>1808</v>
      </c>
      <c r="H178" s="467" t="s">
        <v>2410</v>
      </c>
      <c r="I178" s="467" t="s">
        <v>2411</v>
      </c>
      <c r="J178" s="467" t="s">
        <v>1826</v>
      </c>
      <c r="K178" s="467">
        <v>78.739999999999995</v>
      </c>
      <c r="L178" s="467" t="s">
        <v>10</v>
      </c>
      <c r="M178" s="467">
        <v>100</v>
      </c>
      <c r="N178" s="467" t="s">
        <v>344</v>
      </c>
      <c r="O178" s="467" t="s">
        <v>2263</v>
      </c>
      <c r="P178" s="467" t="s">
        <v>307</v>
      </c>
      <c r="Q178" s="467" t="s">
        <v>2168</v>
      </c>
      <c r="R178" s="467" t="s">
        <v>2168</v>
      </c>
      <c r="S178" s="467" t="s">
        <v>61</v>
      </c>
      <c r="T178" s="467" t="s">
        <v>240</v>
      </c>
      <c r="U178" s="467" t="s">
        <v>302</v>
      </c>
      <c r="V178" s="467">
        <v>88.05</v>
      </c>
      <c r="W178" s="467">
        <v>100</v>
      </c>
    </row>
    <row r="179" spans="1:23">
      <c r="A179" s="467"/>
      <c r="B179" s="467"/>
      <c r="C179" s="468" t="s">
        <v>2424</v>
      </c>
      <c r="D179" s="467" t="s">
        <v>176</v>
      </c>
      <c r="E179" s="467" t="s">
        <v>259</v>
      </c>
      <c r="F179" s="472">
        <v>43677</v>
      </c>
      <c r="G179" s="467" t="s">
        <v>1827</v>
      </c>
      <c r="H179" s="467" t="s">
        <v>2410</v>
      </c>
      <c r="I179" s="467" t="s">
        <v>2411</v>
      </c>
      <c r="J179" s="467" t="s">
        <v>1828</v>
      </c>
      <c r="K179" s="467">
        <v>800.04</v>
      </c>
      <c r="L179" s="467" t="s">
        <v>10</v>
      </c>
      <c r="M179" s="467">
        <v>1016</v>
      </c>
      <c r="N179" s="467" t="s">
        <v>346</v>
      </c>
      <c r="O179" s="467" t="s">
        <v>2266</v>
      </c>
      <c r="P179" s="467" t="s">
        <v>307</v>
      </c>
      <c r="Q179" s="467" t="s">
        <v>2168</v>
      </c>
      <c r="R179" s="467" t="s">
        <v>2168</v>
      </c>
      <c r="S179" s="467" t="s">
        <v>61</v>
      </c>
      <c r="T179" s="467" t="s">
        <v>240</v>
      </c>
      <c r="U179" s="467" t="s">
        <v>302</v>
      </c>
      <c r="V179" s="467">
        <v>894.62</v>
      </c>
      <c r="W179" s="467">
        <v>1016</v>
      </c>
    </row>
    <row r="180" spans="1:23">
      <c r="A180" s="467"/>
      <c r="B180" s="467"/>
      <c r="C180" s="468" t="s">
        <v>2425</v>
      </c>
      <c r="D180" s="467" t="s">
        <v>176</v>
      </c>
      <c r="E180" s="467" t="s">
        <v>259</v>
      </c>
      <c r="F180" s="472">
        <v>43677</v>
      </c>
      <c r="G180" s="467" t="s">
        <v>1829</v>
      </c>
      <c r="H180" s="467" t="s">
        <v>2410</v>
      </c>
      <c r="I180" s="467" t="s">
        <v>2411</v>
      </c>
      <c r="J180" s="467" t="s">
        <v>1830</v>
      </c>
      <c r="K180" s="467">
        <v>55.12</v>
      </c>
      <c r="L180" s="467" t="s">
        <v>10</v>
      </c>
      <c r="M180" s="467">
        <v>70</v>
      </c>
      <c r="N180" s="467" t="s">
        <v>346</v>
      </c>
      <c r="O180" s="467" t="s">
        <v>2266</v>
      </c>
      <c r="P180" s="467" t="s">
        <v>307</v>
      </c>
      <c r="Q180" s="467" t="s">
        <v>2168</v>
      </c>
      <c r="R180" s="467" t="s">
        <v>2168</v>
      </c>
      <c r="S180" s="467" t="s">
        <v>61</v>
      </c>
      <c r="T180" s="467" t="s">
        <v>240</v>
      </c>
      <c r="U180" s="467" t="s">
        <v>302</v>
      </c>
      <c r="V180" s="467">
        <v>61.64</v>
      </c>
      <c r="W180" s="467">
        <v>70</v>
      </c>
    </row>
    <row r="181" spans="1:23">
      <c r="A181" s="467"/>
      <c r="B181" s="467"/>
      <c r="C181" s="468" t="s">
        <v>2426</v>
      </c>
      <c r="D181" s="467" t="s">
        <v>176</v>
      </c>
      <c r="E181" s="467" t="s">
        <v>259</v>
      </c>
      <c r="F181" s="472">
        <v>43677</v>
      </c>
      <c r="G181" s="467" t="s">
        <v>1818</v>
      </c>
      <c r="H181" s="467" t="s">
        <v>2410</v>
      </c>
      <c r="I181" s="467" t="s">
        <v>2411</v>
      </c>
      <c r="J181" s="467" t="s">
        <v>1831</v>
      </c>
      <c r="K181" s="467">
        <v>1129.98</v>
      </c>
      <c r="L181" s="467" t="s">
        <v>10</v>
      </c>
      <c r="M181" s="467">
        <v>1435</v>
      </c>
      <c r="N181" s="467" t="s">
        <v>346</v>
      </c>
      <c r="O181" s="467" t="s">
        <v>2266</v>
      </c>
      <c r="P181" s="467" t="s">
        <v>307</v>
      </c>
      <c r="Q181" s="467" t="s">
        <v>2168</v>
      </c>
      <c r="R181" s="467" t="s">
        <v>2168</v>
      </c>
      <c r="S181" s="467" t="s">
        <v>61</v>
      </c>
      <c r="T181" s="467" t="s">
        <v>240</v>
      </c>
      <c r="U181" s="467" t="s">
        <v>302</v>
      </c>
      <c r="V181" s="467">
        <v>1263.57</v>
      </c>
      <c r="W181" s="467">
        <v>1435</v>
      </c>
    </row>
    <row r="182" spans="1:23">
      <c r="A182" s="467"/>
      <c r="B182" s="467"/>
      <c r="C182" s="468" t="s">
        <v>2427</v>
      </c>
      <c r="D182" s="467" t="s">
        <v>176</v>
      </c>
      <c r="E182" s="467" t="s">
        <v>259</v>
      </c>
      <c r="F182" s="472">
        <v>43677</v>
      </c>
      <c r="G182" s="467" t="s">
        <v>1818</v>
      </c>
      <c r="H182" s="467" t="s">
        <v>2410</v>
      </c>
      <c r="I182" s="467" t="s">
        <v>2411</v>
      </c>
      <c r="J182" s="467" t="s">
        <v>1832</v>
      </c>
      <c r="K182" s="467">
        <v>41.73</v>
      </c>
      <c r="L182" s="467" t="s">
        <v>10</v>
      </c>
      <c r="M182" s="467">
        <v>53</v>
      </c>
      <c r="N182" s="467" t="s">
        <v>346</v>
      </c>
      <c r="O182" s="467" t="s">
        <v>2266</v>
      </c>
      <c r="P182" s="467" t="s">
        <v>307</v>
      </c>
      <c r="Q182" s="467" t="s">
        <v>2168</v>
      </c>
      <c r="R182" s="467" t="s">
        <v>2168</v>
      </c>
      <c r="S182" s="467" t="s">
        <v>61</v>
      </c>
      <c r="T182" s="467" t="s">
        <v>240</v>
      </c>
      <c r="U182" s="467" t="s">
        <v>302</v>
      </c>
      <c r="V182" s="467">
        <v>46.66</v>
      </c>
      <c r="W182" s="467">
        <v>53</v>
      </c>
    </row>
    <row r="183" spans="1:23">
      <c r="A183" s="467"/>
      <c r="B183" s="467"/>
      <c r="C183" s="468" t="s">
        <v>2428</v>
      </c>
      <c r="D183" s="467" t="s">
        <v>176</v>
      </c>
      <c r="E183" s="467" t="s">
        <v>259</v>
      </c>
      <c r="F183" s="472">
        <v>43677</v>
      </c>
      <c r="G183" s="467" t="s">
        <v>1820</v>
      </c>
      <c r="H183" s="467" t="s">
        <v>2410</v>
      </c>
      <c r="I183" s="467" t="s">
        <v>2411</v>
      </c>
      <c r="J183" s="467" t="s">
        <v>1833</v>
      </c>
      <c r="K183" s="467">
        <v>1007.93</v>
      </c>
      <c r="L183" s="467" t="s">
        <v>10</v>
      </c>
      <c r="M183" s="467">
        <v>1280</v>
      </c>
      <c r="N183" s="467" t="s">
        <v>346</v>
      </c>
      <c r="O183" s="467" t="s">
        <v>2266</v>
      </c>
      <c r="P183" s="467" t="s">
        <v>307</v>
      </c>
      <c r="Q183" s="467" t="s">
        <v>2168</v>
      </c>
      <c r="R183" s="467" t="s">
        <v>2168</v>
      </c>
      <c r="S183" s="467" t="s">
        <v>61</v>
      </c>
      <c r="T183" s="467" t="s">
        <v>240</v>
      </c>
      <c r="U183" s="467" t="s">
        <v>302</v>
      </c>
      <c r="V183" s="467">
        <v>1127.0899999999999</v>
      </c>
      <c r="W183" s="467">
        <v>1280</v>
      </c>
    </row>
    <row r="184" spans="1:23">
      <c r="A184" s="467"/>
      <c r="B184" s="467"/>
      <c r="C184" s="468" t="s">
        <v>2429</v>
      </c>
      <c r="D184" s="467" t="s">
        <v>176</v>
      </c>
      <c r="E184" s="467" t="s">
        <v>259</v>
      </c>
      <c r="F184" s="472">
        <v>43677</v>
      </c>
      <c r="G184" s="467" t="s">
        <v>1823</v>
      </c>
      <c r="H184" s="467" t="s">
        <v>2410</v>
      </c>
      <c r="I184" s="467" t="s">
        <v>2411</v>
      </c>
      <c r="J184" s="467" t="s">
        <v>1834</v>
      </c>
      <c r="K184" s="467">
        <v>413.41</v>
      </c>
      <c r="L184" s="467" t="s">
        <v>10</v>
      </c>
      <c r="M184" s="467">
        <v>525</v>
      </c>
      <c r="N184" s="467" t="s">
        <v>346</v>
      </c>
      <c r="O184" s="467" t="s">
        <v>2266</v>
      </c>
      <c r="P184" s="467" t="s">
        <v>307</v>
      </c>
      <c r="Q184" s="467" t="s">
        <v>2168</v>
      </c>
      <c r="R184" s="467" t="s">
        <v>2168</v>
      </c>
      <c r="S184" s="467" t="s">
        <v>61</v>
      </c>
      <c r="T184" s="467" t="s">
        <v>240</v>
      </c>
      <c r="U184" s="467" t="s">
        <v>302</v>
      </c>
      <c r="V184" s="467">
        <v>462.28</v>
      </c>
      <c r="W184" s="467">
        <v>525</v>
      </c>
    </row>
    <row r="185" spans="1:23">
      <c r="A185" s="467"/>
      <c r="B185" s="467"/>
      <c r="C185" s="468" t="s">
        <v>2430</v>
      </c>
      <c r="D185" s="467" t="s">
        <v>176</v>
      </c>
      <c r="E185" s="467" t="s">
        <v>259</v>
      </c>
      <c r="F185" s="472">
        <v>43677</v>
      </c>
      <c r="G185" s="467" t="s">
        <v>1814</v>
      </c>
      <c r="H185" s="467" t="s">
        <v>2410</v>
      </c>
      <c r="I185" s="467" t="s">
        <v>2411</v>
      </c>
      <c r="J185" s="467" t="s">
        <v>1835</v>
      </c>
      <c r="K185" s="467">
        <v>1110.3</v>
      </c>
      <c r="L185" s="467" t="s">
        <v>10</v>
      </c>
      <c r="M185" s="467">
        <v>1410</v>
      </c>
      <c r="N185" s="467" t="s">
        <v>346</v>
      </c>
      <c r="O185" s="467" t="s">
        <v>2266</v>
      </c>
      <c r="P185" s="467" t="s">
        <v>307</v>
      </c>
      <c r="Q185" s="467" t="s">
        <v>2168</v>
      </c>
      <c r="R185" s="467" t="s">
        <v>2168</v>
      </c>
      <c r="S185" s="467" t="s">
        <v>61</v>
      </c>
      <c r="T185" s="467" t="s">
        <v>240</v>
      </c>
      <c r="U185" s="467" t="s">
        <v>302</v>
      </c>
      <c r="V185" s="467">
        <v>1241.56</v>
      </c>
      <c r="W185" s="467">
        <v>1410</v>
      </c>
    </row>
    <row r="186" spans="1:23">
      <c r="A186" s="467"/>
      <c r="B186" s="467"/>
      <c r="C186" s="468" t="s">
        <v>2431</v>
      </c>
      <c r="D186" s="467" t="s">
        <v>176</v>
      </c>
      <c r="E186" s="467" t="s">
        <v>259</v>
      </c>
      <c r="F186" s="472">
        <v>43677</v>
      </c>
      <c r="G186" s="467" t="s">
        <v>1814</v>
      </c>
      <c r="H186" s="467" t="s">
        <v>2410</v>
      </c>
      <c r="I186" s="467" t="s">
        <v>2411</v>
      </c>
      <c r="J186" s="467" t="s">
        <v>1836</v>
      </c>
      <c r="K186" s="467">
        <v>603.97</v>
      </c>
      <c r="L186" s="467" t="s">
        <v>10</v>
      </c>
      <c r="M186" s="467">
        <v>767</v>
      </c>
      <c r="N186" s="467" t="s">
        <v>346</v>
      </c>
      <c r="O186" s="467" t="s">
        <v>2266</v>
      </c>
      <c r="P186" s="467" t="s">
        <v>307</v>
      </c>
      <c r="Q186" s="467" t="s">
        <v>2168</v>
      </c>
      <c r="R186" s="467" t="s">
        <v>2168</v>
      </c>
      <c r="S186" s="467" t="s">
        <v>61</v>
      </c>
      <c r="T186" s="467" t="s">
        <v>240</v>
      </c>
      <c r="U186" s="467" t="s">
        <v>302</v>
      </c>
      <c r="V186" s="467">
        <v>675.37</v>
      </c>
      <c r="W186" s="467">
        <v>767</v>
      </c>
    </row>
    <row r="187" spans="1:23">
      <c r="A187" s="467"/>
      <c r="B187" s="467"/>
      <c r="C187" s="468" t="s">
        <v>2432</v>
      </c>
      <c r="D187" s="467" t="s">
        <v>176</v>
      </c>
      <c r="E187" s="467" t="s">
        <v>259</v>
      </c>
      <c r="F187" s="472">
        <v>43677</v>
      </c>
      <c r="G187" s="467" t="s">
        <v>1829</v>
      </c>
      <c r="H187" s="467" t="s">
        <v>2410</v>
      </c>
      <c r="I187" s="467" t="s">
        <v>2411</v>
      </c>
      <c r="J187" s="467" t="s">
        <v>983</v>
      </c>
      <c r="K187" s="467">
        <v>65.36</v>
      </c>
      <c r="L187" s="467" t="s">
        <v>10</v>
      </c>
      <c r="M187" s="467">
        <v>83</v>
      </c>
      <c r="N187" s="467" t="s">
        <v>533</v>
      </c>
      <c r="O187" s="467" t="s">
        <v>2407</v>
      </c>
      <c r="P187" s="467" t="s">
        <v>307</v>
      </c>
      <c r="Q187" s="467" t="s">
        <v>2168</v>
      </c>
      <c r="R187" s="467" t="s">
        <v>2168</v>
      </c>
      <c r="S187" s="467" t="s">
        <v>61</v>
      </c>
      <c r="T187" s="467" t="s">
        <v>240</v>
      </c>
      <c r="U187" s="467" t="s">
        <v>302</v>
      </c>
      <c r="V187" s="467">
        <v>73.09</v>
      </c>
      <c r="W187" s="467">
        <v>83</v>
      </c>
    </row>
    <row r="188" spans="1:23">
      <c r="A188" s="467"/>
      <c r="B188" s="467"/>
      <c r="C188" s="468" t="s">
        <v>2433</v>
      </c>
      <c r="D188" s="467" t="s">
        <v>176</v>
      </c>
      <c r="E188" s="467" t="s">
        <v>259</v>
      </c>
      <c r="F188" s="472">
        <v>43677</v>
      </c>
      <c r="G188" s="467" t="s">
        <v>1823</v>
      </c>
      <c r="H188" s="467" t="s">
        <v>2410</v>
      </c>
      <c r="I188" s="467" t="s">
        <v>2411</v>
      </c>
      <c r="J188" s="467" t="s">
        <v>1837</v>
      </c>
      <c r="K188" s="467">
        <v>39.369999999999997</v>
      </c>
      <c r="L188" s="467" t="s">
        <v>10</v>
      </c>
      <c r="M188" s="467">
        <v>50</v>
      </c>
      <c r="N188" s="467" t="s">
        <v>536</v>
      </c>
      <c r="O188" s="467" t="s">
        <v>2298</v>
      </c>
      <c r="P188" s="467" t="s">
        <v>307</v>
      </c>
      <c r="Q188" s="467" t="s">
        <v>2168</v>
      </c>
      <c r="R188" s="467" t="s">
        <v>2168</v>
      </c>
      <c r="S188" s="467" t="s">
        <v>61</v>
      </c>
      <c r="T188" s="467" t="s">
        <v>240</v>
      </c>
      <c r="U188" s="467" t="s">
        <v>302</v>
      </c>
      <c r="V188" s="467">
        <v>44.02</v>
      </c>
      <c r="W188" s="467">
        <v>50</v>
      </c>
    </row>
    <row r="189" spans="1:23">
      <c r="A189" s="467"/>
      <c r="B189" s="467"/>
      <c r="C189" s="468" t="s">
        <v>2434</v>
      </c>
      <c r="D189" s="467" t="s">
        <v>176</v>
      </c>
      <c r="E189" s="467" t="s">
        <v>259</v>
      </c>
      <c r="F189" s="472">
        <v>43708</v>
      </c>
      <c r="G189" s="467" t="s">
        <v>1838</v>
      </c>
      <c r="H189" s="467" t="s">
        <v>2435</v>
      </c>
      <c r="I189" s="467" t="s">
        <v>2332</v>
      </c>
      <c r="J189" s="467" t="s">
        <v>1839</v>
      </c>
      <c r="K189" s="467">
        <v>622.04</v>
      </c>
      <c r="L189" s="467" t="s">
        <v>10</v>
      </c>
      <c r="M189" s="467">
        <v>760</v>
      </c>
      <c r="N189" s="467" t="s">
        <v>339</v>
      </c>
      <c r="O189" s="467" t="s">
        <v>2293</v>
      </c>
      <c r="P189" s="467" t="s">
        <v>307</v>
      </c>
      <c r="Q189" s="467" t="s">
        <v>2168</v>
      </c>
      <c r="R189" s="467" t="s">
        <v>2168</v>
      </c>
      <c r="S189" s="467" t="s">
        <v>61</v>
      </c>
      <c r="T189" s="467" t="s">
        <v>240</v>
      </c>
      <c r="U189" s="467" t="s">
        <v>302</v>
      </c>
      <c r="V189" s="467">
        <v>678.69</v>
      </c>
      <c r="W189" s="467">
        <v>760</v>
      </c>
    </row>
    <row r="190" spans="1:23">
      <c r="A190" s="467"/>
      <c r="B190" s="467"/>
      <c r="C190" s="468" t="s">
        <v>2436</v>
      </c>
      <c r="D190" s="467" t="s">
        <v>176</v>
      </c>
      <c r="E190" s="467" t="s">
        <v>259</v>
      </c>
      <c r="F190" s="472">
        <v>43708</v>
      </c>
      <c r="G190" s="467" t="s">
        <v>1840</v>
      </c>
      <c r="H190" s="467" t="s">
        <v>2435</v>
      </c>
      <c r="I190" s="467" t="s">
        <v>2332</v>
      </c>
      <c r="J190" s="467" t="s">
        <v>1841</v>
      </c>
      <c r="K190" s="467">
        <v>40.92</v>
      </c>
      <c r="L190" s="467" t="s">
        <v>10</v>
      </c>
      <c r="M190" s="467">
        <v>50</v>
      </c>
      <c r="N190" s="467" t="s">
        <v>344</v>
      </c>
      <c r="O190" s="467" t="s">
        <v>2263</v>
      </c>
      <c r="P190" s="467" t="s">
        <v>307</v>
      </c>
      <c r="Q190" s="467" t="s">
        <v>2168</v>
      </c>
      <c r="R190" s="467" t="s">
        <v>2168</v>
      </c>
      <c r="S190" s="467" t="s">
        <v>61</v>
      </c>
      <c r="T190" s="467" t="s">
        <v>240</v>
      </c>
      <c r="U190" s="467" t="s">
        <v>302</v>
      </c>
      <c r="V190" s="467">
        <v>44.65</v>
      </c>
      <c r="W190" s="467">
        <v>50</v>
      </c>
    </row>
    <row r="191" spans="1:23">
      <c r="A191" s="467"/>
      <c r="B191" s="467"/>
      <c r="C191" s="468" t="s">
        <v>2437</v>
      </c>
      <c r="D191" s="467" t="s">
        <v>176</v>
      </c>
      <c r="E191" s="467" t="s">
        <v>259</v>
      </c>
      <c r="F191" s="472">
        <v>43708</v>
      </c>
      <c r="G191" s="467" t="s">
        <v>1842</v>
      </c>
      <c r="H191" s="467" t="s">
        <v>2435</v>
      </c>
      <c r="I191" s="467" t="s">
        <v>2332</v>
      </c>
      <c r="J191" s="467" t="s">
        <v>1843</v>
      </c>
      <c r="K191" s="467">
        <v>450.16</v>
      </c>
      <c r="L191" s="467" t="s">
        <v>10</v>
      </c>
      <c r="M191" s="467">
        <v>550</v>
      </c>
      <c r="N191" s="467" t="s">
        <v>344</v>
      </c>
      <c r="O191" s="467" t="s">
        <v>2263</v>
      </c>
      <c r="P191" s="467" t="s">
        <v>307</v>
      </c>
      <c r="Q191" s="467" t="s">
        <v>2168</v>
      </c>
      <c r="R191" s="467" t="s">
        <v>2168</v>
      </c>
      <c r="S191" s="467" t="s">
        <v>61</v>
      </c>
      <c r="T191" s="467" t="s">
        <v>240</v>
      </c>
      <c r="U191" s="467" t="s">
        <v>302</v>
      </c>
      <c r="V191" s="467">
        <v>491.16</v>
      </c>
      <c r="W191" s="467">
        <v>550</v>
      </c>
    </row>
    <row r="192" spans="1:23">
      <c r="A192" s="467"/>
      <c r="B192" s="467"/>
      <c r="C192" s="468" t="s">
        <v>2438</v>
      </c>
      <c r="D192" s="467" t="s">
        <v>178</v>
      </c>
      <c r="E192" s="467" t="s">
        <v>259</v>
      </c>
      <c r="F192" s="472">
        <v>43555</v>
      </c>
      <c r="G192" s="467" t="s">
        <v>304</v>
      </c>
      <c r="H192" s="467" t="s">
        <v>2183</v>
      </c>
      <c r="I192" s="467" t="s">
        <v>2170</v>
      </c>
      <c r="J192" s="467" t="s">
        <v>327</v>
      </c>
      <c r="K192" s="467">
        <v>190.34</v>
      </c>
      <c r="L192" s="467" t="s">
        <v>10</v>
      </c>
      <c r="M192" s="467">
        <v>250</v>
      </c>
      <c r="N192" s="467" t="s">
        <v>306</v>
      </c>
      <c r="O192" s="467" t="s">
        <v>2184</v>
      </c>
      <c r="P192" s="467" t="s">
        <v>307</v>
      </c>
      <c r="Q192" s="467" t="s">
        <v>2168</v>
      </c>
      <c r="R192" s="467" t="s">
        <v>308</v>
      </c>
      <c r="S192" s="467" t="s">
        <v>61</v>
      </c>
      <c r="T192" s="467" t="s">
        <v>240</v>
      </c>
      <c r="U192" s="467" t="s">
        <v>302</v>
      </c>
      <c r="V192" s="467">
        <v>222.61</v>
      </c>
      <c r="W192" s="467">
        <v>250</v>
      </c>
    </row>
    <row r="193" spans="1:23">
      <c r="A193" s="467"/>
      <c r="B193" s="467"/>
      <c r="C193" s="468" t="s">
        <v>2439</v>
      </c>
      <c r="D193" s="467" t="s">
        <v>178</v>
      </c>
      <c r="E193" s="467" t="s">
        <v>259</v>
      </c>
      <c r="F193" s="472">
        <v>43555</v>
      </c>
      <c r="G193" s="467" t="s">
        <v>304</v>
      </c>
      <c r="H193" s="467" t="s">
        <v>2183</v>
      </c>
      <c r="I193" s="467" t="s">
        <v>2170</v>
      </c>
      <c r="J193" s="467" t="s">
        <v>328</v>
      </c>
      <c r="K193" s="467">
        <v>190.34</v>
      </c>
      <c r="L193" s="467" t="s">
        <v>10</v>
      </c>
      <c r="M193" s="467">
        <v>250</v>
      </c>
      <c r="N193" s="467" t="s">
        <v>306</v>
      </c>
      <c r="O193" s="467" t="s">
        <v>2184</v>
      </c>
      <c r="P193" s="467" t="s">
        <v>307</v>
      </c>
      <c r="Q193" s="467" t="s">
        <v>2168</v>
      </c>
      <c r="R193" s="467" t="s">
        <v>308</v>
      </c>
      <c r="S193" s="467" t="s">
        <v>61</v>
      </c>
      <c r="T193" s="467" t="s">
        <v>240</v>
      </c>
      <c r="U193" s="467" t="s">
        <v>302</v>
      </c>
      <c r="V193" s="467">
        <v>222.61</v>
      </c>
      <c r="W193" s="467">
        <v>250</v>
      </c>
    </row>
    <row r="194" spans="1:23">
      <c r="A194" s="467"/>
      <c r="B194" s="467"/>
      <c r="C194" s="468" t="s">
        <v>2440</v>
      </c>
      <c r="D194" s="467" t="s">
        <v>178</v>
      </c>
      <c r="E194" s="467" t="s">
        <v>259</v>
      </c>
      <c r="F194" s="472">
        <v>43555</v>
      </c>
      <c r="G194" s="467" t="s">
        <v>304</v>
      </c>
      <c r="H194" s="467" t="s">
        <v>2183</v>
      </c>
      <c r="I194" s="467" t="s">
        <v>2170</v>
      </c>
      <c r="J194" s="467" t="s">
        <v>329</v>
      </c>
      <c r="K194" s="467">
        <v>190.34</v>
      </c>
      <c r="L194" s="467" t="s">
        <v>10</v>
      </c>
      <c r="M194" s="467">
        <v>250</v>
      </c>
      <c r="N194" s="467" t="s">
        <v>306</v>
      </c>
      <c r="O194" s="467" t="s">
        <v>2184</v>
      </c>
      <c r="P194" s="467" t="s">
        <v>307</v>
      </c>
      <c r="Q194" s="467" t="s">
        <v>2168</v>
      </c>
      <c r="R194" s="467" t="s">
        <v>308</v>
      </c>
      <c r="S194" s="467" t="s">
        <v>61</v>
      </c>
      <c r="T194" s="467" t="s">
        <v>240</v>
      </c>
      <c r="U194" s="467" t="s">
        <v>302</v>
      </c>
      <c r="V194" s="467">
        <v>222.61</v>
      </c>
      <c r="W194" s="467">
        <v>250</v>
      </c>
    </row>
    <row r="195" spans="1:23">
      <c r="A195" s="467"/>
      <c r="B195" s="467"/>
      <c r="C195" s="468" t="s">
        <v>2441</v>
      </c>
      <c r="D195" s="467" t="s">
        <v>178</v>
      </c>
      <c r="E195" s="467" t="s">
        <v>259</v>
      </c>
      <c r="F195" s="472">
        <v>43555</v>
      </c>
      <c r="G195" s="467" t="s">
        <v>304</v>
      </c>
      <c r="H195" s="467" t="s">
        <v>2183</v>
      </c>
      <c r="I195" s="467" t="s">
        <v>2170</v>
      </c>
      <c r="J195" s="467" t="s">
        <v>330</v>
      </c>
      <c r="K195" s="467">
        <v>190.34</v>
      </c>
      <c r="L195" s="467" t="s">
        <v>10</v>
      </c>
      <c r="M195" s="467">
        <v>250</v>
      </c>
      <c r="N195" s="467" t="s">
        <v>306</v>
      </c>
      <c r="O195" s="467" t="s">
        <v>2184</v>
      </c>
      <c r="P195" s="467" t="s">
        <v>307</v>
      </c>
      <c r="Q195" s="467" t="s">
        <v>2168</v>
      </c>
      <c r="R195" s="467" t="s">
        <v>308</v>
      </c>
      <c r="S195" s="467" t="s">
        <v>61</v>
      </c>
      <c r="T195" s="467" t="s">
        <v>240</v>
      </c>
      <c r="U195" s="467" t="s">
        <v>302</v>
      </c>
      <c r="V195" s="467">
        <v>222.61</v>
      </c>
      <c r="W195" s="467">
        <v>250</v>
      </c>
    </row>
    <row r="196" spans="1:23">
      <c r="A196" s="467"/>
      <c r="B196" s="467"/>
      <c r="C196" s="468" t="s">
        <v>2442</v>
      </c>
      <c r="D196" s="467" t="s">
        <v>178</v>
      </c>
      <c r="E196" s="467" t="s">
        <v>259</v>
      </c>
      <c r="F196" s="472">
        <v>43555</v>
      </c>
      <c r="G196" s="467" t="s">
        <v>304</v>
      </c>
      <c r="H196" s="467" t="s">
        <v>2183</v>
      </c>
      <c r="I196" s="467" t="s">
        <v>2170</v>
      </c>
      <c r="J196" s="467" t="s">
        <v>331</v>
      </c>
      <c r="K196" s="467">
        <v>190.34</v>
      </c>
      <c r="L196" s="467" t="s">
        <v>10</v>
      </c>
      <c r="M196" s="467">
        <v>250</v>
      </c>
      <c r="N196" s="467" t="s">
        <v>306</v>
      </c>
      <c r="O196" s="467" t="s">
        <v>2184</v>
      </c>
      <c r="P196" s="467" t="s">
        <v>307</v>
      </c>
      <c r="Q196" s="467" t="s">
        <v>2168</v>
      </c>
      <c r="R196" s="467" t="s">
        <v>308</v>
      </c>
      <c r="S196" s="467" t="s">
        <v>61</v>
      </c>
      <c r="T196" s="467" t="s">
        <v>240</v>
      </c>
      <c r="U196" s="467" t="s">
        <v>302</v>
      </c>
      <c r="V196" s="467">
        <v>222.61</v>
      </c>
      <c r="W196" s="467">
        <v>250</v>
      </c>
    </row>
    <row r="197" spans="1:23">
      <c r="A197" s="467"/>
      <c r="B197" s="467"/>
      <c r="C197" s="468" t="s">
        <v>2443</v>
      </c>
      <c r="D197" s="467" t="s">
        <v>178</v>
      </c>
      <c r="E197" s="467" t="s">
        <v>259</v>
      </c>
      <c r="F197" s="472">
        <v>43555</v>
      </c>
      <c r="G197" s="467" t="s">
        <v>304</v>
      </c>
      <c r="H197" s="467" t="s">
        <v>2183</v>
      </c>
      <c r="I197" s="467" t="s">
        <v>2170</v>
      </c>
      <c r="J197" s="467" t="s">
        <v>332</v>
      </c>
      <c r="K197" s="467">
        <v>190.34</v>
      </c>
      <c r="L197" s="467" t="s">
        <v>10</v>
      </c>
      <c r="M197" s="467">
        <v>250</v>
      </c>
      <c r="N197" s="467" t="s">
        <v>306</v>
      </c>
      <c r="O197" s="467" t="s">
        <v>2184</v>
      </c>
      <c r="P197" s="467" t="s">
        <v>307</v>
      </c>
      <c r="Q197" s="467" t="s">
        <v>2168</v>
      </c>
      <c r="R197" s="467" t="s">
        <v>308</v>
      </c>
      <c r="S197" s="467" t="s">
        <v>61</v>
      </c>
      <c r="T197" s="467" t="s">
        <v>240</v>
      </c>
      <c r="U197" s="467" t="s">
        <v>302</v>
      </c>
      <c r="V197" s="467">
        <v>222.61</v>
      </c>
      <c r="W197" s="467">
        <v>250</v>
      </c>
    </row>
    <row r="198" spans="1:23">
      <c r="A198" s="467"/>
      <c r="B198" s="467"/>
      <c r="C198" s="468" t="s">
        <v>2444</v>
      </c>
      <c r="D198" s="467" t="s">
        <v>178</v>
      </c>
      <c r="E198" s="467" t="s">
        <v>259</v>
      </c>
      <c r="F198" s="472">
        <v>43555</v>
      </c>
      <c r="G198" s="467" t="s">
        <v>304</v>
      </c>
      <c r="H198" s="467" t="s">
        <v>2183</v>
      </c>
      <c r="I198" s="467" t="s">
        <v>2170</v>
      </c>
      <c r="J198" s="467" t="s">
        <v>333</v>
      </c>
      <c r="K198" s="467">
        <v>190.34</v>
      </c>
      <c r="L198" s="467" t="s">
        <v>10</v>
      </c>
      <c r="M198" s="467">
        <v>250</v>
      </c>
      <c r="N198" s="467" t="s">
        <v>306</v>
      </c>
      <c r="O198" s="467" t="s">
        <v>2184</v>
      </c>
      <c r="P198" s="467" t="s">
        <v>307</v>
      </c>
      <c r="Q198" s="467" t="s">
        <v>2168</v>
      </c>
      <c r="R198" s="467" t="s">
        <v>308</v>
      </c>
      <c r="S198" s="467" t="s">
        <v>61</v>
      </c>
      <c r="T198" s="467" t="s">
        <v>240</v>
      </c>
      <c r="U198" s="467" t="s">
        <v>302</v>
      </c>
      <c r="V198" s="467">
        <v>222.61</v>
      </c>
      <c r="W198" s="467">
        <v>250</v>
      </c>
    </row>
    <row r="199" spans="1:23">
      <c r="A199" s="467"/>
      <c r="B199" s="467"/>
      <c r="C199" s="468" t="s">
        <v>2445</v>
      </c>
      <c r="D199" s="467" t="s">
        <v>178</v>
      </c>
      <c r="E199" s="467" t="s">
        <v>259</v>
      </c>
      <c r="F199" s="472">
        <v>43555</v>
      </c>
      <c r="G199" s="467" t="s">
        <v>304</v>
      </c>
      <c r="H199" s="467" t="s">
        <v>2183</v>
      </c>
      <c r="I199" s="467" t="s">
        <v>2170</v>
      </c>
      <c r="J199" s="467" t="s">
        <v>334</v>
      </c>
      <c r="K199" s="467">
        <v>190.34</v>
      </c>
      <c r="L199" s="467" t="s">
        <v>10</v>
      </c>
      <c r="M199" s="467">
        <v>250</v>
      </c>
      <c r="N199" s="467" t="s">
        <v>306</v>
      </c>
      <c r="O199" s="467" t="s">
        <v>2184</v>
      </c>
      <c r="P199" s="467" t="s">
        <v>307</v>
      </c>
      <c r="Q199" s="467" t="s">
        <v>2168</v>
      </c>
      <c r="R199" s="467" t="s">
        <v>308</v>
      </c>
      <c r="S199" s="467" t="s">
        <v>61</v>
      </c>
      <c r="T199" s="467" t="s">
        <v>240</v>
      </c>
      <c r="U199" s="467" t="s">
        <v>302</v>
      </c>
      <c r="V199" s="467">
        <v>222.61</v>
      </c>
      <c r="W199" s="467">
        <v>250</v>
      </c>
    </row>
    <row r="200" spans="1:23">
      <c r="A200" s="467"/>
      <c r="B200" s="467"/>
      <c r="C200" s="468" t="s">
        <v>2446</v>
      </c>
      <c r="D200" s="467" t="s">
        <v>178</v>
      </c>
      <c r="E200" s="467" t="s">
        <v>259</v>
      </c>
      <c r="F200" s="472">
        <v>43646</v>
      </c>
      <c r="G200" s="467" t="s">
        <v>805</v>
      </c>
      <c r="H200" s="467" t="s">
        <v>2200</v>
      </c>
      <c r="I200" s="467" t="s">
        <v>2201</v>
      </c>
      <c r="J200" s="467" t="s">
        <v>859</v>
      </c>
      <c r="K200" s="467">
        <v>766.72</v>
      </c>
      <c r="L200" s="467" t="s">
        <v>10</v>
      </c>
      <c r="M200" s="467">
        <v>1000</v>
      </c>
      <c r="N200" s="467" t="s">
        <v>306</v>
      </c>
      <c r="O200" s="467" t="s">
        <v>2184</v>
      </c>
      <c r="P200" s="467" t="s">
        <v>307</v>
      </c>
      <c r="Q200" s="467" t="s">
        <v>2168</v>
      </c>
      <c r="R200" s="467" t="s">
        <v>308</v>
      </c>
      <c r="S200" s="467" t="s">
        <v>61</v>
      </c>
      <c r="T200" s="467" t="s">
        <v>240</v>
      </c>
      <c r="U200" s="467" t="s">
        <v>302</v>
      </c>
      <c r="V200" s="467">
        <v>867.6</v>
      </c>
      <c r="W200" s="467">
        <v>1000</v>
      </c>
    </row>
    <row r="201" spans="1:23">
      <c r="A201" s="467"/>
      <c r="B201" s="467"/>
      <c r="C201" s="468" t="s">
        <v>2447</v>
      </c>
      <c r="D201" s="467" t="s">
        <v>178</v>
      </c>
      <c r="E201" s="467" t="s">
        <v>259</v>
      </c>
      <c r="F201" s="472">
        <v>43646</v>
      </c>
      <c r="G201" s="467" t="s">
        <v>805</v>
      </c>
      <c r="H201" s="467" t="s">
        <v>2200</v>
      </c>
      <c r="I201" s="467" t="s">
        <v>2201</v>
      </c>
      <c r="J201" s="467" t="s">
        <v>860</v>
      </c>
      <c r="K201" s="467">
        <v>191.68</v>
      </c>
      <c r="L201" s="467" t="s">
        <v>10</v>
      </c>
      <c r="M201" s="467">
        <v>250</v>
      </c>
      <c r="N201" s="467" t="s">
        <v>306</v>
      </c>
      <c r="O201" s="467" t="s">
        <v>2184</v>
      </c>
      <c r="P201" s="467" t="s">
        <v>307</v>
      </c>
      <c r="Q201" s="467" t="s">
        <v>2168</v>
      </c>
      <c r="R201" s="467" t="s">
        <v>308</v>
      </c>
      <c r="S201" s="467" t="s">
        <v>61</v>
      </c>
      <c r="T201" s="467" t="s">
        <v>240</v>
      </c>
      <c r="U201" s="467" t="s">
        <v>302</v>
      </c>
      <c r="V201" s="467">
        <v>216.9</v>
      </c>
      <c r="W201" s="467">
        <v>250</v>
      </c>
    </row>
    <row r="202" spans="1:23">
      <c r="A202" s="467"/>
      <c r="B202" s="467"/>
      <c r="C202" s="468" t="s">
        <v>2448</v>
      </c>
      <c r="D202" s="467" t="s">
        <v>178</v>
      </c>
      <c r="E202" s="467" t="s">
        <v>259</v>
      </c>
      <c r="F202" s="472">
        <v>43646</v>
      </c>
      <c r="G202" s="467" t="s">
        <v>805</v>
      </c>
      <c r="H202" s="467" t="s">
        <v>2200</v>
      </c>
      <c r="I202" s="467" t="s">
        <v>2201</v>
      </c>
      <c r="J202" s="467" t="s">
        <v>861</v>
      </c>
      <c r="K202" s="467">
        <v>191.68</v>
      </c>
      <c r="L202" s="467" t="s">
        <v>10</v>
      </c>
      <c r="M202" s="467">
        <v>250</v>
      </c>
      <c r="N202" s="467" t="s">
        <v>306</v>
      </c>
      <c r="O202" s="467" t="s">
        <v>2184</v>
      </c>
      <c r="P202" s="467" t="s">
        <v>307</v>
      </c>
      <c r="Q202" s="467" t="s">
        <v>2168</v>
      </c>
      <c r="R202" s="467" t="s">
        <v>308</v>
      </c>
      <c r="S202" s="467" t="s">
        <v>61</v>
      </c>
      <c r="T202" s="467" t="s">
        <v>240</v>
      </c>
      <c r="U202" s="467" t="s">
        <v>302</v>
      </c>
      <c r="V202" s="467">
        <v>216.9</v>
      </c>
      <c r="W202" s="467">
        <v>250</v>
      </c>
    </row>
    <row r="203" spans="1:23">
      <c r="A203" s="467"/>
      <c r="B203" s="467"/>
      <c r="C203" s="468" t="s">
        <v>2449</v>
      </c>
      <c r="D203" s="467" t="s">
        <v>178</v>
      </c>
      <c r="E203" s="467" t="s">
        <v>259</v>
      </c>
      <c r="F203" s="472">
        <v>43646</v>
      </c>
      <c r="G203" s="467" t="s">
        <v>805</v>
      </c>
      <c r="H203" s="467" t="s">
        <v>2200</v>
      </c>
      <c r="I203" s="467" t="s">
        <v>2201</v>
      </c>
      <c r="J203" s="467" t="s">
        <v>862</v>
      </c>
      <c r="K203" s="467">
        <v>191.68</v>
      </c>
      <c r="L203" s="467" t="s">
        <v>10</v>
      </c>
      <c r="M203" s="467">
        <v>250</v>
      </c>
      <c r="N203" s="467" t="s">
        <v>306</v>
      </c>
      <c r="O203" s="467" t="s">
        <v>2184</v>
      </c>
      <c r="P203" s="467" t="s">
        <v>307</v>
      </c>
      <c r="Q203" s="467" t="s">
        <v>2168</v>
      </c>
      <c r="R203" s="467" t="s">
        <v>308</v>
      </c>
      <c r="S203" s="467" t="s">
        <v>61</v>
      </c>
      <c r="T203" s="467" t="s">
        <v>240</v>
      </c>
      <c r="U203" s="467" t="s">
        <v>302</v>
      </c>
      <c r="V203" s="467">
        <v>216.9</v>
      </c>
      <c r="W203" s="467">
        <v>250</v>
      </c>
    </row>
    <row r="204" spans="1:23">
      <c r="A204" s="467"/>
      <c r="B204" s="467"/>
      <c r="C204" s="468" t="s">
        <v>2450</v>
      </c>
      <c r="D204" s="467" t="s">
        <v>178</v>
      </c>
      <c r="E204" s="467" t="s">
        <v>259</v>
      </c>
      <c r="F204" s="472">
        <v>43646</v>
      </c>
      <c r="G204" s="467" t="s">
        <v>805</v>
      </c>
      <c r="H204" s="467" t="s">
        <v>2200</v>
      </c>
      <c r="I204" s="467" t="s">
        <v>2201</v>
      </c>
      <c r="J204" s="467" t="s">
        <v>863</v>
      </c>
      <c r="K204" s="467">
        <v>191.68</v>
      </c>
      <c r="L204" s="467" t="s">
        <v>10</v>
      </c>
      <c r="M204" s="467">
        <v>250</v>
      </c>
      <c r="N204" s="467" t="s">
        <v>306</v>
      </c>
      <c r="O204" s="467" t="s">
        <v>2184</v>
      </c>
      <c r="P204" s="467" t="s">
        <v>307</v>
      </c>
      <c r="Q204" s="467" t="s">
        <v>2168</v>
      </c>
      <c r="R204" s="467" t="s">
        <v>308</v>
      </c>
      <c r="S204" s="467" t="s">
        <v>61</v>
      </c>
      <c r="T204" s="467" t="s">
        <v>240</v>
      </c>
      <c r="U204" s="467" t="s">
        <v>302</v>
      </c>
      <c r="V204" s="467">
        <v>216.9</v>
      </c>
      <c r="W204" s="467">
        <v>250</v>
      </c>
    </row>
    <row r="205" spans="1:23">
      <c r="A205" s="467"/>
      <c r="B205" s="467"/>
      <c r="C205" s="468" t="s">
        <v>2451</v>
      </c>
      <c r="D205" s="467" t="s">
        <v>178</v>
      </c>
      <c r="E205" s="467" t="s">
        <v>259</v>
      </c>
      <c r="F205" s="472">
        <v>43708</v>
      </c>
      <c r="G205" s="467" t="s">
        <v>1766</v>
      </c>
      <c r="H205" s="467" t="s">
        <v>2331</v>
      </c>
      <c r="I205" s="467" t="s">
        <v>2332</v>
      </c>
      <c r="J205" s="467" t="s">
        <v>1844</v>
      </c>
      <c r="K205" s="467">
        <v>191.68</v>
      </c>
      <c r="L205" s="467" t="s">
        <v>10</v>
      </c>
      <c r="M205" s="467">
        <v>250</v>
      </c>
      <c r="N205" s="467" t="s">
        <v>306</v>
      </c>
      <c r="O205" s="467" t="s">
        <v>2184</v>
      </c>
      <c r="P205" s="467" t="s">
        <v>307</v>
      </c>
      <c r="Q205" s="467" t="s">
        <v>2168</v>
      </c>
      <c r="R205" s="467" t="s">
        <v>308</v>
      </c>
      <c r="S205" s="467" t="s">
        <v>61</v>
      </c>
      <c r="T205" s="467" t="s">
        <v>240</v>
      </c>
      <c r="U205" s="467" t="s">
        <v>302</v>
      </c>
      <c r="V205" s="467">
        <v>209.14</v>
      </c>
      <c r="W205" s="467">
        <v>250</v>
      </c>
    </row>
    <row r="206" spans="1:23">
      <c r="A206" s="467"/>
      <c r="B206" s="467"/>
      <c r="C206" s="468" t="s">
        <v>2452</v>
      </c>
      <c r="D206" s="467" t="s">
        <v>178</v>
      </c>
      <c r="E206" s="467" t="s">
        <v>259</v>
      </c>
      <c r="F206" s="472">
        <v>43708</v>
      </c>
      <c r="G206" s="467" t="s">
        <v>1766</v>
      </c>
      <c r="H206" s="467" t="s">
        <v>2331</v>
      </c>
      <c r="I206" s="467" t="s">
        <v>2332</v>
      </c>
      <c r="J206" s="467" t="s">
        <v>1844</v>
      </c>
      <c r="K206" s="467">
        <v>191.68</v>
      </c>
      <c r="L206" s="467" t="s">
        <v>10</v>
      </c>
      <c r="M206" s="467">
        <v>250</v>
      </c>
      <c r="N206" s="467" t="s">
        <v>306</v>
      </c>
      <c r="O206" s="467" t="s">
        <v>2184</v>
      </c>
      <c r="P206" s="467" t="s">
        <v>307</v>
      </c>
      <c r="Q206" s="467" t="s">
        <v>2168</v>
      </c>
      <c r="R206" s="467" t="s">
        <v>308</v>
      </c>
      <c r="S206" s="467" t="s">
        <v>61</v>
      </c>
      <c r="T206" s="467" t="s">
        <v>240</v>
      </c>
      <c r="U206" s="467" t="s">
        <v>302</v>
      </c>
      <c r="V206" s="467">
        <v>209.14</v>
      </c>
      <c r="W206" s="467">
        <v>250</v>
      </c>
    </row>
    <row r="207" spans="1:23">
      <c r="A207" s="467"/>
      <c r="B207" s="467"/>
      <c r="C207" s="468" t="s">
        <v>2453</v>
      </c>
      <c r="D207" s="467" t="s">
        <v>178</v>
      </c>
      <c r="E207" s="467" t="s">
        <v>259</v>
      </c>
      <c r="F207" s="472">
        <v>43708</v>
      </c>
      <c r="G207" s="467" t="s">
        <v>1766</v>
      </c>
      <c r="H207" s="467" t="s">
        <v>2331</v>
      </c>
      <c r="I207" s="467" t="s">
        <v>2332</v>
      </c>
      <c r="J207" s="467" t="s">
        <v>1844</v>
      </c>
      <c r="K207" s="467">
        <v>191.68</v>
      </c>
      <c r="L207" s="467" t="s">
        <v>10</v>
      </c>
      <c r="M207" s="467">
        <v>250</v>
      </c>
      <c r="N207" s="467" t="s">
        <v>306</v>
      </c>
      <c r="O207" s="467" t="s">
        <v>2184</v>
      </c>
      <c r="P207" s="467" t="s">
        <v>307</v>
      </c>
      <c r="Q207" s="467" t="s">
        <v>2168</v>
      </c>
      <c r="R207" s="467" t="s">
        <v>308</v>
      </c>
      <c r="S207" s="467" t="s">
        <v>61</v>
      </c>
      <c r="T207" s="467" t="s">
        <v>240</v>
      </c>
      <c r="U207" s="467" t="s">
        <v>302</v>
      </c>
      <c r="V207" s="467">
        <v>209.14</v>
      </c>
      <c r="W207" s="467">
        <v>250</v>
      </c>
    </row>
    <row r="208" spans="1:23">
      <c r="A208" s="467"/>
      <c r="B208" s="467"/>
      <c r="C208" s="468" t="s">
        <v>2454</v>
      </c>
      <c r="D208" s="467" t="s">
        <v>178</v>
      </c>
      <c r="E208" s="467" t="s">
        <v>259</v>
      </c>
      <c r="F208" s="472">
        <v>43708</v>
      </c>
      <c r="G208" s="467" t="s">
        <v>1766</v>
      </c>
      <c r="H208" s="467" t="s">
        <v>2331</v>
      </c>
      <c r="I208" s="467" t="s">
        <v>2332</v>
      </c>
      <c r="J208" s="467" t="s">
        <v>1844</v>
      </c>
      <c r="K208" s="467">
        <v>191.68</v>
      </c>
      <c r="L208" s="467" t="s">
        <v>10</v>
      </c>
      <c r="M208" s="467">
        <v>250</v>
      </c>
      <c r="N208" s="467" t="s">
        <v>306</v>
      </c>
      <c r="O208" s="467" t="s">
        <v>2184</v>
      </c>
      <c r="P208" s="467" t="s">
        <v>307</v>
      </c>
      <c r="Q208" s="467" t="s">
        <v>2168</v>
      </c>
      <c r="R208" s="467" t="s">
        <v>308</v>
      </c>
      <c r="S208" s="467" t="s">
        <v>61</v>
      </c>
      <c r="T208" s="467" t="s">
        <v>240</v>
      </c>
      <c r="U208" s="467" t="s">
        <v>302</v>
      </c>
      <c r="V208" s="467">
        <v>209.14</v>
      </c>
      <c r="W208" s="467">
        <v>250</v>
      </c>
    </row>
    <row r="209" spans="1:23">
      <c r="A209" s="467"/>
      <c r="B209" s="467"/>
      <c r="C209" s="468" t="s">
        <v>2455</v>
      </c>
      <c r="D209" s="467" t="s">
        <v>178</v>
      </c>
      <c r="E209" s="467" t="s">
        <v>259</v>
      </c>
      <c r="F209" s="472">
        <v>43708</v>
      </c>
      <c r="G209" s="467" t="s">
        <v>1766</v>
      </c>
      <c r="H209" s="467" t="s">
        <v>2331</v>
      </c>
      <c r="I209" s="467" t="s">
        <v>2332</v>
      </c>
      <c r="J209" s="467" t="s">
        <v>1845</v>
      </c>
      <c r="K209" s="467">
        <v>766.72</v>
      </c>
      <c r="L209" s="467" t="s">
        <v>10</v>
      </c>
      <c r="M209" s="467">
        <v>1000</v>
      </c>
      <c r="N209" s="467" t="s">
        <v>306</v>
      </c>
      <c r="O209" s="467" t="s">
        <v>2184</v>
      </c>
      <c r="P209" s="467" t="s">
        <v>307</v>
      </c>
      <c r="Q209" s="467" t="s">
        <v>2168</v>
      </c>
      <c r="R209" s="467" t="s">
        <v>308</v>
      </c>
      <c r="S209" s="467" t="s">
        <v>61</v>
      </c>
      <c r="T209" s="467" t="s">
        <v>240</v>
      </c>
      <c r="U209" s="467" t="s">
        <v>302</v>
      </c>
      <c r="V209" s="467">
        <v>836.55</v>
      </c>
      <c r="W209" s="467">
        <v>1000</v>
      </c>
    </row>
    <row r="210" spans="1:23">
      <c r="A210" s="467"/>
      <c r="B210" s="467"/>
      <c r="C210" s="468" t="s">
        <v>2456</v>
      </c>
      <c r="D210" s="467" t="s">
        <v>178</v>
      </c>
      <c r="E210" s="467" t="s">
        <v>259</v>
      </c>
      <c r="F210" s="472">
        <v>43708</v>
      </c>
      <c r="G210" s="467" t="s">
        <v>1766</v>
      </c>
      <c r="H210" s="467" t="s">
        <v>2331</v>
      </c>
      <c r="I210" s="467" t="s">
        <v>2332</v>
      </c>
      <c r="J210" s="467" t="s">
        <v>1846</v>
      </c>
      <c r="K210" s="467">
        <v>191.68</v>
      </c>
      <c r="L210" s="467" t="s">
        <v>10</v>
      </c>
      <c r="M210" s="467">
        <v>250</v>
      </c>
      <c r="N210" s="467" t="s">
        <v>306</v>
      </c>
      <c r="O210" s="467" t="s">
        <v>2184</v>
      </c>
      <c r="P210" s="467" t="s">
        <v>307</v>
      </c>
      <c r="Q210" s="467" t="s">
        <v>2168</v>
      </c>
      <c r="R210" s="467" t="s">
        <v>308</v>
      </c>
      <c r="S210" s="467" t="s">
        <v>61</v>
      </c>
      <c r="T210" s="467" t="s">
        <v>240</v>
      </c>
      <c r="U210" s="467" t="s">
        <v>302</v>
      </c>
      <c r="V210" s="467">
        <v>209.14</v>
      </c>
      <c r="W210" s="467">
        <v>250</v>
      </c>
    </row>
    <row r="211" spans="1:23">
      <c r="A211" s="467"/>
      <c r="B211" s="467"/>
      <c r="C211" s="468" t="s">
        <v>2457</v>
      </c>
      <c r="D211" s="467" t="s">
        <v>178</v>
      </c>
      <c r="E211" s="467" t="s">
        <v>259</v>
      </c>
      <c r="F211" s="472">
        <v>43708</v>
      </c>
      <c r="G211" s="467" t="s">
        <v>1766</v>
      </c>
      <c r="H211" s="467" t="s">
        <v>2331</v>
      </c>
      <c r="I211" s="467" t="s">
        <v>2332</v>
      </c>
      <c r="J211" s="467" t="s">
        <v>1847</v>
      </c>
      <c r="K211" s="467">
        <v>191.68</v>
      </c>
      <c r="L211" s="467" t="s">
        <v>10</v>
      </c>
      <c r="M211" s="467">
        <v>250</v>
      </c>
      <c r="N211" s="467" t="s">
        <v>306</v>
      </c>
      <c r="O211" s="467" t="s">
        <v>2184</v>
      </c>
      <c r="P211" s="467" t="s">
        <v>307</v>
      </c>
      <c r="Q211" s="467" t="s">
        <v>2168</v>
      </c>
      <c r="R211" s="467" t="s">
        <v>308</v>
      </c>
      <c r="S211" s="467" t="s">
        <v>61</v>
      </c>
      <c r="T211" s="467" t="s">
        <v>240</v>
      </c>
      <c r="U211" s="467" t="s">
        <v>302</v>
      </c>
      <c r="V211" s="467">
        <v>209.14</v>
      </c>
      <c r="W211" s="467">
        <v>250</v>
      </c>
    </row>
    <row r="212" spans="1:23">
      <c r="A212" s="467"/>
      <c r="B212" s="467"/>
      <c r="C212" s="468" t="s">
        <v>2458</v>
      </c>
      <c r="D212" s="467" t="s">
        <v>178</v>
      </c>
      <c r="E212" s="467" t="s">
        <v>259</v>
      </c>
      <c r="F212" s="472">
        <v>43708</v>
      </c>
      <c r="G212" s="467" t="s">
        <v>1766</v>
      </c>
      <c r="H212" s="467" t="s">
        <v>2331</v>
      </c>
      <c r="I212" s="467" t="s">
        <v>2332</v>
      </c>
      <c r="J212" s="467" t="s">
        <v>1848</v>
      </c>
      <c r="K212" s="467">
        <v>191.68</v>
      </c>
      <c r="L212" s="467" t="s">
        <v>10</v>
      </c>
      <c r="M212" s="467">
        <v>250</v>
      </c>
      <c r="N212" s="467" t="s">
        <v>306</v>
      </c>
      <c r="O212" s="467" t="s">
        <v>2184</v>
      </c>
      <c r="P212" s="467" t="s">
        <v>307</v>
      </c>
      <c r="Q212" s="467" t="s">
        <v>2168</v>
      </c>
      <c r="R212" s="467" t="s">
        <v>308</v>
      </c>
      <c r="S212" s="467" t="s">
        <v>61</v>
      </c>
      <c r="T212" s="467" t="s">
        <v>240</v>
      </c>
      <c r="U212" s="467" t="s">
        <v>302</v>
      </c>
      <c r="V212" s="467">
        <v>209.14</v>
      </c>
      <c r="W212" s="467">
        <v>250</v>
      </c>
    </row>
    <row r="213" spans="1:23">
      <c r="A213" s="467"/>
      <c r="B213" s="467"/>
      <c r="C213" s="468" t="s">
        <v>2459</v>
      </c>
      <c r="D213" s="467" t="s">
        <v>178</v>
      </c>
      <c r="E213" s="467" t="s">
        <v>259</v>
      </c>
      <c r="F213" s="472">
        <v>43708</v>
      </c>
      <c r="G213" s="467" t="s">
        <v>1766</v>
      </c>
      <c r="H213" s="467" t="s">
        <v>2331</v>
      </c>
      <c r="I213" s="467" t="s">
        <v>2332</v>
      </c>
      <c r="J213" s="467" t="s">
        <v>1849</v>
      </c>
      <c r="K213" s="467">
        <v>191.68</v>
      </c>
      <c r="L213" s="467" t="s">
        <v>10</v>
      </c>
      <c r="M213" s="467">
        <v>250</v>
      </c>
      <c r="N213" s="467" t="s">
        <v>306</v>
      </c>
      <c r="O213" s="467" t="s">
        <v>2184</v>
      </c>
      <c r="P213" s="467" t="s">
        <v>307</v>
      </c>
      <c r="Q213" s="467" t="s">
        <v>2168</v>
      </c>
      <c r="R213" s="467" t="s">
        <v>308</v>
      </c>
      <c r="S213" s="467" t="s">
        <v>61</v>
      </c>
      <c r="T213" s="467" t="s">
        <v>240</v>
      </c>
      <c r="U213" s="467" t="s">
        <v>302</v>
      </c>
      <c r="V213" s="467">
        <v>209.14</v>
      </c>
      <c r="W213" s="467">
        <v>250</v>
      </c>
    </row>
    <row r="214" spans="1:23">
      <c r="A214" s="467"/>
      <c r="B214" s="467"/>
      <c r="C214" s="468" t="s">
        <v>2460</v>
      </c>
      <c r="D214" s="467" t="s">
        <v>178</v>
      </c>
      <c r="E214" s="467" t="s">
        <v>259</v>
      </c>
      <c r="F214" s="472">
        <v>43799</v>
      </c>
      <c r="G214" s="467" t="s">
        <v>2274</v>
      </c>
      <c r="H214" s="467" t="s">
        <v>2461</v>
      </c>
      <c r="I214" s="467" t="s">
        <v>2270</v>
      </c>
      <c r="J214" s="467" t="s">
        <v>2462</v>
      </c>
      <c r="K214" s="467">
        <v>3.86</v>
      </c>
      <c r="L214" s="467" t="s">
        <v>10</v>
      </c>
      <c r="M214" s="467">
        <v>5</v>
      </c>
      <c r="N214" s="467" t="s">
        <v>339</v>
      </c>
      <c r="O214" s="467" t="s">
        <v>2293</v>
      </c>
      <c r="P214" s="467" t="s">
        <v>307</v>
      </c>
      <c r="Q214" s="467" t="s">
        <v>2168</v>
      </c>
      <c r="R214" s="467" t="s">
        <v>2168</v>
      </c>
      <c r="S214" s="467" t="s">
        <v>61</v>
      </c>
      <c r="T214" s="467" t="s">
        <v>240</v>
      </c>
      <c r="U214" s="467" t="s">
        <v>302</v>
      </c>
      <c r="V214" s="467">
        <v>4.4800000000000004</v>
      </c>
      <c r="W214" s="467">
        <v>5</v>
      </c>
    </row>
    <row r="215" spans="1:23">
      <c r="A215" s="467"/>
      <c r="B215" s="467"/>
      <c r="C215" s="468" t="s">
        <v>2463</v>
      </c>
      <c r="D215" s="467" t="s">
        <v>178</v>
      </c>
      <c r="E215" s="467" t="s">
        <v>259</v>
      </c>
      <c r="F215" s="472">
        <v>43830</v>
      </c>
      <c r="G215" s="467" t="s">
        <v>2464</v>
      </c>
      <c r="H215" s="467" t="s">
        <v>2465</v>
      </c>
      <c r="I215" s="467" t="s">
        <v>2397</v>
      </c>
      <c r="J215" s="467" t="s">
        <v>2466</v>
      </c>
      <c r="K215" s="467">
        <v>901.61</v>
      </c>
      <c r="L215" s="467" t="s">
        <v>10</v>
      </c>
      <c r="M215" s="467">
        <v>1166</v>
      </c>
      <c r="N215" s="467" t="s">
        <v>346</v>
      </c>
      <c r="O215" s="467" t="s">
        <v>2266</v>
      </c>
      <c r="P215" s="467" t="s">
        <v>307</v>
      </c>
      <c r="Q215" s="467" t="s">
        <v>2168</v>
      </c>
      <c r="R215" s="467" t="s">
        <v>2168</v>
      </c>
      <c r="S215" s="467" t="s">
        <v>61</v>
      </c>
      <c r="T215" s="467" t="s">
        <v>240</v>
      </c>
      <c r="U215" s="467" t="s">
        <v>302</v>
      </c>
      <c r="V215" s="467">
        <v>1058.47</v>
      </c>
      <c r="W215" s="467">
        <v>1166</v>
      </c>
    </row>
    <row r="216" spans="1:23">
      <c r="A216" s="467"/>
      <c r="B216" s="467"/>
      <c r="C216" s="468" t="s">
        <v>2467</v>
      </c>
      <c r="D216" s="467" t="s">
        <v>178</v>
      </c>
      <c r="E216" s="467" t="s">
        <v>259</v>
      </c>
      <c r="F216" s="472">
        <v>43830</v>
      </c>
      <c r="G216" s="467" t="s">
        <v>2468</v>
      </c>
      <c r="H216" s="467" t="s">
        <v>2469</v>
      </c>
      <c r="I216" s="467" t="s">
        <v>2397</v>
      </c>
      <c r="J216" s="467" t="s">
        <v>2470</v>
      </c>
      <c r="K216" s="467">
        <v>901.61</v>
      </c>
      <c r="L216" s="467" t="s">
        <v>10</v>
      </c>
      <c r="M216" s="467">
        <v>1166</v>
      </c>
      <c r="N216" s="467" t="s">
        <v>346</v>
      </c>
      <c r="O216" s="467" t="s">
        <v>2266</v>
      </c>
      <c r="P216" s="467" t="s">
        <v>307</v>
      </c>
      <c r="Q216" s="467" t="s">
        <v>2168</v>
      </c>
      <c r="R216" s="467" t="s">
        <v>2168</v>
      </c>
      <c r="S216" s="467" t="s">
        <v>61</v>
      </c>
      <c r="T216" s="467" t="s">
        <v>240</v>
      </c>
      <c r="U216" s="467" t="s">
        <v>302</v>
      </c>
      <c r="V216" s="467">
        <v>1058.47</v>
      </c>
      <c r="W216" s="467">
        <v>1166</v>
      </c>
    </row>
    <row r="217" spans="1:23">
      <c r="A217" s="467"/>
      <c r="B217" s="467"/>
      <c r="C217" s="468" t="s">
        <v>2471</v>
      </c>
      <c r="D217" s="467" t="s">
        <v>178</v>
      </c>
      <c r="E217" s="467" t="s">
        <v>259</v>
      </c>
      <c r="F217" s="472">
        <v>43830</v>
      </c>
      <c r="G217" s="467" t="s">
        <v>2472</v>
      </c>
      <c r="H217" s="467" t="s">
        <v>2473</v>
      </c>
      <c r="I217" s="467" t="s">
        <v>2397</v>
      </c>
      <c r="J217" s="467" t="s">
        <v>2474</v>
      </c>
      <c r="K217" s="467">
        <v>943.37</v>
      </c>
      <c r="L217" s="467" t="s">
        <v>10</v>
      </c>
      <c r="M217" s="467">
        <v>1220</v>
      </c>
      <c r="N217" s="467" t="s">
        <v>2097</v>
      </c>
      <c r="O217" s="467" t="s">
        <v>2475</v>
      </c>
      <c r="P217" s="467" t="s">
        <v>307</v>
      </c>
      <c r="Q217" s="467" t="s">
        <v>2168</v>
      </c>
      <c r="R217" s="467" t="s">
        <v>2168</v>
      </c>
      <c r="S217" s="467" t="s">
        <v>61</v>
      </c>
      <c r="T217" s="467" t="s">
        <v>240</v>
      </c>
      <c r="U217" s="467" t="s">
        <v>302</v>
      </c>
      <c r="V217" s="467">
        <v>1107.5</v>
      </c>
      <c r="W217" s="467">
        <v>1220</v>
      </c>
    </row>
    <row r="218" spans="1:23">
      <c r="A218" s="467"/>
      <c r="B218" s="467"/>
      <c r="C218" s="468" t="s">
        <v>2476</v>
      </c>
      <c r="D218" s="467" t="s">
        <v>178</v>
      </c>
      <c r="E218" s="467" t="s">
        <v>259</v>
      </c>
      <c r="F218" s="472">
        <v>43830</v>
      </c>
      <c r="G218" s="467" t="s">
        <v>2477</v>
      </c>
      <c r="H218" s="467" t="s">
        <v>2478</v>
      </c>
      <c r="I218" s="467" t="s">
        <v>2397</v>
      </c>
      <c r="J218" s="467" t="s">
        <v>2479</v>
      </c>
      <c r="K218" s="467">
        <v>1670.23</v>
      </c>
      <c r="L218" s="467" t="s">
        <v>10</v>
      </c>
      <c r="M218" s="467">
        <v>2160</v>
      </c>
      <c r="N218" s="467" t="s">
        <v>410</v>
      </c>
      <c r="O218" s="467" t="s">
        <v>2260</v>
      </c>
      <c r="P218" s="467" t="s">
        <v>307</v>
      </c>
      <c r="Q218" s="467" t="s">
        <v>2480</v>
      </c>
      <c r="R218" s="467" t="s">
        <v>2168</v>
      </c>
      <c r="S218" s="467" t="s">
        <v>61</v>
      </c>
      <c r="T218" s="467" t="s">
        <v>240</v>
      </c>
      <c r="U218" s="467" t="s">
        <v>302</v>
      </c>
      <c r="V218" s="467">
        <v>1960.82</v>
      </c>
      <c r="W218" s="467">
        <v>2160</v>
      </c>
    </row>
    <row r="219" spans="1:23">
      <c r="A219" s="467"/>
      <c r="B219" s="467"/>
      <c r="C219" s="468" t="s">
        <v>2481</v>
      </c>
      <c r="D219" s="467" t="s">
        <v>178</v>
      </c>
      <c r="E219" s="467" t="s">
        <v>259</v>
      </c>
      <c r="F219" s="472">
        <v>43830</v>
      </c>
      <c r="G219" s="467" t="s">
        <v>2395</v>
      </c>
      <c r="H219" s="467" t="s">
        <v>2461</v>
      </c>
      <c r="I219" s="467" t="s">
        <v>2397</v>
      </c>
      <c r="J219" s="467" t="s">
        <v>2482</v>
      </c>
      <c r="K219" s="467">
        <v>87.38</v>
      </c>
      <c r="L219" s="467" t="s">
        <v>10</v>
      </c>
      <c r="M219" s="467">
        <v>113</v>
      </c>
      <c r="N219" s="467" t="s">
        <v>339</v>
      </c>
      <c r="O219" s="467" t="s">
        <v>2293</v>
      </c>
      <c r="P219" s="467" t="s">
        <v>307</v>
      </c>
      <c r="Q219" s="467" t="s">
        <v>2168</v>
      </c>
      <c r="R219" s="467" t="s">
        <v>2168</v>
      </c>
      <c r="S219" s="467" t="s">
        <v>61</v>
      </c>
      <c r="T219" s="467" t="s">
        <v>240</v>
      </c>
      <c r="U219" s="467" t="s">
        <v>302</v>
      </c>
      <c r="V219" s="467">
        <v>102.58</v>
      </c>
      <c r="W219" s="467">
        <v>113</v>
      </c>
    </row>
    <row r="220" spans="1:23">
      <c r="A220" s="467"/>
      <c r="B220" s="467"/>
      <c r="C220" s="468" t="s">
        <v>2483</v>
      </c>
      <c r="D220" s="467" t="s">
        <v>178</v>
      </c>
      <c r="E220" s="467" t="s">
        <v>259</v>
      </c>
      <c r="F220" s="472">
        <v>43830</v>
      </c>
      <c r="G220" s="467" t="s">
        <v>2484</v>
      </c>
      <c r="H220" s="467" t="s">
        <v>2485</v>
      </c>
      <c r="I220" s="467" t="s">
        <v>2397</v>
      </c>
      <c r="J220" s="467" t="s">
        <v>2486</v>
      </c>
      <c r="K220" s="467">
        <v>13.15</v>
      </c>
      <c r="L220" s="467" t="s">
        <v>10</v>
      </c>
      <c r="M220" s="467">
        <v>17</v>
      </c>
      <c r="N220" s="467" t="s">
        <v>410</v>
      </c>
      <c r="O220" s="467" t="s">
        <v>2260</v>
      </c>
      <c r="P220" s="467" t="s">
        <v>307</v>
      </c>
      <c r="Q220" s="467" t="s">
        <v>947</v>
      </c>
      <c r="R220" s="467" t="s">
        <v>2168</v>
      </c>
      <c r="S220" s="467" t="s">
        <v>61</v>
      </c>
      <c r="T220" s="467" t="s">
        <v>240</v>
      </c>
      <c r="U220" s="467" t="s">
        <v>302</v>
      </c>
      <c r="V220" s="467">
        <v>15.44</v>
      </c>
      <c r="W220" s="467">
        <v>17</v>
      </c>
    </row>
    <row r="221" spans="1:23">
      <c r="A221" s="467"/>
      <c r="B221" s="467"/>
      <c r="C221" s="468" t="s">
        <v>2487</v>
      </c>
      <c r="D221" s="467" t="s">
        <v>178</v>
      </c>
      <c r="E221" s="467" t="s">
        <v>259</v>
      </c>
      <c r="F221" s="472">
        <v>43830</v>
      </c>
      <c r="G221" s="467" t="s">
        <v>2484</v>
      </c>
      <c r="H221" s="467" t="s">
        <v>2488</v>
      </c>
      <c r="I221" s="467" t="s">
        <v>2397</v>
      </c>
      <c r="J221" s="467" t="s">
        <v>2489</v>
      </c>
      <c r="K221" s="467">
        <v>61.86</v>
      </c>
      <c r="L221" s="467" t="s">
        <v>10</v>
      </c>
      <c r="M221" s="467">
        <v>80</v>
      </c>
      <c r="N221" s="467" t="s">
        <v>339</v>
      </c>
      <c r="O221" s="467" t="s">
        <v>2293</v>
      </c>
      <c r="P221" s="467" t="s">
        <v>307</v>
      </c>
      <c r="Q221" s="467" t="s">
        <v>2168</v>
      </c>
      <c r="R221" s="467" t="s">
        <v>2168</v>
      </c>
      <c r="S221" s="467" t="s">
        <v>61</v>
      </c>
      <c r="T221" s="467" t="s">
        <v>240</v>
      </c>
      <c r="U221" s="467" t="s">
        <v>302</v>
      </c>
      <c r="V221" s="467">
        <v>72.62</v>
      </c>
      <c r="W221" s="467">
        <v>80</v>
      </c>
    </row>
    <row r="222" spans="1:23">
      <c r="A222" s="467"/>
      <c r="B222" s="467"/>
      <c r="C222" s="468" t="s">
        <v>2490</v>
      </c>
      <c r="D222" s="467" t="s">
        <v>178</v>
      </c>
      <c r="E222" s="467" t="s">
        <v>259</v>
      </c>
      <c r="F222" s="472">
        <v>43830</v>
      </c>
      <c r="G222" s="467" t="s">
        <v>2484</v>
      </c>
      <c r="H222" s="467" t="s">
        <v>2491</v>
      </c>
      <c r="I222" s="467" t="s">
        <v>2397</v>
      </c>
      <c r="J222" s="467" t="s">
        <v>2492</v>
      </c>
      <c r="K222" s="467">
        <v>77.33</v>
      </c>
      <c r="L222" s="467" t="s">
        <v>10</v>
      </c>
      <c r="M222" s="467">
        <v>100</v>
      </c>
      <c r="N222" s="467" t="s">
        <v>344</v>
      </c>
      <c r="O222" s="467" t="s">
        <v>2263</v>
      </c>
      <c r="P222" s="467" t="s">
        <v>307</v>
      </c>
      <c r="Q222" s="467" t="s">
        <v>2168</v>
      </c>
      <c r="R222" s="467" t="s">
        <v>2168</v>
      </c>
      <c r="S222" s="467" t="s">
        <v>61</v>
      </c>
      <c r="T222" s="467" t="s">
        <v>240</v>
      </c>
      <c r="U222" s="467" t="s">
        <v>302</v>
      </c>
      <c r="V222" s="467">
        <v>90.78</v>
      </c>
      <c r="W222" s="467">
        <v>100</v>
      </c>
    </row>
    <row r="223" spans="1:23">
      <c r="A223" s="467"/>
      <c r="B223" s="467"/>
      <c r="C223" s="468" t="s">
        <v>2493</v>
      </c>
      <c r="D223" s="467" t="s">
        <v>178</v>
      </c>
      <c r="E223" s="467" t="s">
        <v>259</v>
      </c>
      <c r="F223" s="472">
        <v>43830</v>
      </c>
      <c r="G223" s="467" t="s">
        <v>2484</v>
      </c>
      <c r="H223" s="467" t="s">
        <v>2494</v>
      </c>
      <c r="I223" s="467" t="s">
        <v>2397</v>
      </c>
      <c r="J223" s="467" t="s">
        <v>2495</v>
      </c>
      <c r="K223" s="467">
        <v>216.51</v>
      </c>
      <c r="L223" s="467" t="s">
        <v>10</v>
      </c>
      <c r="M223" s="467">
        <v>280</v>
      </c>
      <c r="N223" s="467" t="s">
        <v>412</v>
      </c>
      <c r="O223" s="467" t="s">
        <v>2286</v>
      </c>
      <c r="P223" s="467" t="s">
        <v>307</v>
      </c>
      <c r="Q223" s="467" t="s">
        <v>947</v>
      </c>
      <c r="R223" s="467" t="s">
        <v>2168</v>
      </c>
      <c r="S223" s="467" t="s">
        <v>61</v>
      </c>
      <c r="T223" s="467" t="s">
        <v>240</v>
      </c>
      <c r="U223" s="467" t="s">
        <v>302</v>
      </c>
      <c r="V223" s="467">
        <v>254.18</v>
      </c>
      <c r="W223" s="467">
        <v>280</v>
      </c>
    </row>
    <row r="224" spans="1:23">
      <c r="A224" s="467"/>
      <c r="B224" s="467"/>
      <c r="C224" s="468" t="s">
        <v>2496</v>
      </c>
      <c r="D224" s="467" t="s">
        <v>178</v>
      </c>
      <c r="E224" s="467" t="s">
        <v>259</v>
      </c>
      <c r="F224" s="472">
        <v>43830</v>
      </c>
      <c r="G224" s="467" t="s">
        <v>2497</v>
      </c>
      <c r="H224" s="467" t="s">
        <v>2498</v>
      </c>
      <c r="I224" s="467" t="s">
        <v>2499</v>
      </c>
      <c r="J224" s="467" t="s">
        <v>2500</v>
      </c>
      <c r="K224" s="467">
        <v>232.5</v>
      </c>
      <c r="L224" s="467" t="s">
        <v>10</v>
      </c>
      <c r="M224" s="467">
        <v>286</v>
      </c>
      <c r="N224" s="467" t="s">
        <v>306</v>
      </c>
      <c r="O224" s="467" t="s">
        <v>2184</v>
      </c>
      <c r="P224" s="467" t="s">
        <v>307</v>
      </c>
      <c r="Q224" s="467" t="s">
        <v>2168</v>
      </c>
      <c r="R224" s="467" t="s">
        <v>308</v>
      </c>
      <c r="S224" s="467" t="s">
        <v>61</v>
      </c>
      <c r="T224" s="467" t="s">
        <v>240</v>
      </c>
      <c r="U224" s="467" t="s">
        <v>302</v>
      </c>
      <c r="V224" s="467">
        <v>272.95</v>
      </c>
      <c r="W224" s="467">
        <v>286</v>
      </c>
    </row>
    <row r="225" spans="1:23">
      <c r="A225" s="467"/>
      <c r="B225" s="467"/>
      <c r="C225" s="468" t="s">
        <v>2501</v>
      </c>
      <c r="D225" s="467" t="s">
        <v>178</v>
      </c>
      <c r="E225" s="467" t="s">
        <v>259</v>
      </c>
      <c r="F225" s="472">
        <v>43830</v>
      </c>
      <c r="G225" s="467" t="s">
        <v>2497</v>
      </c>
      <c r="H225" s="467" t="s">
        <v>2498</v>
      </c>
      <c r="I225" s="467" t="s">
        <v>2499</v>
      </c>
      <c r="J225" s="467" t="s">
        <v>2502</v>
      </c>
      <c r="K225" s="467">
        <v>224.37</v>
      </c>
      <c r="L225" s="467" t="s">
        <v>10</v>
      </c>
      <c r="M225" s="467">
        <v>276</v>
      </c>
      <c r="N225" s="467" t="s">
        <v>306</v>
      </c>
      <c r="O225" s="467" t="s">
        <v>2184</v>
      </c>
      <c r="P225" s="467" t="s">
        <v>307</v>
      </c>
      <c r="Q225" s="467" t="s">
        <v>2168</v>
      </c>
      <c r="R225" s="467" t="s">
        <v>308</v>
      </c>
      <c r="S225" s="467" t="s">
        <v>61</v>
      </c>
      <c r="T225" s="467" t="s">
        <v>240</v>
      </c>
      <c r="U225" s="467" t="s">
        <v>302</v>
      </c>
      <c r="V225" s="467">
        <v>263.41000000000003</v>
      </c>
      <c r="W225" s="467">
        <v>276</v>
      </c>
    </row>
    <row r="226" spans="1:23">
      <c r="A226" s="467"/>
      <c r="B226" s="467"/>
      <c r="C226" s="468" t="s">
        <v>2503</v>
      </c>
      <c r="D226" s="467" t="s">
        <v>178</v>
      </c>
      <c r="E226" s="467" t="s">
        <v>259</v>
      </c>
      <c r="F226" s="472">
        <v>43830</v>
      </c>
      <c r="G226" s="467" t="s">
        <v>2497</v>
      </c>
      <c r="H226" s="467" t="s">
        <v>2498</v>
      </c>
      <c r="I226" s="467" t="s">
        <v>2499</v>
      </c>
      <c r="J226" s="467" t="s">
        <v>2504</v>
      </c>
      <c r="K226" s="467">
        <v>232.5</v>
      </c>
      <c r="L226" s="467" t="s">
        <v>10</v>
      </c>
      <c r="M226" s="467">
        <v>286</v>
      </c>
      <c r="N226" s="467" t="s">
        <v>306</v>
      </c>
      <c r="O226" s="467" t="s">
        <v>2184</v>
      </c>
      <c r="P226" s="467" t="s">
        <v>307</v>
      </c>
      <c r="Q226" s="467" t="s">
        <v>2168</v>
      </c>
      <c r="R226" s="467" t="s">
        <v>308</v>
      </c>
      <c r="S226" s="467" t="s">
        <v>61</v>
      </c>
      <c r="T226" s="467" t="s">
        <v>240</v>
      </c>
      <c r="U226" s="467" t="s">
        <v>302</v>
      </c>
      <c r="V226" s="467">
        <v>272.95</v>
      </c>
      <c r="W226" s="467">
        <v>286</v>
      </c>
    </row>
    <row r="227" spans="1:23">
      <c r="A227" s="467"/>
      <c r="B227" s="467"/>
      <c r="C227" s="468" t="s">
        <v>2505</v>
      </c>
      <c r="D227" s="467" t="s">
        <v>178</v>
      </c>
      <c r="E227" s="467" t="s">
        <v>259</v>
      </c>
      <c r="F227" s="472">
        <v>43830</v>
      </c>
      <c r="G227" s="467" t="s">
        <v>2497</v>
      </c>
      <c r="H227" s="467" t="s">
        <v>2498</v>
      </c>
      <c r="I227" s="467" t="s">
        <v>2499</v>
      </c>
      <c r="J227" s="467" t="s">
        <v>2506</v>
      </c>
      <c r="K227" s="467">
        <v>232.5</v>
      </c>
      <c r="L227" s="467" t="s">
        <v>10</v>
      </c>
      <c r="M227" s="467">
        <v>286</v>
      </c>
      <c r="N227" s="467" t="s">
        <v>306</v>
      </c>
      <c r="O227" s="467" t="s">
        <v>2184</v>
      </c>
      <c r="P227" s="467" t="s">
        <v>307</v>
      </c>
      <c r="Q227" s="467" t="s">
        <v>2168</v>
      </c>
      <c r="R227" s="467" t="s">
        <v>308</v>
      </c>
      <c r="S227" s="467" t="s">
        <v>61</v>
      </c>
      <c r="T227" s="467" t="s">
        <v>240</v>
      </c>
      <c r="U227" s="467" t="s">
        <v>302</v>
      </c>
      <c r="V227" s="467">
        <v>272.95</v>
      </c>
      <c r="W227" s="467">
        <v>286</v>
      </c>
    </row>
    <row r="228" spans="1:23">
      <c r="A228" s="467"/>
      <c r="B228" s="467"/>
      <c r="C228" s="468" t="s">
        <v>2507</v>
      </c>
      <c r="D228" s="467" t="s">
        <v>178</v>
      </c>
      <c r="E228" s="467" t="s">
        <v>259</v>
      </c>
      <c r="F228" s="472">
        <v>43830</v>
      </c>
      <c r="G228" s="467" t="s">
        <v>2497</v>
      </c>
      <c r="H228" s="467" t="s">
        <v>2498</v>
      </c>
      <c r="I228" s="467" t="s">
        <v>2499</v>
      </c>
      <c r="J228" s="467" t="s">
        <v>2508</v>
      </c>
      <c r="K228" s="467">
        <v>219.49</v>
      </c>
      <c r="L228" s="467" t="s">
        <v>10</v>
      </c>
      <c r="M228" s="467">
        <v>270</v>
      </c>
      <c r="N228" s="467" t="s">
        <v>306</v>
      </c>
      <c r="O228" s="467" t="s">
        <v>2184</v>
      </c>
      <c r="P228" s="467" t="s">
        <v>307</v>
      </c>
      <c r="Q228" s="467" t="s">
        <v>2168</v>
      </c>
      <c r="R228" s="467" t="s">
        <v>308</v>
      </c>
      <c r="S228" s="467" t="s">
        <v>61</v>
      </c>
      <c r="T228" s="467" t="s">
        <v>240</v>
      </c>
      <c r="U228" s="467" t="s">
        <v>302</v>
      </c>
      <c r="V228" s="467">
        <v>257.68</v>
      </c>
      <c r="W228" s="467">
        <v>270</v>
      </c>
    </row>
    <row r="229" spans="1:23">
      <c r="A229" s="467"/>
      <c r="B229" s="467"/>
      <c r="C229" s="468" t="s">
        <v>2509</v>
      </c>
      <c r="D229" s="467" t="s">
        <v>178</v>
      </c>
      <c r="E229" s="467" t="s">
        <v>259</v>
      </c>
      <c r="F229" s="472">
        <v>43830</v>
      </c>
      <c r="G229" s="467" t="s">
        <v>2497</v>
      </c>
      <c r="H229" s="467" t="s">
        <v>2498</v>
      </c>
      <c r="I229" s="467" t="s">
        <v>2499</v>
      </c>
      <c r="J229" s="467" t="s">
        <v>2510</v>
      </c>
      <c r="K229" s="467">
        <v>219.49</v>
      </c>
      <c r="L229" s="467" t="s">
        <v>10</v>
      </c>
      <c r="M229" s="467">
        <v>270</v>
      </c>
      <c r="N229" s="467" t="s">
        <v>306</v>
      </c>
      <c r="O229" s="467" t="s">
        <v>2184</v>
      </c>
      <c r="P229" s="467" t="s">
        <v>307</v>
      </c>
      <c r="Q229" s="467" t="s">
        <v>2168</v>
      </c>
      <c r="R229" s="467" t="s">
        <v>308</v>
      </c>
      <c r="S229" s="467" t="s">
        <v>61</v>
      </c>
      <c r="T229" s="467" t="s">
        <v>240</v>
      </c>
      <c r="U229" s="467" t="s">
        <v>302</v>
      </c>
      <c r="V229" s="467">
        <v>257.68</v>
      </c>
      <c r="W229" s="467">
        <v>270</v>
      </c>
    </row>
    <row r="230" spans="1:23">
      <c r="A230" s="467"/>
      <c r="B230" s="467"/>
      <c r="C230" s="468" t="s">
        <v>2511</v>
      </c>
      <c r="D230" s="467" t="s">
        <v>178</v>
      </c>
      <c r="E230" s="467" t="s">
        <v>259</v>
      </c>
      <c r="F230" s="472">
        <v>43830</v>
      </c>
      <c r="G230" s="467" t="s">
        <v>2497</v>
      </c>
      <c r="H230" s="467" t="s">
        <v>2498</v>
      </c>
      <c r="I230" s="467" t="s">
        <v>2499</v>
      </c>
      <c r="J230" s="467" t="s">
        <v>2512</v>
      </c>
      <c r="K230" s="467">
        <v>219.49</v>
      </c>
      <c r="L230" s="467" t="s">
        <v>10</v>
      </c>
      <c r="M230" s="467">
        <v>270</v>
      </c>
      <c r="N230" s="467" t="s">
        <v>306</v>
      </c>
      <c r="O230" s="467" t="s">
        <v>2184</v>
      </c>
      <c r="P230" s="467" t="s">
        <v>307</v>
      </c>
      <c r="Q230" s="467" t="s">
        <v>2168</v>
      </c>
      <c r="R230" s="467" t="s">
        <v>308</v>
      </c>
      <c r="S230" s="467" t="s">
        <v>61</v>
      </c>
      <c r="T230" s="467" t="s">
        <v>240</v>
      </c>
      <c r="U230" s="467" t="s">
        <v>302</v>
      </c>
      <c r="V230" s="467">
        <v>257.68</v>
      </c>
      <c r="W230" s="467">
        <v>270</v>
      </c>
    </row>
    <row r="231" spans="1:23">
      <c r="A231" s="467"/>
      <c r="B231" s="467"/>
      <c r="C231" s="468" t="s">
        <v>2513</v>
      </c>
      <c r="D231" s="467" t="s">
        <v>178</v>
      </c>
      <c r="E231" s="467" t="s">
        <v>259</v>
      </c>
      <c r="F231" s="472">
        <v>43830</v>
      </c>
      <c r="G231" s="467" t="s">
        <v>2497</v>
      </c>
      <c r="H231" s="467" t="s">
        <v>2498</v>
      </c>
      <c r="I231" s="467" t="s">
        <v>2499</v>
      </c>
      <c r="J231" s="467" t="s">
        <v>2514</v>
      </c>
      <c r="K231" s="467">
        <v>219.49</v>
      </c>
      <c r="L231" s="467" t="s">
        <v>10</v>
      </c>
      <c r="M231" s="467">
        <v>270</v>
      </c>
      <c r="N231" s="467" t="s">
        <v>306</v>
      </c>
      <c r="O231" s="467" t="s">
        <v>2184</v>
      </c>
      <c r="P231" s="467" t="s">
        <v>307</v>
      </c>
      <c r="Q231" s="467" t="s">
        <v>2168</v>
      </c>
      <c r="R231" s="467" t="s">
        <v>308</v>
      </c>
      <c r="S231" s="467" t="s">
        <v>61</v>
      </c>
      <c r="T231" s="467" t="s">
        <v>240</v>
      </c>
      <c r="U231" s="467" t="s">
        <v>302</v>
      </c>
      <c r="V231" s="467">
        <v>257.68</v>
      </c>
      <c r="W231" s="467">
        <v>270</v>
      </c>
    </row>
    <row r="232" spans="1:23">
      <c r="A232" s="467"/>
      <c r="B232" s="467"/>
      <c r="C232" s="468" t="s">
        <v>2515</v>
      </c>
      <c r="D232" s="467" t="s">
        <v>178</v>
      </c>
      <c r="E232" s="467" t="s">
        <v>259</v>
      </c>
      <c r="F232" s="472">
        <v>43830</v>
      </c>
      <c r="G232" s="467" t="s">
        <v>2497</v>
      </c>
      <c r="H232" s="467" t="s">
        <v>2498</v>
      </c>
      <c r="I232" s="467" t="s">
        <v>2499</v>
      </c>
      <c r="J232" s="467" t="s">
        <v>2516</v>
      </c>
      <c r="K232" s="467">
        <v>203.23</v>
      </c>
      <c r="L232" s="467" t="s">
        <v>10</v>
      </c>
      <c r="M232" s="467">
        <v>250</v>
      </c>
      <c r="N232" s="467" t="s">
        <v>306</v>
      </c>
      <c r="O232" s="467" t="s">
        <v>2184</v>
      </c>
      <c r="P232" s="467" t="s">
        <v>307</v>
      </c>
      <c r="Q232" s="467" t="s">
        <v>2168</v>
      </c>
      <c r="R232" s="467" t="s">
        <v>308</v>
      </c>
      <c r="S232" s="467" t="s">
        <v>61</v>
      </c>
      <c r="T232" s="467" t="s">
        <v>240</v>
      </c>
      <c r="U232" s="467" t="s">
        <v>302</v>
      </c>
      <c r="V232" s="467">
        <v>238.59</v>
      </c>
      <c r="W232" s="467">
        <v>250</v>
      </c>
    </row>
    <row r="233" spans="1:23">
      <c r="A233" s="467"/>
      <c r="B233" s="467"/>
      <c r="C233" s="468" t="s">
        <v>2517</v>
      </c>
      <c r="D233" s="467" t="s">
        <v>178</v>
      </c>
      <c r="E233" s="467" t="s">
        <v>259</v>
      </c>
      <c r="F233" s="472">
        <v>43830</v>
      </c>
      <c r="G233" s="467" t="s">
        <v>2497</v>
      </c>
      <c r="H233" s="467" t="s">
        <v>2498</v>
      </c>
      <c r="I233" s="467" t="s">
        <v>2499</v>
      </c>
      <c r="J233" s="467" t="s">
        <v>2518</v>
      </c>
      <c r="K233" s="467">
        <v>203.23</v>
      </c>
      <c r="L233" s="467" t="s">
        <v>10</v>
      </c>
      <c r="M233" s="467">
        <v>250</v>
      </c>
      <c r="N233" s="467" t="s">
        <v>306</v>
      </c>
      <c r="O233" s="467" t="s">
        <v>2184</v>
      </c>
      <c r="P233" s="467" t="s">
        <v>307</v>
      </c>
      <c r="Q233" s="467" t="s">
        <v>2168</v>
      </c>
      <c r="R233" s="467" t="s">
        <v>308</v>
      </c>
      <c r="S233" s="467" t="s">
        <v>61</v>
      </c>
      <c r="T233" s="467" t="s">
        <v>240</v>
      </c>
      <c r="U233" s="467" t="s">
        <v>302</v>
      </c>
      <c r="V233" s="467">
        <v>238.59</v>
      </c>
      <c r="W233" s="467">
        <v>250</v>
      </c>
    </row>
    <row r="234" spans="1:23">
      <c r="A234" s="467"/>
      <c r="B234" s="467"/>
      <c r="C234" s="468" t="s">
        <v>2519</v>
      </c>
      <c r="D234" s="467" t="s">
        <v>178</v>
      </c>
      <c r="E234" s="467" t="s">
        <v>259</v>
      </c>
      <c r="F234" s="472">
        <v>43830</v>
      </c>
      <c r="G234" s="467" t="s">
        <v>2497</v>
      </c>
      <c r="H234" s="467" t="s">
        <v>2498</v>
      </c>
      <c r="I234" s="467" t="s">
        <v>2499</v>
      </c>
      <c r="J234" s="467" t="s">
        <v>2520</v>
      </c>
      <c r="K234" s="467">
        <v>203.23</v>
      </c>
      <c r="L234" s="467" t="s">
        <v>10</v>
      </c>
      <c r="M234" s="467">
        <v>250</v>
      </c>
      <c r="N234" s="467" t="s">
        <v>306</v>
      </c>
      <c r="O234" s="467" t="s">
        <v>2184</v>
      </c>
      <c r="P234" s="467" t="s">
        <v>307</v>
      </c>
      <c r="Q234" s="467" t="s">
        <v>2168</v>
      </c>
      <c r="R234" s="467" t="s">
        <v>308</v>
      </c>
      <c r="S234" s="467" t="s">
        <v>61</v>
      </c>
      <c r="T234" s="467" t="s">
        <v>240</v>
      </c>
      <c r="U234" s="467" t="s">
        <v>302</v>
      </c>
      <c r="V234" s="467">
        <v>238.59</v>
      </c>
      <c r="W234" s="467">
        <v>250</v>
      </c>
    </row>
    <row r="235" spans="1:23">
      <c r="A235" s="467"/>
      <c r="B235" s="467"/>
      <c r="C235" s="468" t="s">
        <v>2521</v>
      </c>
      <c r="D235" s="467" t="s">
        <v>178</v>
      </c>
      <c r="E235" s="467" t="s">
        <v>259</v>
      </c>
      <c r="F235" s="472">
        <v>43830</v>
      </c>
      <c r="G235" s="467" t="s">
        <v>2497</v>
      </c>
      <c r="H235" s="467" t="s">
        <v>2498</v>
      </c>
      <c r="I235" s="467" t="s">
        <v>2499</v>
      </c>
      <c r="J235" s="467" t="s">
        <v>2522</v>
      </c>
      <c r="K235" s="467">
        <v>203.23</v>
      </c>
      <c r="L235" s="467" t="s">
        <v>10</v>
      </c>
      <c r="M235" s="467">
        <v>250</v>
      </c>
      <c r="N235" s="467" t="s">
        <v>306</v>
      </c>
      <c r="O235" s="467" t="s">
        <v>2184</v>
      </c>
      <c r="P235" s="467" t="s">
        <v>307</v>
      </c>
      <c r="Q235" s="467" t="s">
        <v>2168</v>
      </c>
      <c r="R235" s="467" t="s">
        <v>308</v>
      </c>
      <c r="S235" s="467" t="s">
        <v>61</v>
      </c>
      <c r="T235" s="467" t="s">
        <v>240</v>
      </c>
      <c r="U235" s="467" t="s">
        <v>302</v>
      </c>
      <c r="V235" s="467">
        <v>238.59</v>
      </c>
      <c r="W235" s="467">
        <v>250</v>
      </c>
    </row>
    <row r="236" spans="1:23">
      <c r="A236" s="467"/>
      <c r="B236" s="467"/>
      <c r="C236" s="468" t="s">
        <v>2523</v>
      </c>
      <c r="D236" s="467" t="s">
        <v>178</v>
      </c>
      <c r="E236" s="467" t="s">
        <v>259</v>
      </c>
      <c r="F236" s="472">
        <v>43830</v>
      </c>
      <c r="G236" s="467" t="s">
        <v>2497</v>
      </c>
      <c r="H236" s="467" t="s">
        <v>2498</v>
      </c>
      <c r="I236" s="467" t="s">
        <v>2499</v>
      </c>
      <c r="J236" s="467" t="s">
        <v>2524</v>
      </c>
      <c r="K236" s="467">
        <v>203.23</v>
      </c>
      <c r="L236" s="467" t="s">
        <v>10</v>
      </c>
      <c r="M236" s="467">
        <v>250</v>
      </c>
      <c r="N236" s="467" t="s">
        <v>306</v>
      </c>
      <c r="O236" s="467" t="s">
        <v>2184</v>
      </c>
      <c r="P236" s="467" t="s">
        <v>307</v>
      </c>
      <c r="Q236" s="467" t="s">
        <v>2168</v>
      </c>
      <c r="R236" s="467" t="s">
        <v>308</v>
      </c>
      <c r="S236" s="467" t="s">
        <v>61</v>
      </c>
      <c r="T236" s="467" t="s">
        <v>240</v>
      </c>
      <c r="U236" s="467" t="s">
        <v>302</v>
      </c>
      <c r="V236" s="467">
        <v>238.59</v>
      </c>
      <c r="W236" s="467">
        <v>250</v>
      </c>
    </row>
    <row r="237" spans="1:23">
      <c r="A237" s="467"/>
      <c r="B237" s="467"/>
      <c r="C237" s="468" t="s">
        <v>2525</v>
      </c>
      <c r="D237" s="467" t="s">
        <v>178</v>
      </c>
      <c r="E237" s="467" t="s">
        <v>259</v>
      </c>
      <c r="F237" s="472">
        <v>43830</v>
      </c>
      <c r="G237" s="467" t="s">
        <v>2497</v>
      </c>
      <c r="H237" s="467" t="s">
        <v>2498</v>
      </c>
      <c r="I237" s="467" t="s">
        <v>2499</v>
      </c>
      <c r="J237" s="467" t="s">
        <v>2526</v>
      </c>
      <c r="K237" s="467">
        <v>215.43</v>
      </c>
      <c r="L237" s="467" t="s">
        <v>10</v>
      </c>
      <c r="M237" s="467">
        <v>265</v>
      </c>
      <c r="N237" s="467" t="s">
        <v>306</v>
      </c>
      <c r="O237" s="467" t="s">
        <v>2184</v>
      </c>
      <c r="P237" s="467" t="s">
        <v>307</v>
      </c>
      <c r="Q237" s="467" t="s">
        <v>2168</v>
      </c>
      <c r="R237" s="467" t="s">
        <v>308</v>
      </c>
      <c r="S237" s="467" t="s">
        <v>61</v>
      </c>
      <c r="T237" s="467" t="s">
        <v>240</v>
      </c>
      <c r="U237" s="467" t="s">
        <v>302</v>
      </c>
      <c r="V237" s="467">
        <v>252.91</v>
      </c>
      <c r="W237" s="467">
        <v>265</v>
      </c>
    </row>
    <row r="238" spans="1:23">
      <c r="A238" s="467"/>
      <c r="B238" s="467"/>
      <c r="C238" s="468" t="s">
        <v>2527</v>
      </c>
      <c r="D238" s="467" t="s">
        <v>178</v>
      </c>
      <c r="E238" s="467" t="s">
        <v>259</v>
      </c>
      <c r="F238" s="472">
        <v>43830</v>
      </c>
      <c r="G238" s="467" t="s">
        <v>2497</v>
      </c>
      <c r="H238" s="467" t="s">
        <v>2498</v>
      </c>
      <c r="I238" s="467" t="s">
        <v>2499</v>
      </c>
      <c r="J238" s="467" t="s">
        <v>2528</v>
      </c>
      <c r="K238" s="467">
        <v>203.23</v>
      </c>
      <c r="L238" s="467" t="s">
        <v>10</v>
      </c>
      <c r="M238" s="467">
        <v>250</v>
      </c>
      <c r="N238" s="467" t="s">
        <v>306</v>
      </c>
      <c r="O238" s="467" t="s">
        <v>2184</v>
      </c>
      <c r="P238" s="467" t="s">
        <v>307</v>
      </c>
      <c r="Q238" s="467" t="s">
        <v>2168</v>
      </c>
      <c r="R238" s="467" t="s">
        <v>308</v>
      </c>
      <c r="S238" s="467" t="s">
        <v>61</v>
      </c>
      <c r="T238" s="467" t="s">
        <v>240</v>
      </c>
      <c r="U238" s="467" t="s">
        <v>302</v>
      </c>
      <c r="V238" s="467">
        <v>238.59</v>
      </c>
      <c r="W238" s="467">
        <v>250</v>
      </c>
    </row>
    <row r="239" spans="1:23">
      <c r="A239" s="467"/>
      <c r="B239" s="467"/>
      <c r="C239" s="468" t="s">
        <v>2529</v>
      </c>
      <c r="D239" s="467" t="s">
        <v>178</v>
      </c>
      <c r="E239" s="467" t="s">
        <v>259</v>
      </c>
      <c r="F239" s="472">
        <v>43830</v>
      </c>
      <c r="G239" s="467" t="s">
        <v>2497</v>
      </c>
      <c r="H239" s="467" t="s">
        <v>2498</v>
      </c>
      <c r="I239" s="467" t="s">
        <v>2499</v>
      </c>
      <c r="J239" s="467" t="s">
        <v>2530</v>
      </c>
      <c r="K239" s="467">
        <v>203.23</v>
      </c>
      <c r="L239" s="467" t="s">
        <v>10</v>
      </c>
      <c r="M239" s="467">
        <v>250</v>
      </c>
      <c r="N239" s="467" t="s">
        <v>306</v>
      </c>
      <c r="O239" s="467" t="s">
        <v>2184</v>
      </c>
      <c r="P239" s="467" t="s">
        <v>307</v>
      </c>
      <c r="Q239" s="467" t="s">
        <v>2168</v>
      </c>
      <c r="R239" s="467" t="s">
        <v>308</v>
      </c>
      <c r="S239" s="467" t="s">
        <v>61</v>
      </c>
      <c r="T239" s="467" t="s">
        <v>240</v>
      </c>
      <c r="U239" s="467" t="s">
        <v>302</v>
      </c>
      <c r="V239" s="467">
        <v>238.59</v>
      </c>
      <c r="W239" s="467">
        <v>250</v>
      </c>
    </row>
    <row r="240" spans="1:23">
      <c r="A240" s="467"/>
      <c r="B240" s="467"/>
      <c r="C240" s="468" t="s">
        <v>2531</v>
      </c>
      <c r="D240" s="467" t="s">
        <v>179</v>
      </c>
      <c r="E240" s="467" t="s">
        <v>259</v>
      </c>
      <c r="F240" s="472">
        <v>43555</v>
      </c>
      <c r="G240" s="467" t="s">
        <v>304</v>
      </c>
      <c r="H240" s="467" t="s">
        <v>2183</v>
      </c>
      <c r="I240" s="467" t="s">
        <v>2170</v>
      </c>
      <c r="J240" s="467" t="s">
        <v>335</v>
      </c>
      <c r="K240" s="467">
        <v>95.17</v>
      </c>
      <c r="L240" s="467" t="s">
        <v>10</v>
      </c>
      <c r="M240" s="467">
        <v>125</v>
      </c>
      <c r="N240" s="467" t="s">
        <v>306</v>
      </c>
      <c r="O240" s="467" t="s">
        <v>2184</v>
      </c>
      <c r="P240" s="467" t="s">
        <v>307</v>
      </c>
      <c r="Q240" s="467" t="s">
        <v>2168</v>
      </c>
      <c r="R240" s="467" t="s">
        <v>308</v>
      </c>
      <c r="S240" s="467" t="s">
        <v>61</v>
      </c>
      <c r="T240" s="467" t="s">
        <v>240</v>
      </c>
      <c r="U240" s="467" t="s">
        <v>302</v>
      </c>
      <c r="V240" s="467">
        <v>111.31</v>
      </c>
      <c r="W240" s="467">
        <v>125</v>
      </c>
    </row>
    <row r="241" spans="1:23">
      <c r="A241" s="467"/>
      <c r="B241" s="467"/>
      <c r="C241" s="468" t="s">
        <v>2532</v>
      </c>
      <c r="D241" s="467" t="s">
        <v>179</v>
      </c>
      <c r="E241" s="467" t="s">
        <v>259</v>
      </c>
      <c r="F241" s="472">
        <v>43646</v>
      </c>
      <c r="G241" s="467" t="s">
        <v>805</v>
      </c>
      <c r="H241" s="467" t="s">
        <v>2200</v>
      </c>
      <c r="I241" s="467" t="s">
        <v>2201</v>
      </c>
      <c r="J241" s="467" t="s">
        <v>864</v>
      </c>
      <c r="K241" s="467">
        <v>95.84</v>
      </c>
      <c r="L241" s="467" t="s">
        <v>10</v>
      </c>
      <c r="M241" s="467">
        <v>125</v>
      </c>
      <c r="N241" s="467" t="s">
        <v>306</v>
      </c>
      <c r="O241" s="467" t="s">
        <v>2184</v>
      </c>
      <c r="P241" s="467" t="s">
        <v>307</v>
      </c>
      <c r="Q241" s="467" t="s">
        <v>2168</v>
      </c>
      <c r="R241" s="467" t="s">
        <v>308</v>
      </c>
      <c r="S241" s="467" t="s">
        <v>61</v>
      </c>
      <c r="T241" s="467" t="s">
        <v>240</v>
      </c>
      <c r="U241" s="467" t="s">
        <v>302</v>
      </c>
      <c r="V241" s="467">
        <v>108.45</v>
      </c>
      <c r="W241" s="467">
        <v>125</v>
      </c>
    </row>
    <row r="242" spans="1:23">
      <c r="A242" s="467"/>
      <c r="B242" s="467"/>
      <c r="C242" s="468" t="s">
        <v>2533</v>
      </c>
      <c r="D242" s="467" t="s">
        <v>180</v>
      </c>
      <c r="E242" s="467" t="s">
        <v>259</v>
      </c>
      <c r="F242" s="472">
        <v>43769</v>
      </c>
      <c r="G242" s="467" t="s">
        <v>2534</v>
      </c>
      <c r="H242" s="467" t="s">
        <v>2258</v>
      </c>
      <c r="I242" s="467" t="s">
        <v>2176</v>
      </c>
      <c r="J242" s="467" t="s">
        <v>896</v>
      </c>
      <c r="K242" s="467">
        <v>6.5</v>
      </c>
      <c r="L242" s="467" t="s">
        <v>10</v>
      </c>
      <c r="M242" s="467">
        <v>8</v>
      </c>
      <c r="N242" s="467" t="s">
        <v>410</v>
      </c>
      <c r="O242" s="467" t="s">
        <v>2260</v>
      </c>
      <c r="P242" s="467" t="s">
        <v>307</v>
      </c>
      <c r="Q242" s="467" t="s">
        <v>947</v>
      </c>
      <c r="R242" s="467" t="s">
        <v>2168</v>
      </c>
      <c r="S242" s="467" t="s">
        <v>61</v>
      </c>
      <c r="T242" s="467" t="s">
        <v>240</v>
      </c>
      <c r="U242" s="467" t="s">
        <v>302</v>
      </c>
      <c r="V242" s="467">
        <v>7.32</v>
      </c>
      <c r="W242" s="467">
        <v>8</v>
      </c>
    </row>
    <row r="243" spans="1:23">
      <c r="A243" s="467"/>
      <c r="B243" s="467"/>
      <c r="C243" s="468" t="s">
        <v>2535</v>
      </c>
      <c r="D243" s="467" t="s">
        <v>180</v>
      </c>
      <c r="E243" s="467" t="s">
        <v>259</v>
      </c>
      <c r="F243" s="472">
        <v>43769</v>
      </c>
      <c r="G243" s="467" t="s">
        <v>2534</v>
      </c>
      <c r="H243" s="467" t="s">
        <v>2258</v>
      </c>
      <c r="I243" s="467" t="s">
        <v>2176</v>
      </c>
      <c r="J243" s="467" t="s">
        <v>2536</v>
      </c>
      <c r="K243" s="467">
        <v>243.88</v>
      </c>
      <c r="L243" s="467" t="s">
        <v>10</v>
      </c>
      <c r="M243" s="467">
        <v>300</v>
      </c>
      <c r="N243" s="467" t="s">
        <v>412</v>
      </c>
      <c r="O243" s="467" t="s">
        <v>2286</v>
      </c>
      <c r="P243" s="467" t="s">
        <v>307</v>
      </c>
      <c r="Q243" s="467" t="s">
        <v>947</v>
      </c>
      <c r="R243" s="467" t="s">
        <v>2168</v>
      </c>
      <c r="S243" s="467" t="s">
        <v>61</v>
      </c>
      <c r="T243" s="467" t="s">
        <v>240</v>
      </c>
      <c r="U243" s="467" t="s">
        <v>302</v>
      </c>
      <c r="V243" s="467">
        <v>274.70999999999998</v>
      </c>
      <c r="W243" s="467">
        <v>300</v>
      </c>
    </row>
    <row r="244" spans="1:23">
      <c r="A244" s="467"/>
      <c r="B244" s="467"/>
      <c r="C244" s="468" t="s">
        <v>2537</v>
      </c>
      <c r="D244" s="467" t="s">
        <v>180</v>
      </c>
      <c r="E244" s="467" t="s">
        <v>259</v>
      </c>
      <c r="F244" s="472">
        <v>43769</v>
      </c>
      <c r="G244" s="467" t="s">
        <v>2538</v>
      </c>
      <c r="H244" s="467" t="s">
        <v>2539</v>
      </c>
      <c r="I244" s="467" t="s">
        <v>2176</v>
      </c>
      <c r="J244" s="467" t="s">
        <v>1858</v>
      </c>
      <c r="K244" s="467">
        <v>13995.84</v>
      </c>
      <c r="L244" s="467" t="s">
        <v>10</v>
      </c>
      <c r="M244" s="467">
        <v>17100</v>
      </c>
      <c r="N244" s="467" t="s">
        <v>399</v>
      </c>
      <c r="O244" s="467" t="s">
        <v>2540</v>
      </c>
      <c r="P244" s="467" t="s">
        <v>307</v>
      </c>
      <c r="Q244" s="467" t="s">
        <v>2168</v>
      </c>
      <c r="R244" s="467" t="s">
        <v>2168</v>
      </c>
      <c r="S244" s="467" t="s">
        <v>61</v>
      </c>
      <c r="T244" s="467" t="s">
        <v>240</v>
      </c>
      <c r="U244" s="467" t="s">
        <v>302</v>
      </c>
      <c r="V244" s="467">
        <v>15765.05</v>
      </c>
      <c r="W244" s="467">
        <v>17100</v>
      </c>
    </row>
    <row r="245" spans="1:23">
      <c r="A245" s="467"/>
      <c r="B245" s="467"/>
      <c r="C245" s="468" t="s">
        <v>2541</v>
      </c>
      <c r="D245" s="467" t="s">
        <v>180</v>
      </c>
      <c r="E245" s="467" t="s">
        <v>259</v>
      </c>
      <c r="F245" s="472">
        <v>43769</v>
      </c>
      <c r="G245" s="467" t="s">
        <v>2534</v>
      </c>
      <c r="H245" s="467" t="s">
        <v>2258</v>
      </c>
      <c r="I245" s="467" t="s">
        <v>2176</v>
      </c>
      <c r="J245" s="467" t="s">
        <v>2542</v>
      </c>
      <c r="K245" s="467">
        <v>517.84</v>
      </c>
      <c r="L245" s="467" t="s">
        <v>10</v>
      </c>
      <c r="M245" s="467">
        <v>637</v>
      </c>
      <c r="N245" s="467" t="s">
        <v>339</v>
      </c>
      <c r="O245" s="467" t="s">
        <v>2293</v>
      </c>
      <c r="P245" s="467" t="s">
        <v>307</v>
      </c>
      <c r="Q245" s="467" t="s">
        <v>2168</v>
      </c>
      <c r="R245" s="467" t="s">
        <v>2168</v>
      </c>
      <c r="S245" s="467" t="s">
        <v>61</v>
      </c>
      <c r="T245" s="467" t="s">
        <v>240</v>
      </c>
      <c r="U245" s="467" t="s">
        <v>302</v>
      </c>
      <c r="V245" s="467">
        <v>583.29999999999995</v>
      </c>
      <c r="W245" s="467">
        <v>637</v>
      </c>
    </row>
    <row r="246" spans="1:23">
      <c r="A246" s="467"/>
      <c r="B246" s="467"/>
      <c r="C246" s="468" t="s">
        <v>2543</v>
      </c>
      <c r="D246" s="467" t="s">
        <v>180</v>
      </c>
      <c r="E246" s="467" t="s">
        <v>259</v>
      </c>
      <c r="F246" s="472">
        <v>43769</v>
      </c>
      <c r="G246" s="467" t="s">
        <v>2534</v>
      </c>
      <c r="H246" s="467" t="s">
        <v>2258</v>
      </c>
      <c r="I246" s="467" t="s">
        <v>2176</v>
      </c>
      <c r="J246" s="467" t="s">
        <v>2544</v>
      </c>
      <c r="K246" s="467">
        <v>121.94</v>
      </c>
      <c r="L246" s="467" t="s">
        <v>10</v>
      </c>
      <c r="M246" s="467">
        <v>150</v>
      </c>
      <c r="N246" s="467" t="s">
        <v>536</v>
      </c>
      <c r="O246" s="467" t="s">
        <v>2298</v>
      </c>
      <c r="P246" s="467" t="s">
        <v>307</v>
      </c>
      <c r="Q246" s="467" t="s">
        <v>2168</v>
      </c>
      <c r="R246" s="467" t="s">
        <v>2168</v>
      </c>
      <c r="S246" s="467" t="s">
        <v>61</v>
      </c>
      <c r="T246" s="467" t="s">
        <v>240</v>
      </c>
      <c r="U246" s="467" t="s">
        <v>302</v>
      </c>
      <c r="V246" s="467">
        <v>137.35</v>
      </c>
      <c r="W246" s="467">
        <v>150</v>
      </c>
    </row>
    <row r="247" spans="1:23">
      <c r="A247" s="467"/>
      <c r="B247" s="467"/>
      <c r="C247" s="468" t="s">
        <v>2545</v>
      </c>
      <c r="D247" s="467" t="s">
        <v>180</v>
      </c>
      <c r="E247" s="467" t="s">
        <v>259</v>
      </c>
      <c r="F247" s="472">
        <v>43769</v>
      </c>
      <c r="G247" s="467" t="s">
        <v>2534</v>
      </c>
      <c r="H247" s="467" t="s">
        <v>2258</v>
      </c>
      <c r="I247" s="467" t="s">
        <v>2176</v>
      </c>
      <c r="J247" s="467" t="s">
        <v>2546</v>
      </c>
      <c r="K247" s="467">
        <v>9.76</v>
      </c>
      <c r="L247" s="467" t="s">
        <v>10</v>
      </c>
      <c r="M247" s="467">
        <v>12</v>
      </c>
      <c r="N247" s="467" t="s">
        <v>1575</v>
      </c>
      <c r="O247" s="467" t="s">
        <v>2547</v>
      </c>
      <c r="P247" s="467" t="s">
        <v>307</v>
      </c>
      <c r="Q247" s="467" t="s">
        <v>2168</v>
      </c>
      <c r="R247" s="467" t="s">
        <v>2168</v>
      </c>
      <c r="S247" s="467" t="s">
        <v>61</v>
      </c>
      <c r="T247" s="467" t="s">
        <v>240</v>
      </c>
      <c r="U247" s="467" t="s">
        <v>302</v>
      </c>
      <c r="V247" s="467">
        <v>10.99</v>
      </c>
      <c r="W247" s="467">
        <v>12</v>
      </c>
    </row>
    <row r="248" spans="1:23">
      <c r="A248" s="467"/>
      <c r="B248" s="467"/>
      <c r="C248" s="468" t="s">
        <v>2548</v>
      </c>
      <c r="D248" s="467" t="s">
        <v>180</v>
      </c>
      <c r="E248" s="467" t="s">
        <v>259</v>
      </c>
      <c r="F248" s="472">
        <v>43799</v>
      </c>
      <c r="G248" s="467" t="s">
        <v>2549</v>
      </c>
      <c r="H248" s="467" t="s">
        <v>2550</v>
      </c>
      <c r="I248" s="467" t="s">
        <v>2270</v>
      </c>
      <c r="J248" s="467" t="s">
        <v>2551</v>
      </c>
      <c r="K248" s="467">
        <v>13212.46</v>
      </c>
      <c r="L248" s="467" t="s">
        <v>10</v>
      </c>
      <c r="M248" s="467">
        <v>17100</v>
      </c>
      <c r="N248" s="467" t="s">
        <v>399</v>
      </c>
      <c r="O248" s="467" t="s">
        <v>2540</v>
      </c>
      <c r="P248" s="467" t="s">
        <v>307</v>
      </c>
      <c r="Q248" s="467" t="s">
        <v>2168</v>
      </c>
      <c r="R248" s="467" t="s">
        <v>2168</v>
      </c>
      <c r="S248" s="467" t="s">
        <v>61</v>
      </c>
      <c r="T248" s="467" t="s">
        <v>240</v>
      </c>
      <c r="U248" s="467" t="s">
        <v>2272</v>
      </c>
      <c r="V248" s="467">
        <v>15327.64</v>
      </c>
      <c r="W248" s="467">
        <v>17100</v>
      </c>
    </row>
    <row r="249" spans="1:23">
      <c r="A249" s="467"/>
      <c r="B249" s="467"/>
      <c r="C249" s="468" t="s">
        <v>2552</v>
      </c>
      <c r="D249" s="467" t="s">
        <v>180</v>
      </c>
      <c r="E249" s="467" t="s">
        <v>259</v>
      </c>
      <c r="F249" s="472">
        <v>43799</v>
      </c>
      <c r="G249" s="467" t="s">
        <v>2553</v>
      </c>
      <c r="H249" s="467" t="s">
        <v>2554</v>
      </c>
      <c r="I249" s="467" t="s">
        <v>2270</v>
      </c>
      <c r="J249" s="467" t="s">
        <v>2555</v>
      </c>
      <c r="K249" s="467">
        <v>4016</v>
      </c>
      <c r="L249" s="467" t="s">
        <v>10</v>
      </c>
      <c r="M249" s="467">
        <v>5197.6400000000003</v>
      </c>
      <c r="N249" s="467" t="s">
        <v>399</v>
      </c>
      <c r="O249" s="467" t="s">
        <v>2540</v>
      </c>
      <c r="P249" s="467" t="s">
        <v>307</v>
      </c>
      <c r="Q249" s="467" t="s">
        <v>2168</v>
      </c>
      <c r="R249" s="467" t="s">
        <v>2168</v>
      </c>
      <c r="S249" s="467" t="s">
        <v>61</v>
      </c>
      <c r="T249" s="467" t="s">
        <v>240</v>
      </c>
      <c r="U249" s="467" t="s">
        <v>2272</v>
      </c>
      <c r="V249" s="467">
        <v>4658.92</v>
      </c>
      <c r="W249" s="467">
        <v>5197.6400000000003</v>
      </c>
    </row>
    <row r="250" spans="1:23">
      <c r="A250" s="467"/>
      <c r="B250" s="467"/>
      <c r="C250" s="468" t="s">
        <v>2556</v>
      </c>
      <c r="D250" s="467" t="s">
        <v>182</v>
      </c>
      <c r="E250" s="467" t="s">
        <v>259</v>
      </c>
      <c r="F250" s="472">
        <v>43646</v>
      </c>
      <c r="G250" s="467" t="s">
        <v>865</v>
      </c>
      <c r="H250" s="467" t="s">
        <v>2557</v>
      </c>
      <c r="I250" s="467" t="s">
        <v>2201</v>
      </c>
      <c r="J250" s="467" t="s">
        <v>866</v>
      </c>
      <c r="K250" s="467">
        <v>122.68</v>
      </c>
      <c r="L250" s="467" t="s">
        <v>10</v>
      </c>
      <c r="M250" s="467">
        <v>160</v>
      </c>
      <c r="N250" s="467" t="s">
        <v>306</v>
      </c>
      <c r="O250" s="467" t="s">
        <v>2184</v>
      </c>
      <c r="P250" s="467" t="s">
        <v>307</v>
      </c>
      <c r="Q250" s="467" t="s">
        <v>2168</v>
      </c>
      <c r="R250" s="467" t="s">
        <v>351</v>
      </c>
      <c r="S250" s="467" t="s">
        <v>61</v>
      </c>
      <c r="T250" s="467" t="s">
        <v>240</v>
      </c>
      <c r="U250" s="467" t="s">
        <v>302</v>
      </c>
      <c r="V250" s="467">
        <v>138.82</v>
      </c>
      <c r="W250" s="467">
        <v>160</v>
      </c>
    </row>
    <row r="251" spans="1:23">
      <c r="A251" s="467"/>
      <c r="B251" s="467"/>
      <c r="C251" s="468" t="s">
        <v>2558</v>
      </c>
      <c r="D251" s="467" t="s">
        <v>182</v>
      </c>
      <c r="E251" s="467" t="s">
        <v>259</v>
      </c>
      <c r="F251" s="472">
        <v>43646</v>
      </c>
      <c r="G251" s="467" t="s">
        <v>865</v>
      </c>
      <c r="H251" s="467" t="s">
        <v>2557</v>
      </c>
      <c r="I251" s="467" t="s">
        <v>2201</v>
      </c>
      <c r="J251" s="467" t="s">
        <v>867</v>
      </c>
      <c r="K251" s="467">
        <v>230.02</v>
      </c>
      <c r="L251" s="467" t="s">
        <v>10</v>
      </c>
      <c r="M251" s="467">
        <v>300</v>
      </c>
      <c r="N251" s="467" t="s">
        <v>306</v>
      </c>
      <c r="O251" s="467" t="s">
        <v>2184</v>
      </c>
      <c r="P251" s="467" t="s">
        <v>307</v>
      </c>
      <c r="Q251" s="467" t="s">
        <v>2168</v>
      </c>
      <c r="R251" s="467" t="s">
        <v>351</v>
      </c>
      <c r="S251" s="467" t="s">
        <v>61</v>
      </c>
      <c r="T251" s="467" t="s">
        <v>240</v>
      </c>
      <c r="U251" s="467" t="s">
        <v>302</v>
      </c>
      <c r="V251" s="467">
        <v>260.27999999999997</v>
      </c>
      <c r="W251" s="467">
        <v>300</v>
      </c>
    </row>
    <row r="252" spans="1:23">
      <c r="A252" s="467"/>
      <c r="B252" s="467"/>
      <c r="C252" s="468" t="s">
        <v>2559</v>
      </c>
      <c r="D252" s="467" t="s">
        <v>182</v>
      </c>
      <c r="E252" s="467" t="s">
        <v>259</v>
      </c>
      <c r="F252" s="472">
        <v>43646</v>
      </c>
      <c r="G252" s="467" t="s">
        <v>865</v>
      </c>
      <c r="H252" s="467" t="s">
        <v>2557</v>
      </c>
      <c r="I252" s="467" t="s">
        <v>2201</v>
      </c>
      <c r="J252" s="467" t="s">
        <v>868</v>
      </c>
      <c r="K252" s="467">
        <v>57.5</v>
      </c>
      <c r="L252" s="467" t="s">
        <v>10</v>
      </c>
      <c r="M252" s="467">
        <v>75</v>
      </c>
      <c r="N252" s="467" t="s">
        <v>306</v>
      </c>
      <c r="O252" s="467" t="s">
        <v>2184</v>
      </c>
      <c r="P252" s="467" t="s">
        <v>307</v>
      </c>
      <c r="Q252" s="467" t="s">
        <v>2168</v>
      </c>
      <c r="R252" s="467" t="s">
        <v>351</v>
      </c>
      <c r="S252" s="467" t="s">
        <v>61</v>
      </c>
      <c r="T252" s="467" t="s">
        <v>240</v>
      </c>
      <c r="U252" s="467" t="s">
        <v>302</v>
      </c>
      <c r="V252" s="467">
        <v>65.069999999999993</v>
      </c>
      <c r="W252" s="467">
        <v>75</v>
      </c>
    </row>
    <row r="253" spans="1:23">
      <c r="A253" s="467"/>
      <c r="B253" s="467"/>
      <c r="C253" s="468" t="s">
        <v>2560</v>
      </c>
      <c r="D253" s="467" t="s">
        <v>182</v>
      </c>
      <c r="E253" s="467" t="s">
        <v>259</v>
      </c>
      <c r="F253" s="472">
        <v>43646</v>
      </c>
      <c r="G253" s="467" t="s">
        <v>865</v>
      </c>
      <c r="H253" s="467" t="s">
        <v>2557</v>
      </c>
      <c r="I253" s="467" t="s">
        <v>2201</v>
      </c>
      <c r="J253" s="467" t="s">
        <v>869</v>
      </c>
      <c r="K253" s="467">
        <v>57.5</v>
      </c>
      <c r="L253" s="467" t="s">
        <v>10</v>
      </c>
      <c r="M253" s="467">
        <v>75</v>
      </c>
      <c r="N253" s="467" t="s">
        <v>306</v>
      </c>
      <c r="O253" s="467" t="s">
        <v>2184</v>
      </c>
      <c r="P253" s="467" t="s">
        <v>307</v>
      </c>
      <c r="Q253" s="467" t="s">
        <v>2168</v>
      </c>
      <c r="R253" s="467" t="s">
        <v>351</v>
      </c>
      <c r="S253" s="467" t="s">
        <v>61</v>
      </c>
      <c r="T253" s="467" t="s">
        <v>240</v>
      </c>
      <c r="U253" s="467" t="s">
        <v>302</v>
      </c>
      <c r="V253" s="467">
        <v>65.069999999999993</v>
      </c>
      <c r="W253" s="467">
        <v>75</v>
      </c>
    </row>
    <row r="254" spans="1:23">
      <c r="A254" s="467"/>
      <c r="B254" s="467"/>
      <c r="C254" s="468" t="s">
        <v>2561</v>
      </c>
      <c r="D254" s="467" t="s">
        <v>182</v>
      </c>
      <c r="E254" s="467" t="s">
        <v>259</v>
      </c>
      <c r="F254" s="472">
        <v>43830</v>
      </c>
      <c r="G254" s="467" t="s">
        <v>2562</v>
      </c>
      <c r="H254" s="467" t="s">
        <v>2563</v>
      </c>
      <c r="I254" s="467" t="s">
        <v>2499</v>
      </c>
      <c r="J254" s="467" t="s">
        <v>2564</v>
      </c>
      <c r="K254" s="467">
        <v>365.82</v>
      </c>
      <c r="L254" s="467" t="s">
        <v>10</v>
      </c>
      <c r="M254" s="467">
        <v>450</v>
      </c>
      <c r="N254" s="467" t="s">
        <v>306</v>
      </c>
      <c r="O254" s="467" t="s">
        <v>2184</v>
      </c>
      <c r="P254" s="467" t="s">
        <v>307</v>
      </c>
      <c r="Q254" s="467" t="s">
        <v>2168</v>
      </c>
      <c r="R254" s="467" t="s">
        <v>351</v>
      </c>
      <c r="S254" s="467" t="s">
        <v>61</v>
      </c>
      <c r="T254" s="467" t="s">
        <v>240</v>
      </c>
      <c r="U254" s="467" t="s">
        <v>302</v>
      </c>
      <c r="V254" s="467">
        <v>429.47</v>
      </c>
      <c r="W254" s="467">
        <v>450</v>
      </c>
    </row>
    <row r="255" spans="1:23">
      <c r="A255" s="467"/>
      <c r="B255" s="467"/>
      <c r="C255" s="468" t="s">
        <v>2565</v>
      </c>
      <c r="D255" s="467" t="s">
        <v>182</v>
      </c>
      <c r="E255" s="467" t="s">
        <v>259</v>
      </c>
      <c r="F255" s="472">
        <v>43830</v>
      </c>
      <c r="G255" s="467" t="s">
        <v>2562</v>
      </c>
      <c r="H255" s="467" t="s">
        <v>2566</v>
      </c>
      <c r="I255" s="467" t="s">
        <v>2499</v>
      </c>
      <c r="J255" s="467" t="s">
        <v>2567</v>
      </c>
      <c r="K255" s="467">
        <v>85.36</v>
      </c>
      <c r="L255" s="467" t="s">
        <v>10</v>
      </c>
      <c r="M255" s="467">
        <v>105</v>
      </c>
      <c r="N255" s="467" t="s">
        <v>306</v>
      </c>
      <c r="O255" s="467" t="s">
        <v>2184</v>
      </c>
      <c r="P255" s="467" t="s">
        <v>307</v>
      </c>
      <c r="Q255" s="467" t="s">
        <v>2168</v>
      </c>
      <c r="R255" s="467" t="s">
        <v>351</v>
      </c>
      <c r="S255" s="467" t="s">
        <v>61</v>
      </c>
      <c r="T255" s="467" t="s">
        <v>240</v>
      </c>
      <c r="U255" s="467" t="s">
        <v>302</v>
      </c>
      <c r="V255" s="467">
        <v>100.21</v>
      </c>
      <c r="W255" s="467">
        <v>105</v>
      </c>
    </row>
    <row r="256" spans="1:23">
      <c r="A256" s="467"/>
      <c r="B256" s="467"/>
      <c r="C256" s="468" t="s">
        <v>2568</v>
      </c>
      <c r="D256" s="467" t="s">
        <v>182</v>
      </c>
      <c r="E256" s="467" t="s">
        <v>259</v>
      </c>
      <c r="F256" s="472">
        <v>43830</v>
      </c>
      <c r="G256" s="467" t="s">
        <v>2562</v>
      </c>
      <c r="H256" s="467" t="s">
        <v>2569</v>
      </c>
      <c r="I256" s="467" t="s">
        <v>2499</v>
      </c>
      <c r="J256" s="467" t="s">
        <v>2570</v>
      </c>
      <c r="K256" s="467">
        <v>85.36</v>
      </c>
      <c r="L256" s="467" t="s">
        <v>10</v>
      </c>
      <c r="M256" s="467">
        <v>105</v>
      </c>
      <c r="N256" s="467" t="s">
        <v>306</v>
      </c>
      <c r="O256" s="467" t="s">
        <v>2184</v>
      </c>
      <c r="P256" s="467" t="s">
        <v>307</v>
      </c>
      <c r="Q256" s="467" t="s">
        <v>2168</v>
      </c>
      <c r="R256" s="467" t="s">
        <v>351</v>
      </c>
      <c r="S256" s="467" t="s">
        <v>61</v>
      </c>
      <c r="T256" s="467" t="s">
        <v>240</v>
      </c>
      <c r="U256" s="467" t="s">
        <v>302</v>
      </c>
      <c r="V256" s="467">
        <v>100.21</v>
      </c>
      <c r="W256" s="467">
        <v>105</v>
      </c>
    </row>
    <row r="257" spans="1:23">
      <c r="A257" s="467"/>
      <c r="B257" s="467"/>
      <c r="C257" s="468" t="s">
        <v>2571</v>
      </c>
      <c r="D257" s="467" t="s">
        <v>182</v>
      </c>
      <c r="E257" s="467" t="s">
        <v>259</v>
      </c>
      <c r="F257" s="472">
        <v>43830</v>
      </c>
      <c r="G257" s="467" t="s">
        <v>2562</v>
      </c>
      <c r="H257" s="467" t="s">
        <v>2572</v>
      </c>
      <c r="I257" s="467" t="s">
        <v>2499</v>
      </c>
      <c r="J257" s="467" t="s">
        <v>2570</v>
      </c>
      <c r="K257" s="467">
        <v>16.260000000000002</v>
      </c>
      <c r="L257" s="467" t="s">
        <v>10</v>
      </c>
      <c r="M257" s="467">
        <v>20</v>
      </c>
      <c r="N257" s="467" t="s">
        <v>306</v>
      </c>
      <c r="O257" s="467" t="s">
        <v>2184</v>
      </c>
      <c r="P257" s="467" t="s">
        <v>307</v>
      </c>
      <c r="Q257" s="467" t="s">
        <v>2168</v>
      </c>
      <c r="R257" s="467" t="s">
        <v>351</v>
      </c>
      <c r="S257" s="467" t="s">
        <v>61</v>
      </c>
      <c r="T257" s="467" t="s">
        <v>240</v>
      </c>
      <c r="U257" s="467" t="s">
        <v>302</v>
      </c>
      <c r="V257" s="467">
        <v>19.09</v>
      </c>
      <c r="W257" s="467">
        <v>20</v>
      </c>
    </row>
    <row r="258" spans="1:23">
      <c r="A258" s="467"/>
      <c r="B258" s="467"/>
      <c r="C258" s="468" t="s">
        <v>2573</v>
      </c>
      <c r="D258" s="467" t="s">
        <v>182</v>
      </c>
      <c r="E258" s="467" t="s">
        <v>259</v>
      </c>
      <c r="F258" s="472">
        <v>43830</v>
      </c>
      <c r="G258" s="467" t="s">
        <v>2562</v>
      </c>
      <c r="H258" s="467" t="s">
        <v>2572</v>
      </c>
      <c r="I258" s="467" t="s">
        <v>2499</v>
      </c>
      <c r="J258" s="467" t="s">
        <v>2570</v>
      </c>
      <c r="K258" s="467">
        <v>16.260000000000002</v>
      </c>
      <c r="L258" s="467" t="s">
        <v>10</v>
      </c>
      <c r="M258" s="467">
        <v>20</v>
      </c>
      <c r="N258" s="467" t="s">
        <v>306</v>
      </c>
      <c r="O258" s="467" t="s">
        <v>2184</v>
      </c>
      <c r="P258" s="467" t="s">
        <v>307</v>
      </c>
      <c r="Q258" s="467" t="s">
        <v>2168</v>
      </c>
      <c r="R258" s="467" t="s">
        <v>351</v>
      </c>
      <c r="S258" s="467" t="s">
        <v>61</v>
      </c>
      <c r="T258" s="467" t="s">
        <v>240</v>
      </c>
      <c r="U258" s="467" t="s">
        <v>302</v>
      </c>
      <c r="V258" s="467">
        <v>19.09</v>
      </c>
      <c r="W258" s="467">
        <v>20</v>
      </c>
    </row>
    <row r="259" spans="1:23">
      <c r="A259" s="467"/>
      <c r="B259" s="467"/>
      <c r="C259" s="468" t="s">
        <v>2574</v>
      </c>
      <c r="D259" s="467" t="s">
        <v>183</v>
      </c>
      <c r="E259" s="467" t="s">
        <v>259</v>
      </c>
      <c r="F259" s="472">
        <v>43830</v>
      </c>
      <c r="G259" s="467" t="s">
        <v>2562</v>
      </c>
      <c r="H259" s="467" t="s">
        <v>2575</v>
      </c>
      <c r="I259" s="467" t="s">
        <v>2499</v>
      </c>
      <c r="J259" s="467" t="s">
        <v>2576</v>
      </c>
      <c r="K259" s="467">
        <v>32.520000000000003</v>
      </c>
      <c r="L259" s="467" t="s">
        <v>10</v>
      </c>
      <c r="M259" s="467">
        <v>40</v>
      </c>
      <c r="N259" s="467" t="s">
        <v>306</v>
      </c>
      <c r="O259" s="467" t="s">
        <v>2184</v>
      </c>
      <c r="P259" s="467" t="s">
        <v>307</v>
      </c>
      <c r="Q259" s="467" t="s">
        <v>2168</v>
      </c>
      <c r="R259" s="467" t="s">
        <v>351</v>
      </c>
      <c r="S259" s="467" t="s">
        <v>61</v>
      </c>
      <c r="T259" s="467" t="s">
        <v>240</v>
      </c>
      <c r="U259" s="467" t="s">
        <v>302</v>
      </c>
      <c r="V259" s="467">
        <v>38.18</v>
      </c>
      <c r="W259" s="467">
        <v>40</v>
      </c>
    </row>
    <row r="260" spans="1:23">
      <c r="A260" s="467"/>
      <c r="B260" s="467"/>
      <c r="C260" s="468" t="s">
        <v>2577</v>
      </c>
      <c r="D260" s="467" t="s">
        <v>183</v>
      </c>
      <c r="E260" s="467" t="s">
        <v>259</v>
      </c>
      <c r="F260" s="472">
        <v>43830</v>
      </c>
      <c r="G260" s="467" t="s">
        <v>2562</v>
      </c>
      <c r="H260" s="467" t="s">
        <v>2488</v>
      </c>
      <c r="I260" s="467" t="s">
        <v>2499</v>
      </c>
      <c r="J260" s="467" t="s">
        <v>2578</v>
      </c>
      <c r="K260" s="467">
        <v>349.56</v>
      </c>
      <c r="L260" s="467" t="s">
        <v>10</v>
      </c>
      <c r="M260" s="467">
        <v>430</v>
      </c>
      <c r="N260" s="467" t="s">
        <v>306</v>
      </c>
      <c r="O260" s="467" t="s">
        <v>2184</v>
      </c>
      <c r="P260" s="467" t="s">
        <v>307</v>
      </c>
      <c r="Q260" s="467" t="s">
        <v>2168</v>
      </c>
      <c r="R260" s="467" t="s">
        <v>351</v>
      </c>
      <c r="S260" s="467" t="s">
        <v>61</v>
      </c>
      <c r="T260" s="467" t="s">
        <v>240</v>
      </c>
      <c r="U260" s="467" t="s">
        <v>302</v>
      </c>
      <c r="V260" s="467">
        <v>410.38</v>
      </c>
      <c r="W260" s="467">
        <v>430</v>
      </c>
    </row>
    <row r="261" spans="1:23">
      <c r="A261" s="467"/>
      <c r="B261" s="467"/>
      <c r="C261" s="468" t="s">
        <v>2579</v>
      </c>
      <c r="D261" s="467" t="s">
        <v>183</v>
      </c>
      <c r="E261" s="467" t="s">
        <v>259</v>
      </c>
      <c r="F261" s="472">
        <v>43830</v>
      </c>
      <c r="G261" s="467" t="s">
        <v>2562</v>
      </c>
      <c r="H261" s="467" t="s">
        <v>2488</v>
      </c>
      <c r="I261" s="467" t="s">
        <v>2499</v>
      </c>
      <c r="J261" s="467" t="s">
        <v>2580</v>
      </c>
      <c r="K261" s="467">
        <v>349.56</v>
      </c>
      <c r="L261" s="467" t="s">
        <v>10</v>
      </c>
      <c r="M261" s="467">
        <v>430</v>
      </c>
      <c r="N261" s="467" t="s">
        <v>306</v>
      </c>
      <c r="O261" s="467" t="s">
        <v>2184</v>
      </c>
      <c r="P261" s="467" t="s">
        <v>307</v>
      </c>
      <c r="Q261" s="467" t="s">
        <v>2168</v>
      </c>
      <c r="R261" s="467" t="s">
        <v>351</v>
      </c>
      <c r="S261" s="467" t="s">
        <v>61</v>
      </c>
      <c r="T261" s="467" t="s">
        <v>240</v>
      </c>
      <c r="U261" s="467" t="s">
        <v>302</v>
      </c>
      <c r="V261" s="467">
        <v>410.38</v>
      </c>
      <c r="W261" s="467">
        <v>430</v>
      </c>
    </row>
    <row r="262" spans="1:23">
      <c r="A262" s="467"/>
      <c r="B262" s="467"/>
      <c r="C262" s="468" t="s">
        <v>2581</v>
      </c>
      <c r="D262" s="467" t="s">
        <v>183</v>
      </c>
      <c r="E262" s="467" t="s">
        <v>259</v>
      </c>
      <c r="F262" s="472">
        <v>43830</v>
      </c>
      <c r="G262" s="467" t="s">
        <v>2562</v>
      </c>
      <c r="H262" s="467" t="s">
        <v>2296</v>
      </c>
      <c r="I262" s="467" t="s">
        <v>2499</v>
      </c>
      <c r="J262" s="467" t="s">
        <v>2582</v>
      </c>
      <c r="K262" s="467">
        <v>40.65</v>
      </c>
      <c r="L262" s="467" t="s">
        <v>10</v>
      </c>
      <c r="M262" s="467">
        <v>50</v>
      </c>
      <c r="N262" s="467" t="s">
        <v>306</v>
      </c>
      <c r="O262" s="467" t="s">
        <v>2184</v>
      </c>
      <c r="P262" s="467" t="s">
        <v>307</v>
      </c>
      <c r="Q262" s="467" t="s">
        <v>2168</v>
      </c>
      <c r="R262" s="467" t="s">
        <v>351</v>
      </c>
      <c r="S262" s="467" t="s">
        <v>61</v>
      </c>
      <c r="T262" s="467" t="s">
        <v>240</v>
      </c>
      <c r="U262" s="467" t="s">
        <v>302</v>
      </c>
      <c r="V262" s="467">
        <v>47.72</v>
      </c>
      <c r="W262" s="467">
        <v>50</v>
      </c>
    </row>
    <row r="263" spans="1:23">
      <c r="A263" s="467"/>
      <c r="B263" s="467"/>
      <c r="C263" s="468" t="s">
        <v>2583</v>
      </c>
      <c r="D263" s="467" t="s">
        <v>183</v>
      </c>
      <c r="E263" s="467" t="s">
        <v>259</v>
      </c>
      <c r="F263" s="472">
        <v>43830</v>
      </c>
      <c r="G263" s="467" t="s">
        <v>2562</v>
      </c>
      <c r="H263" s="467" t="s">
        <v>2584</v>
      </c>
      <c r="I263" s="467" t="s">
        <v>2499</v>
      </c>
      <c r="J263" s="467" t="s">
        <v>2585</v>
      </c>
      <c r="K263" s="467">
        <v>40.65</v>
      </c>
      <c r="L263" s="467" t="s">
        <v>10</v>
      </c>
      <c r="M263" s="467">
        <v>50</v>
      </c>
      <c r="N263" s="467" t="s">
        <v>306</v>
      </c>
      <c r="O263" s="467" t="s">
        <v>2184</v>
      </c>
      <c r="P263" s="467" t="s">
        <v>307</v>
      </c>
      <c r="Q263" s="467" t="s">
        <v>2168</v>
      </c>
      <c r="R263" s="467" t="s">
        <v>351</v>
      </c>
      <c r="S263" s="467" t="s">
        <v>61</v>
      </c>
      <c r="T263" s="467" t="s">
        <v>240</v>
      </c>
      <c r="U263" s="467" t="s">
        <v>302</v>
      </c>
      <c r="V263" s="467">
        <v>47.72</v>
      </c>
      <c r="W263" s="467">
        <v>50</v>
      </c>
    </row>
    <row r="264" spans="1:23">
      <c r="A264" s="467"/>
      <c r="B264" s="467"/>
      <c r="C264" s="468" t="s">
        <v>2586</v>
      </c>
      <c r="D264" s="467" t="s">
        <v>183</v>
      </c>
      <c r="E264" s="467" t="s">
        <v>259</v>
      </c>
      <c r="F264" s="472">
        <v>43830</v>
      </c>
      <c r="G264" s="467" t="s">
        <v>2562</v>
      </c>
      <c r="H264" s="467" t="s">
        <v>2587</v>
      </c>
      <c r="I264" s="467" t="s">
        <v>2499</v>
      </c>
      <c r="J264" s="467" t="s">
        <v>2588</v>
      </c>
      <c r="K264" s="467">
        <v>609.70000000000005</v>
      </c>
      <c r="L264" s="467" t="s">
        <v>10</v>
      </c>
      <c r="M264" s="467">
        <v>750</v>
      </c>
      <c r="N264" s="467" t="s">
        <v>306</v>
      </c>
      <c r="O264" s="467" t="s">
        <v>2184</v>
      </c>
      <c r="P264" s="467" t="s">
        <v>307</v>
      </c>
      <c r="Q264" s="467" t="s">
        <v>2168</v>
      </c>
      <c r="R264" s="467" t="s">
        <v>351</v>
      </c>
      <c r="S264" s="467" t="s">
        <v>61</v>
      </c>
      <c r="T264" s="467" t="s">
        <v>240</v>
      </c>
      <c r="U264" s="467" t="s">
        <v>302</v>
      </c>
      <c r="V264" s="467">
        <v>715.78</v>
      </c>
      <c r="W264" s="467">
        <v>750</v>
      </c>
    </row>
    <row r="265" spans="1:23">
      <c r="A265" s="467"/>
      <c r="B265" s="467"/>
      <c r="C265" s="468" t="s">
        <v>2589</v>
      </c>
      <c r="D265" s="467" t="s">
        <v>183</v>
      </c>
      <c r="E265" s="467" t="s">
        <v>259</v>
      </c>
      <c r="F265" s="472">
        <v>43830</v>
      </c>
      <c r="G265" s="467" t="s">
        <v>2562</v>
      </c>
      <c r="H265" s="467" t="s">
        <v>2590</v>
      </c>
      <c r="I265" s="467" t="s">
        <v>2499</v>
      </c>
      <c r="J265" s="467" t="s">
        <v>2591</v>
      </c>
      <c r="K265" s="467">
        <v>16.260000000000002</v>
      </c>
      <c r="L265" s="467" t="s">
        <v>10</v>
      </c>
      <c r="M265" s="467">
        <v>20</v>
      </c>
      <c r="N265" s="467" t="s">
        <v>306</v>
      </c>
      <c r="O265" s="467" t="s">
        <v>2184</v>
      </c>
      <c r="P265" s="467" t="s">
        <v>307</v>
      </c>
      <c r="Q265" s="467" t="s">
        <v>2168</v>
      </c>
      <c r="R265" s="467" t="s">
        <v>351</v>
      </c>
      <c r="S265" s="467" t="s">
        <v>61</v>
      </c>
      <c r="T265" s="467" t="s">
        <v>240</v>
      </c>
      <c r="U265" s="467" t="s">
        <v>302</v>
      </c>
      <c r="V265" s="467">
        <v>19.09</v>
      </c>
      <c r="W265" s="467">
        <v>20</v>
      </c>
    </row>
    <row r="266" spans="1:23">
      <c r="A266" s="467"/>
      <c r="B266" s="467"/>
      <c r="C266" s="468" t="s">
        <v>2592</v>
      </c>
      <c r="D266" s="467" t="s">
        <v>183</v>
      </c>
      <c r="E266" s="467" t="s">
        <v>259</v>
      </c>
      <c r="F266" s="472">
        <v>43830</v>
      </c>
      <c r="G266" s="467" t="s">
        <v>2562</v>
      </c>
      <c r="H266" s="467" t="s">
        <v>2288</v>
      </c>
      <c r="I266" s="467" t="s">
        <v>2499</v>
      </c>
      <c r="J266" s="467" t="s">
        <v>2593</v>
      </c>
      <c r="K266" s="467">
        <v>16.260000000000002</v>
      </c>
      <c r="L266" s="467" t="s">
        <v>10</v>
      </c>
      <c r="M266" s="467">
        <v>20</v>
      </c>
      <c r="N266" s="467" t="s">
        <v>306</v>
      </c>
      <c r="O266" s="467" t="s">
        <v>2184</v>
      </c>
      <c r="P266" s="467" t="s">
        <v>307</v>
      </c>
      <c r="Q266" s="467" t="s">
        <v>2168</v>
      </c>
      <c r="R266" s="467" t="s">
        <v>351</v>
      </c>
      <c r="S266" s="467" t="s">
        <v>61</v>
      </c>
      <c r="T266" s="467" t="s">
        <v>240</v>
      </c>
      <c r="U266" s="467" t="s">
        <v>302</v>
      </c>
      <c r="V266" s="467">
        <v>19.09</v>
      </c>
      <c r="W266" s="467">
        <v>20</v>
      </c>
    </row>
    <row r="267" spans="1:23">
      <c r="A267" s="467"/>
      <c r="B267" s="467"/>
      <c r="C267" s="468" t="s">
        <v>2594</v>
      </c>
      <c r="D267" s="467" t="s">
        <v>183</v>
      </c>
      <c r="E267" s="467" t="s">
        <v>259</v>
      </c>
      <c r="F267" s="472">
        <v>43830</v>
      </c>
      <c r="G267" s="467" t="s">
        <v>2562</v>
      </c>
      <c r="H267" s="467" t="s">
        <v>2590</v>
      </c>
      <c r="I267" s="467" t="s">
        <v>2499</v>
      </c>
      <c r="J267" s="467" t="s">
        <v>2595</v>
      </c>
      <c r="K267" s="467">
        <v>40.65</v>
      </c>
      <c r="L267" s="467" t="s">
        <v>10</v>
      </c>
      <c r="M267" s="467">
        <v>50</v>
      </c>
      <c r="N267" s="467" t="s">
        <v>306</v>
      </c>
      <c r="O267" s="467" t="s">
        <v>2184</v>
      </c>
      <c r="P267" s="467" t="s">
        <v>307</v>
      </c>
      <c r="Q267" s="467" t="s">
        <v>2168</v>
      </c>
      <c r="R267" s="467" t="s">
        <v>351</v>
      </c>
      <c r="S267" s="467" t="s">
        <v>61</v>
      </c>
      <c r="T267" s="467" t="s">
        <v>240</v>
      </c>
      <c r="U267" s="467" t="s">
        <v>302</v>
      </c>
      <c r="V267" s="467">
        <v>47.72</v>
      </c>
      <c r="W267" s="467">
        <v>50</v>
      </c>
    </row>
    <row r="268" spans="1:23">
      <c r="A268" s="467"/>
      <c r="B268" s="467"/>
      <c r="C268" s="468" t="s">
        <v>2596</v>
      </c>
      <c r="D268" s="467" t="s">
        <v>183</v>
      </c>
      <c r="E268" s="467" t="s">
        <v>259</v>
      </c>
      <c r="F268" s="472">
        <v>43830</v>
      </c>
      <c r="G268" s="467" t="s">
        <v>2562</v>
      </c>
      <c r="H268" s="467" t="s">
        <v>2288</v>
      </c>
      <c r="I268" s="467" t="s">
        <v>2499</v>
      </c>
      <c r="J268" s="467" t="s">
        <v>2597</v>
      </c>
      <c r="K268" s="467">
        <v>40.65</v>
      </c>
      <c r="L268" s="467" t="s">
        <v>10</v>
      </c>
      <c r="M268" s="467">
        <v>50</v>
      </c>
      <c r="N268" s="467" t="s">
        <v>306</v>
      </c>
      <c r="O268" s="467" t="s">
        <v>2184</v>
      </c>
      <c r="P268" s="467" t="s">
        <v>307</v>
      </c>
      <c r="Q268" s="467" t="s">
        <v>2168</v>
      </c>
      <c r="R268" s="467" t="s">
        <v>351</v>
      </c>
      <c r="S268" s="467" t="s">
        <v>61</v>
      </c>
      <c r="T268" s="467" t="s">
        <v>240</v>
      </c>
      <c r="U268" s="467" t="s">
        <v>302</v>
      </c>
      <c r="V268" s="467">
        <v>47.72</v>
      </c>
      <c r="W268" s="467">
        <v>50</v>
      </c>
    </row>
    <row r="269" spans="1:23">
      <c r="A269" s="467"/>
      <c r="B269" s="467"/>
      <c r="C269" s="468" t="s">
        <v>2598</v>
      </c>
      <c r="D269" s="467" t="s">
        <v>184</v>
      </c>
      <c r="E269" s="467" t="s">
        <v>259</v>
      </c>
      <c r="F269" s="472">
        <v>43646</v>
      </c>
      <c r="G269" s="467" t="s">
        <v>865</v>
      </c>
      <c r="H269" s="467" t="s">
        <v>2557</v>
      </c>
      <c r="I269" s="467" t="s">
        <v>2201</v>
      </c>
      <c r="J269" s="467" t="s">
        <v>870</v>
      </c>
      <c r="K269" s="467">
        <v>223.06</v>
      </c>
      <c r="L269" s="467" t="s">
        <v>10</v>
      </c>
      <c r="M269" s="467">
        <v>290.92</v>
      </c>
      <c r="N269" s="467" t="s">
        <v>306</v>
      </c>
      <c r="O269" s="467" t="s">
        <v>2184</v>
      </c>
      <c r="P269" s="467" t="s">
        <v>307</v>
      </c>
      <c r="Q269" s="467" t="s">
        <v>2168</v>
      </c>
      <c r="R269" s="467" t="s">
        <v>351</v>
      </c>
      <c r="S269" s="467" t="s">
        <v>61</v>
      </c>
      <c r="T269" s="467" t="s">
        <v>240</v>
      </c>
      <c r="U269" s="467" t="s">
        <v>302</v>
      </c>
      <c r="V269" s="467">
        <v>252.41</v>
      </c>
      <c r="W269" s="467">
        <v>290.92</v>
      </c>
    </row>
    <row r="270" spans="1:23">
      <c r="A270" s="467"/>
      <c r="B270" s="467"/>
      <c r="C270" s="468" t="s">
        <v>2599</v>
      </c>
      <c r="D270" s="467" t="s">
        <v>184</v>
      </c>
      <c r="E270" s="467" t="s">
        <v>259</v>
      </c>
      <c r="F270" s="472">
        <v>43646</v>
      </c>
      <c r="G270" s="467" t="s">
        <v>865</v>
      </c>
      <c r="H270" s="467" t="s">
        <v>2557</v>
      </c>
      <c r="I270" s="467" t="s">
        <v>2201</v>
      </c>
      <c r="J270" s="467" t="s">
        <v>871</v>
      </c>
      <c r="K270" s="467">
        <v>223.06</v>
      </c>
      <c r="L270" s="467" t="s">
        <v>10</v>
      </c>
      <c r="M270" s="467">
        <v>290.92</v>
      </c>
      <c r="N270" s="467" t="s">
        <v>306</v>
      </c>
      <c r="O270" s="467" t="s">
        <v>2184</v>
      </c>
      <c r="P270" s="467" t="s">
        <v>307</v>
      </c>
      <c r="Q270" s="467" t="s">
        <v>2168</v>
      </c>
      <c r="R270" s="467" t="s">
        <v>351</v>
      </c>
      <c r="S270" s="467" t="s">
        <v>61</v>
      </c>
      <c r="T270" s="467" t="s">
        <v>240</v>
      </c>
      <c r="U270" s="467" t="s">
        <v>302</v>
      </c>
      <c r="V270" s="467">
        <v>252.41</v>
      </c>
      <c r="W270" s="467">
        <v>290.92</v>
      </c>
    </row>
    <row r="271" spans="1:23">
      <c r="A271" s="467"/>
      <c r="B271" s="467"/>
      <c r="C271" s="468" t="s">
        <v>2600</v>
      </c>
      <c r="D271" s="467" t="s">
        <v>184</v>
      </c>
      <c r="E271" s="467" t="s">
        <v>259</v>
      </c>
      <c r="F271" s="472">
        <v>43646</v>
      </c>
      <c r="G271" s="467" t="s">
        <v>865</v>
      </c>
      <c r="H271" s="467" t="s">
        <v>2557</v>
      </c>
      <c r="I271" s="467" t="s">
        <v>2201</v>
      </c>
      <c r="J271" s="467" t="s">
        <v>871</v>
      </c>
      <c r="K271" s="467">
        <v>223.06</v>
      </c>
      <c r="L271" s="467" t="s">
        <v>10</v>
      </c>
      <c r="M271" s="467">
        <v>290.92</v>
      </c>
      <c r="N271" s="467" t="s">
        <v>306</v>
      </c>
      <c r="O271" s="467" t="s">
        <v>2184</v>
      </c>
      <c r="P271" s="467" t="s">
        <v>307</v>
      </c>
      <c r="Q271" s="467" t="s">
        <v>2168</v>
      </c>
      <c r="R271" s="467" t="s">
        <v>351</v>
      </c>
      <c r="S271" s="467" t="s">
        <v>61</v>
      </c>
      <c r="T271" s="467" t="s">
        <v>240</v>
      </c>
      <c r="U271" s="467" t="s">
        <v>302</v>
      </c>
      <c r="V271" s="467">
        <v>252.41</v>
      </c>
      <c r="W271" s="467">
        <v>290.92</v>
      </c>
    </row>
    <row r="272" spans="1:23">
      <c r="A272" s="467"/>
      <c r="B272" s="467"/>
      <c r="C272" s="468" t="s">
        <v>2601</v>
      </c>
      <c r="D272" s="467" t="s">
        <v>184</v>
      </c>
      <c r="E272" s="467" t="s">
        <v>259</v>
      </c>
      <c r="F272" s="472">
        <v>43646</v>
      </c>
      <c r="G272" s="467" t="s">
        <v>865</v>
      </c>
      <c r="H272" s="467" t="s">
        <v>2557</v>
      </c>
      <c r="I272" s="467" t="s">
        <v>2201</v>
      </c>
      <c r="J272" s="467" t="s">
        <v>871</v>
      </c>
      <c r="K272" s="467">
        <v>223.06</v>
      </c>
      <c r="L272" s="467" t="s">
        <v>10</v>
      </c>
      <c r="M272" s="467">
        <v>290.92</v>
      </c>
      <c r="N272" s="467" t="s">
        <v>306</v>
      </c>
      <c r="O272" s="467" t="s">
        <v>2184</v>
      </c>
      <c r="P272" s="467" t="s">
        <v>307</v>
      </c>
      <c r="Q272" s="467" t="s">
        <v>2168</v>
      </c>
      <c r="R272" s="467" t="s">
        <v>351</v>
      </c>
      <c r="S272" s="467" t="s">
        <v>61</v>
      </c>
      <c r="T272" s="467" t="s">
        <v>240</v>
      </c>
      <c r="U272" s="467" t="s">
        <v>302</v>
      </c>
      <c r="V272" s="467">
        <v>252.41</v>
      </c>
      <c r="W272" s="467">
        <v>290.92</v>
      </c>
    </row>
    <row r="273" spans="1:23">
      <c r="A273" s="467"/>
      <c r="B273" s="467"/>
      <c r="C273" s="468" t="s">
        <v>2602</v>
      </c>
      <c r="D273" s="467" t="s">
        <v>184</v>
      </c>
      <c r="E273" s="467" t="s">
        <v>259</v>
      </c>
      <c r="F273" s="472">
        <v>43646</v>
      </c>
      <c r="G273" s="467" t="s">
        <v>865</v>
      </c>
      <c r="H273" s="467" t="s">
        <v>2557</v>
      </c>
      <c r="I273" s="467" t="s">
        <v>2201</v>
      </c>
      <c r="J273" s="467" t="s">
        <v>871</v>
      </c>
      <c r="K273" s="467">
        <v>223.06</v>
      </c>
      <c r="L273" s="467" t="s">
        <v>10</v>
      </c>
      <c r="M273" s="467">
        <v>290.92</v>
      </c>
      <c r="N273" s="467" t="s">
        <v>306</v>
      </c>
      <c r="O273" s="467" t="s">
        <v>2184</v>
      </c>
      <c r="P273" s="467" t="s">
        <v>307</v>
      </c>
      <c r="Q273" s="467" t="s">
        <v>2168</v>
      </c>
      <c r="R273" s="467" t="s">
        <v>351</v>
      </c>
      <c r="S273" s="467" t="s">
        <v>61</v>
      </c>
      <c r="T273" s="467" t="s">
        <v>240</v>
      </c>
      <c r="U273" s="467" t="s">
        <v>302</v>
      </c>
      <c r="V273" s="467">
        <v>252.41</v>
      </c>
      <c r="W273" s="467">
        <v>290.92</v>
      </c>
    </row>
    <row r="274" spans="1:23">
      <c r="A274" s="467"/>
      <c r="B274" s="467"/>
      <c r="C274" s="468" t="s">
        <v>2603</v>
      </c>
      <c r="D274" s="467" t="s">
        <v>184</v>
      </c>
      <c r="E274" s="467" t="s">
        <v>259</v>
      </c>
      <c r="F274" s="472">
        <v>43738</v>
      </c>
      <c r="G274" s="467" t="s">
        <v>1520</v>
      </c>
      <c r="H274" s="467" t="s">
        <v>2604</v>
      </c>
      <c r="I274" s="467" t="s">
        <v>2248</v>
      </c>
      <c r="J274" s="467" t="s">
        <v>1521</v>
      </c>
      <c r="K274" s="467">
        <v>296.24</v>
      </c>
      <c r="L274" s="467" t="s">
        <v>10</v>
      </c>
      <c r="M274" s="467">
        <v>368.1</v>
      </c>
      <c r="N274" s="467" t="s">
        <v>350</v>
      </c>
      <c r="O274" s="467" t="s">
        <v>2249</v>
      </c>
      <c r="P274" s="467" t="s">
        <v>307</v>
      </c>
      <c r="Q274" s="467" t="s">
        <v>2168</v>
      </c>
      <c r="R274" s="467" t="s">
        <v>351</v>
      </c>
      <c r="S274" s="467" t="s">
        <v>61</v>
      </c>
      <c r="T274" s="467" t="s">
        <v>240</v>
      </c>
      <c r="U274" s="467" t="s">
        <v>302</v>
      </c>
      <c r="V274" s="467">
        <v>327.22000000000003</v>
      </c>
      <c r="W274" s="467">
        <v>368.1</v>
      </c>
    </row>
    <row r="275" spans="1:23">
      <c r="A275" s="467"/>
      <c r="B275" s="467"/>
      <c r="C275" s="468" t="s">
        <v>2605</v>
      </c>
      <c r="D275" s="467" t="s">
        <v>184</v>
      </c>
      <c r="E275" s="467" t="s">
        <v>259</v>
      </c>
      <c r="F275" s="472">
        <v>43738</v>
      </c>
      <c r="G275" s="467" t="s">
        <v>1520</v>
      </c>
      <c r="H275" s="467" t="s">
        <v>2604</v>
      </c>
      <c r="I275" s="467" t="s">
        <v>2248</v>
      </c>
      <c r="J275" s="467" t="s">
        <v>1522</v>
      </c>
      <c r="K275" s="467">
        <v>362.16</v>
      </c>
      <c r="L275" s="467" t="s">
        <v>10</v>
      </c>
      <c r="M275" s="467">
        <v>450</v>
      </c>
      <c r="N275" s="467" t="s">
        <v>350</v>
      </c>
      <c r="O275" s="467" t="s">
        <v>2249</v>
      </c>
      <c r="P275" s="467" t="s">
        <v>307</v>
      </c>
      <c r="Q275" s="467" t="s">
        <v>2168</v>
      </c>
      <c r="R275" s="467" t="s">
        <v>351</v>
      </c>
      <c r="S275" s="467" t="s">
        <v>61</v>
      </c>
      <c r="T275" s="467" t="s">
        <v>240</v>
      </c>
      <c r="U275" s="467" t="s">
        <v>302</v>
      </c>
      <c r="V275" s="467">
        <v>400.04</v>
      </c>
      <c r="W275" s="467">
        <v>450</v>
      </c>
    </row>
    <row r="276" spans="1:23">
      <c r="A276" s="467"/>
      <c r="B276" s="467"/>
      <c r="C276" s="468" t="s">
        <v>2606</v>
      </c>
      <c r="D276" s="467" t="s">
        <v>184</v>
      </c>
      <c r="E276" s="467" t="s">
        <v>259</v>
      </c>
      <c r="F276" s="472">
        <v>43738</v>
      </c>
      <c r="G276" s="467" t="s">
        <v>1520</v>
      </c>
      <c r="H276" s="467" t="s">
        <v>2604</v>
      </c>
      <c r="I276" s="467" t="s">
        <v>2248</v>
      </c>
      <c r="J276" s="467" t="s">
        <v>1521</v>
      </c>
      <c r="K276" s="467">
        <v>296.24</v>
      </c>
      <c r="L276" s="467" t="s">
        <v>10</v>
      </c>
      <c r="M276" s="467">
        <v>368.1</v>
      </c>
      <c r="N276" s="467" t="s">
        <v>350</v>
      </c>
      <c r="O276" s="467" t="s">
        <v>2249</v>
      </c>
      <c r="P276" s="467" t="s">
        <v>307</v>
      </c>
      <c r="Q276" s="467" t="s">
        <v>2168</v>
      </c>
      <c r="R276" s="467" t="s">
        <v>351</v>
      </c>
      <c r="S276" s="467" t="s">
        <v>61</v>
      </c>
      <c r="T276" s="467" t="s">
        <v>240</v>
      </c>
      <c r="U276" s="467" t="s">
        <v>302</v>
      </c>
      <c r="V276" s="467">
        <v>327.22000000000003</v>
      </c>
      <c r="W276" s="467">
        <v>368.1</v>
      </c>
    </row>
    <row r="277" spans="1:23">
      <c r="A277" s="467"/>
      <c r="B277" s="467"/>
      <c r="C277" s="468" t="s">
        <v>2607</v>
      </c>
      <c r="D277" s="467" t="s">
        <v>184</v>
      </c>
      <c r="E277" s="467" t="s">
        <v>259</v>
      </c>
      <c r="F277" s="472">
        <v>43738</v>
      </c>
      <c r="G277" s="467" t="s">
        <v>1520</v>
      </c>
      <c r="H277" s="467" t="s">
        <v>2604</v>
      </c>
      <c r="I277" s="467" t="s">
        <v>2248</v>
      </c>
      <c r="J277" s="467" t="s">
        <v>1522</v>
      </c>
      <c r="K277" s="467">
        <v>362.16</v>
      </c>
      <c r="L277" s="467" t="s">
        <v>10</v>
      </c>
      <c r="M277" s="467">
        <v>450</v>
      </c>
      <c r="N277" s="467" t="s">
        <v>306</v>
      </c>
      <c r="O277" s="467" t="s">
        <v>2184</v>
      </c>
      <c r="P277" s="467" t="s">
        <v>307</v>
      </c>
      <c r="Q277" s="467" t="s">
        <v>2168</v>
      </c>
      <c r="R277" s="467" t="s">
        <v>351</v>
      </c>
      <c r="S277" s="467" t="s">
        <v>61</v>
      </c>
      <c r="T277" s="467" t="s">
        <v>240</v>
      </c>
      <c r="U277" s="467" t="s">
        <v>302</v>
      </c>
      <c r="V277" s="467">
        <v>400.04</v>
      </c>
      <c r="W277" s="467">
        <v>450</v>
      </c>
    </row>
    <row r="278" spans="1:23">
      <c r="A278" s="467"/>
      <c r="B278" s="467"/>
      <c r="C278" s="468" t="s">
        <v>2608</v>
      </c>
      <c r="D278" s="467" t="s">
        <v>184</v>
      </c>
      <c r="E278" s="467" t="s">
        <v>259</v>
      </c>
      <c r="F278" s="472">
        <v>43738</v>
      </c>
      <c r="G278" s="467" t="s">
        <v>1520</v>
      </c>
      <c r="H278" s="467" t="s">
        <v>2604</v>
      </c>
      <c r="I278" s="467" t="s">
        <v>2248</v>
      </c>
      <c r="J278" s="467" t="s">
        <v>1521</v>
      </c>
      <c r="K278" s="467">
        <v>296.24</v>
      </c>
      <c r="L278" s="467" t="s">
        <v>10</v>
      </c>
      <c r="M278" s="467">
        <v>368.1</v>
      </c>
      <c r="N278" s="467" t="s">
        <v>306</v>
      </c>
      <c r="O278" s="467" t="s">
        <v>2184</v>
      </c>
      <c r="P278" s="467" t="s">
        <v>307</v>
      </c>
      <c r="Q278" s="467" t="s">
        <v>2168</v>
      </c>
      <c r="R278" s="467" t="s">
        <v>351</v>
      </c>
      <c r="S278" s="467" t="s">
        <v>61</v>
      </c>
      <c r="T278" s="467" t="s">
        <v>240</v>
      </c>
      <c r="U278" s="467" t="s">
        <v>302</v>
      </c>
      <c r="V278" s="467">
        <v>327.22000000000003</v>
      </c>
      <c r="W278" s="467">
        <v>368.1</v>
      </c>
    </row>
    <row r="279" spans="1:23">
      <c r="A279" s="467"/>
      <c r="B279" s="467"/>
      <c r="C279" s="468" t="s">
        <v>2609</v>
      </c>
      <c r="D279" s="467" t="s">
        <v>184</v>
      </c>
      <c r="E279" s="467" t="s">
        <v>259</v>
      </c>
      <c r="F279" s="472">
        <v>43738</v>
      </c>
      <c r="G279" s="467" t="s">
        <v>1520</v>
      </c>
      <c r="H279" s="467" t="s">
        <v>2604</v>
      </c>
      <c r="I279" s="467" t="s">
        <v>2248</v>
      </c>
      <c r="J279" s="467" t="s">
        <v>1522</v>
      </c>
      <c r="K279" s="467">
        <v>362.16</v>
      </c>
      <c r="L279" s="467" t="s">
        <v>10</v>
      </c>
      <c r="M279" s="467">
        <v>450</v>
      </c>
      <c r="N279" s="467" t="s">
        <v>306</v>
      </c>
      <c r="O279" s="467" t="s">
        <v>2184</v>
      </c>
      <c r="P279" s="467" t="s">
        <v>307</v>
      </c>
      <c r="Q279" s="467" t="s">
        <v>2168</v>
      </c>
      <c r="R279" s="467" t="s">
        <v>351</v>
      </c>
      <c r="S279" s="467" t="s">
        <v>61</v>
      </c>
      <c r="T279" s="467" t="s">
        <v>240</v>
      </c>
      <c r="U279" s="467" t="s">
        <v>302</v>
      </c>
      <c r="V279" s="467">
        <v>400.04</v>
      </c>
      <c r="W279" s="467">
        <v>450</v>
      </c>
    </row>
    <row r="280" spans="1:23">
      <c r="A280" s="467"/>
      <c r="B280" s="467"/>
      <c r="C280" s="468" t="s">
        <v>2610</v>
      </c>
      <c r="D280" s="467" t="s">
        <v>184</v>
      </c>
      <c r="E280" s="467" t="s">
        <v>259</v>
      </c>
      <c r="F280" s="472">
        <v>43738</v>
      </c>
      <c r="G280" s="467" t="s">
        <v>1520</v>
      </c>
      <c r="H280" s="467" t="s">
        <v>2604</v>
      </c>
      <c r="I280" s="467" t="s">
        <v>2248</v>
      </c>
      <c r="J280" s="467" t="s">
        <v>1521</v>
      </c>
      <c r="K280" s="467">
        <v>296.24</v>
      </c>
      <c r="L280" s="467" t="s">
        <v>10</v>
      </c>
      <c r="M280" s="467">
        <v>368.1</v>
      </c>
      <c r="N280" s="467" t="s">
        <v>306</v>
      </c>
      <c r="O280" s="467" t="s">
        <v>2184</v>
      </c>
      <c r="P280" s="467" t="s">
        <v>307</v>
      </c>
      <c r="Q280" s="467" t="s">
        <v>2168</v>
      </c>
      <c r="R280" s="467" t="s">
        <v>351</v>
      </c>
      <c r="S280" s="467" t="s">
        <v>61</v>
      </c>
      <c r="T280" s="467" t="s">
        <v>240</v>
      </c>
      <c r="U280" s="467" t="s">
        <v>302</v>
      </c>
      <c r="V280" s="467">
        <v>327.22000000000003</v>
      </c>
      <c r="W280" s="467">
        <v>368.1</v>
      </c>
    </row>
    <row r="281" spans="1:23">
      <c r="A281" s="467"/>
      <c r="B281" s="467"/>
      <c r="C281" s="468" t="s">
        <v>2611</v>
      </c>
      <c r="D281" s="467" t="s">
        <v>184</v>
      </c>
      <c r="E281" s="467" t="s">
        <v>259</v>
      </c>
      <c r="F281" s="472">
        <v>43738</v>
      </c>
      <c r="G281" s="467" t="s">
        <v>1520</v>
      </c>
      <c r="H281" s="467" t="s">
        <v>2604</v>
      </c>
      <c r="I281" s="467" t="s">
        <v>2248</v>
      </c>
      <c r="J281" s="467" t="s">
        <v>1522</v>
      </c>
      <c r="K281" s="467">
        <v>362.16</v>
      </c>
      <c r="L281" s="467" t="s">
        <v>10</v>
      </c>
      <c r="M281" s="467">
        <v>450</v>
      </c>
      <c r="N281" s="467" t="s">
        <v>306</v>
      </c>
      <c r="O281" s="467" t="s">
        <v>2184</v>
      </c>
      <c r="P281" s="467" t="s">
        <v>307</v>
      </c>
      <c r="Q281" s="467" t="s">
        <v>2168</v>
      </c>
      <c r="R281" s="467" t="s">
        <v>351</v>
      </c>
      <c r="S281" s="467" t="s">
        <v>61</v>
      </c>
      <c r="T281" s="467" t="s">
        <v>240</v>
      </c>
      <c r="U281" s="467" t="s">
        <v>302</v>
      </c>
      <c r="V281" s="467">
        <v>400.04</v>
      </c>
      <c r="W281" s="467">
        <v>450</v>
      </c>
    </row>
    <row r="282" spans="1:23">
      <c r="A282" s="467"/>
      <c r="B282" s="467"/>
      <c r="C282" s="468" t="s">
        <v>2612</v>
      </c>
      <c r="D282" s="467" t="s">
        <v>184</v>
      </c>
      <c r="E282" s="467" t="s">
        <v>259</v>
      </c>
      <c r="F282" s="472">
        <v>43738</v>
      </c>
      <c r="G282" s="467" t="s">
        <v>1520</v>
      </c>
      <c r="H282" s="467" t="s">
        <v>2604</v>
      </c>
      <c r="I282" s="467" t="s">
        <v>2248</v>
      </c>
      <c r="J282" s="467" t="s">
        <v>1521</v>
      </c>
      <c r="K282" s="467">
        <v>296.24</v>
      </c>
      <c r="L282" s="467" t="s">
        <v>10</v>
      </c>
      <c r="M282" s="467">
        <v>368.1</v>
      </c>
      <c r="N282" s="467" t="s">
        <v>306</v>
      </c>
      <c r="O282" s="467" t="s">
        <v>2184</v>
      </c>
      <c r="P282" s="467" t="s">
        <v>307</v>
      </c>
      <c r="Q282" s="467" t="s">
        <v>2168</v>
      </c>
      <c r="R282" s="467" t="s">
        <v>351</v>
      </c>
      <c r="S282" s="467" t="s">
        <v>61</v>
      </c>
      <c r="T282" s="467" t="s">
        <v>240</v>
      </c>
      <c r="U282" s="467" t="s">
        <v>302</v>
      </c>
      <c r="V282" s="467">
        <v>327.22000000000003</v>
      </c>
      <c r="W282" s="467">
        <v>368.1</v>
      </c>
    </row>
    <row r="283" spans="1:23">
      <c r="A283" s="467"/>
      <c r="B283" s="467"/>
      <c r="C283" s="468" t="s">
        <v>2613</v>
      </c>
      <c r="D283" s="467" t="s">
        <v>184</v>
      </c>
      <c r="E283" s="467" t="s">
        <v>259</v>
      </c>
      <c r="F283" s="472">
        <v>43738</v>
      </c>
      <c r="G283" s="467" t="s">
        <v>1520</v>
      </c>
      <c r="H283" s="467" t="s">
        <v>2604</v>
      </c>
      <c r="I283" s="467" t="s">
        <v>2248</v>
      </c>
      <c r="J283" s="467" t="s">
        <v>1522</v>
      </c>
      <c r="K283" s="467">
        <v>362.16</v>
      </c>
      <c r="L283" s="467" t="s">
        <v>10</v>
      </c>
      <c r="M283" s="467">
        <v>450</v>
      </c>
      <c r="N283" s="467" t="s">
        <v>306</v>
      </c>
      <c r="O283" s="467" t="s">
        <v>2184</v>
      </c>
      <c r="P283" s="467" t="s">
        <v>307</v>
      </c>
      <c r="Q283" s="467" t="s">
        <v>2168</v>
      </c>
      <c r="R283" s="467" t="s">
        <v>351</v>
      </c>
      <c r="S283" s="467" t="s">
        <v>61</v>
      </c>
      <c r="T283" s="467" t="s">
        <v>240</v>
      </c>
      <c r="U283" s="467" t="s">
        <v>302</v>
      </c>
      <c r="V283" s="467">
        <v>400.04</v>
      </c>
      <c r="W283" s="467">
        <v>450</v>
      </c>
    </row>
    <row r="284" spans="1:23">
      <c r="A284" s="467"/>
      <c r="B284" s="467"/>
      <c r="C284" s="468" t="s">
        <v>2614</v>
      </c>
      <c r="D284" s="467" t="s">
        <v>184</v>
      </c>
      <c r="E284" s="467" t="s">
        <v>259</v>
      </c>
      <c r="F284" s="472">
        <v>43738</v>
      </c>
      <c r="G284" s="467" t="s">
        <v>1523</v>
      </c>
      <c r="H284" s="467" t="s">
        <v>2615</v>
      </c>
      <c r="I284" s="467" t="s">
        <v>2248</v>
      </c>
      <c r="J284" s="467" t="s">
        <v>1524</v>
      </c>
      <c r="K284" s="467">
        <v>560.94000000000005</v>
      </c>
      <c r="L284" s="467" t="s">
        <v>10</v>
      </c>
      <c r="M284" s="467">
        <v>697</v>
      </c>
      <c r="N284" s="467" t="s">
        <v>306</v>
      </c>
      <c r="O284" s="467" t="s">
        <v>2184</v>
      </c>
      <c r="P284" s="467" t="s">
        <v>307</v>
      </c>
      <c r="Q284" s="467" t="s">
        <v>2168</v>
      </c>
      <c r="R284" s="467" t="s">
        <v>351</v>
      </c>
      <c r="S284" s="467" t="s">
        <v>61</v>
      </c>
      <c r="T284" s="467" t="s">
        <v>240</v>
      </c>
      <c r="U284" s="467" t="s">
        <v>302</v>
      </c>
      <c r="V284" s="467">
        <v>619.61</v>
      </c>
      <c r="W284" s="467">
        <v>697</v>
      </c>
    </row>
    <row r="285" spans="1:23">
      <c r="A285" s="467"/>
      <c r="B285" s="467"/>
      <c r="C285" s="468" t="s">
        <v>2616</v>
      </c>
      <c r="D285" s="467" t="s">
        <v>184</v>
      </c>
      <c r="E285" s="467" t="s">
        <v>259</v>
      </c>
      <c r="F285" s="472">
        <v>43738</v>
      </c>
      <c r="G285" s="467" t="s">
        <v>1523</v>
      </c>
      <c r="H285" s="467" t="s">
        <v>2615</v>
      </c>
      <c r="I285" s="467" t="s">
        <v>2248</v>
      </c>
      <c r="J285" s="467" t="s">
        <v>1524</v>
      </c>
      <c r="K285" s="467">
        <v>560.94000000000005</v>
      </c>
      <c r="L285" s="467" t="s">
        <v>10</v>
      </c>
      <c r="M285" s="467">
        <v>697</v>
      </c>
      <c r="N285" s="467" t="s">
        <v>306</v>
      </c>
      <c r="O285" s="467" t="s">
        <v>2184</v>
      </c>
      <c r="P285" s="467" t="s">
        <v>307</v>
      </c>
      <c r="Q285" s="467" t="s">
        <v>2168</v>
      </c>
      <c r="R285" s="467" t="s">
        <v>351</v>
      </c>
      <c r="S285" s="467" t="s">
        <v>61</v>
      </c>
      <c r="T285" s="467" t="s">
        <v>240</v>
      </c>
      <c r="U285" s="467" t="s">
        <v>302</v>
      </c>
      <c r="V285" s="467">
        <v>619.61</v>
      </c>
      <c r="W285" s="467">
        <v>697</v>
      </c>
    </row>
    <row r="286" spans="1:23">
      <c r="A286" s="467"/>
      <c r="B286" s="467"/>
      <c r="C286" s="468" t="s">
        <v>2617</v>
      </c>
      <c r="D286" s="467" t="s">
        <v>184</v>
      </c>
      <c r="E286" s="467" t="s">
        <v>259</v>
      </c>
      <c r="F286" s="472">
        <v>43738</v>
      </c>
      <c r="G286" s="467" t="s">
        <v>1523</v>
      </c>
      <c r="H286" s="467" t="s">
        <v>2615</v>
      </c>
      <c r="I286" s="467" t="s">
        <v>2248</v>
      </c>
      <c r="J286" s="467" t="s">
        <v>1524</v>
      </c>
      <c r="K286" s="467">
        <v>560.94000000000005</v>
      </c>
      <c r="L286" s="467" t="s">
        <v>10</v>
      </c>
      <c r="M286" s="467">
        <v>697</v>
      </c>
      <c r="N286" s="467" t="s">
        <v>306</v>
      </c>
      <c r="O286" s="467" t="s">
        <v>2184</v>
      </c>
      <c r="P286" s="467" t="s">
        <v>307</v>
      </c>
      <c r="Q286" s="467" t="s">
        <v>2168</v>
      </c>
      <c r="R286" s="467" t="s">
        <v>351</v>
      </c>
      <c r="S286" s="467" t="s">
        <v>61</v>
      </c>
      <c r="T286" s="467" t="s">
        <v>240</v>
      </c>
      <c r="U286" s="467" t="s">
        <v>302</v>
      </c>
      <c r="V286" s="467">
        <v>619.61</v>
      </c>
      <c r="W286" s="467">
        <v>697</v>
      </c>
    </row>
    <row r="287" spans="1:23">
      <c r="A287" s="467"/>
      <c r="B287" s="467"/>
      <c r="C287" s="468" t="s">
        <v>2618</v>
      </c>
      <c r="D287" s="467" t="s">
        <v>184</v>
      </c>
      <c r="E287" s="467" t="s">
        <v>259</v>
      </c>
      <c r="F287" s="472">
        <v>43738</v>
      </c>
      <c r="G287" s="467" t="s">
        <v>1523</v>
      </c>
      <c r="H287" s="467" t="s">
        <v>2615</v>
      </c>
      <c r="I287" s="467" t="s">
        <v>2248</v>
      </c>
      <c r="J287" s="467" t="s">
        <v>1525</v>
      </c>
      <c r="K287" s="467">
        <v>321.92</v>
      </c>
      <c r="L287" s="467" t="s">
        <v>10</v>
      </c>
      <c r="M287" s="467">
        <v>400</v>
      </c>
      <c r="N287" s="467" t="s">
        <v>306</v>
      </c>
      <c r="O287" s="467" t="s">
        <v>2184</v>
      </c>
      <c r="P287" s="467" t="s">
        <v>307</v>
      </c>
      <c r="Q287" s="467" t="s">
        <v>2168</v>
      </c>
      <c r="R287" s="467" t="s">
        <v>351</v>
      </c>
      <c r="S287" s="467" t="s">
        <v>61</v>
      </c>
      <c r="T287" s="467" t="s">
        <v>240</v>
      </c>
      <c r="U287" s="467" t="s">
        <v>302</v>
      </c>
      <c r="V287" s="467">
        <v>355.59</v>
      </c>
      <c r="W287" s="467">
        <v>400</v>
      </c>
    </row>
    <row r="288" spans="1:23">
      <c r="A288" s="467"/>
      <c r="B288" s="467"/>
      <c r="C288" s="468" t="s">
        <v>2619</v>
      </c>
      <c r="D288" s="467" t="s">
        <v>184</v>
      </c>
      <c r="E288" s="467" t="s">
        <v>259</v>
      </c>
      <c r="F288" s="472">
        <v>43738</v>
      </c>
      <c r="G288" s="467" t="s">
        <v>1523</v>
      </c>
      <c r="H288" s="467" t="s">
        <v>2615</v>
      </c>
      <c r="I288" s="467" t="s">
        <v>2248</v>
      </c>
      <c r="J288" s="467" t="s">
        <v>1526</v>
      </c>
      <c r="K288" s="467">
        <v>1448.63</v>
      </c>
      <c r="L288" s="467" t="s">
        <v>10</v>
      </c>
      <c r="M288" s="467">
        <v>1800</v>
      </c>
      <c r="N288" s="467" t="s">
        <v>306</v>
      </c>
      <c r="O288" s="467" t="s">
        <v>2184</v>
      </c>
      <c r="P288" s="467" t="s">
        <v>307</v>
      </c>
      <c r="Q288" s="467" t="s">
        <v>2168</v>
      </c>
      <c r="R288" s="467" t="s">
        <v>351</v>
      </c>
      <c r="S288" s="467" t="s">
        <v>61</v>
      </c>
      <c r="T288" s="467" t="s">
        <v>240</v>
      </c>
      <c r="U288" s="467" t="s">
        <v>302</v>
      </c>
      <c r="V288" s="467">
        <v>1600.14</v>
      </c>
      <c r="W288" s="467">
        <v>1800</v>
      </c>
    </row>
    <row r="289" spans="1:23">
      <c r="A289" s="467"/>
      <c r="B289" s="467"/>
      <c r="C289" s="468" t="s">
        <v>2620</v>
      </c>
      <c r="D289" s="467" t="s">
        <v>184</v>
      </c>
      <c r="E289" s="467" t="s">
        <v>259</v>
      </c>
      <c r="F289" s="472">
        <v>43738</v>
      </c>
      <c r="G289" s="467" t="s">
        <v>1523</v>
      </c>
      <c r="H289" s="467" t="s">
        <v>2615</v>
      </c>
      <c r="I289" s="467" t="s">
        <v>2248</v>
      </c>
      <c r="J289" s="467" t="s">
        <v>1527</v>
      </c>
      <c r="K289" s="467">
        <v>724.32</v>
      </c>
      <c r="L289" s="467" t="s">
        <v>10</v>
      </c>
      <c r="M289" s="467">
        <v>900</v>
      </c>
      <c r="N289" s="467" t="s">
        <v>306</v>
      </c>
      <c r="O289" s="467" t="s">
        <v>2184</v>
      </c>
      <c r="P289" s="467" t="s">
        <v>307</v>
      </c>
      <c r="Q289" s="467" t="s">
        <v>2168</v>
      </c>
      <c r="R289" s="467" t="s">
        <v>351</v>
      </c>
      <c r="S289" s="467" t="s">
        <v>61</v>
      </c>
      <c r="T289" s="467" t="s">
        <v>240</v>
      </c>
      <c r="U289" s="467" t="s">
        <v>302</v>
      </c>
      <c r="V289" s="467">
        <v>800.08</v>
      </c>
      <c r="W289" s="467">
        <v>900</v>
      </c>
    </row>
    <row r="290" spans="1:23">
      <c r="A290" s="467"/>
      <c r="B290" s="467"/>
      <c r="C290" s="468" t="s">
        <v>2621</v>
      </c>
      <c r="D290" s="467" t="s">
        <v>184</v>
      </c>
      <c r="E290" s="467" t="s">
        <v>259</v>
      </c>
      <c r="F290" s="472">
        <v>43830</v>
      </c>
      <c r="G290" s="467" t="s">
        <v>2562</v>
      </c>
      <c r="H290" s="467" t="s">
        <v>2288</v>
      </c>
      <c r="I290" s="467" t="s">
        <v>2499</v>
      </c>
      <c r="J290" s="467" t="s">
        <v>2622</v>
      </c>
      <c r="K290" s="467">
        <v>56.91</v>
      </c>
      <c r="L290" s="467" t="s">
        <v>10</v>
      </c>
      <c r="M290" s="467">
        <v>70</v>
      </c>
      <c r="N290" s="467" t="s">
        <v>306</v>
      </c>
      <c r="O290" s="467" t="s">
        <v>2184</v>
      </c>
      <c r="P290" s="467" t="s">
        <v>307</v>
      </c>
      <c r="Q290" s="467" t="s">
        <v>2168</v>
      </c>
      <c r="R290" s="467" t="s">
        <v>351</v>
      </c>
      <c r="S290" s="467" t="s">
        <v>61</v>
      </c>
      <c r="T290" s="467" t="s">
        <v>240</v>
      </c>
      <c r="U290" s="467" t="s">
        <v>302</v>
      </c>
      <c r="V290" s="467">
        <v>66.81</v>
      </c>
      <c r="W290" s="467">
        <v>70</v>
      </c>
    </row>
    <row r="291" spans="1:23">
      <c r="A291" s="467"/>
      <c r="B291" s="467"/>
      <c r="C291" s="468" t="s">
        <v>2623</v>
      </c>
      <c r="D291" s="467" t="s">
        <v>184</v>
      </c>
      <c r="E291" s="467" t="s">
        <v>259</v>
      </c>
      <c r="F291" s="472">
        <v>43830</v>
      </c>
      <c r="G291" s="467" t="s">
        <v>2562</v>
      </c>
      <c r="H291" s="467" t="s">
        <v>2624</v>
      </c>
      <c r="I291" s="467" t="s">
        <v>2499</v>
      </c>
      <c r="J291" s="467" t="s">
        <v>2625</v>
      </c>
      <c r="K291" s="467">
        <v>130.07</v>
      </c>
      <c r="L291" s="467" t="s">
        <v>10</v>
      </c>
      <c r="M291" s="467">
        <v>160</v>
      </c>
      <c r="N291" s="467" t="s">
        <v>306</v>
      </c>
      <c r="O291" s="467" t="s">
        <v>2184</v>
      </c>
      <c r="P291" s="467" t="s">
        <v>307</v>
      </c>
      <c r="Q291" s="467" t="s">
        <v>2168</v>
      </c>
      <c r="R291" s="467" t="s">
        <v>351</v>
      </c>
      <c r="S291" s="467" t="s">
        <v>61</v>
      </c>
      <c r="T291" s="467" t="s">
        <v>240</v>
      </c>
      <c r="U291" s="467" t="s">
        <v>302</v>
      </c>
      <c r="V291" s="467">
        <v>152.69999999999999</v>
      </c>
      <c r="W291" s="467">
        <v>160</v>
      </c>
    </row>
    <row r="292" spans="1:23">
      <c r="A292" s="467"/>
      <c r="B292" s="467"/>
      <c r="C292" s="468" t="s">
        <v>2626</v>
      </c>
      <c r="D292" s="467" t="s">
        <v>184</v>
      </c>
      <c r="E292" s="467" t="s">
        <v>259</v>
      </c>
      <c r="F292" s="472">
        <v>43830</v>
      </c>
      <c r="G292" s="467" t="s">
        <v>2562</v>
      </c>
      <c r="H292" s="467" t="s">
        <v>2627</v>
      </c>
      <c r="I292" s="467" t="s">
        <v>2499</v>
      </c>
      <c r="J292" s="467" t="s">
        <v>2628</v>
      </c>
      <c r="K292" s="467">
        <v>16.260000000000002</v>
      </c>
      <c r="L292" s="467" t="s">
        <v>10</v>
      </c>
      <c r="M292" s="467">
        <v>20</v>
      </c>
      <c r="N292" s="467" t="s">
        <v>306</v>
      </c>
      <c r="O292" s="467" t="s">
        <v>2184</v>
      </c>
      <c r="P292" s="467" t="s">
        <v>307</v>
      </c>
      <c r="Q292" s="467" t="s">
        <v>2168</v>
      </c>
      <c r="R292" s="467" t="s">
        <v>351</v>
      </c>
      <c r="S292" s="467" t="s">
        <v>61</v>
      </c>
      <c r="T292" s="467" t="s">
        <v>240</v>
      </c>
      <c r="U292" s="467" t="s">
        <v>302</v>
      </c>
      <c r="V292" s="467">
        <v>19.09</v>
      </c>
      <c r="W292" s="467">
        <v>20</v>
      </c>
    </row>
    <row r="293" spans="1:23">
      <c r="A293" s="467"/>
      <c r="B293" s="467"/>
      <c r="C293" s="468" t="s">
        <v>2629</v>
      </c>
      <c r="D293" s="467" t="s">
        <v>184</v>
      </c>
      <c r="E293" s="467" t="s">
        <v>259</v>
      </c>
      <c r="F293" s="472">
        <v>43830</v>
      </c>
      <c r="G293" s="467" t="s">
        <v>2562</v>
      </c>
      <c r="H293" s="467" t="s">
        <v>2630</v>
      </c>
      <c r="I293" s="467" t="s">
        <v>2499</v>
      </c>
      <c r="J293" s="467" t="s">
        <v>2631</v>
      </c>
      <c r="K293" s="467">
        <v>48.78</v>
      </c>
      <c r="L293" s="467" t="s">
        <v>10</v>
      </c>
      <c r="M293" s="467">
        <v>60</v>
      </c>
      <c r="N293" s="467" t="s">
        <v>306</v>
      </c>
      <c r="O293" s="467" t="s">
        <v>2184</v>
      </c>
      <c r="P293" s="467" t="s">
        <v>307</v>
      </c>
      <c r="Q293" s="467" t="s">
        <v>2168</v>
      </c>
      <c r="R293" s="467" t="s">
        <v>351</v>
      </c>
      <c r="S293" s="467" t="s">
        <v>61</v>
      </c>
      <c r="T293" s="467" t="s">
        <v>240</v>
      </c>
      <c r="U293" s="467" t="s">
        <v>302</v>
      </c>
      <c r="V293" s="467">
        <v>57.27</v>
      </c>
      <c r="W293" s="467">
        <v>60</v>
      </c>
    </row>
    <row r="294" spans="1:23">
      <c r="A294" s="467"/>
      <c r="B294" s="467"/>
      <c r="C294" s="468" t="s">
        <v>2632</v>
      </c>
      <c r="D294" s="467" t="s">
        <v>184</v>
      </c>
      <c r="E294" s="467" t="s">
        <v>259</v>
      </c>
      <c r="F294" s="472">
        <v>43830</v>
      </c>
      <c r="G294" s="467" t="s">
        <v>2562</v>
      </c>
      <c r="H294" s="467" t="s">
        <v>2627</v>
      </c>
      <c r="I294" s="467" t="s">
        <v>2499</v>
      </c>
      <c r="J294" s="467" t="s">
        <v>2633</v>
      </c>
      <c r="K294" s="467">
        <v>16.260000000000002</v>
      </c>
      <c r="L294" s="467" t="s">
        <v>10</v>
      </c>
      <c r="M294" s="467">
        <v>20</v>
      </c>
      <c r="N294" s="467" t="s">
        <v>306</v>
      </c>
      <c r="O294" s="467" t="s">
        <v>2184</v>
      </c>
      <c r="P294" s="467" t="s">
        <v>307</v>
      </c>
      <c r="Q294" s="467" t="s">
        <v>2168</v>
      </c>
      <c r="R294" s="467" t="s">
        <v>351</v>
      </c>
      <c r="S294" s="467" t="s">
        <v>61</v>
      </c>
      <c r="T294" s="467" t="s">
        <v>240</v>
      </c>
      <c r="U294" s="467" t="s">
        <v>302</v>
      </c>
      <c r="V294" s="467">
        <v>19.09</v>
      </c>
      <c r="W294" s="467">
        <v>20</v>
      </c>
    </row>
    <row r="295" spans="1:23">
      <c r="A295" s="467"/>
      <c r="B295" s="467"/>
      <c r="C295" s="468" t="s">
        <v>2634</v>
      </c>
      <c r="D295" s="467" t="s">
        <v>184</v>
      </c>
      <c r="E295" s="467" t="s">
        <v>259</v>
      </c>
      <c r="F295" s="472">
        <v>43830</v>
      </c>
      <c r="G295" s="467" t="s">
        <v>2562</v>
      </c>
      <c r="H295" s="467" t="s">
        <v>2635</v>
      </c>
      <c r="I295" s="467" t="s">
        <v>2499</v>
      </c>
      <c r="J295" s="467" t="s">
        <v>2636</v>
      </c>
      <c r="K295" s="467">
        <v>48.78</v>
      </c>
      <c r="L295" s="467" t="s">
        <v>10</v>
      </c>
      <c r="M295" s="467">
        <v>60</v>
      </c>
      <c r="N295" s="467" t="s">
        <v>306</v>
      </c>
      <c r="O295" s="467" t="s">
        <v>2184</v>
      </c>
      <c r="P295" s="467" t="s">
        <v>307</v>
      </c>
      <c r="Q295" s="467" t="s">
        <v>2168</v>
      </c>
      <c r="R295" s="467" t="s">
        <v>351</v>
      </c>
      <c r="S295" s="467" t="s">
        <v>61</v>
      </c>
      <c r="T295" s="467" t="s">
        <v>240</v>
      </c>
      <c r="U295" s="467" t="s">
        <v>302</v>
      </c>
      <c r="V295" s="467">
        <v>57.27</v>
      </c>
      <c r="W295" s="467">
        <v>60</v>
      </c>
    </row>
    <row r="296" spans="1:23">
      <c r="A296" s="467"/>
      <c r="B296" s="467"/>
      <c r="C296" s="468" t="s">
        <v>2637</v>
      </c>
      <c r="D296" s="467" t="s">
        <v>184</v>
      </c>
      <c r="E296" s="467" t="s">
        <v>259</v>
      </c>
      <c r="F296" s="472">
        <v>43830</v>
      </c>
      <c r="G296" s="467" t="s">
        <v>2562</v>
      </c>
      <c r="H296" s="467" t="s">
        <v>2638</v>
      </c>
      <c r="I296" s="467" t="s">
        <v>2499</v>
      </c>
      <c r="J296" s="467" t="s">
        <v>2639</v>
      </c>
      <c r="K296" s="467">
        <v>73.16</v>
      </c>
      <c r="L296" s="467" t="s">
        <v>10</v>
      </c>
      <c r="M296" s="467">
        <v>90</v>
      </c>
      <c r="N296" s="467" t="s">
        <v>306</v>
      </c>
      <c r="O296" s="467" t="s">
        <v>2184</v>
      </c>
      <c r="P296" s="467" t="s">
        <v>307</v>
      </c>
      <c r="Q296" s="467" t="s">
        <v>2168</v>
      </c>
      <c r="R296" s="467" t="s">
        <v>351</v>
      </c>
      <c r="S296" s="467" t="s">
        <v>61</v>
      </c>
      <c r="T296" s="467" t="s">
        <v>240</v>
      </c>
      <c r="U296" s="467" t="s">
        <v>302</v>
      </c>
      <c r="V296" s="467">
        <v>85.89</v>
      </c>
      <c r="W296" s="467">
        <v>90</v>
      </c>
    </row>
    <row r="297" spans="1:23">
      <c r="A297" s="467"/>
      <c r="B297" s="467"/>
      <c r="C297" s="468" t="s">
        <v>2640</v>
      </c>
      <c r="D297" s="467" t="s">
        <v>184</v>
      </c>
      <c r="E297" s="467" t="s">
        <v>259</v>
      </c>
      <c r="F297" s="472">
        <v>43830</v>
      </c>
      <c r="G297" s="467" t="s">
        <v>2562</v>
      </c>
      <c r="H297" s="467" t="s">
        <v>2641</v>
      </c>
      <c r="I297" s="467" t="s">
        <v>2499</v>
      </c>
      <c r="J297" s="467" t="s">
        <v>2642</v>
      </c>
      <c r="K297" s="467">
        <v>73.16</v>
      </c>
      <c r="L297" s="467" t="s">
        <v>10</v>
      </c>
      <c r="M297" s="467">
        <v>90</v>
      </c>
      <c r="N297" s="467" t="s">
        <v>306</v>
      </c>
      <c r="O297" s="467" t="s">
        <v>2184</v>
      </c>
      <c r="P297" s="467" t="s">
        <v>307</v>
      </c>
      <c r="Q297" s="467" t="s">
        <v>2168</v>
      </c>
      <c r="R297" s="467" t="s">
        <v>351</v>
      </c>
      <c r="S297" s="467" t="s">
        <v>61</v>
      </c>
      <c r="T297" s="467" t="s">
        <v>240</v>
      </c>
      <c r="U297" s="467" t="s">
        <v>302</v>
      </c>
      <c r="V297" s="467">
        <v>85.89</v>
      </c>
      <c r="W297" s="467">
        <v>90</v>
      </c>
    </row>
    <row r="298" spans="1:23">
      <c r="A298" s="467"/>
      <c r="B298" s="467"/>
      <c r="C298" s="468" t="s">
        <v>2643</v>
      </c>
      <c r="D298" s="467" t="s">
        <v>184</v>
      </c>
      <c r="E298" s="467" t="s">
        <v>259</v>
      </c>
      <c r="F298" s="472">
        <v>43830</v>
      </c>
      <c r="G298" s="467" t="s">
        <v>2562</v>
      </c>
      <c r="H298" s="467" t="s">
        <v>2644</v>
      </c>
      <c r="I298" s="467" t="s">
        <v>2499</v>
      </c>
      <c r="J298" s="467" t="s">
        <v>2645</v>
      </c>
      <c r="K298" s="467">
        <v>73.16</v>
      </c>
      <c r="L298" s="467" t="s">
        <v>10</v>
      </c>
      <c r="M298" s="467">
        <v>90</v>
      </c>
      <c r="N298" s="467" t="s">
        <v>306</v>
      </c>
      <c r="O298" s="467" t="s">
        <v>2184</v>
      </c>
      <c r="P298" s="467" t="s">
        <v>307</v>
      </c>
      <c r="Q298" s="467" t="s">
        <v>2168</v>
      </c>
      <c r="R298" s="467" t="s">
        <v>351</v>
      </c>
      <c r="S298" s="467" t="s">
        <v>61</v>
      </c>
      <c r="T298" s="467" t="s">
        <v>240</v>
      </c>
      <c r="U298" s="467" t="s">
        <v>302</v>
      </c>
      <c r="V298" s="467">
        <v>85.89</v>
      </c>
      <c r="W298" s="467">
        <v>90</v>
      </c>
    </row>
    <row r="299" spans="1:23">
      <c r="A299" s="467"/>
      <c r="B299" s="467"/>
      <c r="C299" s="468" t="s">
        <v>2646</v>
      </c>
      <c r="D299" s="467" t="s">
        <v>184</v>
      </c>
      <c r="E299" s="467" t="s">
        <v>259</v>
      </c>
      <c r="F299" s="472">
        <v>43830</v>
      </c>
      <c r="G299" s="467" t="s">
        <v>2562</v>
      </c>
      <c r="H299" s="467" t="s">
        <v>2647</v>
      </c>
      <c r="I299" s="467" t="s">
        <v>2499</v>
      </c>
      <c r="J299" s="467" t="s">
        <v>2648</v>
      </c>
      <c r="K299" s="467">
        <v>121.94</v>
      </c>
      <c r="L299" s="467" t="s">
        <v>10</v>
      </c>
      <c r="M299" s="467">
        <v>150</v>
      </c>
      <c r="N299" s="467" t="s">
        <v>306</v>
      </c>
      <c r="O299" s="467" t="s">
        <v>2184</v>
      </c>
      <c r="P299" s="467" t="s">
        <v>307</v>
      </c>
      <c r="Q299" s="467" t="s">
        <v>2168</v>
      </c>
      <c r="R299" s="467" t="s">
        <v>351</v>
      </c>
      <c r="S299" s="467" t="s">
        <v>61</v>
      </c>
      <c r="T299" s="467" t="s">
        <v>240</v>
      </c>
      <c r="U299" s="467" t="s">
        <v>302</v>
      </c>
      <c r="V299" s="467">
        <v>143.16</v>
      </c>
      <c r="W299" s="467">
        <v>150</v>
      </c>
    </row>
    <row r="300" spans="1:23">
      <c r="A300" s="467"/>
      <c r="B300" s="467"/>
      <c r="C300" s="468" t="s">
        <v>2649</v>
      </c>
      <c r="D300" s="467" t="s">
        <v>184</v>
      </c>
      <c r="E300" s="467" t="s">
        <v>259</v>
      </c>
      <c r="F300" s="472">
        <v>43830</v>
      </c>
      <c r="G300" s="467" t="s">
        <v>2562</v>
      </c>
      <c r="H300" s="467" t="s">
        <v>2650</v>
      </c>
      <c r="I300" s="467" t="s">
        <v>2499</v>
      </c>
      <c r="J300" s="467" t="s">
        <v>2651</v>
      </c>
      <c r="K300" s="467">
        <v>78.849999999999994</v>
      </c>
      <c r="L300" s="467" t="s">
        <v>10</v>
      </c>
      <c r="M300" s="467">
        <v>97</v>
      </c>
      <c r="N300" s="467" t="s">
        <v>306</v>
      </c>
      <c r="O300" s="467" t="s">
        <v>2184</v>
      </c>
      <c r="P300" s="467" t="s">
        <v>307</v>
      </c>
      <c r="Q300" s="467" t="s">
        <v>2168</v>
      </c>
      <c r="R300" s="467" t="s">
        <v>351</v>
      </c>
      <c r="S300" s="467" t="s">
        <v>61</v>
      </c>
      <c r="T300" s="467" t="s">
        <v>240</v>
      </c>
      <c r="U300" s="467" t="s">
        <v>302</v>
      </c>
      <c r="V300" s="467">
        <v>92.57</v>
      </c>
      <c r="W300" s="467">
        <v>97</v>
      </c>
    </row>
    <row r="301" spans="1:23">
      <c r="A301" s="467"/>
      <c r="B301" s="467"/>
      <c r="C301" s="468" t="s">
        <v>2652</v>
      </c>
      <c r="D301" s="467" t="s">
        <v>184</v>
      </c>
      <c r="E301" s="467" t="s">
        <v>259</v>
      </c>
      <c r="F301" s="472">
        <v>43830</v>
      </c>
      <c r="G301" s="467" t="s">
        <v>2562</v>
      </c>
      <c r="H301" s="467" t="s">
        <v>2653</v>
      </c>
      <c r="I301" s="467" t="s">
        <v>2499</v>
      </c>
      <c r="J301" s="467" t="s">
        <v>2654</v>
      </c>
      <c r="K301" s="467">
        <v>244.53</v>
      </c>
      <c r="L301" s="467" t="s">
        <v>10</v>
      </c>
      <c r="M301" s="467">
        <v>300.8</v>
      </c>
      <c r="N301" s="467" t="s">
        <v>306</v>
      </c>
      <c r="O301" s="467" t="s">
        <v>2184</v>
      </c>
      <c r="P301" s="467" t="s">
        <v>307</v>
      </c>
      <c r="Q301" s="467" t="s">
        <v>2168</v>
      </c>
      <c r="R301" s="467" t="s">
        <v>351</v>
      </c>
      <c r="S301" s="467" t="s">
        <v>61</v>
      </c>
      <c r="T301" s="467" t="s">
        <v>240</v>
      </c>
      <c r="U301" s="467" t="s">
        <v>302</v>
      </c>
      <c r="V301" s="467">
        <v>287.07</v>
      </c>
      <c r="W301" s="467">
        <v>300.8</v>
      </c>
    </row>
    <row r="302" spans="1:23">
      <c r="A302" s="467"/>
      <c r="B302" s="467"/>
      <c r="C302" s="468" t="s">
        <v>2655</v>
      </c>
      <c r="D302" s="467" t="s">
        <v>184</v>
      </c>
      <c r="E302" s="467" t="s">
        <v>259</v>
      </c>
      <c r="F302" s="472">
        <v>43830</v>
      </c>
      <c r="G302" s="467" t="s">
        <v>2562</v>
      </c>
      <c r="H302" s="467" t="s">
        <v>2656</v>
      </c>
      <c r="I302" s="467" t="s">
        <v>2499</v>
      </c>
      <c r="J302" s="467" t="s">
        <v>2657</v>
      </c>
      <c r="K302" s="467">
        <v>78.849999999999994</v>
      </c>
      <c r="L302" s="467" t="s">
        <v>10</v>
      </c>
      <c r="M302" s="467">
        <v>97</v>
      </c>
      <c r="N302" s="467" t="s">
        <v>306</v>
      </c>
      <c r="O302" s="467" t="s">
        <v>2184</v>
      </c>
      <c r="P302" s="467" t="s">
        <v>307</v>
      </c>
      <c r="Q302" s="467" t="s">
        <v>2168</v>
      </c>
      <c r="R302" s="467" t="s">
        <v>351</v>
      </c>
      <c r="S302" s="467" t="s">
        <v>61</v>
      </c>
      <c r="T302" s="467" t="s">
        <v>240</v>
      </c>
      <c r="U302" s="467" t="s">
        <v>302</v>
      </c>
      <c r="V302" s="467">
        <v>92.57</v>
      </c>
      <c r="W302" s="467">
        <v>97</v>
      </c>
    </row>
    <row r="303" spans="1:23">
      <c r="A303" s="467"/>
      <c r="B303" s="467"/>
      <c r="C303" s="468" t="s">
        <v>2658</v>
      </c>
      <c r="D303" s="467" t="s">
        <v>184</v>
      </c>
      <c r="E303" s="467" t="s">
        <v>259</v>
      </c>
      <c r="F303" s="472">
        <v>43830</v>
      </c>
      <c r="G303" s="467" t="s">
        <v>2562</v>
      </c>
      <c r="H303" s="467" t="s">
        <v>2659</v>
      </c>
      <c r="I303" s="467" t="s">
        <v>2499</v>
      </c>
      <c r="J303" s="467" t="s">
        <v>2660</v>
      </c>
      <c r="K303" s="467">
        <v>244.53</v>
      </c>
      <c r="L303" s="467" t="s">
        <v>10</v>
      </c>
      <c r="M303" s="467">
        <v>300.8</v>
      </c>
      <c r="N303" s="467" t="s">
        <v>306</v>
      </c>
      <c r="O303" s="467" t="s">
        <v>2184</v>
      </c>
      <c r="P303" s="467" t="s">
        <v>307</v>
      </c>
      <c r="Q303" s="467" t="s">
        <v>2168</v>
      </c>
      <c r="R303" s="467" t="s">
        <v>351</v>
      </c>
      <c r="S303" s="467" t="s">
        <v>61</v>
      </c>
      <c r="T303" s="467" t="s">
        <v>240</v>
      </c>
      <c r="U303" s="467" t="s">
        <v>302</v>
      </c>
      <c r="V303" s="467">
        <v>287.07</v>
      </c>
      <c r="W303" s="467">
        <v>300.8</v>
      </c>
    </row>
    <row r="304" spans="1:23">
      <c r="A304" s="467"/>
      <c r="B304" s="467"/>
      <c r="C304" s="468" t="s">
        <v>2661</v>
      </c>
      <c r="D304" s="467" t="s">
        <v>184</v>
      </c>
      <c r="E304" s="467" t="s">
        <v>259</v>
      </c>
      <c r="F304" s="472">
        <v>43830</v>
      </c>
      <c r="G304" s="467" t="s">
        <v>2562</v>
      </c>
      <c r="H304" s="467" t="s">
        <v>2662</v>
      </c>
      <c r="I304" s="467" t="s">
        <v>2499</v>
      </c>
      <c r="J304" s="467" t="s">
        <v>2663</v>
      </c>
      <c r="K304" s="467">
        <v>78.849999999999994</v>
      </c>
      <c r="L304" s="467" t="s">
        <v>10</v>
      </c>
      <c r="M304" s="467">
        <v>97</v>
      </c>
      <c r="N304" s="467" t="s">
        <v>306</v>
      </c>
      <c r="O304" s="467" t="s">
        <v>2184</v>
      </c>
      <c r="P304" s="467" t="s">
        <v>307</v>
      </c>
      <c r="Q304" s="467" t="s">
        <v>2168</v>
      </c>
      <c r="R304" s="467" t="s">
        <v>351</v>
      </c>
      <c r="S304" s="467" t="s">
        <v>61</v>
      </c>
      <c r="T304" s="467" t="s">
        <v>240</v>
      </c>
      <c r="U304" s="467" t="s">
        <v>302</v>
      </c>
      <c r="V304" s="467">
        <v>92.57</v>
      </c>
      <c r="W304" s="467">
        <v>97</v>
      </c>
    </row>
    <row r="305" spans="1:23">
      <c r="A305" s="467"/>
      <c r="B305" s="467"/>
      <c r="C305" s="468" t="s">
        <v>2664</v>
      </c>
      <c r="D305" s="467" t="s">
        <v>184</v>
      </c>
      <c r="E305" s="467" t="s">
        <v>259</v>
      </c>
      <c r="F305" s="472">
        <v>43830</v>
      </c>
      <c r="G305" s="467" t="s">
        <v>2562</v>
      </c>
      <c r="H305" s="467" t="s">
        <v>2665</v>
      </c>
      <c r="I305" s="467" t="s">
        <v>2499</v>
      </c>
      <c r="J305" s="467" t="s">
        <v>2666</v>
      </c>
      <c r="K305" s="467">
        <v>244.53</v>
      </c>
      <c r="L305" s="467" t="s">
        <v>10</v>
      </c>
      <c r="M305" s="467">
        <v>300.8</v>
      </c>
      <c r="N305" s="467" t="s">
        <v>306</v>
      </c>
      <c r="O305" s="467" t="s">
        <v>2184</v>
      </c>
      <c r="P305" s="467" t="s">
        <v>307</v>
      </c>
      <c r="Q305" s="467" t="s">
        <v>2168</v>
      </c>
      <c r="R305" s="467" t="s">
        <v>351</v>
      </c>
      <c r="S305" s="467" t="s">
        <v>61</v>
      </c>
      <c r="T305" s="467" t="s">
        <v>240</v>
      </c>
      <c r="U305" s="467" t="s">
        <v>302</v>
      </c>
      <c r="V305" s="467">
        <v>287.07</v>
      </c>
      <c r="W305" s="467">
        <v>300.8</v>
      </c>
    </row>
    <row r="306" spans="1:23">
      <c r="A306" s="467"/>
      <c r="B306" s="467"/>
      <c r="C306" s="468" t="s">
        <v>2667</v>
      </c>
      <c r="D306" s="467" t="s">
        <v>184</v>
      </c>
      <c r="E306" s="467" t="s">
        <v>259</v>
      </c>
      <c r="F306" s="472">
        <v>43830</v>
      </c>
      <c r="G306" s="467" t="s">
        <v>2562</v>
      </c>
      <c r="H306" s="467" t="s">
        <v>2668</v>
      </c>
      <c r="I306" s="467" t="s">
        <v>2499</v>
      </c>
      <c r="J306" s="467" t="s">
        <v>2669</v>
      </c>
      <c r="K306" s="467">
        <v>78.849999999999994</v>
      </c>
      <c r="L306" s="467" t="s">
        <v>10</v>
      </c>
      <c r="M306" s="467">
        <v>97</v>
      </c>
      <c r="N306" s="467" t="s">
        <v>306</v>
      </c>
      <c r="O306" s="467" t="s">
        <v>2184</v>
      </c>
      <c r="P306" s="467" t="s">
        <v>307</v>
      </c>
      <c r="Q306" s="467" t="s">
        <v>2168</v>
      </c>
      <c r="R306" s="467" t="s">
        <v>351</v>
      </c>
      <c r="S306" s="467" t="s">
        <v>61</v>
      </c>
      <c r="T306" s="467" t="s">
        <v>240</v>
      </c>
      <c r="U306" s="467" t="s">
        <v>302</v>
      </c>
      <c r="V306" s="467">
        <v>92.57</v>
      </c>
      <c r="W306" s="467">
        <v>97</v>
      </c>
    </row>
    <row r="307" spans="1:23">
      <c r="A307" s="467"/>
      <c r="B307" s="467"/>
      <c r="C307" s="468" t="s">
        <v>2670</v>
      </c>
      <c r="D307" s="467" t="s">
        <v>184</v>
      </c>
      <c r="E307" s="467" t="s">
        <v>259</v>
      </c>
      <c r="F307" s="472">
        <v>43830</v>
      </c>
      <c r="G307" s="467" t="s">
        <v>2562</v>
      </c>
      <c r="H307" s="467" t="s">
        <v>2671</v>
      </c>
      <c r="I307" s="467" t="s">
        <v>2499</v>
      </c>
      <c r="J307" s="467" t="s">
        <v>2672</v>
      </c>
      <c r="K307" s="467">
        <v>244.53</v>
      </c>
      <c r="L307" s="467" t="s">
        <v>10</v>
      </c>
      <c r="M307" s="467">
        <v>300.8</v>
      </c>
      <c r="N307" s="467" t="s">
        <v>306</v>
      </c>
      <c r="O307" s="467" t="s">
        <v>2184</v>
      </c>
      <c r="P307" s="467" t="s">
        <v>307</v>
      </c>
      <c r="Q307" s="467" t="s">
        <v>2168</v>
      </c>
      <c r="R307" s="467" t="s">
        <v>351</v>
      </c>
      <c r="S307" s="467" t="s">
        <v>61</v>
      </c>
      <c r="T307" s="467" t="s">
        <v>240</v>
      </c>
      <c r="U307" s="467" t="s">
        <v>302</v>
      </c>
      <c r="V307" s="467">
        <v>287.07</v>
      </c>
      <c r="W307" s="467">
        <v>300.8</v>
      </c>
    </row>
    <row r="308" spans="1:23">
      <c r="A308" s="467"/>
      <c r="B308" s="467"/>
      <c r="C308" s="468" t="s">
        <v>2673</v>
      </c>
      <c r="D308" s="467" t="s">
        <v>184</v>
      </c>
      <c r="E308" s="467" t="s">
        <v>259</v>
      </c>
      <c r="F308" s="472">
        <v>43830</v>
      </c>
      <c r="G308" s="467" t="s">
        <v>2562</v>
      </c>
      <c r="H308" s="467" t="s">
        <v>2674</v>
      </c>
      <c r="I308" s="467" t="s">
        <v>2499</v>
      </c>
      <c r="J308" s="467" t="s">
        <v>2675</v>
      </c>
      <c r="K308" s="467">
        <v>78.849999999999994</v>
      </c>
      <c r="L308" s="467" t="s">
        <v>10</v>
      </c>
      <c r="M308" s="467">
        <v>97</v>
      </c>
      <c r="N308" s="467" t="s">
        <v>306</v>
      </c>
      <c r="O308" s="467" t="s">
        <v>2184</v>
      </c>
      <c r="P308" s="467" t="s">
        <v>307</v>
      </c>
      <c r="Q308" s="467" t="s">
        <v>2168</v>
      </c>
      <c r="R308" s="467" t="s">
        <v>351</v>
      </c>
      <c r="S308" s="467" t="s">
        <v>61</v>
      </c>
      <c r="T308" s="467" t="s">
        <v>240</v>
      </c>
      <c r="U308" s="467" t="s">
        <v>302</v>
      </c>
      <c r="V308" s="467">
        <v>92.57</v>
      </c>
      <c r="W308" s="467">
        <v>97</v>
      </c>
    </row>
    <row r="309" spans="1:23">
      <c r="A309" s="467"/>
      <c r="B309" s="467"/>
      <c r="C309" s="468" t="s">
        <v>2676</v>
      </c>
      <c r="D309" s="467" t="s">
        <v>184</v>
      </c>
      <c r="E309" s="467" t="s">
        <v>259</v>
      </c>
      <c r="F309" s="472">
        <v>43830</v>
      </c>
      <c r="G309" s="467" t="s">
        <v>2562</v>
      </c>
      <c r="H309" s="467" t="s">
        <v>2677</v>
      </c>
      <c r="I309" s="467" t="s">
        <v>2499</v>
      </c>
      <c r="J309" s="467" t="s">
        <v>2678</v>
      </c>
      <c r="K309" s="467">
        <v>244.53</v>
      </c>
      <c r="L309" s="467" t="s">
        <v>10</v>
      </c>
      <c r="M309" s="467">
        <v>300.8</v>
      </c>
      <c r="N309" s="467" t="s">
        <v>306</v>
      </c>
      <c r="O309" s="467" t="s">
        <v>2184</v>
      </c>
      <c r="P309" s="467" t="s">
        <v>307</v>
      </c>
      <c r="Q309" s="467" t="s">
        <v>2168</v>
      </c>
      <c r="R309" s="467" t="s">
        <v>351</v>
      </c>
      <c r="S309" s="467" t="s">
        <v>61</v>
      </c>
      <c r="T309" s="467" t="s">
        <v>240</v>
      </c>
      <c r="U309" s="467" t="s">
        <v>302</v>
      </c>
      <c r="V309" s="467">
        <v>287.07</v>
      </c>
      <c r="W309" s="467">
        <v>300.8</v>
      </c>
    </row>
    <row r="310" spans="1:23">
      <c r="A310" s="467"/>
      <c r="B310" s="467"/>
      <c r="C310" s="468" t="s">
        <v>2679</v>
      </c>
      <c r="D310" s="467" t="s">
        <v>185</v>
      </c>
      <c r="E310" s="467" t="s">
        <v>259</v>
      </c>
      <c r="F310" s="472">
        <v>43646</v>
      </c>
      <c r="G310" s="467" t="s">
        <v>865</v>
      </c>
      <c r="H310" s="467" t="s">
        <v>2557</v>
      </c>
      <c r="I310" s="467" t="s">
        <v>2201</v>
      </c>
      <c r="J310" s="467" t="s">
        <v>872</v>
      </c>
      <c r="K310" s="467">
        <v>111.17</v>
      </c>
      <c r="L310" s="467" t="s">
        <v>10</v>
      </c>
      <c r="M310" s="467">
        <v>145</v>
      </c>
      <c r="N310" s="467" t="s">
        <v>350</v>
      </c>
      <c r="O310" s="467" t="s">
        <v>2249</v>
      </c>
      <c r="P310" s="467" t="s">
        <v>307</v>
      </c>
      <c r="Q310" s="467" t="s">
        <v>2168</v>
      </c>
      <c r="R310" s="467" t="s">
        <v>351</v>
      </c>
      <c r="S310" s="467" t="s">
        <v>61</v>
      </c>
      <c r="T310" s="467" t="s">
        <v>240</v>
      </c>
      <c r="U310" s="467" t="s">
        <v>302</v>
      </c>
      <c r="V310" s="467">
        <v>125.8</v>
      </c>
      <c r="W310" s="467">
        <v>145</v>
      </c>
    </row>
    <row r="311" spans="1:23">
      <c r="A311" s="467"/>
      <c r="B311" s="467"/>
      <c r="C311" s="468" t="s">
        <v>2680</v>
      </c>
      <c r="D311" s="467" t="s">
        <v>185</v>
      </c>
      <c r="E311" s="467" t="s">
        <v>259</v>
      </c>
      <c r="F311" s="472">
        <v>43646</v>
      </c>
      <c r="G311" s="467" t="s">
        <v>865</v>
      </c>
      <c r="H311" s="467" t="s">
        <v>2557</v>
      </c>
      <c r="I311" s="467" t="s">
        <v>2201</v>
      </c>
      <c r="J311" s="467" t="s">
        <v>879</v>
      </c>
      <c r="K311" s="467">
        <v>697.72</v>
      </c>
      <c r="L311" s="467" t="s">
        <v>10</v>
      </c>
      <c r="M311" s="467">
        <v>910</v>
      </c>
      <c r="N311" s="467" t="s">
        <v>306</v>
      </c>
      <c r="O311" s="467" t="s">
        <v>2184</v>
      </c>
      <c r="P311" s="467" t="s">
        <v>307</v>
      </c>
      <c r="Q311" s="467" t="s">
        <v>2168</v>
      </c>
      <c r="R311" s="467" t="s">
        <v>351</v>
      </c>
      <c r="S311" s="467" t="s">
        <v>61</v>
      </c>
      <c r="T311" s="467" t="s">
        <v>240</v>
      </c>
      <c r="U311" s="467" t="s">
        <v>302</v>
      </c>
      <c r="V311" s="467">
        <v>789.52</v>
      </c>
      <c r="W311" s="467">
        <v>910</v>
      </c>
    </row>
    <row r="312" spans="1:23">
      <c r="A312" s="467"/>
      <c r="B312" s="467"/>
      <c r="C312" s="468" t="s">
        <v>2681</v>
      </c>
      <c r="D312" s="467" t="s">
        <v>185</v>
      </c>
      <c r="E312" s="467" t="s">
        <v>259</v>
      </c>
      <c r="F312" s="472">
        <v>43646</v>
      </c>
      <c r="G312" s="467" t="s">
        <v>865</v>
      </c>
      <c r="H312" s="467" t="s">
        <v>2557</v>
      </c>
      <c r="I312" s="467" t="s">
        <v>2201</v>
      </c>
      <c r="J312" s="467" t="s">
        <v>880</v>
      </c>
      <c r="K312" s="467">
        <v>805.06</v>
      </c>
      <c r="L312" s="467" t="s">
        <v>10</v>
      </c>
      <c r="M312" s="467">
        <v>1050</v>
      </c>
      <c r="N312" s="467" t="s">
        <v>306</v>
      </c>
      <c r="O312" s="467" t="s">
        <v>2184</v>
      </c>
      <c r="P312" s="467" t="s">
        <v>307</v>
      </c>
      <c r="Q312" s="467" t="s">
        <v>2168</v>
      </c>
      <c r="R312" s="467" t="s">
        <v>351</v>
      </c>
      <c r="S312" s="467" t="s">
        <v>61</v>
      </c>
      <c r="T312" s="467" t="s">
        <v>240</v>
      </c>
      <c r="U312" s="467" t="s">
        <v>302</v>
      </c>
      <c r="V312" s="467">
        <v>910.98</v>
      </c>
      <c r="W312" s="467">
        <v>1050</v>
      </c>
    </row>
    <row r="313" spans="1:23">
      <c r="A313" s="467"/>
      <c r="B313" s="467"/>
      <c r="C313" s="468" t="s">
        <v>2682</v>
      </c>
      <c r="D313" s="467" t="s">
        <v>185</v>
      </c>
      <c r="E313" s="467" t="s">
        <v>259</v>
      </c>
      <c r="F313" s="472">
        <v>43646</v>
      </c>
      <c r="G313" s="467" t="s">
        <v>865</v>
      </c>
      <c r="H313" s="467" t="s">
        <v>2557</v>
      </c>
      <c r="I313" s="467" t="s">
        <v>2201</v>
      </c>
      <c r="J313" s="467" t="s">
        <v>881</v>
      </c>
      <c r="K313" s="467">
        <v>67.47</v>
      </c>
      <c r="L313" s="467" t="s">
        <v>10</v>
      </c>
      <c r="M313" s="467">
        <v>88</v>
      </c>
      <c r="N313" s="467" t="s">
        <v>306</v>
      </c>
      <c r="O313" s="467" t="s">
        <v>2184</v>
      </c>
      <c r="P313" s="467" t="s">
        <v>307</v>
      </c>
      <c r="Q313" s="467" t="s">
        <v>2168</v>
      </c>
      <c r="R313" s="467" t="s">
        <v>351</v>
      </c>
      <c r="S313" s="467" t="s">
        <v>61</v>
      </c>
      <c r="T313" s="467" t="s">
        <v>240</v>
      </c>
      <c r="U313" s="467" t="s">
        <v>302</v>
      </c>
      <c r="V313" s="467">
        <v>76.349999999999994</v>
      </c>
      <c r="W313" s="467">
        <v>88</v>
      </c>
    </row>
    <row r="314" spans="1:23">
      <c r="A314" s="467"/>
      <c r="B314" s="467"/>
      <c r="C314" s="468" t="s">
        <v>2683</v>
      </c>
      <c r="D314" s="467" t="s">
        <v>185</v>
      </c>
      <c r="E314" s="467" t="s">
        <v>259</v>
      </c>
      <c r="F314" s="472">
        <v>43646</v>
      </c>
      <c r="G314" s="467" t="s">
        <v>865</v>
      </c>
      <c r="H314" s="467" t="s">
        <v>2557</v>
      </c>
      <c r="I314" s="467" t="s">
        <v>2201</v>
      </c>
      <c r="J314" s="467" t="s">
        <v>882</v>
      </c>
      <c r="K314" s="467">
        <v>109.64</v>
      </c>
      <c r="L314" s="467" t="s">
        <v>10</v>
      </c>
      <c r="M314" s="467">
        <v>143</v>
      </c>
      <c r="N314" s="467" t="s">
        <v>306</v>
      </c>
      <c r="O314" s="467" t="s">
        <v>2184</v>
      </c>
      <c r="P314" s="467" t="s">
        <v>307</v>
      </c>
      <c r="Q314" s="467" t="s">
        <v>2168</v>
      </c>
      <c r="R314" s="467" t="s">
        <v>351</v>
      </c>
      <c r="S314" s="467" t="s">
        <v>61</v>
      </c>
      <c r="T314" s="467" t="s">
        <v>240</v>
      </c>
      <c r="U314" s="467" t="s">
        <v>302</v>
      </c>
      <c r="V314" s="467">
        <v>124.07</v>
      </c>
      <c r="W314" s="467">
        <v>143</v>
      </c>
    </row>
    <row r="315" spans="1:23">
      <c r="A315" s="467"/>
      <c r="B315" s="467"/>
      <c r="C315" s="468" t="s">
        <v>2684</v>
      </c>
      <c r="D315" s="467" t="s">
        <v>185</v>
      </c>
      <c r="E315" s="467" t="s">
        <v>259</v>
      </c>
      <c r="F315" s="472">
        <v>43646</v>
      </c>
      <c r="G315" s="467" t="s">
        <v>865</v>
      </c>
      <c r="H315" s="467" t="s">
        <v>2557</v>
      </c>
      <c r="I315" s="467" t="s">
        <v>2201</v>
      </c>
      <c r="J315" s="467" t="s">
        <v>883</v>
      </c>
      <c r="K315" s="467">
        <v>1656.12</v>
      </c>
      <c r="L315" s="467" t="s">
        <v>10</v>
      </c>
      <c r="M315" s="467">
        <v>2160</v>
      </c>
      <c r="N315" s="467" t="s">
        <v>306</v>
      </c>
      <c r="O315" s="467" t="s">
        <v>2184</v>
      </c>
      <c r="P315" s="467" t="s">
        <v>307</v>
      </c>
      <c r="Q315" s="467" t="s">
        <v>2168</v>
      </c>
      <c r="R315" s="467" t="s">
        <v>351</v>
      </c>
      <c r="S315" s="467" t="s">
        <v>61</v>
      </c>
      <c r="T315" s="467" t="s">
        <v>240</v>
      </c>
      <c r="U315" s="467" t="s">
        <v>302</v>
      </c>
      <c r="V315" s="467">
        <v>1874.02</v>
      </c>
      <c r="W315" s="467">
        <v>2160</v>
      </c>
    </row>
    <row r="316" spans="1:23">
      <c r="A316" s="467"/>
      <c r="B316" s="467"/>
      <c r="C316" s="468" t="s">
        <v>2685</v>
      </c>
      <c r="D316" s="467" t="s">
        <v>185</v>
      </c>
      <c r="E316" s="467" t="s">
        <v>259</v>
      </c>
      <c r="F316" s="472">
        <v>43646</v>
      </c>
      <c r="G316" s="467" t="s">
        <v>865</v>
      </c>
      <c r="H316" s="467" t="s">
        <v>2557</v>
      </c>
      <c r="I316" s="467" t="s">
        <v>2201</v>
      </c>
      <c r="J316" s="467" t="s">
        <v>884</v>
      </c>
      <c r="K316" s="467">
        <v>138.01</v>
      </c>
      <c r="L316" s="467" t="s">
        <v>10</v>
      </c>
      <c r="M316" s="467">
        <v>180</v>
      </c>
      <c r="N316" s="467" t="s">
        <v>306</v>
      </c>
      <c r="O316" s="467" t="s">
        <v>2184</v>
      </c>
      <c r="P316" s="467" t="s">
        <v>307</v>
      </c>
      <c r="Q316" s="467" t="s">
        <v>2168</v>
      </c>
      <c r="R316" s="467" t="s">
        <v>351</v>
      </c>
      <c r="S316" s="467" t="s">
        <v>61</v>
      </c>
      <c r="T316" s="467" t="s">
        <v>240</v>
      </c>
      <c r="U316" s="467" t="s">
        <v>302</v>
      </c>
      <c r="V316" s="467">
        <v>156.16999999999999</v>
      </c>
      <c r="W316" s="467">
        <v>180</v>
      </c>
    </row>
    <row r="317" spans="1:23">
      <c r="A317" s="467"/>
      <c r="B317" s="467"/>
      <c r="C317" s="468" t="s">
        <v>2686</v>
      </c>
      <c r="D317" s="467" t="s">
        <v>185</v>
      </c>
      <c r="E317" s="467" t="s">
        <v>259</v>
      </c>
      <c r="F317" s="472">
        <v>43646</v>
      </c>
      <c r="G317" s="467" t="s">
        <v>865</v>
      </c>
      <c r="H317" s="467" t="s">
        <v>2557</v>
      </c>
      <c r="I317" s="467" t="s">
        <v>2201</v>
      </c>
      <c r="J317" s="467" t="s">
        <v>884</v>
      </c>
      <c r="K317" s="467">
        <v>448.53</v>
      </c>
      <c r="L317" s="467" t="s">
        <v>10</v>
      </c>
      <c r="M317" s="467">
        <v>585</v>
      </c>
      <c r="N317" s="467" t="s">
        <v>306</v>
      </c>
      <c r="O317" s="467" t="s">
        <v>2184</v>
      </c>
      <c r="P317" s="467" t="s">
        <v>307</v>
      </c>
      <c r="Q317" s="467" t="s">
        <v>2168</v>
      </c>
      <c r="R317" s="467" t="s">
        <v>351</v>
      </c>
      <c r="S317" s="467" t="s">
        <v>61</v>
      </c>
      <c r="T317" s="467" t="s">
        <v>240</v>
      </c>
      <c r="U317" s="467" t="s">
        <v>302</v>
      </c>
      <c r="V317" s="467">
        <v>507.54</v>
      </c>
      <c r="W317" s="467">
        <v>585</v>
      </c>
    </row>
    <row r="318" spans="1:23">
      <c r="A318" s="467"/>
      <c r="B318" s="467"/>
      <c r="C318" s="468" t="s">
        <v>2687</v>
      </c>
      <c r="D318" s="467" t="s">
        <v>185</v>
      </c>
      <c r="E318" s="467" t="s">
        <v>259</v>
      </c>
      <c r="F318" s="472">
        <v>43646</v>
      </c>
      <c r="G318" s="467" t="s">
        <v>865</v>
      </c>
      <c r="H318" s="467" t="s">
        <v>2557</v>
      </c>
      <c r="I318" s="467" t="s">
        <v>2201</v>
      </c>
      <c r="J318" s="467" t="s">
        <v>885</v>
      </c>
      <c r="K318" s="467">
        <v>345.03</v>
      </c>
      <c r="L318" s="467" t="s">
        <v>10</v>
      </c>
      <c r="M318" s="467">
        <v>450</v>
      </c>
      <c r="N318" s="467" t="s">
        <v>306</v>
      </c>
      <c r="O318" s="467" t="s">
        <v>2184</v>
      </c>
      <c r="P318" s="467" t="s">
        <v>307</v>
      </c>
      <c r="Q318" s="467" t="s">
        <v>2168</v>
      </c>
      <c r="R318" s="467" t="s">
        <v>351</v>
      </c>
      <c r="S318" s="467" t="s">
        <v>61</v>
      </c>
      <c r="T318" s="467" t="s">
        <v>240</v>
      </c>
      <c r="U318" s="467" t="s">
        <v>302</v>
      </c>
      <c r="V318" s="467">
        <v>390.43</v>
      </c>
      <c r="W318" s="467">
        <v>450</v>
      </c>
    </row>
    <row r="319" spans="1:23">
      <c r="A319" s="467"/>
      <c r="B319" s="467"/>
      <c r="C319" s="468" t="s">
        <v>2688</v>
      </c>
      <c r="D319" s="467" t="s">
        <v>185</v>
      </c>
      <c r="E319" s="467" t="s">
        <v>259</v>
      </c>
      <c r="F319" s="472">
        <v>43646</v>
      </c>
      <c r="G319" s="467" t="s">
        <v>865</v>
      </c>
      <c r="H319" s="467" t="s">
        <v>2557</v>
      </c>
      <c r="I319" s="467" t="s">
        <v>2201</v>
      </c>
      <c r="J319" s="467" t="s">
        <v>886</v>
      </c>
      <c r="K319" s="467">
        <v>379.53</v>
      </c>
      <c r="L319" s="467" t="s">
        <v>10</v>
      </c>
      <c r="M319" s="467">
        <v>495</v>
      </c>
      <c r="N319" s="467" t="s">
        <v>306</v>
      </c>
      <c r="O319" s="467" t="s">
        <v>2184</v>
      </c>
      <c r="P319" s="467" t="s">
        <v>307</v>
      </c>
      <c r="Q319" s="467" t="s">
        <v>2168</v>
      </c>
      <c r="R319" s="467" t="s">
        <v>351</v>
      </c>
      <c r="S319" s="467" t="s">
        <v>61</v>
      </c>
      <c r="T319" s="467" t="s">
        <v>240</v>
      </c>
      <c r="U319" s="467" t="s">
        <v>302</v>
      </c>
      <c r="V319" s="467">
        <v>429.46</v>
      </c>
      <c r="W319" s="467">
        <v>495</v>
      </c>
    </row>
    <row r="320" spans="1:23">
      <c r="A320" s="467"/>
      <c r="B320" s="467"/>
      <c r="C320" s="468" t="s">
        <v>2689</v>
      </c>
      <c r="D320" s="467" t="s">
        <v>185</v>
      </c>
      <c r="E320" s="467" t="s">
        <v>259</v>
      </c>
      <c r="F320" s="472">
        <v>43646</v>
      </c>
      <c r="G320" s="467" t="s">
        <v>865</v>
      </c>
      <c r="H320" s="467" t="s">
        <v>2557</v>
      </c>
      <c r="I320" s="467" t="s">
        <v>2201</v>
      </c>
      <c r="J320" s="467" t="s">
        <v>886</v>
      </c>
      <c r="K320" s="467">
        <v>517.54</v>
      </c>
      <c r="L320" s="467" t="s">
        <v>10</v>
      </c>
      <c r="M320" s="467">
        <v>675</v>
      </c>
      <c r="N320" s="467" t="s">
        <v>306</v>
      </c>
      <c r="O320" s="467" t="s">
        <v>2184</v>
      </c>
      <c r="P320" s="467" t="s">
        <v>307</v>
      </c>
      <c r="Q320" s="467" t="s">
        <v>2168</v>
      </c>
      <c r="R320" s="467" t="s">
        <v>351</v>
      </c>
      <c r="S320" s="467" t="s">
        <v>61</v>
      </c>
      <c r="T320" s="467" t="s">
        <v>240</v>
      </c>
      <c r="U320" s="467" t="s">
        <v>302</v>
      </c>
      <c r="V320" s="467">
        <v>585.63</v>
      </c>
      <c r="W320" s="467">
        <v>675</v>
      </c>
    </row>
    <row r="321" spans="1:23">
      <c r="A321" s="467"/>
      <c r="B321" s="467"/>
      <c r="C321" s="468" t="s">
        <v>2690</v>
      </c>
      <c r="D321" s="467" t="s">
        <v>185</v>
      </c>
      <c r="E321" s="467" t="s">
        <v>259</v>
      </c>
      <c r="F321" s="472">
        <v>43646</v>
      </c>
      <c r="G321" s="467" t="s">
        <v>865</v>
      </c>
      <c r="H321" s="467" t="s">
        <v>2557</v>
      </c>
      <c r="I321" s="467" t="s">
        <v>2201</v>
      </c>
      <c r="J321" s="467" t="s">
        <v>887</v>
      </c>
      <c r="K321" s="467">
        <v>1502.78</v>
      </c>
      <c r="L321" s="467" t="s">
        <v>10</v>
      </c>
      <c r="M321" s="467">
        <v>1960</v>
      </c>
      <c r="N321" s="467" t="s">
        <v>306</v>
      </c>
      <c r="O321" s="467" t="s">
        <v>2184</v>
      </c>
      <c r="P321" s="467" t="s">
        <v>307</v>
      </c>
      <c r="Q321" s="467" t="s">
        <v>2168</v>
      </c>
      <c r="R321" s="467" t="s">
        <v>351</v>
      </c>
      <c r="S321" s="467" t="s">
        <v>61</v>
      </c>
      <c r="T321" s="467" t="s">
        <v>240</v>
      </c>
      <c r="U321" s="467" t="s">
        <v>302</v>
      </c>
      <c r="V321" s="467">
        <v>1700.5</v>
      </c>
      <c r="W321" s="467">
        <v>1960</v>
      </c>
    </row>
    <row r="322" spans="1:23">
      <c r="A322" s="467"/>
      <c r="B322" s="467"/>
      <c r="C322" s="468" t="s">
        <v>2691</v>
      </c>
      <c r="D322" s="467" t="s">
        <v>185</v>
      </c>
      <c r="E322" s="467" t="s">
        <v>259</v>
      </c>
      <c r="F322" s="472">
        <v>43646</v>
      </c>
      <c r="G322" s="467" t="s">
        <v>865</v>
      </c>
      <c r="H322" s="467" t="s">
        <v>2557</v>
      </c>
      <c r="I322" s="467" t="s">
        <v>2201</v>
      </c>
      <c r="J322" s="467" t="s">
        <v>888</v>
      </c>
      <c r="K322" s="467">
        <v>122.68</v>
      </c>
      <c r="L322" s="467" t="s">
        <v>10</v>
      </c>
      <c r="M322" s="467">
        <v>160</v>
      </c>
      <c r="N322" s="467" t="s">
        <v>306</v>
      </c>
      <c r="O322" s="467" t="s">
        <v>2184</v>
      </c>
      <c r="P322" s="467" t="s">
        <v>307</v>
      </c>
      <c r="Q322" s="467" t="s">
        <v>2168</v>
      </c>
      <c r="R322" s="467" t="s">
        <v>351</v>
      </c>
      <c r="S322" s="467" t="s">
        <v>61</v>
      </c>
      <c r="T322" s="467" t="s">
        <v>240</v>
      </c>
      <c r="U322" s="467" t="s">
        <v>302</v>
      </c>
      <c r="V322" s="467">
        <v>138.82</v>
      </c>
      <c r="W322" s="467">
        <v>160</v>
      </c>
    </row>
    <row r="323" spans="1:23">
      <c r="A323" s="467"/>
      <c r="B323" s="467"/>
      <c r="C323" s="468" t="s">
        <v>2692</v>
      </c>
      <c r="D323" s="467" t="s">
        <v>185</v>
      </c>
      <c r="E323" s="467" t="s">
        <v>259</v>
      </c>
      <c r="F323" s="472">
        <v>43646</v>
      </c>
      <c r="G323" s="467" t="s">
        <v>865</v>
      </c>
      <c r="H323" s="467" t="s">
        <v>2557</v>
      </c>
      <c r="I323" s="467" t="s">
        <v>2201</v>
      </c>
      <c r="J323" s="467" t="s">
        <v>889</v>
      </c>
      <c r="K323" s="467">
        <v>57.5</v>
      </c>
      <c r="L323" s="467" t="s">
        <v>10</v>
      </c>
      <c r="M323" s="467">
        <v>75</v>
      </c>
      <c r="N323" s="467" t="s">
        <v>306</v>
      </c>
      <c r="O323" s="467" t="s">
        <v>2184</v>
      </c>
      <c r="P323" s="467" t="s">
        <v>307</v>
      </c>
      <c r="Q323" s="467" t="s">
        <v>2168</v>
      </c>
      <c r="R323" s="467" t="s">
        <v>351</v>
      </c>
      <c r="S323" s="467" t="s">
        <v>61</v>
      </c>
      <c r="T323" s="467" t="s">
        <v>240</v>
      </c>
      <c r="U323" s="467" t="s">
        <v>302</v>
      </c>
      <c r="V323" s="467">
        <v>65.069999999999993</v>
      </c>
      <c r="W323" s="467">
        <v>75</v>
      </c>
    </row>
    <row r="324" spans="1:23">
      <c r="A324" s="467"/>
      <c r="B324" s="467"/>
      <c r="C324" s="468" t="s">
        <v>2693</v>
      </c>
      <c r="D324" s="467" t="s">
        <v>185</v>
      </c>
      <c r="E324" s="467" t="s">
        <v>259</v>
      </c>
      <c r="F324" s="472">
        <v>43646</v>
      </c>
      <c r="G324" s="467" t="s">
        <v>865</v>
      </c>
      <c r="H324" s="467" t="s">
        <v>2557</v>
      </c>
      <c r="I324" s="467" t="s">
        <v>2201</v>
      </c>
      <c r="J324" s="467" t="s">
        <v>890</v>
      </c>
      <c r="K324" s="467">
        <v>57.5</v>
      </c>
      <c r="L324" s="467" t="s">
        <v>10</v>
      </c>
      <c r="M324" s="467">
        <v>75</v>
      </c>
      <c r="N324" s="467" t="s">
        <v>306</v>
      </c>
      <c r="O324" s="467" t="s">
        <v>2184</v>
      </c>
      <c r="P324" s="467" t="s">
        <v>307</v>
      </c>
      <c r="Q324" s="467" t="s">
        <v>2168</v>
      </c>
      <c r="R324" s="467" t="s">
        <v>351</v>
      </c>
      <c r="S324" s="467" t="s">
        <v>61</v>
      </c>
      <c r="T324" s="467" t="s">
        <v>240</v>
      </c>
      <c r="U324" s="467" t="s">
        <v>302</v>
      </c>
      <c r="V324" s="467">
        <v>65.069999999999993</v>
      </c>
      <c r="W324" s="467">
        <v>75</v>
      </c>
    </row>
    <row r="325" spans="1:23">
      <c r="A325" s="467"/>
      <c r="B325" s="467"/>
      <c r="C325" s="468" t="s">
        <v>2694</v>
      </c>
      <c r="D325" s="467" t="s">
        <v>185</v>
      </c>
      <c r="E325" s="467" t="s">
        <v>259</v>
      </c>
      <c r="F325" s="472">
        <v>43646</v>
      </c>
      <c r="G325" s="467" t="s">
        <v>865</v>
      </c>
      <c r="H325" s="467" t="s">
        <v>2557</v>
      </c>
      <c r="I325" s="467" t="s">
        <v>2201</v>
      </c>
      <c r="J325" s="467" t="s">
        <v>891</v>
      </c>
      <c r="K325" s="467">
        <v>69.010000000000005</v>
      </c>
      <c r="L325" s="467" t="s">
        <v>10</v>
      </c>
      <c r="M325" s="467">
        <v>90</v>
      </c>
      <c r="N325" s="467" t="s">
        <v>306</v>
      </c>
      <c r="O325" s="467" t="s">
        <v>2184</v>
      </c>
      <c r="P325" s="467" t="s">
        <v>307</v>
      </c>
      <c r="Q325" s="467" t="s">
        <v>2168</v>
      </c>
      <c r="R325" s="467" t="s">
        <v>351</v>
      </c>
      <c r="S325" s="467" t="s">
        <v>61</v>
      </c>
      <c r="T325" s="467" t="s">
        <v>240</v>
      </c>
      <c r="U325" s="467" t="s">
        <v>302</v>
      </c>
      <c r="V325" s="467">
        <v>78.09</v>
      </c>
      <c r="W325" s="467">
        <v>90</v>
      </c>
    </row>
    <row r="326" spans="1:23">
      <c r="A326" s="467"/>
      <c r="B326" s="467"/>
      <c r="C326" s="468" t="s">
        <v>2695</v>
      </c>
      <c r="D326" s="467" t="s">
        <v>185</v>
      </c>
      <c r="E326" s="467" t="s">
        <v>259</v>
      </c>
      <c r="F326" s="472">
        <v>43646</v>
      </c>
      <c r="G326" s="467" t="s">
        <v>865</v>
      </c>
      <c r="H326" s="467" t="s">
        <v>2557</v>
      </c>
      <c r="I326" s="467" t="s">
        <v>2201</v>
      </c>
      <c r="J326" s="467" t="s">
        <v>891</v>
      </c>
      <c r="K326" s="467">
        <v>69.010000000000005</v>
      </c>
      <c r="L326" s="467" t="s">
        <v>10</v>
      </c>
      <c r="M326" s="467">
        <v>90</v>
      </c>
      <c r="N326" s="467" t="s">
        <v>306</v>
      </c>
      <c r="O326" s="467" t="s">
        <v>2184</v>
      </c>
      <c r="P326" s="467" t="s">
        <v>307</v>
      </c>
      <c r="Q326" s="467" t="s">
        <v>2168</v>
      </c>
      <c r="R326" s="467" t="s">
        <v>351</v>
      </c>
      <c r="S326" s="467" t="s">
        <v>61</v>
      </c>
      <c r="T326" s="467" t="s">
        <v>240</v>
      </c>
      <c r="U326" s="467" t="s">
        <v>302</v>
      </c>
      <c r="V326" s="467">
        <v>78.09</v>
      </c>
      <c r="W326" s="467">
        <v>90</v>
      </c>
    </row>
    <row r="327" spans="1:23">
      <c r="A327" s="467"/>
      <c r="B327" s="467"/>
      <c r="C327" s="468" t="s">
        <v>2696</v>
      </c>
      <c r="D327" s="467" t="s">
        <v>185</v>
      </c>
      <c r="E327" s="467" t="s">
        <v>259</v>
      </c>
      <c r="F327" s="472">
        <v>43646</v>
      </c>
      <c r="G327" s="467" t="s">
        <v>865</v>
      </c>
      <c r="H327" s="467" t="s">
        <v>2557</v>
      </c>
      <c r="I327" s="467" t="s">
        <v>2201</v>
      </c>
      <c r="J327" s="467" t="s">
        <v>892</v>
      </c>
      <c r="K327" s="467">
        <v>57.5</v>
      </c>
      <c r="L327" s="467" t="s">
        <v>10</v>
      </c>
      <c r="M327" s="467">
        <v>75</v>
      </c>
      <c r="N327" s="467" t="s">
        <v>306</v>
      </c>
      <c r="O327" s="467" t="s">
        <v>2184</v>
      </c>
      <c r="P327" s="467" t="s">
        <v>307</v>
      </c>
      <c r="Q327" s="467" t="s">
        <v>2168</v>
      </c>
      <c r="R327" s="467" t="s">
        <v>351</v>
      </c>
      <c r="S327" s="467" t="s">
        <v>61</v>
      </c>
      <c r="T327" s="467" t="s">
        <v>240</v>
      </c>
      <c r="U327" s="467" t="s">
        <v>302</v>
      </c>
      <c r="V327" s="467">
        <v>65.069999999999993</v>
      </c>
      <c r="W327" s="467">
        <v>75</v>
      </c>
    </row>
    <row r="328" spans="1:23">
      <c r="A328" s="467"/>
      <c r="B328" s="467"/>
      <c r="C328" s="468" t="s">
        <v>2697</v>
      </c>
      <c r="D328" s="467" t="s">
        <v>185</v>
      </c>
      <c r="E328" s="467" t="s">
        <v>259</v>
      </c>
      <c r="F328" s="472">
        <v>43646</v>
      </c>
      <c r="G328" s="467" t="s">
        <v>865</v>
      </c>
      <c r="H328" s="467" t="s">
        <v>2557</v>
      </c>
      <c r="I328" s="467" t="s">
        <v>2201</v>
      </c>
      <c r="J328" s="467" t="s">
        <v>893</v>
      </c>
      <c r="K328" s="467">
        <v>69.010000000000005</v>
      </c>
      <c r="L328" s="467" t="s">
        <v>10</v>
      </c>
      <c r="M328" s="467">
        <v>90</v>
      </c>
      <c r="N328" s="467" t="s">
        <v>306</v>
      </c>
      <c r="O328" s="467" t="s">
        <v>2184</v>
      </c>
      <c r="P328" s="467" t="s">
        <v>307</v>
      </c>
      <c r="Q328" s="467" t="s">
        <v>2168</v>
      </c>
      <c r="R328" s="467" t="s">
        <v>351</v>
      </c>
      <c r="S328" s="467" t="s">
        <v>61</v>
      </c>
      <c r="T328" s="467" t="s">
        <v>240</v>
      </c>
      <c r="U328" s="467" t="s">
        <v>302</v>
      </c>
      <c r="V328" s="467">
        <v>78.09</v>
      </c>
      <c r="W328" s="467">
        <v>90</v>
      </c>
    </row>
    <row r="329" spans="1:23">
      <c r="A329" s="467"/>
      <c r="B329" s="467"/>
      <c r="C329" s="468" t="s">
        <v>2698</v>
      </c>
      <c r="D329" s="467" t="s">
        <v>185</v>
      </c>
      <c r="E329" s="467" t="s">
        <v>259</v>
      </c>
      <c r="F329" s="472">
        <v>43646</v>
      </c>
      <c r="G329" s="467" t="s">
        <v>865</v>
      </c>
      <c r="H329" s="467" t="s">
        <v>2557</v>
      </c>
      <c r="I329" s="467" t="s">
        <v>2201</v>
      </c>
      <c r="J329" s="467" t="s">
        <v>894</v>
      </c>
      <c r="K329" s="467">
        <v>69.010000000000005</v>
      </c>
      <c r="L329" s="467" t="s">
        <v>10</v>
      </c>
      <c r="M329" s="467">
        <v>90</v>
      </c>
      <c r="N329" s="467" t="s">
        <v>306</v>
      </c>
      <c r="O329" s="467" t="s">
        <v>2184</v>
      </c>
      <c r="P329" s="467" t="s">
        <v>307</v>
      </c>
      <c r="Q329" s="467" t="s">
        <v>2168</v>
      </c>
      <c r="R329" s="467" t="s">
        <v>351</v>
      </c>
      <c r="S329" s="467" t="s">
        <v>61</v>
      </c>
      <c r="T329" s="467" t="s">
        <v>240</v>
      </c>
      <c r="U329" s="467" t="s">
        <v>302</v>
      </c>
      <c r="V329" s="467">
        <v>78.09</v>
      </c>
      <c r="W329" s="467">
        <v>90</v>
      </c>
    </row>
    <row r="330" spans="1:23">
      <c r="A330" s="467"/>
      <c r="B330" s="467"/>
      <c r="C330" s="468" t="s">
        <v>2699</v>
      </c>
      <c r="D330" s="467" t="s">
        <v>185</v>
      </c>
      <c r="E330" s="467" t="s">
        <v>259</v>
      </c>
      <c r="F330" s="472">
        <v>43646</v>
      </c>
      <c r="G330" s="467" t="s">
        <v>865</v>
      </c>
      <c r="H330" s="467" t="s">
        <v>2557</v>
      </c>
      <c r="I330" s="467" t="s">
        <v>2201</v>
      </c>
      <c r="J330" s="467" t="s">
        <v>873</v>
      </c>
      <c r="K330" s="467">
        <v>57.5</v>
      </c>
      <c r="L330" s="467" t="s">
        <v>10</v>
      </c>
      <c r="M330" s="467">
        <v>75</v>
      </c>
      <c r="N330" s="467" t="s">
        <v>306</v>
      </c>
      <c r="O330" s="467" t="s">
        <v>2184</v>
      </c>
      <c r="P330" s="467" t="s">
        <v>307</v>
      </c>
      <c r="Q330" s="467" t="s">
        <v>2168</v>
      </c>
      <c r="R330" s="467" t="s">
        <v>351</v>
      </c>
      <c r="S330" s="467" t="s">
        <v>61</v>
      </c>
      <c r="T330" s="467" t="s">
        <v>240</v>
      </c>
      <c r="U330" s="467" t="s">
        <v>302</v>
      </c>
      <c r="V330" s="467">
        <v>65.069999999999993</v>
      </c>
      <c r="W330" s="467">
        <v>75</v>
      </c>
    </row>
    <row r="331" spans="1:23">
      <c r="A331" s="467"/>
      <c r="B331" s="467"/>
      <c r="C331" s="468" t="s">
        <v>2700</v>
      </c>
      <c r="D331" s="467" t="s">
        <v>185</v>
      </c>
      <c r="E331" s="467" t="s">
        <v>259</v>
      </c>
      <c r="F331" s="472">
        <v>43646</v>
      </c>
      <c r="G331" s="467" t="s">
        <v>865</v>
      </c>
      <c r="H331" s="467" t="s">
        <v>2557</v>
      </c>
      <c r="I331" s="467" t="s">
        <v>2201</v>
      </c>
      <c r="J331" s="467" t="s">
        <v>874</v>
      </c>
      <c r="K331" s="467">
        <v>53.67</v>
      </c>
      <c r="L331" s="467" t="s">
        <v>10</v>
      </c>
      <c r="M331" s="467">
        <v>70</v>
      </c>
      <c r="N331" s="467" t="s">
        <v>306</v>
      </c>
      <c r="O331" s="467" t="s">
        <v>2184</v>
      </c>
      <c r="P331" s="467" t="s">
        <v>307</v>
      </c>
      <c r="Q331" s="467" t="s">
        <v>2168</v>
      </c>
      <c r="R331" s="467" t="s">
        <v>351</v>
      </c>
      <c r="S331" s="467" t="s">
        <v>61</v>
      </c>
      <c r="T331" s="467" t="s">
        <v>240</v>
      </c>
      <c r="U331" s="467" t="s">
        <v>302</v>
      </c>
      <c r="V331" s="467">
        <v>60.73</v>
      </c>
      <c r="W331" s="467">
        <v>70</v>
      </c>
    </row>
    <row r="332" spans="1:23">
      <c r="A332" s="467"/>
      <c r="B332" s="467"/>
      <c r="C332" s="468" t="s">
        <v>2701</v>
      </c>
      <c r="D332" s="467" t="s">
        <v>185</v>
      </c>
      <c r="E332" s="467" t="s">
        <v>259</v>
      </c>
      <c r="F332" s="472">
        <v>43646</v>
      </c>
      <c r="G332" s="467" t="s">
        <v>865</v>
      </c>
      <c r="H332" s="467" t="s">
        <v>2557</v>
      </c>
      <c r="I332" s="467" t="s">
        <v>2201</v>
      </c>
      <c r="J332" s="467" t="s">
        <v>875</v>
      </c>
      <c r="K332" s="467">
        <v>30.67</v>
      </c>
      <c r="L332" s="467" t="s">
        <v>10</v>
      </c>
      <c r="M332" s="467">
        <v>40</v>
      </c>
      <c r="N332" s="467" t="s">
        <v>306</v>
      </c>
      <c r="O332" s="467" t="s">
        <v>2184</v>
      </c>
      <c r="P332" s="467" t="s">
        <v>307</v>
      </c>
      <c r="Q332" s="467" t="s">
        <v>2168</v>
      </c>
      <c r="R332" s="467" t="s">
        <v>351</v>
      </c>
      <c r="S332" s="467" t="s">
        <v>61</v>
      </c>
      <c r="T332" s="467" t="s">
        <v>240</v>
      </c>
      <c r="U332" s="467" t="s">
        <v>302</v>
      </c>
      <c r="V332" s="467">
        <v>34.71</v>
      </c>
      <c r="W332" s="467">
        <v>40</v>
      </c>
    </row>
    <row r="333" spans="1:23">
      <c r="A333" s="467"/>
      <c r="B333" s="467"/>
      <c r="C333" s="468" t="s">
        <v>2702</v>
      </c>
      <c r="D333" s="467" t="s">
        <v>185</v>
      </c>
      <c r="E333" s="467" t="s">
        <v>259</v>
      </c>
      <c r="F333" s="472">
        <v>43646</v>
      </c>
      <c r="G333" s="467" t="s">
        <v>865</v>
      </c>
      <c r="H333" s="467" t="s">
        <v>2557</v>
      </c>
      <c r="I333" s="467" t="s">
        <v>2201</v>
      </c>
      <c r="J333" s="467" t="s">
        <v>876</v>
      </c>
      <c r="K333" s="467">
        <v>23</v>
      </c>
      <c r="L333" s="467" t="s">
        <v>10</v>
      </c>
      <c r="M333" s="467">
        <v>30</v>
      </c>
      <c r="N333" s="467" t="s">
        <v>306</v>
      </c>
      <c r="O333" s="467" t="s">
        <v>2184</v>
      </c>
      <c r="P333" s="467" t="s">
        <v>307</v>
      </c>
      <c r="Q333" s="467" t="s">
        <v>2168</v>
      </c>
      <c r="R333" s="467" t="s">
        <v>351</v>
      </c>
      <c r="S333" s="467" t="s">
        <v>61</v>
      </c>
      <c r="T333" s="467" t="s">
        <v>240</v>
      </c>
      <c r="U333" s="467" t="s">
        <v>302</v>
      </c>
      <c r="V333" s="467">
        <v>26.03</v>
      </c>
      <c r="W333" s="467">
        <v>30</v>
      </c>
    </row>
    <row r="334" spans="1:23">
      <c r="A334" s="467"/>
      <c r="B334" s="467"/>
      <c r="C334" s="468" t="s">
        <v>2703</v>
      </c>
      <c r="D334" s="467" t="s">
        <v>185</v>
      </c>
      <c r="E334" s="467" t="s">
        <v>259</v>
      </c>
      <c r="F334" s="472">
        <v>43646</v>
      </c>
      <c r="G334" s="467" t="s">
        <v>865</v>
      </c>
      <c r="H334" s="467" t="s">
        <v>2557</v>
      </c>
      <c r="I334" s="467" t="s">
        <v>2201</v>
      </c>
      <c r="J334" s="467" t="s">
        <v>877</v>
      </c>
      <c r="K334" s="467">
        <v>23</v>
      </c>
      <c r="L334" s="467" t="s">
        <v>10</v>
      </c>
      <c r="M334" s="467">
        <v>30</v>
      </c>
      <c r="N334" s="467" t="s">
        <v>306</v>
      </c>
      <c r="O334" s="467" t="s">
        <v>2184</v>
      </c>
      <c r="P334" s="467" t="s">
        <v>307</v>
      </c>
      <c r="Q334" s="467" t="s">
        <v>2168</v>
      </c>
      <c r="R334" s="467" t="s">
        <v>351</v>
      </c>
      <c r="S334" s="467" t="s">
        <v>61</v>
      </c>
      <c r="T334" s="467" t="s">
        <v>240</v>
      </c>
      <c r="U334" s="467" t="s">
        <v>302</v>
      </c>
      <c r="V334" s="467">
        <v>26.03</v>
      </c>
      <c r="W334" s="467">
        <v>30</v>
      </c>
    </row>
    <row r="335" spans="1:23">
      <c r="A335" s="467"/>
      <c r="B335" s="467"/>
      <c r="C335" s="468" t="s">
        <v>2704</v>
      </c>
      <c r="D335" s="467" t="s">
        <v>185</v>
      </c>
      <c r="E335" s="467" t="s">
        <v>259</v>
      </c>
      <c r="F335" s="472">
        <v>43646</v>
      </c>
      <c r="G335" s="467" t="s">
        <v>865</v>
      </c>
      <c r="H335" s="467" t="s">
        <v>2557</v>
      </c>
      <c r="I335" s="467" t="s">
        <v>2201</v>
      </c>
      <c r="J335" s="467" t="s">
        <v>878</v>
      </c>
      <c r="K335" s="467">
        <v>57.5</v>
      </c>
      <c r="L335" s="467" t="s">
        <v>10</v>
      </c>
      <c r="M335" s="467">
        <v>75</v>
      </c>
      <c r="N335" s="467" t="s">
        <v>306</v>
      </c>
      <c r="O335" s="467" t="s">
        <v>2184</v>
      </c>
      <c r="P335" s="467" t="s">
        <v>307</v>
      </c>
      <c r="Q335" s="467" t="s">
        <v>2168</v>
      </c>
      <c r="R335" s="467" t="s">
        <v>351</v>
      </c>
      <c r="S335" s="467" t="s">
        <v>61</v>
      </c>
      <c r="T335" s="467" t="s">
        <v>240</v>
      </c>
      <c r="U335" s="467" t="s">
        <v>302</v>
      </c>
      <c r="V335" s="467">
        <v>65.069999999999993</v>
      </c>
      <c r="W335" s="467">
        <v>75</v>
      </c>
    </row>
    <row r="336" spans="1:23">
      <c r="A336" s="467"/>
      <c r="B336" s="467"/>
      <c r="C336" s="468" t="s">
        <v>2705</v>
      </c>
      <c r="D336" s="467" t="s">
        <v>185</v>
      </c>
      <c r="E336" s="467" t="s">
        <v>259</v>
      </c>
      <c r="F336" s="472">
        <v>43738</v>
      </c>
      <c r="G336" s="467" t="s">
        <v>1520</v>
      </c>
      <c r="H336" s="467" t="s">
        <v>2604</v>
      </c>
      <c r="I336" s="467" t="s">
        <v>2248</v>
      </c>
      <c r="J336" s="467" t="s">
        <v>1541</v>
      </c>
      <c r="K336" s="467">
        <v>32.19</v>
      </c>
      <c r="L336" s="467" t="s">
        <v>10</v>
      </c>
      <c r="M336" s="467">
        <v>40</v>
      </c>
      <c r="N336" s="467" t="s">
        <v>350</v>
      </c>
      <c r="O336" s="467" t="s">
        <v>2249</v>
      </c>
      <c r="P336" s="467" t="s">
        <v>307</v>
      </c>
      <c r="Q336" s="467" t="s">
        <v>2168</v>
      </c>
      <c r="R336" s="467" t="s">
        <v>351</v>
      </c>
      <c r="S336" s="467" t="s">
        <v>61</v>
      </c>
      <c r="T336" s="467" t="s">
        <v>240</v>
      </c>
      <c r="U336" s="467" t="s">
        <v>302</v>
      </c>
      <c r="V336" s="467">
        <v>35.56</v>
      </c>
      <c r="W336" s="467">
        <v>40</v>
      </c>
    </row>
    <row r="337" spans="1:23">
      <c r="A337" s="467"/>
      <c r="B337" s="467"/>
      <c r="C337" s="468" t="s">
        <v>2706</v>
      </c>
      <c r="D337" s="467" t="s">
        <v>185</v>
      </c>
      <c r="E337" s="467" t="s">
        <v>259</v>
      </c>
      <c r="F337" s="472">
        <v>43738</v>
      </c>
      <c r="G337" s="467" t="s">
        <v>1520</v>
      </c>
      <c r="H337" s="467" t="s">
        <v>2604</v>
      </c>
      <c r="I337" s="467" t="s">
        <v>2248</v>
      </c>
      <c r="J337" s="467" t="s">
        <v>1541</v>
      </c>
      <c r="K337" s="467">
        <v>32.19</v>
      </c>
      <c r="L337" s="467" t="s">
        <v>10</v>
      </c>
      <c r="M337" s="467">
        <v>40</v>
      </c>
      <c r="N337" s="467" t="s">
        <v>350</v>
      </c>
      <c r="O337" s="467" t="s">
        <v>2249</v>
      </c>
      <c r="P337" s="467" t="s">
        <v>307</v>
      </c>
      <c r="Q337" s="467" t="s">
        <v>2168</v>
      </c>
      <c r="R337" s="467" t="s">
        <v>351</v>
      </c>
      <c r="S337" s="467" t="s">
        <v>61</v>
      </c>
      <c r="T337" s="467" t="s">
        <v>240</v>
      </c>
      <c r="U337" s="467" t="s">
        <v>302</v>
      </c>
      <c r="V337" s="467">
        <v>35.56</v>
      </c>
      <c r="W337" s="467">
        <v>40</v>
      </c>
    </row>
    <row r="338" spans="1:23">
      <c r="A338" s="467"/>
      <c r="B338" s="467"/>
      <c r="C338" s="468" t="s">
        <v>2707</v>
      </c>
      <c r="D338" s="467" t="s">
        <v>185</v>
      </c>
      <c r="E338" s="467" t="s">
        <v>259</v>
      </c>
      <c r="F338" s="472">
        <v>43738</v>
      </c>
      <c r="G338" s="467" t="s">
        <v>1520</v>
      </c>
      <c r="H338" s="467" t="s">
        <v>2604</v>
      </c>
      <c r="I338" s="467" t="s">
        <v>2248</v>
      </c>
      <c r="J338" s="467" t="s">
        <v>1542</v>
      </c>
      <c r="K338" s="467">
        <v>24.14</v>
      </c>
      <c r="L338" s="467" t="s">
        <v>10</v>
      </c>
      <c r="M338" s="467">
        <v>30</v>
      </c>
      <c r="N338" s="467" t="s">
        <v>350</v>
      </c>
      <c r="O338" s="467" t="s">
        <v>2249</v>
      </c>
      <c r="P338" s="467" t="s">
        <v>307</v>
      </c>
      <c r="Q338" s="467" t="s">
        <v>2168</v>
      </c>
      <c r="R338" s="467" t="s">
        <v>351</v>
      </c>
      <c r="S338" s="467" t="s">
        <v>61</v>
      </c>
      <c r="T338" s="467" t="s">
        <v>240</v>
      </c>
      <c r="U338" s="467" t="s">
        <v>302</v>
      </c>
      <c r="V338" s="467">
        <v>26.66</v>
      </c>
      <c r="W338" s="467">
        <v>30</v>
      </c>
    </row>
    <row r="339" spans="1:23">
      <c r="A339" s="467"/>
      <c r="B339" s="467"/>
      <c r="C339" s="468" t="s">
        <v>2708</v>
      </c>
      <c r="D339" s="467" t="s">
        <v>185</v>
      </c>
      <c r="E339" s="467" t="s">
        <v>259</v>
      </c>
      <c r="F339" s="472">
        <v>43738</v>
      </c>
      <c r="G339" s="467" t="s">
        <v>1520</v>
      </c>
      <c r="H339" s="467" t="s">
        <v>2604</v>
      </c>
      <c r="I339" s="467" t="s">
        <v>2248</v>
      </c>
      <c r="J339" s="467" t="s">
        <v>1542</v>
      </c>
      <c r="K339" s="467">
        <v>16.100000000000001</v>
      </c>
      <c r="L339" s="467" t="s">
        <v>10</v>
      </c>
      <c r="M339" s="467">
        <v>20</v>
      </c>
      <c r="N339" s="467" t="s">
        <v>350</v>
      </c>
      <c r="O339" s="467" t="s">
        <v>2249</v>
      </c>
      <c r="P339" s="467" t="s">
        <v>307</v>
      </c>
      <c r="Q339" s="467" t="s">
        <v>2168</v>
      </c>
      <c r="R339" s="467" t="s">
        <v>351</v>
      </c>
      <c r="S339" s="467" t="s">
        <v>61</v>
      </c>
      <c r="T339" s="467" t="s">
        <v>240</v>
      </c>
      <c r="U339" s="467" t="s">
        <v>302</v>
      </c>
      <c r="V339" s="467">
        <v>17.78</v>
      </c>
      <c r="W339" s="467">
        <v>20</v>
      </c>
    </row>
    <row r="340" spans="1:23">
      <c r="A340" s="467"/>
      <c r="B340" s="467"/>
      <c r="C340" s="468" t="s">
        <v>2709</v>
      </c>
      <c r="D340" s="467" t="s">
        <v>185</v>
      </c>
      <c r="E340" s="467" t="s">
        <v>259</v>
      </c>
      <c r="F340" s="472">
        <v>43738</v>
      </c>
      <c r="G340" s="467" t="s">
        <v>1523</v>
      </c>
      <c r="H340" s="467" t="s">
        <v>2615</v>
      </c>
      <c r="I340" s="467" t="s">
        <v>2248</v>
      </c>
      <c r="J340" s="467" t="s">
        <v>1528</v>
      </c>
      <c r="K340" s="467">
        <v>732.36</v>
      </c>
      <c r="L340" s="467" t="s">
        <v>10</v>
      </c>
      <c r="M340" s="467">
        <v>910</v>
      </c>
      <c r="N340" s="467" t="s">
        <v>350</v>
      </c>
      <c r="O340" s="467" t="s">
        <v>2249</v>
      </c>
      <c r="P340" s="467" t="s">
        <v>307</v>
      </c>
      <c r="Q340" s="467" t="s">
        <v>2168</v>
      </c>
      <c r="R340" s="467" t="s">
        <v>351</v>
      </c>
      <c r="S340" s="467" t="s">
        <v>61</v>
      </c>
      <c r="T340" s="467" t="s">
        <v>240</v>
      </c>
      <c r="U340" s="467" t="s">
        <v>302</v>
      </c>
      <c r="V340" s="467">
        <v>808.96</v>
      </c>
      <c r="W340" s="467">
        <v>910</v>
      </c>
    </row>
    <row r="341" spans="1:23">
      <c r="A341" s="467"/>
      <c r="B341" s="467"/>
      <c r="C341" s="468" t="s">
        <v>2710</v>
      </c>
      <c r="D341" s="467" t="s">
        <v>185</v>
      </c>
      <c r="E341" s="467" t="s">
        <v>259</v>
      </c>
      <c r="F341" s="472">
        <v>43738</v>
      </c>
      <c r="G341" s="467" t="s">
        <v>1523</v>
      </c>
      <c r="H341" s="467" t="s">
        <v>2615</v>
      </c>
      <c r="I341" s="467" t="s">
        <v>2248</v>
      </c>
      <c r="J341" s="467" t="s">
        <v>1529</v>
      </c>
      <c r="K341" s="467">
        <v>56.34</v>
      </c>
      <c r="L341" s="467" t="s">
        <v>10</v>
      </c>
      <c r="M341" s="467">
        <v>70</v>
      </c>
      <c r="N341" s="467" t="s">
        <v>350</v>
      </c>
      <c r="O341" s="467" t="s">
        <v>2249</v>
      </c>
      <c r="P341" s="467" t="s">
        <v>307</v>
      </c>
      <c r="Q341" s="467" t="s">
        <v>2168</v>
      </c>
      <c r="R341" s="467" t="s">
        <v>351</v>
      </c>
      <c r="S341" s="467" t="s">
        <v>61</v>
      </c>
      <c r="T341" s="467" t="s">
        <v>240</v>
      </c>
      <c r="U341" s="467" t="s">
        <v>302</v>
      </c>
      <c r="V341" s="467">
        <v>62.23</v>
      </c>
      <c r="W341" s="467">
        <v>70</v>
      </c>
    </row>
    <row r="342" spans="1:23">
      <c r="A342" s="467"/>
      <c r="B342" s="467"/>
      <c r="C342" s="468" t="s">
        <v>2711</v>
      </c>
      <c r="D342" s="467" t="s">
        <v>185</v>
      </c>
      <c r="E342" s="467" t="s">
        <v>259</v>
      </c>
      <c r="F342" s="472">
        <v>43738</v>
      </c>
      <c r="G342" s="467" t="s">
        <v>1523</v>
      </c>
      <c r="H342" s="467" t="s">
        <v>2615</v>
      </c>
      <c r="I342" s="467" t="s">
        <v>2248</v>
      </c>
      <c r="J342" s="467" t="s">
        <v>1530</v>
      </c>
      <c r="K342" s="467">
        <v>32.19</v>
      </c>
      <c r="L342" s="467" t="s">
        <v>10</v>
      </c>
      <c r="M342" s="467">
        <v>40</v>
      </c>
      <c r="N342" s="467" t="s">
        <v>350</v>
      </c>
      <c r="O342" s="467" t="s">
        <v>2249</v>
      </c>
      <c r="P342" s="467" t="s">
        <v>307</v>
      </c>
      <c r="Q342" s="467" t="s">
        <v>2168</v>
      </c>
      <c r="R342" s="467" t="s">
        <v>351</v>
      </c>
      <c r="S342" s="467" t="s">
        <v>61</v>
      </c>
      <c r="T342" s="467" t="s">
        <v>240</v>
      </c>
      <c r="U342" s="467" t="s">
        <v>302</v>
      </c>
      <c r="V342" s="467">
        <v>35.56</v>
      </c>
      <c r="W342" s="467">
        <v>40</v>
      </c>
    </row>
    <row r="343" spans="1:23">
      <c r="A343" s="467"/>
      <c r="B343" s="467"/>
      <c r="C343" s="468" t="s">
        <v>2712</v>
      </c>
      <c r="D343" s="467" t="s">
        <v>185</v>
      </c>
      <c r="E343" s="467" t="s">
        <v>259</v>
      </c>
      <c r="F343" s="472">
        <v>43738</v>
      </c>
      <c r="G343" s="467" t="s">
        <v>1523</v>
      </c>
      <c r="H343" s="467" t="s">
        <v>2615</v>
      </c>
      <c r="I343" s="467" t="s">
        <v>2248</v>
      </c>
      <c r="J343" s="467" t="s">
        <v>1531</v>
      </c>
      <c r="K343" s="467">
        <v>114.28</v>
      </c>
      <c r="L343" s="467" t="s">
        <v>10</v>
      </c>
      <c r="M343" s="467">
        <v>142</v>
      </c>
      <c r="N343" s="467" t="s">
        <v>350</v>
      </c>
      <c r="O343" s="467" t="s">
        <v>2249</v>
      </c>
      <c r="P343" s="467" t="s">
        <v>307</v>
      </c>
      <c r="Q343" s="467" t="s">
        <v>2168</v>
      </c>
      <c r="R343" s="467" t="s">
        <v>351</v>
      </c>
      <c r="S343" s="467" t="s">
        <v>61</v>
      </c>
      <c r="T343" s="467" t="s">
        <v>240</v>
      </c>
      <c r="U343" s="467" t="s">
        <v>302</v>
      </c>
      <c r="V343" s="467">
        <v>126.23</v>
      </c>
      <c r="W343" s="467">
        <v>142</v>
      </c>
    </row>
    <row r="344" spans="1:23">
      <c r="A344" s="467"/>
      <c r="B344" s="467"/>
      <c r="C344" s="468" t="s">
        <v>2713</v>
      </c>
      <c r="D344" s="467" t="s">
        <v>185</v>
      </c>
      <c r="E344" s="467" t="s">
        <v>259</v>
      </c>
      <c r="F344" s="472">
        <v>43738</v>
      </c>
      <c r="G344" s="467" t="s">
        <v>1523</v>
      </c>
      <c r="H344" s="467" t="s">
        <v>2615</v>
      </c>
      <c r="I344" s="467" t="s">
        <v>2248</v>
      </c>
      <c r="J344" s="467" t="s">
        <v>1532</v>
      </c>
      <c r="K344" s="467">
        <v>1714.21</v>
      </c>
      <c r="L344" s="467" t="s">
        <v>10</v>
      </c>
      <c r="M344" s="467">
        <v>2130</v>
      </c>
      <c r="N344" s="467" t="s">
        <v>350</v>
      </c>
      <c r="O344" s="467" t="s">
        <v>2249</v>
      </c>
      <c r="P344" s="467" t="s">
        <v>307</v>
      </c>
      <c r="Q344" s="467" t="s">
        <v>2168</v>
      </c>
      <c r="R344" s="467" t="s">
        <v>351</v>
      </c>
      <c r="S344" s="467" t="s">
        <v>61</v>
      </c>
      <c r="T344" s="467" t="s">
        <v>240</v>
      </c>
      <c r="U344" s="467" t="s">
        <v>302</v>
      </c>
      <c r="V344" s="467">
        <v>1893.5</v>
      </c>
      <c r="W344" s="467">
        <v>2130</v>
      </c>
    </row>
    <row r="345" spans="1:23">
      <c r="A345" s="467"/>
      <c r="B345" s="467"/>
      <c r="C345" s="468" t="s">
        <v>2714</v>
      </c>
      <c r="D345" s="467" t="s">
        <v>185</v>
      </c>
      <c r="E345" s="467" t="s">
        <v>259</v>
      </c>
      <c r="F345" s="472">
        <v>43738</v>
      </c>
      <c r="G345" s="467" t="s">
        <v>1523</v>
      </c>
      <c r="H345" s="467" t="s">
        <v>2615</v>
      </c>
      <c r="I345" s="467" t="s">
        <v>2248</v>
      </c>
      <c r="J345" s="467" t="s">
        <v>1533</v>
      </c>
      <c r="K345" s="467">
        <v>1158.9000000000001</v>
      </c>
      <c r="L345" s="467" t="s">
        <v>10</v>
      </c>
      <c r="M345" s="467">
        <v>1440</v>
      </c>
      <c r="N345" s="467" t="s">
        <v>350</v>
      </c>
      <c r="O345" s="467" t="s">
        <v>2249</v>
      </c>
      <c r="P345" s="467" t="s">
        <v>307</v>
      </c>
      <c r="Q345" s="467" t="s">
        <v>2168</v>
      </c>
      <c r="R345" s="467" t="s">
        <v>351</v>
      </c>
      <c r="S345" s="467" t="s">
        <v>61</v>
      </c>
      <c r="T345" s="467" t="s">
        <v>240</v>
      </c>
      <c r="U345" s="467" t="s">
        <v>302</v>
      </c>
      <c r="V345" s="467">
        <v>1280.1099999999999</v>
      </c>
      <c r="W345" s="467">
        <v>1440</v>
      </c>
    </row>
    <row r="346" spans="1:23">
      <c r="A346" s="467"/>
      <c r="B346" s="467"/>
      <c r="C346" s="468" t="s">
        <v>2715</v>
      </c>
      <c r="D346" s="467" t="s">
        <v>185</v>
      </c>
      <c r="E346" s="467" t="s">
        <v>259</v>
      </c>
      <c r="F346" s="472">
        <v>43738</v>
      </c>
      <c r="G346" s="467" t="s">
        <v>1523</v>
      </c>
      <c r="H346" s="467" t="s">
        <v>2615</v>
      </c>
      <c r="I346" s="467" t="s">
        <v>2248</v>
      </c>
      <c r="J346" s="467" t="s">
        <v>1533</v>
      </c>
      <c r="K346" s="467">
        <v>1158.9000000000001</v>
      </c>
      <c r="L346" s="467" t="s">
        <v>10</v>
      </c>
      <c r="M346" s="467">
        <v>1440</v>
      </c>
      <c r="N346" s="467" t="s">
        <v>350</v>
      </c>
      <c r="O346" s="467" t="s">
        <v>2249</v>
      </c>
      <c r="P346" s="467" t="s">
        <v>307</v>
      </c>
      <c r="Q346" s="467" t="s">
        <v>2168</v>
      </c>
      <c r="R346" s="467" t="s">
        <v>351</v>
      </c>
      <c r="S346" s="467" t="s">
        <v>61</v>
      </c>
      <c r="T346" s="467" t="s">
        <v>240</v>
      </c>
      <c r="U346" s="467" t="s">
        <v>302</v>
      </c>
      <c r="V346" s="467">
        <v>1280.1099999999999</v>
      </c>
      <c r="W346" s="467">
        <v>1440</v>
      </c>
    </row>
    <row r="347" spans="1:23">
      <c r="A347" s="467"/>
      <c r="B347" s="467"/>
      <c r="C347" s="468" t="s">
        <v>2716</v>
      </c>
      <c r="D347" s="467" t="s">
        <v>185</v>
      </c>
      <c r="E347" s="467" t="s">
        <v>259</v>
      </c>
      <c r="F347" s="472">
        <v>43738</v>
      </c>
      <c r="G347" s="467" t="s">
        <v>1523</v>
      </c>
      <c r="H347" s="467" t="s">
        <v>2615</v>
      </c>
      <c r="I347" s="467" t="s">
        <v>2248</v>
      </c>
      <c r="J347" s="467" t="s">
        <v>1534</v>
      </c>
      <c r="K347" s="467">
        <v>64.38</v>
      </c>
      <c r="L347" s="467" t="s">
        <v>10</v>
      </c>
      <c r="M347" s="467">
        <v>80</v>
      </c>
      <c r="N347" s="467" t="s">
        <v>350</v>
      </c>
      <c r="O347" s="467" t="s">
        <v>2249</v>
      </c>
      <c r="P347" s="467" t="s">
        <v>307</v>
      </c>
      <c r="Q347" s="467" t="s">
        <v>2168</v>
      </c>
      <c r="R347" s="467" t="s">
        <v>351</v>
      </c>
      <c r="S347" s="467" t="s">
        <v>61</v>
      </c>
      <c r="T347" s="467" t="s">
        <v>240</v>
      </c>
      <c r="U347" s="467" t="s">
        <v>302</v>
      </c>
      <c r="V347" s="467">
        <v>71.11</v>
      </c>
      <c r="W347" s="467">
        <v>80</v>
      </c>
    </row>
    <row r="348" spans="1:23">
      <c r="A348" s="467"/>
      <c r="B348" s="467"/>
      <c r="C348" s="468" t="s">
        <v>2717</v>
      </c>
      <c r="D348" s="467" t="s">
        <v>185</v>
      </c>
      <c r="E348" s="467" t="s">
        <v>259</v>
      </c>
      <c r="F348" s="472">
        <v>43738</v>
      </c>
      <c r="G348" s="467" t="s">
        <v>1523</v>
      </c>
      <c r="H348" s="467" t="s">
        <v>2615</v>
      </c>
      <c r="I348" s="467" t="s">
        <v>2248</v>
      </c>
      <c r="J348" s="467" t="s">
        <v>1535</v>
      </c>
      <c r="K348" s="467">
        <v>144.86000000000001</v>
      </c>
      <c r="L348" s="467" t="s">
        <v>10</v>
      </c>
      <c r="M348" s="467">
        <v>180</v>
      </c>
      <c r="N348" s="467" t="s">
        <v>350</v>
      </c>
      <c r="O348" s="467" t="s">
        <v>2249</v>
      </c>
      <c r="P348" s="467" t="s">
        <v>307</v>
      </c>
      <c r="Q348" s="467" t="s">
        <v>2168</v>
      </c>
      <c r="R348" s="467" t="s">
        <v>351</v>
      </c>
      <c r="S348" s="467" t="s">
        <v>61</v>
      </c>
      <c r="T348" s="467" t="s">
        <v>240</v>
      </c>
      <c r="U348" s="467" t="s">
        <v>302</v>
      </c>
      <c r="V348" s="467">
        <v>160.01</v>
      </c>
      <c r="W348" s="467">
        <v>180</v>
      </c>
    </row>
    <row r="349" spans="1:23">
      <c r="A349" s="467"/>
      <c r="B349" s="467"/>
      <c r="C349" s="468" t="s">
        <v>2718</v>
      </c>
      <c r="D349" s="467" t="s">
        <v>185</v>
      </c>
      <c r="E349" s="467" t="s">
        <v>259</v>
      </c>
      <c r="F349" s="472">
        <v>43738</v>
      </c>
      <c r="G349" s="467" t="s">
        <v>1523</v>
      </c>
      <c r="H349" s="467" t="s">
        <v>2615</v>
      </c>
      <c r="I349" s="467" t="s">
        <v>2248</v>
      </c>
      <c r="J349" s="467" t="s">
        <v>1536</v>
      </c>
      <c r="K349" s="467">
        <v>64.38</v>
      </c>
      <c r="L349" s="467" t="s">
        <v>10</v>
      </c>
      <c r="M349" s="467">
        <v>80</v>
      </c>
      <c r="N349" s="467" t="s">
        <v>350</v>
      </c>
      <c r="O349" s="467" t="s">
        <v>2249</v>
      </c>
      <c r="P349" s="467" t="s">
        <v>307</v>
      </c>
      <c r="Q349" s="467" t="s">
        <v>2168</v>
      </c>
      <c r="R349" s="467" t="s">
        <v>351</v>
      </c>
      <c r="S349" s="467" t="s">
        <v>61</v>
      </c>
      <c r="T349" s="467" t="s">
        <v>240</v>
      </c>
      <c r="U349" s="467" t="s">
        <v>302</v>
      </c>
      <c r="V349" s="467">
        <v>71.11</v>
      </c>
      <c r="W349" s="467">
        <v>80</v>
      </c>
    </row>
    <row r="350" spans="1:23">
      <c r="A350" s="467"/>
      <c r="B350" s="467"/>
      <c r="C350" s="468" t="s">
        <v>2719</v>
      </c>
      <c r="D350" s="467" t="s">
        <v>185</v>
      </c>
      <c r="E350" s="467" t="s">
        <v>259</v>
      </c>
      <c r="F350" s="472">
        <v>43738</v>
      </c>
      <c r="G350" s="467" t="s">
        <v>1523</v>
      </c>
      <c r="H350" s="467" t="s">
        <v>2615</v>
      </c>
      <c r="I350" s="467" t="s">
        <v>2248</v>
      </c>
      <c r="J350" s="467" t="s">
        <v>1537</v>
      </c>
      <c r="K350" s="467">
        <v>482.88</v>
      </c>
      <c r="L350" s="467" t="s">
        <v>10</v>
      </c>
      <c r="M350" s="467">
        <v>600</v>
      </c>
      <c r="N350" s="467" t="s">
        <v>350</v>
      </c>
      <c r="O350" s="467" t="s">
        <v>2249</v>
      </c>
      <c r="P350" s="467" t="s">
        <v>307</v>
      </c>
      <c r="Q350" s="467" t="s">
        <v>2168</v>
      </c>
      <c r="R350" s="467" t="s">
        <v>351</v>
      </c>
      <c r="S350" s="467" t="s">
        <v>61</v>
      </c>
      <c r="T350" s="467" t="s">
        <v>240</v>
      </c>
      <c r="U350" s="467" t="s">
        <v>302</v>
      </c>
      <c r="V350" s="467">
        <v>533.38</v>
      </c>
      <c r="W350" s="467">
        <v>600</v>
      </c>
    </row>
    <row r="351" spans="1:23">
      <c r="A351" s="467"/>
      <c r="B351" s="467"/>
      <c r="C351" s="468" t="s">
        <v>2720</v>
      </c>
      <c r="D351" s="467" t="s">
        <v>185</v>
      </c>
      <c r="E351" s="467" t="s">
        <v>259</v>
      </c>
      <c r="F351" s="472">
        <v>43738</v>
      </c>
      <c r="G351" s="467" t="s">
        <v>1523</v>
      </c>
      <c r="H351" s="467" t="s">
        <v>2615</v>
      </c>
      <c r="I351" s="467" t="s">
        <v>2248</v>
      </c>
      <c r="J351" s="467" t="s">
        <v>1537</v>
      </c>
      <c r="K351" s="467">
        <v>676.03</v>
      </c>
      <c r="L351" s="467" t="s">
        <v>10</v>
      </c>
      <c r="M351" s="467">
        <v>840</v>
      </c>
      <c r="N351" s="467" t="s">
        <v>350</v>
      </c>
      <c r="O351" s="467" t="s">
        <v>2249</v>
      </c>
      <c r="P351" s="467" t="s">
        <v>307</v>
      </c>
      <c r="Q351" s="467" t="s">
        <v>2168</v>
      </c>
      <c r="R351" s="467" t="s">
        <v>351</v>
      </c>
      <c r="S351" s="467" t="s">
        <v>61</v>
      </c>
      <c r="T351" s="467" t="s">
        <v>240</v>
      </c>
      <c r="U351" s="467" t="s">
        <v>302</v>
      </c>
      <c r="V351" s="467">
        <v>746.74</v>
      </c>
      <c r="W351" s="467">
        <v>840</v>
      </c>
    </row>
    <row r="352" spans="1:23">
      <c r="A352" s="467"/>
      <c r="B352" s="467"/>
      <c r="C352" s="468" t="s">
        <v>2721</v>
      </c>
      <c r="D352" s="467" t="s">
        <v>185</v>
      </c>
      <c r="E352" s="467" t="s">
        <v>259</v>
      </c>
      <c r="F352" s="472">
        <v>43738</v>
      </c>
      <c r="G352" s="467" t="s">
        <v>1523</v>
      </c>
      <c r="H352" s="467" t="s">
        <v>2615</v>
      </c>
      <c r="I352" s="467" t="s">
        <v>2248</v>
      </c>
      <c r="J352" s="467" t="s">
        <v>1538</v>
      </c>
      <c r="K352" s="467">
        <v>1086.47</v>
      </c>
      <c r="L352" s="467" t="s">
        <v>10</v>
      </c>
      <c r="M352" s="467">
        <v>1350</v>
      </c>
      <c r="N352" s="467" t="s">
        <v>350</v>
      </c>
      <c r="O352" s="467" t="s">
        <v>2249</v>
      </c>
      <c r="P352" s="467" t="s">
        <v>307</v>
      </c>
      <c r="Q352" s="467" t="s">
        <v>2168</v>
      </c>
      <c r="R352" s="467" t="s">
        <v>351</v>
      </c>
      <c r="S352" s="467" t="s">
        <v>61</v>
      </c>
      <c r="T352" s="467" t="s">
        <v>240</v>
      </c>
      <c r="U352" s="467" t="s">
        <v>302</v>
      </c>
      <c r="V352" s="467">
        <v>1200.0999999999999</v>
      </c>
      <c r="W352" s="467">
        <v>1350</v>
      </c>
    </row>
    <row r="353" spans="1:23">
      <c r="A353" s="467"/>
      <c r="B353" s="467"/>
      <c r="C353" s="468" t="s">
        <v>2722</v>
      </c>
      <c r="D353" s="467" t="s">
        <v>185</v>
      </c>
      <c r="E353" s="467" t="s">
        <v>259</v>
      </c>
      <c r="F353" s="472">
        <v>43738</v>
      </c>
      <c r="G353" s="467" t="s">
        <v>1523</v>
      </c>
      <c r="H353" s="467" t="s">
        <v>2615</v>
      </c>
      <c r="I353" s="467" t="s">
        <v>2248</v>
      </c>
      <c r="J353" s="467" t="s">
        <v>1539</v>
      </c>
      <c r="K353" s="467">
        <v>64.38</v>
      </c>
      <c r="L353" s="467" t="s">
        <v>10</v>
      </c>
      <c r="M353" s="467">
        <v>80</v>
      </c>
      <c r="N353" s="467" t="s">
        <v>350</v>
      </c>
      <c r="O353" s="467" t="s">
        <v>2249</v>
      </c>
      <c r="P353" s="467" t="s">
        <v>307</v>
      </c>
      <c r="Q353" s="467" t="s">
        <v>2168</v>
      </c>
      <c r="R353" s="467" t="s">
        <v>351</v>
      </c>
      <c r="S353" s="467" t="s">
        <v>61</v>
      </c>
      <c r="T353" s="467" t="s">
        <v>240</v>
      </c>
      <c r="U353" s="467" t="s">
        <v>302</v>
      </c>
      <c r="V353" s="467">
        <v>71.11</v>
      </c>
      <c r="W353" s="467">
        <v>80</v>
      </c>
    </row>
    <row r="354" spans="1:23">
      <c r="A354" s="467"/>
      <c r="B354" s="467"/>
      <c r="C354" s="468" t="s">
        <v>2723</v>
      </c>
      <c r="D354" s="467" t="s">
        <v>185</v>
      </c>
      <c r="E354" s="467" t="s">
        <v>259</v>
      </c>
      <c r="F354" s="472">
        <v>43738</v>
      </c>
      <c r="G354" s="467" t="s">
        <v>1523</v>
      </c>
      <c r="H354" s="467" t="s">
        <v>2615</v>
      </c>
      <c r="I354" s="467" t="s">
        <v>2248</v>
      </c>
      <c r="J354" s="467" t="s">
        <v>1540</v>
      </c>
      <c r="K354" s="467">
        <v>80.48</v>
      </c>
      <c r="L354" s="467" t="s">
        <v>10</v>
      </c>
      <c r="M354" s="467">
        <v>100</v>
      </c>
      <c r="N354" s="467" t="s">
        <v>350</v>
      </c>
      <c r="O354" s="467" t="s">
        <v>2249</v>
      </c>
      <c r="P354" s="467" t="s">
        <v>307</v>
      </c>
      <c r="Q354" s="467" t="s">
        <v>2168</v>
      </c>
      <c r="R354" s="467" t="s">
        <v>351</v>
      </c>
      <c r="S354" s="467" t="s">
        <v>61</v>
      </c>
      <c r="T354" s="467" t="s">
        <v>240</v>
      </c>
      <c r="U354" s="467" t="s">
        <v>302</v>
      </c>
      <c r="V354" s="467">
        <v>88.9</v>
      </c>
      <c r="W354" s="467">
        <v>100</v>
      </c>
    </row>
    <row r="355" spans="1:23">
      <c r="A355" s="467"/>
      <c r="B355" s="467"/>
      <c r="C355" s="468" t="s">
        <v>2724</v>
      </c>
      <c r="D355" s="467" t="s">
        <v>185</v>
      </c>
      <c r="E355" s="467" t="s">
        <v>259</v>
      </c>
      <c r="F355" s="472">
        <v>43738</v>
      </c>
      <c r="G355" s="467" t="s">
        <v>1520</v>
      </c>
      <c r="H355" s="467" t="s">
        <v>2604</v>
      </c>
      <c r="I355" s="467" t="s">
        <v>2248</v>
      </c>
      <c r="J355" s="467" t="s">
        <v>1541</v>
      </c>
      <c r="K355" s="467">
        <v>32.19</v>
      </c>
      <c r="L355" s="467" t="s">
        <v>10</v>
      </c>
      <c r="M355" s="467">
        <v>40</v>
      </c>
      <c r="N355" s="467" t="s">
        <v>306</v>
      </c>
      <c r="O355" s="467" t="s">
        <v>2184</v>
      </c>
      <c r="P355" s="467" t="s">
        <v>307</v>
      </c>
      <c r="Q355" s="467" t="s">
        <v>2168</v>
      </c>
      <c r="R355" s="467" t="s">
        <v>351</v>
      </c>
      <c r="S355" s="467" t="s">
        <v>61</v>
      </c>
      <c r="T355" s="467" t="s">
        <v>240</v>
      </c>
      <c r="U355" s="467" t="s">
        <v>302</v>
      </c>
      <c r="V355" s="467">
        <v>35.56</v>
      </c>
      <c r="W355" s="467">
        <v>40</v>
      </c>
    </row>
    <row r="356" spans="1:23">
      <c r="A356" s="467"/>
      <c r="B356" s="467"/>
      <c r="C356" s="468" t="s">
        <v>2725</v>
      </c>
      <c r="D356" s="467" t="s">
        <v>185</v>
      </c>
      <c r="E356" s="467" t="s">
        <v>259</v>
      </c>
      <c r="F356" s="472">
        <v>43738</v>
      </c>
      <c r="G356" s="467" t="s">
        <v>1520</v>
      </c>
      <c r="H356" s="467" t="s">
        <v>2604</v>
      </c>
      <c r="I356" s="467" t="s">
        <v>2248</v>
      </c>
      <c r="J356" s="467" t="s">
        <v>1541</v>
      </c>
      <c r="K356" s="467">
        <v>32.19</v>
      </c>
      <c r="L356" s="467" t="s">
        <v>10</v>
      </c>
      <c r="M356" s="467">
        <v>40</v>
      </c>
      <c r="N356" s="467" t="s">
        <v>306</v>
      </c>
      <c r="O356" s="467" t="s">
        <v>2184</v>
      </c>
      <c r="P356" s="467" t="s">
        <v>307</v>
      </c>
      <c r="Q356" s="467" t="s">
        <v>2168</v>
      </c>
      <c r="R356" s="467" t="s">
        <v>351</v>
      </c>
      <c r="S356" s="467" t="s">
        <v>61</v>
      </c>
      <c r="T356" s="467" t="s">
        <v>240</v>
      </c>
      <c r="U356" s="467" t="s">
        <v>302</v>
      </c>
      <c r="V356" s="467">
        <v>35.56</v>
      </c>
      <c r="W356" s="467">
        <v>40</v>
      </c>
    </row>
    <row r="357" spans="1:23">
      <c r="A357" s="467"/>
      <c r="B357" s="467"/>
      <c r="C357" s="468" t="s">
        <v>2726</v>
      </c>
      <c r="D357" s="467" t="s">
        <v>185</v>
      </c>
      <c r="E357" s="467" t="s">
        <v>259</v>
      </c>
      <c r="F357" s="472">
        <v>43738</v>
      </c>
      <c r="G357" s="467" t="s">
        <v>1520</v>
      </c>
      <c r="H357" s="467" t="s">
        <v>2604</v>
      </c>
      <c r="I357" s="467" t="s">
        <v>2248</v>
      </c>
      <c r="J357" s="467" t="s">
        <v>1541</v>
      </c>
      <c r="K357" s="467">
        <v>32.19</v>
      </c>
      <c r="L357" s="467" t="s">
        <v>10</v>
      </c>
      <c r="M357" s="467">
        <v>40</v>
      </c>
      <c r="N357" s="467" t="s">
        <v>306</v>
      </c>
      <c r="O357" s="467" t="s">
        <v>2184</v>
      </c>
      <c r="P357" s="467" t="s">
        <v>307</v>
      </c>
      <c r="Q357" s="467" t="s">
        <v>2168</v>
      </c>
      <c r="R357" s="467" t="s">
        <v>351</v>
      </c>
      <c r="S357" s="467" t="s">
        <v>61</v>
      </c>
      <c r="T357" s="467" t="s">
        <v>240</v>
      </c>
      <c r="U357" s="467" t="s">
        <v>302</v>
      </c>
      <c r="V357" s="467">
        <v>35.56</v>
      </c>
      <c r="W357" s="467">
        <v>40</v>
      </c>
    </row>
    <row r="358" spans="1:23">
      <c r="A358" s="467"/>
      <c r="B358" s="467"/>
      <c r="C358" s="468" t="s">
        <v>2727</v>
      </c>
      <c r="D358" s="467" t="s">
        <v>185</v>
      </c>
      <c r="E358" s="467" t="s">
        <v>259</v>
      </c>
      <c r="F358" s="472">
        <v>43738</v>
      </c>
      <c r="G358" s="467" t="s">
        <v>1520</v>
      </c>
      <c r="H358" s="467" t="s">
        <v>2604</v>
      </c>
      <c r="I358" s="467" t="s">
        <v>2248</v>
      </c>
      <c r="J358" s="467" t="s">
        <v>1542</v>
      </c>
      <c r="K358" s="467">
        <v>16.100000000000001</v>
      </c>
      <c r="L358" s="467" t="s">
        <v>10</v>
      </c>
      <c r="M358" s="467">
        <v>20</v>
      </c>
      <c r="N358" s="467" t="s">
        <v>306</v>
      </c>
      <c r="O358" s="467" t="s">
        <v>2184</v>
      </c>
      <c r="P358" s="467" t="s">
        <v>307</v>
      </c>
      <c r="Q358" s="467" t="s">
        <v>2168</v>
      </c>
      <c r="R358" s="467" t="s">
        <v>351</v>
      </c>
      <c r="S358" s="467" t="s">
        <v>61</v>
      </c>
      <c r="T358" s="467" t="s">
        <v>240</v>
      </c>
      <c r="U358" s="467" t="s">
        <v>302</v>
      </c>
      <c r="V358" s="467">
        <v>17.78</v>
      </c>
      <c r="W358" s="467">
        <v>20</v>
      </c>
    </row>
    <row r="359" spans="1:23">
      <c r="A359" s="467"/>
      <c r="B359" s="467"/>
      <c r="C359" s="468" t="s">
        <v>2728</v>
      </c>
      <c r="D359" s="467" t="s">
        <v>185</v>
      </c>
      <c r="E359" s="467" t="s">
        <v>259</v>
      </c>
      <c r="F359" s="472">
        <v>43738</v>
      </c>
      <c r="G359" s="467" t="s">
        <v>1520</v>
      </c>
      <c r="H359" s="467" t="s">
        <v>2604</v>
      </c>
      <c r="I359" s="467" t="s">
        <v>2248</v>
      </c>
      <c r="J359" s="467" t="s">
        <v>1542</v>
      </c>
      <c r="K359" s="467">
        <v>16.100000000000001</v>
      </c>
      <c r="L359" s="467" t="s">
        <v>10</v>
      </c>
      <c r="M359" s="467">
        <v>20</v>
      </c>
      <c r="N359" s="467" t="s">
        <v>306</v>
      </c>
      <c r="O359" s="467" t="s">
        <v>2184</v>
      </c>
      <c r="P359" s="467" t="s">
        <v>307</v>
      </c>
      <c r="Q359" s="467" t="s">
        <v>2168</v>
      </c>
      <c r="R359" s="467" t="s">
        <v>351</v>
      </c>
      <c r="S359" s="467" t="s">
        <v>61</v>
      </c>
      <c r="T359" s="467" t="s">
        <v>240</v>
      </c>
      <c r="U359" s="467" t="s">
        <v>302</v>
      </c>
      <c r="V359" s="467">
        <v>17.78</v>
      </c>
      <c r="W359" s="467">
        <v>20</v>
      </c>
    </row>
    <row r="360" spans="1:23">
      <c r="A360" s="467"/>
      <c r="B360" s="467"/>
      <c r="C360" s="468" t="s">
        <v>2729</v>
      </c>
      <c r="D360" s="467" t="s">
        <v>185</v>
      </c>
      <c r="E360" s="467" t="s">
        <v>259</v>
      </c>
      <c r="F360" s="472">
        <v>43738</v>
      </c>
      <c r="G360" s="467" t="s">
        <v>1520</v>
      </c>
      <c r="H360" s="467" t="s">
        <v>2604</v>
      </c>
      <c r="I360" s="467" t="s">
        <v>2248</v>
      </c>
      <c r="J360" s="467" t="s">
        <v>1542</v>
      </c>
      <c r="K360" s="467">
        <v>16.100000000000001</v>
      </c>
      <c r="L360" s="467" t="s">
        <v>10</v>
      </c>
      <c r="M360" s="467">
        <v>20</v>
      </c>
      <c r="N360" s="467" t="s">
        <v>306</v>
      </c>
      <c r="O360" s="467" t="s">
        <v>2184</v>
      </c>
      <c r="P360" s="467" t="s">
        <v>307</v>
      </c>
      <c r="Q360" s="467" t="s">
        <v>2168</v>
      </c>
      <c r="R360" s="467" t="s">
        <v>351</v>
      </c>
      <c r="S360" s="467" t="s">
        <v>61</v>
      </c>
      <c r="T360" s="467" t="s">
        <v>240</v>
      </c>
      <c r="U360" s="467" t="s">
        <v>302</v>
      </c>
      <c r="V360" s="467">
        <v>17.78</v>
      </c>
      <c r="W360" s="467">
        <v>20</v>
      </c>
    </row>
    <row r="361" spans="1:23">
      <c r="A361" s="467"/>
      <c r="B361" s="467"/>
      <c r="C361" s="468" t="s">
        <v>2730</v>
      </c>
      <c r="D361" s="467" t="s">
        <v>185</v>
      </c>
      <c r="E361" s="467" t="s">
        <v>259</v>
      </c>
      <c r="F361" s="472">
        <v>43738</v>
      </c>
      <c r="G361" s="467" t="s">
        <v>1523</v>
      </c>
      <c r="H361" s="467" t="s">
        <v>2615</v>
      </c>
      <c r="I361" s="467" t="s">
        <v>2248</v>
      </c>
      <c r="J361" s="467" t="s">
        <v>1543</v>
      </c>
      <c r="K361" s="467">
        <v>201.2</v>
      </c>
      <c r="L361" s="467" t="s">
        <v>10</v>
      </c>
      <c r="M361" s="467">
        <v>250</v>
      </c>
      <c r="N361" s="467" t="s">
        <v>306</v>
      </c>
      <c r="O361" s="467" t="s">
        <v>2184</v>
      </c>
      <c r="P361" s="467" t="s">
        <v>307</v>
      </c>
      <c r="Q361" s="467" t="s">
        <v>2168</v>
      </c>
      <c r="R361" s="467" t="s">
        <v>351</v>
      </c>
      <c r="S361" s="467" t="s">
        <v>61</v>
      </c>
      <c r="T361" s="467" t="s">
        <v>240</v>
      </c>
      <c r="U361" s="467" t="s">
        <v>302</v>
      </c>
      <c r="V361" s="467">
        <v>222.24</v>
      </c>
      <c r="W361" s="467">
        <v>250</v>
      </c>
    </row>
    <row r="362" spans="1:23">
      <c r="A362" s="467"/>
      <c r="B362" s="467"/>
      <c r="C362" s="468" t="s">
        <v>2731</v>
      </c>
      <c r="D362" s="467" t="s">
        <v>185</v>
      </c>
      <c r="E362" s="467" t="s">
        <v>259</v>
      </c>
      <c r="F362" s="472">
        <v>43738</v>
      </c>
      <c r="G362" s="467" t="s">
        <v>1523</v>
      </c>
      <c r="H362" s="467" t="s">
        <v>2615</v>
      </c>
      <c r="I362" s="467" t="s">
        <v>2248</v>
      </c>
      <c r="J362" s="467" t="s">
        <v>1544</v>
      </c>
      <c r="K362" s="467">
        <v>64.38</v>
      </c>
      <c r="L362" s="467" t="s">
        <v>10</v>
      </c>
      <c r="M362" s="467">
        <v>80</v>
      </c>
      <c r="N362" s="467" t="s">
        <v>306</v>
      </c>
      <c r="O362" s="467" t="s">
        <v>2184</v>
      </c>
      <c r="P362" s="467" t="s">
        <v>307</v>
      </c>
      <c r="Q362" s="467" t="s">
        <v>2168</v>
      </c>
      <c r="R362" s="467" t="s">
        <v>351</v>
      </c>
      <c r="S362" s="467" t="s">
        <v>61</v>
      </c>
      <c r="T362" s="467" t="s">
        <v>240</v>
      </c>
      <c r="U362" s="467" t="s">
        <v>302</v>
      </c>
      <c r="V362" s="467">
        <v>71.11</v>
      </c>
      <c r="W362" s="467">
        <v>80</v>
      </c>
    </row>
    <row r="363" spans="1:23">
      <c r="A363" s="467"/>
      <c r="B363" s="467"/>
      <c r="C363" s="468" t="s">
        <v>2732</v>
      </c>
      <c r="D363" s="467" t="s">
        <v>185</v>
      </c>
      <c r="E363" s="467" t="s">
        <v>259</v>
      </c>
      <c r="F363" s="472">
        <v>43738</v>
      </c>
      <c r="G363" s="467" t="s">
        <v>1523</v>
      </c>
      <c r="H363" s="467" t="s">
        <v>2615</v>
      </c>
      <c r="I363" s="467" t="s">
        <v>2248</v>
      </c>
      <c r="J363" s="467" t="s">
        <v>1545</v>
      </c>
      <c r="K363" s="467">
        <v>144.86000000000001</v>
      </c>
      <c r="L363" s="467" t="s">
        <v>10</v>
      </c>
      <c r="M363" s="467">
        <v>180</v>
      </c>
      <c r="N363" s="467" t="s">
        <v>306</v>
      </c>
      <c r="O363" s="467" t="s">
        <v>2184</v>
      </c>
      <c r="P363" s="467" t="s">
        <v>307</v>
      </c>
      <c r="Q363" s="467" t="s">
        <v>2168</v>
      </c>
      <c r="R363" s="467" t="s">
        <v>351</v>
      </c>
      <c r="S363" s="467" t="s">
        <v>61</v>
      </c>
      <c r="T363" s="467" t="s">
        <v>240</v>
      </c>
      <c r="U363" s="467" t="s">
        <v>302</v>
      </c>
      <c r="V363" s="467">
        <v>160.01</v>
      </c>
      <c r="W363" s="467">
        <v>180</v>
      </c>
    </row>
    <row r="364" spans="1:23">
      <c r="A364" s="467"/>
      <c r="B364" s="467"/>
      <c r="C364" s="468" t="s">
        <v>2733</v>
      </c>
      <c r="D364" s="467" t="s">
        <v>185</v>
      </c>
      <c r="E364" s="467" t="s">
        <v>259</v>
      </c>
      <c r="F364" s="472">
        <v>43738</v>
      </c>
      <c r="G364" s="467" t="s">
        <v>1523</v>
      </c>
      <c r="H364" s="467" t="s">
        <v>2615</v>
      </c>
      <c r="I364" s="467" t="s">
        <v>2248</v>
      </c>
      <c r="J364" s="467" t="s">
        <v>1546</v>
      </c>
      <c r="K364" s="467">
        <v>24.14</v>
      </c>
      <c r="L364" s="467" t="s">
        <v>10</v>
      </c>
      <c r="M364" s="467">
        <v>30</v>
      </c>
      <c r="N364" s="467" t="s">
        <v>306</v>
      </c>
      <c r="O364" s="467" t="s">
        <v>2184</v>
      </c>
      <c r="P364" s="467" t="s">
        <v>307</v>
      </c>
      <c r="Q364" s="467" t="s">
        <v>2168</v>
      </c>
      <c r="R364" s="467" t="s">
        <v>351</v>
      </c>
      <c r="S364" s="467" t="s">
        <v>61</v>
      </c>
      <c r="T364" s="467" t="s">
        <v>240</v>
      </c>
      <c r="U364" s="467" t="s">
        <v>302</v>
      </c>
      <c r="V364" s="467">
        <v>26.66</v>
      </c>
      <c r="W364" s="467">
        <v>30</v>
      </c>
    </row>
    <row r="365" spans="1:23">
      <c r="A365" s="467"/>
      <c r="B365" s="467"/>
      <c r="C365" s="468" t="s">
        <v>2734</v>
      </c>
      <c r="D365" s="467" t="s">
        <v>185</v>
      </c>
      <c r="E365" s="467" t="s">
        <v>259</v>
      </c>
      <c r="F365" s="472">
        <v>43738</v>
      </c>
      <c r="G365" s="467" t="s">
        <v>1523</v>
      </c>
      <c r="H365" s="467" t="s">
        <v>2615</v>
      </c>
      <c r="I365" s="467" t="s">
        <v>2248</v>
      </c>
      <c r="J365" s="467" t="s">
        <v>1547</v>
      </c>
      <c r="K365" s="467">
        <v>64.38</v>
      </c>
      <c r="L365" s="467" t="s">
        <v>10</v>
      </c>
      <c r="M365" s="467">
        <v>80</v>
      </c>
      <c r="N365" s="467" t="s">
        <v>306</v>
      </c>
      <c r="O365" s="467" t="s">
        <v>2184</v>
      </c>
      <c r="P365" s="467" t="s">
        <v>307</v>
      </c>
      <c r="Q365" s="467" t="s">
        <v>2168</v>
      </c>
      <c r="R365" s="467" t="s">
        <v>351</v>
      </c>
      <c r="S365" s="467" t="s">
        <v>61</v>
      </c>
      <c r="T365" s="467" t="s">
        <v>240</v>
      </c>
      <c r="U365" s="467" t="s">
        <v>302</v>
      </c>
      <c r="V365" s="467">
        <v>71.11</v>
      </c>
      <c r="W365" s="467">
        <v>80</v>
      </c>
    </row>
    <row r="366" spans="1:23">
      <c r="A366" s="467"/>
      <c r="B366" s="467"/>
      <c r="C366" s="468" t="s">
        <v>2735</v>
      </c>
      <c r="D366" s="467" t="s">
        <v>185</v>
      </c>
      <c r="E366" s="467" t="s">
        <v>259</v>
      </c>
      <c r="F366" s="472">
        <v>43738</v>
      </c>
      <c r="G366" s="467" t="s">
        <v>1523</v>
      </c>
      <c r="H366" s="467" t="s">
        <v>2615</v>
      </c>
      <c r="I366" s="467" t="s">
        <v>2248</v>
      </c>
      <c r="J366" s="467" t="s">
        <v>1548</v>
      </c>
      <c r="K366" s="467">
        <v>70.819999999999993</v>
      </c>
      <c r="L366" s="467" t="s">
        <v>10</v>
      </c>
      <c r="M366" s="467">
        <v>88</v>
      </c>
      <c r="N366" s="467" t="s">
        <v>306</v>
      </c>
      <c r="O366" s="467" t="s">
        <v>2184</v>
      </c>
      <c r="P366" s="467" t="s">
        <v>307</v>
      </c>
      <c r="Q366" s="467" t="s">
        <v>2168</v>
      </c>
      <c r="R366" s="467" t="s">
        <v>351</v>
      </c>
      <c r="S366" s="467" t="s">
        <v>61</v>
      </c>
      <c r="T366" s="467" t="s">
        <v>240</v>
      </c>
      <c r="U366" s="467" t="s">
        <v>302</v>
      </c>
      <c r="V366" s="467">
        <v>78.23</v>
      </c>
      <c r="W366" s="467">
        <v>88</v>
      </c>
    </row>
    <row r="367" spans="1:23">
      <c r="A367" s="467"/>
      <c r="B367" s="467"/>
      <c r="C367" s="468" t="s">
        <v>2736</v>
      </c>
      <c r="D367" s="467" t="s">
        <v>185</v>
      </c>
      <c r="E367" s="467" t="s">
        <v>259</v>
      </c>
      <c r="F367" s="472">
        <v>43769</v>
      </c>
      <c r="G367" s="467" t="s">
        <v>2737</v>
      </c>
      <c r="H367" s="467" t="s">
        <v>2258</v>
      </c>
      <c r="I367" s="467" t="s">
        <v>2176</v>
      </c>
      <c r="J367" s="467" t="s">
        <v>2738</v>
      </c>
      <c r="K367" s="467">
        <v>3780.15</v>
      </c>
      <c r="L367" s="467" t="s">
        <v>10</v>
      </c>
      <c r="M367" s="467">
        <v>4650</v>
      </c>
      <c r="N367" s="467" t="s">
        <v>399</v>
      </c>
      <c r="O367" s="467" t="s">
        <v>2540</v>
      </c>
      <c r="P367" s="467" t="s">
        <v>307</v>
      </c>
      <c r="Q367" s="467" t="s">
        <v>2168</v>
      </c>
      <c r="R367" s="467" t="s">
        <v>2168</v>
      </c>
      <c r="S367" s="467" t="s">
        <v>61</v>
      </c>
      <c r="T367" s="467" t="s">
        <v>240</v>
      </c>
      <c r="U367" s="467" t="s">
        <v>302</v>
      </c>
      <c r="V367" s="467">
        <v>4258</v>
      </c>
      <c r="W367" s="467">
        <v>4650</v>
      </c>
    </row>
    <row r="368" spans="1:23">
      <c r="A368" s="467"/>
      <c r="B368" s="467"/>
      <c r="C368" s="468" t="s">
        <v>2739</v>
      </c>
      <c r="D368" s="467" t="s">
        <v>185</v>
      </c>
      <c r="E368" s="467" t="s">
        <v>259</v>
      </c>
      <c r="F368" s="472">
        <v>43769</v>
      </c>
      <c r="G368" s="467" t="s">
        <v>2740</v>
      </c>
      <c r="H368" s="467" t="s">
        <v>2258</v>
      </c>
      <c r="I368" s="467" t="s">
        <v>2176</v>
      </c>
      <c r="J368" s="467" t="s">
        <v>2741</v>
      </c>
      <c r="K368" s="467">
        <v>121.94</v>
      </c>
      <c r="L368" s="467" t="s">
        <v>10</v>
      </c>
      <c r="M368" s="467">
        <v>150</v>
      </c>
      <c r="N368" s="467" t="s">
        <v>490</v>
      </c>
      <c r="O368" s="467" t="s">
        <v>2742</v>
      </c>
      <c r="P368" s="467" t="s">
        <v>307</v>
      </c>
      <c r="Q368" s="467" t="s">
        <v>2168</v>
      </c>
      <c r="R368" s="467" t="s">
        <v>2168</v>
      </c>
      <c r="S368" s="467" t="s">
        <v>61</v>
      </c>
      <c r="T368" s="467" t="s">
        <v>240</v>
      </c>
      <c r="U368" s="467" t="s">
        <v>302</v>
      </c>
      <c r="V368" s="467">
        <v>137.35</v>
      </c>
      <c r="W368" s="467">
        <v>150</v>
      </c>
    </row>
    <row r="369" spans="1:23">
      <c r="A369" s="467"/>
      <c r="B369" s="467"/>
      <c r="C369" s="468" t="s">
        <v>2743</v>
      </c>
      <c r="D369" s="467" t="s">
        <v>185</v>
      </c>
      <c r="E369" s="467" t="s">
        <v>259</v>
      </c>
      <c r="F369" s="472">
        <v>43769</v>
      </c>
      <c r="G369" s="467" t="s">
        <v>2737</v>
      </c>
      <c r="H369" s="467" t="s">
        <v>2258</v>
      </c>
      <c r="I369" s="467" t="s">
        <v>2176</v>
      </c>
      <c r="J369" s="467" t="s">
        <v>569</v>
      </c>
      <c r="K369" s="467">
        <v>289.83999999999997</v>
      </c>
      <c r="L369" s="467" t="s">
        <v>10</v>
      </c>
      <c r="M369" s="467">
        <v>356.54</v>
      </c>
      <c r="N369" s="467" t="s">
        <v>303</v>
      </c>
      <c r="O369" s="467" t="s">
        <v>2180</v>
      </c>
      <c r="P369" s="467" t="s">
        <v>307</v>
      </c>
      <c r="Q369" s="467" t="s">
        <v>2168</v>
      </c>
      <c r="R369" s="467" t="s">
        <v>2168</v>
      </c>
      <c r="S369" s="467" t="s">
        <v>61</v>
      </c>
      <c r="T369" s="467" t="s">
        <v>240</v>
      </c>
      <c r="U369" s="467" t="s">
        <v>302</v>
      </c>
      <c r="V369" s="467">
        <v>326.48</v>
      </c>
      <c r="W369" s="467">
        <v>356.54</v>
      </c>
    </row>
    <row r="370" spans="1:23">
      <c r="A370" s="467"/>
      <c r="B370" s="467"/>
      <c r="C370" s="468" t="s">
        <v>2744</v>
      </c>
      <c r="D370" s="467" t="s">
        <v>185</v>
      </c>
      <c r="E370" s="467" t="s">
        <v>259</v>
      </c>
      <c r="F370" s="472">
        <v>43799</v>
      </c>
      <c r="G370" s="467" t="s">
        <v>2745</v>
      </c>
      <c r="H370" s="467" t="s">
        <v>2478</v>
      </c>
      <c r="I370" s="467" t="s">
        <v>2270</v>
      </c>
      <c r="J370" s="467" t="s">
        <v>2746</v>
      </c>
      <c r="K370" s="467">
        <v>278.16000000000003</v>
      </c>
      <c r="L370" s="467" t="s">
        <v>10</v>
      </c>
      <c r="M370" s="467">
        <v>360</v>
      </c>
      <c r="N370" s="467" t="s">
        <v>339</v>
      </c>
      <c r="O370" s="467" t="s">
        <v>2293</v>
      </c>
      <c r="P370" s="467" t="s">
        <v>307</v>
      </c>
      <c r="Q370" s="467" t="s">
        <v>2168</v>
      </c>
      <c r="R370" s="467" t="s">
        <v>2168</v>
      </c>
      <c r="S370" s="467" t="s">
        <v>61</v>
      </c>
      <c r="T370" s="467" t="s">
        <v>240</v>
      </c>
      <c r="U370" s="467" t="s">
        <v>2272</v>
      </c>
      <c r="V370" s="467">
        <v>322.69</v>
      </c>
      <c r="W370" s="467">
        <v>360</v>
      </c>
    </row>
    <row r="371" spans="1:23">
      <c r="A371" s="467"/>
      <c r="B371" s="467"/>
      <c r="C371" s="468" t="s">
        <v>2747</v>
      </c>
      <c r="D371" s="467" t="s">
        <v>185</v>
      </c>
      <c r="E371" s="467" t="s">
        <v>259</v>
      </c>
      <c r="F371" s="472">
        <v>43830</v>
      </c>
      <c r="G371" s="467" t="s">
        <v>2748</v>
      </c>
      <c r="H371" s="467" t="s">
        <v>2284</v>
      </c>
      <c r="I371" s="467" t="s">
        <v>2749</v>
      </c>
      <c r="J371" s="467" t="s">
        <v>2750</v>
      </c>
      <c r="K371" s="467">
        <v>-11.6</v>
      </c>
      <c r="L371" s="467" t="s">
        <v>10</v>
      </c>
      <c r="M371" s="467">
        <v>-15</v>
      </c>
      <c r="N371" s="467" t="s">
        <v>2751</v>
      </c>
      <c r="O371" s="467" t="s">
        <v>2752</v>
      </c>
      <c r="P371" s="467" t="s">
        <v>307</v>
      </c>
      <c r="Q371" s="467" t="s">
        <v>2168</v>
      </c>
      <c r="R371" s="467" t="s">
        <v>2168</v>
      </c>
      <c r="S371" s="467" t="s">
        <v>61</v>
      </c>
      <c r="T371" s="467" t="s">
        <v>240</v>
      </c>
      <c r="U371" s="467" t="s">
        <v>302</v>
      </c>
      <c r="V371" s="467">
        <v>-13.62</v>
      </c>
      <c r="W371" s="467">
        <v>-15</v>
      </c>
    </row>
    <row r="372" spans="1:23">
      <c r="A372" s="467"/>
      <c r="B372" s="467"/>
      <c r="C372" s="468" t="s">
        <v>2753</v>
      </c>
      <c r="D372" s="467" t="s">
        <v>185</v>
      </c>
      <c r="E372" s="467" t="s">
        <v>259</v>
      </c>
      <c r="F372" s="472">
        <v>43830</v>
      </c>
      <c r="G372" s="467" t="s">
        <v>2748</v>
      </c>
      <c r="H372" s="467" t="s">
        <v>2754</v>
      </c>
      <c r="I372" s="467" t="s">
        <v>2749</v>
      </c>
      <c r="J372" s="467" t="s">
        <v>2755</v>
      </c>
      <c r="K372" s="467">
        <v>11.6</v>
      </c>
      <c r="L372" s="467" t="s">
        <v>10</v>
      </c>
      <c r="M372" s="467">
        <v>15</v>
      </c>
      <c r="N372" s="467" t="s">
        <v>339</v>
      </c>
      <c r="O372" s="467" t="s">
        <v>2293</v>
      </c>
      <c r="P372" s="467" t="s">
        <v>307</v>
      </c>
      <c r="Q372" s="467" t="s">
        <v>2168</v>
      </c>
      <c r="R372" s="467" t="s">
        <v>2168</v>
      </c>
      <c r="S372" s="467" t="s">
        <v>61</v>
      </c>
      <c r="T372" s="467" t="s">
        <v>240</v>
      </c>
      <c r="U372" s="467" t="s">
        <v>302</v>
      </c>
      <c r="V372" s="467">
        <v>13.62</v>
      </c>
      <c r="W372" s="467">
        <v>15</v>
      </c>
    </row>
    <row r="373" spans="1:23">
      <c r="A373" s="467"/>
      <c r="B373" s="467"/>
      <c r="C373" s="468" t="s">
        <v>2756</v>
      </c>
      <c r="D373" s="467" t="s">
        <v>185</v>
      </c>
      <c r="E373" s="467" t="s">
        <v>259</v>
      </c>
      <c r="F373" s="472">
        <v>43830</v>
      </c>
      <c r="G373" s="467" t="s">
        <v>2562</v>
      </c>
      <c r="H373" s="467" t="s">
        <v>2757</v>
      </c>
      <c r="I373" s="467" t="s">
        <v>2499</v>
      </c>
      <c r="J373" s="467" t="s">
        <v>2758</v>
      </c>
      <c r="K373" s="467">
        <v>138.19999999999999</v>
      </c>
      <c r="L373" s="467" t="s">
        <v>10</v>
      </c>
      <c r="M373" s="467">
        <v>170</v>
      </c>
      <c r="N373" s="467" t="s">
        <v>306</v>
      </c>
      <c r="O373" s="467" t="s">
        <v>2184</v>
      </c>
      <c r="P373" s="467" t="s">
        <v>307</v>
      </c>
      <c r="Q373" s="467" t="s">
        <v>2168</v>
      </c>
      <c r="R373" s="467" t="s">
        <v>351</v>
      </c>
      <c r="S373" s="467" t="s">
        <v>61</v>
      </c>
      <c r="T373" s="467" t="s">
        <v>240</v>
      </c>
      <c r="U373" s="467" t="s">
        <v>302</v>
      </c>
      <c r="V373" s="467">
        <v>162.24</v>
      </c>
      <c r="W373" s="467">
        <v>170</v>
      </c>
    </row>
    <row r="374" spans="1:23">
      <c r="A374" s="467"/>
      <c r="B374" s="467"/>
      <c r="C374" s="468" t="s">
        <v>2759</v>
      </c>
      <c r="D374" s="467" t="s">
        <v>185</v>
      </c>
      <c r="E374" s="467" t="s">
        <v>259</v>
      </c>
      <c r="F374" s="472">
        <v>43830</v>
      </c>
      <c r="G374" s="467" t="s">
        <v>2562</v>
      </c>
      <c r="H374" s="467" t="s">
        <v>2760</v>
      </c>
      <c r="I374" s="467" t="s">
        <v>2499</v>
      </c>
      <c r="J374" s="467" t="s">
        <v>2761</v>
      </c>
      <c r="K374" s="467">
        <v>614.58000000000004</v>
      </c>
      <c r="L374" s="467" t="s">
        <v>10</v>
      </c>
      <c r="M374" s="467">
        <v>756</v>
      </c>
      <c r="N374" s="467" t="s">
        <v>306</v>
      </c>
      <c r="O374" s="467" t="s">
        <v>2184</v>
      </c>
      <c r="P374" s="467" t="s">
        <v>307</v>
      </c>
      <c r="Q374" s="467" t="s">
        <v>2168</v>
      </c>
      <c r="R374" s="467" t="s">
        <v>351</v>
      </c>
      <c r="S374" s="467" t="s">
        <v>61</v>
      </c>
      <c r="T374" s="467" t="s">
        <v>240</v>
      </c>
      <c r="U374" s="467" t="s">
        <v>302</v>
      </c>
      <c r="V374" s="467">
        <v>721.5</v>
      </c>
      <c r="W374" s="467">
        <v>756</v>
      </c>
    </row>
    <row r="375" spans="1:23">
      <c r="A375" s="467"/>
      <c r="B375" s="467"/>
      <c r="C375" s="468" t="s">
        <v>2762</v>
      </c>
      <c r="D375" s="467" t="s">
        <v>185</v>
      </c>
      <c r="E375" s="467" t="s">
        <v>259</v>
      </c>
      <c r="F375" s="472">
        <v>43830</v>
      </c>
      <c r="G375" s="467" t="s">
        <v>2562</v>
      </c>
      <c r="H375" s="467" t="s">
        <v>2575</v>
      </c>
      <c r="I375" s="467" t="s">
        <v>2499</v>
      </c>
      <c r="J375" s="467" t="s">
        <v>2763</v>
      </c>
      <c r="K375" s="467">
        <v>87.8</v>
      </c>
      <c r="L375" s="467" t="s">
        <v>10</v>
      </c>
      <c r="M375" s="467">
        <v>108</v>
      </c>
      <c r="N375" s="467" t="s">
        <v>306</v>
      </c>
      <c r="O375" s="467" t="s">
        <v>2184</v>
      </c>
      <c r="P375" s="467" t="s">
        <v>307</v>
      </c>
      <c r="Q375" s="467" t="s">
        <v>2168</v>
      </c>
      <c r="R375" s="467" t="s">
        <v>351</v>
      </c>
      <c r="S375" s="467" t="s">
        <v>61</v>
      </c>
      <c r="T375" s="467" t="s">
        <v>240</v>
      </c>
      <c r="U375" s="467" t="s">
        <v>302</v>
      </c>
      <c r="V375" s="467">
        <v>103.08</v>
      </c>
      <c r="W375" s="467">
        <v>108</v>
      </c>
    </row>
    <row r="376" spans="1:23">
      <c r="A376" s="467"/>
      <c r="B376" s="467"/>
      <c r="C376" s="468" t="s">
        <v>2764</v>
      </c>
      <c r="D376" s="467" t="s">
        <v>185</v>
      </c>
      <c r="E376" s="467" t="s">
        <v>259</v>
      </c>
      <c r="F376" s="472">
        <v>43830</v>
      </c>
      <c r="G376" s="467" t="s">
        <v>2562</v>
      </c>
      <c r="H376" s="467" t="s">
        <v>2765</v>
      </c>
      <c r="I376" s="467" t="s">
        <v>2499</v>
      </c>
      <c r="J376" s="467" t="s">
        <v>2766</v>
      </c>
      <c r="K376" s="467">
        <v>90.24</v>
      </c>
      <c r="L376" s="467" t="s">
        <v>10</v>
      </c>
      <c r="M376" s="467">
        <v>111</v>
      </c>
      <c r="N376" s="467" t="s">
        <v>306</v>
      </c>
      <c r="O376" s="467" t="s">
        <v>2184</v>
      </c>
      <c r="P376" s="467" t="s">
        <v>307</v>
      </c>
      <c r="Q376" s="467" t="s">
        <v>2168</v>
      </c>
      <c r="R376" s="467" t="s">
        <v>351</v>
      </c>
      <c r="S376" s="467" t="s">
        <v>61</v>
      </c>
      <c r="T376" s="467" t="s">
        <v>240</v>
      </c>
      <c r="U376" s="467" t="s">
        <v>302</v>
      </c>
      <c r="V376" s="467">
        <v>105.94</v>
      </c>
      <c r="W376" s="467">
        <v>111</v>
      </c>
    </row>
    <row r="377" spans="1:23">
      <c r="A377" s="467"/>
      <c r="B377" s="467"/>
      <c r="C377" s="468" t="s">
        <v>2767</v>
      </c>
      <c r="D377" s="467" t="s">
        <v>185</v>
      </c>
      <c r="E377" s="467" t="s">
        <v>259</v>
      </c>
      <c r="F377" s="472">
        <v>43830</v>
      </c>
      <c r="G377" s="467" t="s">
        <v>2562</v>
      </c>
      <c r="H377" s="467" t="s">
        <v>2488</v>
      </c>
      <c r="I377" s="467" t="s">
        <v>2499</v>
      </c>
      <c r="J377" s="467" t="s">
        <v>2766</v>
      </c>
      <c r="K377" s="467">
        <v>1414.51</v>
      </c>
      <c r="L377" s="467" t="s">
        <v>10</v>
      </c>
      <c r="M377" s="467">
        <v>1740</v>
      </c>
      <c r="N377" s="467" t="s">
        <v>306</v>
      </c>
      <c r="O377" s="467" t="s">
        <v>2184</v>
      </c>
      <c r="P377" s="467" t="s">
        <v>307</v>
      </c>
      <c r="Q377" s="467" t="s">
        <v>2168</v>
      </c>
      <c r="R377" s="467" t="s">
        <v>351</v>
      </c>
      <c r="S377" s="467" t="s">
        <v>61</v>
      </c>
      <c r="T377" s="467" t="s">
        <v>240</v>
      </c>
      <c r="U377" s="467" t="s">
        <v>302</v>
      </c>
      <c r="V377" s="467">
        <v>1660.61</v>
      </c>
      <c r="W377" s="467">
        <v>1740</v>
      </c>
    </row>
    <row r="378" spans="1:23">
      <c r="A378" s="467"/>
      <c r="B378" s="467"/>
      <c r="C378" s="468" t="s">
        <v>2768</v>
      </c>
      <c r="D378" s="467" t="s">
        <v>185</v>
      </c>
      <c r="E378" s="467" t="s">
        <v>259</v>
      </c>
      <c r="F378" s="472">
        <v>43830</v>
      </c>
      <c r="G378" s="467" t="s">
        <v>2562</v>
      </c>
      <c r="H378" s="467" t="s">
        <v>2590</v>
      </c>
      <c r="I378" s="467" t="s">
        <v>2499</v>
      </c>
      <c r="J378" s="467" t="s">
        <v>2766</v>
      </c>
      <c r="K378" s="467">
        <v>2194.9299999999998</v>
      </c>
      <c r="L378" s="467" t="s">
        <v>10</v>
      </c>
      <c r="M378" s="467">
        <v>2700</v>
      </c>
      <c r="N378" s="467" t="s">
        <v>306</v>
      </c>
      <c r="O378" s="467" t="s">
        <v>2184</v>
      </c>
      <c r="P378" s="467" t="s">
        <v>307</v>
      </c>
      <c r="Q378" s="467" t="s">
        <v>2168</v>
      </c>
      <c r="R378" s="467" t="s">
        <v>351</v>
      </c>
      <c r="S378" s="467" t="s">
        <v>61</v>
      </c>
      <c r="T378" s="467" t="s">
        <v>240</v>
      </c>
      <c r="U378" s="467" t="s">
        <v>302</v>
      </c>
      <c r="V378" s="467">
        <v>2576.8000000000002</v>
      </c>
      <c r="W378" s="467">
        <v>2700</v>
      </c>
    </row>
    <row r="379" spans="1:23">
      <c r="A379" s="467"/>
      <c r="B379" s="467"/>
      <c r="C379" s="468" t="s">
        <v>2769</v>
      </c>
      <c r="D379" s="467" t="s">
        <v>185</v>
      </c>
      <c r="E379" s="467" t="s">
        <v>259</v>
      </c>
      <c r="F379" s="472">
        <v>43830</v>
      </c>
      <c r="G379" s="467" t="s">
        <v>2562</v>
      </c>
      <c r="H379" s="467" t="s">
        <v>2590</v>
      </c>
      <c r="I379" s="467" t="s">
        <v>2499</v>
      </c>
      <c r="J379" s="467" t="s">
        <v>2766</v>
      </c>
      <c r="K379" s="467">
        <v>284.52999999999997</v>
      </c>
      <c r="L379" s="467" t="s">
        <v>10</v>
      </c>
      <c r="M379" s="467">
        <v>350</v>
      </c>
      <c r="N379" s="467" t="s">
        <v>306</v>
      </c>
      <c r="O379" s="467" t="s">
        <v>2184</v>
      </c>
      <c r="P379" s="467" t="s">
        <v>307</v>
      </c>
      <c r="Q379" s="467" t="s">
        <v>2168</v>
      </c>
      <c r="R379" s="467" t="s">
        <v>351</v>
      </c>
      <c r="S379" s="467" t="s">
        <v>61</v>
      </c>
      <c r="T379" s="467" t="s">
        <v>240</v>
      </c>
      <c r="U379" s="467" t="s">
        <v>302</v>
      </c>
      <c r="V379" s="467">
        <v>334.03</v>
      </c>
      <c r="W379" s="467">
        <v>350</v>
      </c>
    </row>
    <row r="380" spans="1:23">
      <c r="A380" s="467"/>
      <c r="B380" s="467"/>
      <c r="C380" s="468" t="s">
        <v>2770</v>
      </c>
      <c r="D380" s="467" t="s">
        <v>185</v>
      </c>
      <c r="E380" s="467" t="s">
        <v>259</v>
      </c>
      <c r="F380" s="472">
        <v>43830</v>
      </c>
      <c r="G380" s="467" t="s">
        <v>2562</v>
      </c>
      <c r="H380" s="467" t="s">
        <v>2587</v>
      </c>
      <c r="I380" s="467" t="s">
        <v>2499</v>
      </c>
      <c r="J380" s="467" t="s">
        <v>2771</v>
      </c>
      <c r="K380" s="467">
        <v>1463.28</v>
      </c>
      <c r="L380" s="467" t="s">
        <v>10</v>
      </c>
      <c r="M380" s="467">
        <v>1800</v>
      </c>
      <c r="N380" s="467" t="s">
        <v>306</v>
      </c>
      <c r="O380" s="467" t="s">
        <v>2184</v>
      </c>
      <c r="P380" s="467" t="s">
        <v>307</v>
      </c>
      <c r="Q380" s="467" t="s">
        <v>2168</v>
      </c>
      <c r="R380" s="467" t="s">
        <v>351</v>
      </c>
      <c r="S380" s="467" t="s">
        <v>61</v>
      </c>
      <c r="T380" s="467" t="s">
        <v>240</v>
      </c>
      <c r="U380" s="467" t="s">
        <v>302</v>
      </c>
      <c r="V380" s="467">
        <v>1717.86</v>
      </c>
      <c r="W380" s="467">
        <v>1800</v>
      </c>
    </row>
    <row r="381" spans="1:23">
      <c r="A381" s="467"/>
      <c r="B381" s="467"/>
      <c r="C381" s="468" t="s">
        <v>2772</v>
      </c>
      <c r="D381" s="467" t="s">
        <v>185</v>
      </c>
      <c r="E381" s="467" t="s">
        <v>259</v>
      </c>
      <c r="F381" s="472">
        <v>43830</v>
      </c>
      <c r="G381" s="467" t="s">
        <v>2562</v>
      </c>
      <c r="H381" s="467" t="s">
        <v>2773</v>
      </c>
      <c r="I381" s="467" t="s">
        <v>2499</v>
      </c>
      <c r="J381" s="467" t="s">
        <v>2774</v>
      </c>
      <c r="K381" s="467">
        <v>81.290000000000006</v>
      </c>
      <c r="L381" s="467" t="s">
        <v>10</v>
      </c>
      <c r="M381" s="467">
        <v>100</v>
      </c>
      <c r="N381" s="467" t="s">
        <v>306</v>
      </c>
      <c r="O381" s="467" t="s">
        <v>2184</v>
      </c>
      <c r="P381" s="467" t="s">
        <v>307</v>
      </c>
      <c r="Q381" s="467" t="s">
        <v>2168</v>
      </c>
      <c r="R381" s="467" t="s">
        <v>351</v>
      </c>
      <c r="S381" s="467" t="s">
        <v>61</v>
      </c>
      <c r="T381" s="467" t="s">
        <v>240</v>
      </c>
      <c r="U381" s="467" t="s">
        <v>302</v>
      </c>
      <c r="V381" s="467">
        <v>95.43</v>
      </c>
      <c r="W381" s="467">
        <v>100</v>
      </c>
    </row>
    <row r="382" spans="1:23">
      <c r="A382" s="467"/>
      <c r="B382" s="467"/>
      <c r="C382" s="468" t="s">
        <v>2775</v>
      </c>
      <c r="D382" s="467" t="s">
        <v>185</v>
      </c>
      <c r="E382" s="467" t="s">
        <v>259</v>
      </c>
      <c r="F382" s="472">
        <v>43830</v>
      </c>
      <c r="G382" s="467" t="s">
        <v>2562</v>
      </c>
      <c r="H382" s="467" t="s">
        <v>2776</v>
      </c>
      <c r="I382" s="467" t="s">
        <v>2499</v>
      </c>
      <c r="J382" s="467" t="s">
        <v>2777</v>
      </c>
      <c r="K382" s="467">
        <v>73.16</v>
      </c>
      <c r="L382" s="467" t="s">
        <v>10</v>
      </c>
      <c r="M382" s="467">
        <v>90</v>
      </c>
      <c r="N382" s="467" t="s">
        <v>306</v>
      </c>
      <c r="O382" s="467" t="s">
        <v>2184</v>
      </c>
      <c r="P382" s="467" t="s">
        <v>307</v>
      </c>
      <c r="Q382" s="467" t="s">
        <v>2168</v>
      </c>
      <c r="R382" s="467" t="s">
        <v>351</v>
      </c>
      <c r="S382" s="467" t="s">
        <v>61</v>
      </c>
      <c r="T382" s="467" t="s">
        <v>240</v>
      </c>
      <c r="U382" s="467" t="s">
        <v>302</v>
      </c>
      <c r="V382" s="467">
        <v>85.89</v>
      </c>
      <c r="W382" s="467">
        <v>90</v>
      </c>
    </row>
    <row r="383" spans="1:23">
      <c r="A383" s="467"/>
      <c r="B383" s="467"/>
      <c r="C383" s="468" t="s">
        <v>2778</v>
      </c>
      <c r="D383" s="467" t="s">
        <v>185</v>
      </c>
      <c r="E383" s="467" t="s">
        <v>259</v>
      </c>
      <c r="F383" s="472">
        <v>43830</v>
      </c>
      <c r="G383" s="467" t="s">
        <v>2562</v>
      </c>
      <c r="H383" s="467" t="s">
        <v>2779</v>
      </c>
      <c r="I383" s="467" t="s">
        <v>2499</v>
      </c>
      <c r="J383" s="467" t="s">
        <v>2780</v>
      </c>
      <c r="K383" s="467">
        <v>4.0599999999999996</v>
      </c>
      <c r="L383" s="467" t="s">
        <v>10</v>
      </c>
      <c r="M383" s="467">
        <v>5</v>
      </c>
      <c r="N383" s="467" t="s">
        <v>306</v>
      </c>
      <c r="O383" s="467" t="s">
        <v>2184</v>
      </c>
      <c r="P383" s="467" t="s">
        <v>307</v>
      </c>
      <c r="Q383" s="467" t="s">
        <v>2168</v>
      </c>
      <c r="R383" s="467" t="s">
        <v>351</v>
      </c>
      <c r="S383" s="467" t="s">
        <v>61</v>
      </c>
      <c r="T383" s="467" t="s">
        <v>240</v>
      </c>
      <c r="U383" s="467" t="s">
        <v>302</v>
      </c>
      <c r="V383" s="467">
        <v>4.7699999999999996</v>
      </c>
      <c r="W383" s="467">
        <v>5</v>
      </c>
    </row>
    <row r="384" spans="1:23">
      <c r="A384" s="467"/>
      <c r="B384" s="467"/>
      <c r="C384" s="468" t="s">
        <v>2781</v>
      </c>
      <c r="D384" s="467" t="s">
        <v>185</v>
      </c>
      <c r="E384" s="467" t="s">
        <v>259</v>
      </c>
      <c r="F384" s="472">
        <v>43830</v>
      </c>
      <c r="G384" s="467" t="s">
        <v>2562</v>
      </c>
      <c r="H384" s="467" t="s">
        <v>2782</v>
      </c>
      <c r="I384" s="467" t="s">
        <v>2499</v>
      </c>
      <c r="J384" s="467" t="s">
        <v>2783</v>
      </c>
      <c r="K384" s="467">
        <v>32.520000000000003</v>
      </c>
      <c r="L384" s="467" t="s">
        <v>10</v>
      </c>
      <c r="M384" s="467">
        <v>40</v>
      </c>
      <c r="N384" s="467" t="s">
        <v>306</v>
      </c>
      <c r="O384" s="467" t="s">
        <v>2184</v>
      </c>
      <c r="P384" s="467" t="s">
        <v>307</v>
      </c>
      <c r="Q384" s="467" t="s">
        <v>2168</v>
      </c>
      <c r="R384" s="467" t="s">
        <v>351</v>
      </c>
      <c r="S384" s="467" t="s">
        <v>61</v>
      </c>
      <c r="T384" s="467" t="s">
        <v>240</v>
      </c>
      <c r="U384" s="467" t="s">
        <v>302</v>
      </c>
      <c r="V384" s="467">
        <v>38.18</v>
      </c>
      <c r="W384" s="467">
        <v>40</v>
      </c>
    </row>
    <row r="385" spans="1:23">
      <c r="A385" s="467"/>
      <c r="B385" s="467"/>
      <c r="C385" s="468" t="s">
        <v>2784</v>
      </c>
      <c r="D385" s="467" t="s">
        <v>185</v>
      </c>
      <c r="E385" s="467" t="s">
        <v>259</v>
      </c>
      <c r="F385" s="472">
        <v>43830</v>
      </c>
      <c r="G385" s="467" t="s">
        <v>2562</v>
      </c>
      <c r="H385" s="467" t="s">
        <v>2288</v>
      </c>
      <c r="I385" s="467" t="s">
        <v>2499</v>
      </c>
      <c r="J385" s="467" t="s">
        <v>2785</v>
      </c>
      <c r="K385" s="467">
        <v>8.1300000000000008</v>
      </c>
      <c r="L385" s="467" t="s">
        <v>10</v>
      </c>
      <c r="M385" s="467">
        <v>10</v>
      </c>
      <c r="N385" s="467" t="s">
        <v>306</v>
      </c>
      <c r="O385" s="467" t="s">
        <v>2184</v>
      </c>
      <c r="P385" s="467" t="s">
        <v>307</v>
      </c>
      <c r="Q385" s="467" t="s">
        <v>2168</v>
      </c>
      <c r="R385" s="467" t="s">
        <v>351</v>
      </c>
      <c r="S385" s="467" t="s">
        <v>61</v>
      </c>
      <c r="T385" s="467" t="s">
        <v>240</v>
      </c>
      <c r="U385" s="467" t="s">
        <v>302</v>
      </c>
      <c r="V385" s="467">
        <v>9.5399999999999991</v>
      </c>
      <c r="W385" s="467">
        <v>10</v>
      </c>
    </row>
    <row r="386" spans="1:23">
      <c r="A386" s="467"/>
      <c r="B386" s="467"/>
      <c r="C386" s="468" t="s">
        <v>2786</v>
      </c>
      <c r="D386" s="467" t="s">
        <v>185</v>
      </c>
      <c r="E386" s="467" t="s">
        <v>259</v>
      </c>
      <c r="F386" s="472">
        <v>43830</v>
      </c>
      <c r="G386" s="467" t="s">
        <v>2562</v>
      </c>
      <c r="H386" s="467" t="s">
        <v>2787</v>
      </c>
      <c r="I386" s="467" t="s">
        <v>2499</v>
      </c>
      <c r="J386" s="467" t="s">
        <v>2788</v>
      </c>
      <c r="K386" s="467">
        <v>16.260000000000002</v>
      </c>
      <c r="L386" s="467" t="s">
        <v>10</v>
      </c>
      <c r="M386" s="467">
        <v>20</v>
      </c>
      <c r="N386" s="467" t="s">
        <v>306</v>
      </c>
      <c r="O386" s="467" t="s">
        <v>2184</v>
      </c>
      <c r="P386" s="467" t="s">
        <v>307</v>
      </c>
      <c r="Q386" s="467" t="s">
        <v>2168</v>
      </c>
      <c r="R386" s="467" t="s">
        <v>351</v>
      </c>
      <c r="S386" s="467" t="s">
        <v>61</v>
      </c>
      <c r="T386" s="467" t="s">
        <v>240</v>
      </c>
      <c r="U386" s="467" t="s">
        <v>302</v>
      </c>
      <c r="V386" s="467">
        <v>19.09</v>
      </c>
      <c r="W386" s="467">
        <v>20</v>
      </c>
    </row>
    <row r="387" spans="1:23">
      <c r="A387" s="467"/>
      <c r="B387" s="467"/>
      <c r="C387" s="468" t="s">
        <v>2789</v>
      </c>
      <c r="D387" s="467" t="s">
        <v>186</v>
      </c>
      <c r="E387" s="467" t="s">
        <v>259</v>
      </c>
      <c r="F387" s="472">
        <v>43585</v>
      </c>
      <c r="G387" s="467" t="s">
        <v>895</v>
      </c>
      <c r="H387" s="467" t="s">
        <v>2790</v>
      </c>
      <c r="I387" s="467" t="s">
        <v>2791</v>
      </c>
      <c r="J387" s="467" t="s">
        <v>896</v>
      </c>
      <c r="K387" s="467">
        <v>6.13</v>
      </c>
      <c r="L387" s="467" t="s">
        <v>10</v>
      </c>
      <c r="M387" s="467">
        <v>8</v>
      </c>
      <c r="N387" s="467" t="s">
        <v>410</v>
      </c>
      <c r="O387" s="467" t="s">
        <v>2260</v>
      </c>
      <c r="P387" s="467" t="s">
        <v>307</v>
      </c>
      <c r="Q387" s="467" t="s">
        <v>388</v>
      </c>
      <c r="R387" s="467" t="s">
        <v>2168</v>
      </c>
      <c r="S387" s="467" t="s">
        <v>61</v>
      </c>
      <c r="T387" s="467" t="s">
        <v>240</v>
      </c>
      <c r="U387" s="467" t="s">
        <v>302</v>
      </c>
      <c r="V387" s="467">
        <v>7.16</v>
      </c>
      <c r="W387" s="467">
        <v>8</v>
      </c>
    </row>
    <row r="388" spans="1:23">
      <c r="A388" s="467"/>
      <c r="B388" s="467"/>
      <c r="C388" s="468" t="s">
        <v>2792</v>
      </c>
      <c r="D388" s="467" t="s">
        <v>186</v>
      </c>
      <c r="E388" s="467" t="s">
        <v>259</v>
      </c>
      <c r="F388" s="472">
        <v>43585</v>
      </c>
      <c r="G388" s="467" t="s">
        <v>895</v>
      </c>
      <c r="H388" s="467" t="s">
        <v>2790</v>
      </c>
      <c r="I388" s="467" t="s">
        <v>2791</v>
      </c>
      <c r="J388" s="467" t="s">
        <v>897</v>
      </c>
      <c r="K388" s="467">
        <v>69.010000000000005</v>
      </c>
      <c r="L388" s="467" t="s">
        <v>10</v>
      </c>
      <c r="M388" s="467">
        <v>90</v>
      </c>
      <c r="N388" s="467" t="s">
        <v>412</v>
      </c>
      <c r="O388" s="467" t="s">
        <v>2286</v>
      </c>
      <c r="P388" s="467" t="s">
        <v>307</v>
      </c>
      <c r="Q388" s="467" t="s">
        <v>388</v>
      </c>
      <c r="R388" s="467" t="s">
        <v>2168</v>
      </c>
      <c r="S388" s="467" t="s">
        <v>61</v>
      </c>
      <c r="T388" s="467" t="s">
        <v>240</v>
      </c>
      <c r="U388" s="467" t="s">
        <v>302</v>
      </c>
      <c r="V388" s="467">
        <v>80.66</v>
      </c>
      <c r="W388" s="467">
        <v>90</v>
      </c>
    </row>
    <row r="389" spans="1:23">
      <c r="A389" s="467"/>
      <c r="B389" s="467"/>
      <c r="C389" s="468" t="s">
        <v>2793</v>
      </c>
      <c r="D389" s="467" t="s">
        <v>186</v>
      </c>
      <c r="E389" s="467" t="s">
        <v>259</v>
      </c>
      <c r="F389" s="472">
        <v>43585</v>
      </c>
      <c r="G389" s="467" t="s">
        <v>895</v>
      </c>
      <c r="H389" s="467" t="s">
        <v>2790</v>
      </c>
      <c r="I389" s="467" t="s">
        <v>2791</v>
      </c>
      <c r="J389" s="467" t="s">
        <v>898</v>
      </c>
      <c r="K389" s="467">
        <v>69.010000000000005</v>
      </c>
      <c r="L389" s="467" t="s">
        <v>10</v>
      </c>
      <c r="M389" s="467">
        <v>90</v>
      </c>
      <c r="N389" s="467" t="s">
        <v>412</v>
      </c>
      <c r="O389" s="467" t="s">
        <v>2286</v>
      </c>
      <c r="P389" s="467" t="s">
        <v>307</v>
      </c>
      <c r="Q389" s="467" t="s">
        <v>388</v>
      </c>
      <c r="R389" s="467" t="s">
        <v>2168</v>
      </c>
      <c r="S389" s="467" t="s">
        <v>61</v>
      </c>
      <c r="T389" s="467" t="s">
        <v>240</v>
      </c>
      <c r="U389" s="467" t="s">
        <v>302</v>
      </c>
      <c r="V389" s="467">
        <v>80.66</v>
      </c>
      <c r="W389" s="467">
        <v>90</v>
      </c>
    </row>
    <row r="390" spans="1:23">
      <c r="A390" s="467"/>
      <c r="B390" s="467"/>
      <c r="C390" s="468" t="s">
        <v>2794</v>
      </c>
      <c r="D390" s="467" t="s">
        <v>186</v>
      </c>
      <c r="E390" s="467" t="s">
        <v>259</v>
      </c>
      <c r="F390" s="472">
        <v>43585</v>
      </c>
      <c r="G390" s="467" t="s">
        <v>899</v>
      </c>
      <c r="H390" s="467" t="s">
        <v>2790</v>
      </c>
      <c r="I390" s="467" t="s">
        <v>2791</v>
      </c>
      <c r="J390" s="467" t="s">
        <v>900</v>
      </c>
      <c r="K390" s="467">
        <v>1363</v>
      </c>
      <c r="L390" s="467" t="s">
        <v>10</v>
      </c>
      <c r="M390" s="467">
        <v>1777.7</v>
      </c>
      <c r="N390" s="467" t="s">
        <v>339</v>
      </c>
      <c r="O390" s="467" t="s">
        <v>2293</v>
      </c>
      <c r="P390" s="467" t="s">
        <v>307</v>
      </c>
      <c r="Q390" s="467" t="s">
        <v>2168</v>
      </c>
      <c r="R390" s="467" t="s">
        <v>2168</v>
      </c>
      <c r="S390" s="467" t="s">
        <v>61</v>
      </c>
      <c r="T390" s="467" t="s">
        <v>240</v>
      </c>
      <c r="U390" s="467" t="s">
        <v>302</v>
      </c>
      <c r="V390" s="467">
        <v>1593.13</v>
      </c>
      <c r="W390" s="467">
        <v>1777.7</v>
      </c>
    </row>
    <row r="391" spans="1:23">
      <c r="A391" s="467"/>
      <c r="B391" s="467"/>
      <c r="C391" s="468" t="s">
        <v>2795</v>
      </c>
      <c r="D391" s="467" t="s">
        <v>186</v>
      </c>
      <c r="E391" s="467" t="s">
        <v>259</v>
      </c>
      <c r="F391" s="472">
        <v>43585</v>
      </c>
      <c r="G391" s="467" t="s">
        <v>895</v>
      </c>
      <c r="H391" s="467" t="s">
        <v>2790</v>
      </c>
      <c r="I391" s="467" t="s">
        <v>2791</v>
      </c>
      <c r="J391" s="467" t="s">
        <v>901</v>
      </c>
      <c r="K391" s="467">
        <v>182.48</v>
      </c>
      <c r="L391" s="467" t="s">
        <v>10</v>
      </c>
      <c r="M391" s="467">
        <v>238</v>
      </c>
      <c r="N391" s="467" t="s">
        <v>346</v>
      </c>
      <c r="O391" s="467" t="s">
        <v>2266</v>
      </c>
      <c r="P391" s="467" t="s">
        <v>307</v>
      </c>
      <c r="Q391" s="467" t="s">
        <v>2168</v>
      </c>
      <c r="R391" s="467" t="s">
        <v>2168</v>
      </c>
      <c r="S391" s="467" t="s">
        <v>61</v>
      </c>
      <c r="T391" s="467" t="s">
        <v>240</v>
      </c>
      <c r="U391" s="467" t="s">
        <v>302</v>
      </c>
      <c r="V391" s="467">
        <v>213.29</v>
      </c>
      <c r="W391" s="467">
        <v>238</v>
      </c>
    </row>
    <row r="392" spans="1:23">
      <c r="A392" s="467"/>
      <c r="B392" s="467"/>
      <c r="C392" s="468" t="s">
        <v>2796</v>
      </c>
      <c r="D392" s="467" t="s">
        <v>186</v>
      </c>
      <c r="E392" s="467" t="s">
        <v>259</v>
      </c>
      <c r="F392" s="472">
        <v>43585</v>
      </c>
      <c r="G392" s="467" t="s">
        <v>899</v>
      </c>
      <c r="H392" s="467" t="s">
        <v>2790</v>
      </c>
      <c r="I392" s="467" t="s">
        <v>2791</v>
      </c>
      <c r="J392" s="467" t="s">
        <v>902</v>
      </c>
      <c r="K392" s="467">
        <v>1363</v>
      </c>
      <c r="L392" s="467" t="s">
        <v>10</v>
      </c>
      <c r="M392" s="467">
        <v>1777.7</v>
      </c>
      <c r="N392" s="467" t="s">
        <v>346</v>
      </c>
      <c r="O392" s="467" t="s">
        <v>2266</v>
      </c>
      <c r="P392" s="467" t="s">
        <v>307</v>
      </c>
      <c r="Q392" s="467" t="s">
        <v>2168</v>
      </c>
      <c r="R392" s="467" t="s">
        <v>2168</v>
      </c>
      <c r="S392" s="467" t="s">
        <v>61</v>
      </c>
      <c r="T392" s="467" t="s">
        <v>240</v>
      </c>
      <c r="U392" s="467" t="s">
        <v>302</v>
      </c>
      <c r="V392" s="467">
        <v>1593.13</v>
      </c>
      <c r="W392" s="467">
        <v>1777.7</v>
      </c>
    </row>
    <row r="393" spans="1:23">
      <c r="A393" s="467"/>
      <c r="B393" s="467"/>
      <c r="C393" s="468" t="s">
        <v>2797</v>
      </c>
      <c r="D393" s="467" t="s">
        <v>186</v>
      </c>
      <c r="E393" s="467" t="s">
        <v>259</v>
      </c>
      <c r="F393" s="472">
        <v>43585</v>
      </c>
      <c r="G393" s="467" t="s">
        <v>895</v>
      </c>
      <c r="H393" s="467" t="s">
        <v>2790</v>
      </c>
      <c r="I393" s="467" t="s">
        <v>2791</v>
      </c>
      <c r="J393" s="467" t="s">
        <v>903</v>
      </c>
      <c r="K393" s="467">
        <v>38.340000000000003</v>
      </c>
      <c r="L393" s="467" t="s">
        <v>10</v>
      </c>
      <c r="M393" s="467">
        <v>50</v>
      </c>
      <c r="N393" s="467" t="s">
        <v>536</v>
      </c>
      <c r="O393" s="467" t="s">
        <v>2298</v>
      </c>
      <c r="P393" s="467" t="s">
        <v>307</v>
      </c>
      <c r="Q393" s="467" t="s">
        <v>2168</v>
      </c>
      <c r="R393" s="467" t="s">
        <v>2168</v>
      </c>
      <c r="S393" s="467" t="s">
        <v>61</v>
      </c>
      <c r="T393" s="467" t="s">
        <v>240</v>
      </c>
      <c r="U393" s="467" t="s">
        <v>302</v>
      </c>
      <c r="V393" s="467">
        <v>44.81</v>
      </c>
      <c r="W393" s="467">
        <v>50</v>
      </c>
    </row>
    <row r="394" spans="1:23">
      <c r="A394" s="467"/>
      <c r="B394" s="467"/>
      <c r="C394" s="468" t="s">
        <v>2798</v>
      </c>
      <c r="D394" s="467" t="s">
        <v>186</v>
      </c>
      <c r="E394" s="467" t="s">
        <v>259</v>
      </c>
      <c r="F394" s="472">
        <v>43616</v>
      </c>
      <c r="G394" s="467" t="s">
        <v>905</v>
      </c>
      <c r="H394" s="467" t="s">
        <v>2799</v>
      </c>
      <c r="I394" s="467" t="s">
        <v>2800</v>
      </c>
      <c r="J394" s="467" t="s">
        <v>906</v>
      </c>
      <c r="K394" s="467">
        <v>383.75</v>
      </c>
      <c r="L394" s="467" t="s">
        <v>10</v>
      </c>
      <c r="M394" s="467">
        <v>500</v>
      </c>
      <c r="N394" s="467" t="s">
        <v>346</v>
      </c>
      <c r="O394" s="467" t="s">
        <v>2266</v>
      </c>
      <c r="P394" s="467" t="s">
        <v>307</v>
      </c>
      <c r="Q394" s="467" t="s">
        <v>2168</v>
      </c>
      <c r="R394" s="467" t="s">
        <v>2168</v>
      </c>
      <c r="S394" s="467" t="s">
        <v>61</v>
      </c>
      <c r="T394" s="467" t="s">
        <v>240</v>
      </c>
      <c r="U394" s="467" t="s">
        <v>302</v>
      </c>
      <c r="V394" s="467">
        <v>444.46</v>
      </c>
      <c r="W394" s="467">
        <v>500</v>
      </c>
    </row>
    <row r="395" spans="1:23">
      <c r="A395" s="467"/>
      <c r="B395" s="467"/>
      <c r="C395" s="468" t="s">
        <v>2801</v>
      </c>
      <c r="D395" s="467" t="s">
        <v>186</v>
      </c>
      <c r="E395" s="467" t="s">
        <v>259</v>
      </c>
      <c r="F395" s="472">
        <v>43769</v>
      </c>
      <c r="G395" s="467" t="s">
        <v>2802</v>
      </c>
      <c r="H395" s="467" t="s">
        <v>2258</v>
      </c>
      <c r="I395" s="467" t="s">
        <v>2176</v>
      </c>
      <c r="J395" s="467" t="s">
        <v>2803</v>
      </c>
      <c r="K395" s="467">
        <v>13580.29</v>
      </c>
      <c r="L395" s="467" t="s">
        <v>10</v>
      </c>
      <c r="M395" s="467">
        <v>16705.25</v>
      </c>
      <c r="N395" s="467" t="s">
        <v>399</v>
      </c>
      <c r="O395" s="467" t="s">
        <v>2540</v>
      </c>
      <c r="P395" s="467" t="s">
        <v>307</v>
      </c>
      <c r="Q395" s="467" t="s">
        <v>2168</v>
      </c>
      <c r="R395" s="467" t="s">
        <v>2168</v>
      </c>
      <c r="S395" s="467" t="s">
        <v>61</v>
      </c>
      <c r="T395" s="467" t="s">
        <v>240</v>
      </c>
      <c r="U395" s="467" t="s">
        <v>302</v>
      </c>
      <c r="V395" s="467">
        <v>15296.97</v>
      </c>
      <c r="W395" s="467">
        <v>16705.25</v>
      </c>
    </row>
    <row r="396" spans="1:23">
      <c r="A396" s="467"/>
      <c r="B396" s="467"/>
      <c r="C396" s="468" t="s">
        <v>2804</v>
      </c>
      <c r="D396" s="467" t="s">
        <v>186</v>
      </c>
      <c r="E396" s="467" t="s">
        <v>259</v>
      </c>
      <c r="F396" s="472">
        <v>43769</v>
      </c>
      <c r="G396" s="467" t="s">
        <v>2805</v>
      </c>
      <c r="H396" s="467" t="s">
        <v>2258</v>
      </c>
      <c r="I396" s="467" t="s">
        <v>2176</v>
      </c>
      <c r="J396" s="467" t="s">
        <v>2806</v>
      </c>
      <c r="K396" s="467">
        <v>438.99</v>
      </c>
      <c r="L396" s="467" t="s">
        <v>10</v>
      </c>
      <c r="M396" s="467">
        <v>540</v>
      </c>
      <c r="N396" s="467" t="s">
        <v>346</v>
      </c>
      <c r="O396" s="467" t="s">
        <v>2266</v>
      </c>
      <c r="P396" s="467" t="s">
        <v>307</v>
      </c>
      <c r="Q396" s="467" t="s">
        <v>2168</v>
      </c>
      <c r="R396" s="467" t="s">
        <v>2168</v>
      </c>
      <c r="S396" s="467" t="s">
        <v>61</v>
      </c>
      <c r="T396" s="467" t="s">
        <v>240</v>
      </c>
      <c r="U396" s="467" t="s">
        <v>302</v>
      </c>
      <c r="V396" s="467">
        <v>494.48</v>
      </c>
      <c r="W396" s="467">
        <v>540</v>
      </c>
    </row>
    <row r="397" spans="1:23">
      <c r="A397" s="467"/>
      <c r="B397" s="467"/>
      <c r="C397" s="468" t="s">
        <v>2807</v>
      </c>
      <c r="D397" s="467" t="s">
        <v>186</v>
      </c>
      <c r="E397" s="467" t="s">
        <v>259</v>
      </c>
      <c r="F397" s="472">
        <v>43799</v>
      </c>
      <c r="G397" s="467" t="s">
        <v>2808</v>
      </c>
      <c r="H397" s="467" t="s">
        <v>2550</v>
      </c>
      <c r="I397" s="467" t="s">
        <v>2809</v>
      </c>
      <c r="J397" s="467" t="s">
        <v>2810</v>
      </c>
      <c r="K397" s="467">
        <v>7744.47</v>
      </c>
      <c r="L397" s="467" t="s">
        <v>10</v>
      </c>
      <c r="M397" s="467">
        <v>10023.15</v>
      </c>
      <c r="N397" s="467" t="s">
        <v>399</v>
      </c>
      <c r="O397" s="467" t="s">
        <v>2540</v>
      </c>
      <c r="P397" s="467" t="s">
        <v>445</v>
      </c>
      <c r="Q397" s="467" t="s">
        <v>2168</v>
      </c>
      <c r="R397" s="467" t="s">
        <v>2168</v>
      </c>
      <c r="S397" s="467" t="s">
        <v>61</v>
      </c>
      <c r="T397" s="467" t="s">
        <v>240</v>
      </c>
      <c r="U397" s="467" t="s">
        <v>302</v>
      </c>
      <c r="V397" s="467">
        <v>8984.2800000000007</v>
      </c>
      <c r="W397" s="467">
        <v>10023.15</v>
      </c>
    </row>
    <row r="398" spans="1:23">
      <c r="A398" s="467"/>
      <c r="B398" s="467"/>
      <c r="C398" s="468" t="s">
        <v>2811</v>
      </c>
      <c r="D398" s="467" t="s">
        <v>186</v>
      </c>
      <c r="E398" s="467" t="s">
        <v>259</v>
      </c>
      <c r="F398" s="472">
        <v>43830</v>
      </c>
      <c r="G398" s="467" t="s">
        <v>2812</v>
      </c>
      <c r="H398" s="467" t="s">
        <v>2550</v>
      </c>
      <c r="I398" s="467" t="s">
        <v>2397</v>
      </c>
      <c r="J398" s="467" t="s">
        <v>2813</v>
      </c>
      <c r="K398" s="467">
        <v>2583.48</v>
      </c>
      <c r="L398" s="467" t="s">
        <v>10</v>
      </c>
      <c r="M398" s="467">
        <v>3341.05</v>
      </c>
      <c r="N398" s="467" t="s">
        <v>399</v>
      </c>
      <c r="O398" s="467" t="s">
        <v>2540</v>
      </c>
      <c r="P398" s="467" t="s">
        <v>307</v>
      </c>
      <c r="Q398" s="467" t="s">
        <v>2168</v>
      </c>
      <c r="R398" s="467" t="s">
        <v>2168</v>
      </c>
      <c r="S398" s="467" t="s">
        <v>61</v>
      </c>
      <c r="T398" s="467" t="s">
        <v>240</v>
      </c>
      <c r="U398" s="467" t="s">
        <v>302</v>
      </c>
      <c r="V398" s="467">
        <v>3032.95</v>
      </c>
      <c r="W398" s="467">
        <v>3341.05</v>
      </c>
    </row>
    <row r="399" spans="1:23">
      <c r="A399" s="467"/>
      <c r="B399" s="467"/>
      <c r="C399" s="468" t="s">
        <v>2814</v>
      </c>
      <c r="D399" s="467" t="s">
        <v>186</v>
      </c>
      <c r="E399" s="467" t="s">
        <v>259</v>
      </c>
      <c r="F399" s="472">
        <v>43830</v>
      </c>
      <c r="G399" s="467" t="s">
        <v>2395</v>
      </c>
      <c r="H399" s="467" t="s">
        <v>2461</v>
      </c>
      <c r="I399" s="467" t="s">
        <v>2397</v>
      </c>
      <c r="J399" s="467" t="s">
        <v>2815</v>
      </c>
      <c r="K399" s="467">
        <v>3.87</v>
      </c>
      <c r="L399" s="467" t="s">
        <v>10</v>
      </c>
      <c r="M399" s="467">
        <v>5</v>
      </c>
      <c r="N399" s="467" t="s">
        <v>410</v>
      </c>
      <c r="O399" s="467" t="s">
        <v>2260</v>
      </c>
      <c r="P399" s="467" t="s">
        <v>307</v>
      </c>
      <c r="Q399" s="467" t="s">
        <v>547</v>
      </c>
      <c r="R399" s="467" t="s">
        <v>2168</v>
      </c>
      <c r="S399" s="467" t="s">
        <v>61</v>
      </c>
      <c r="T399" s="467" t="s">
        <v>240</v>
      </c>
      <c r="U399" s="467" t="s">
        <v>302</v>
      </c>
      <c r="V399" s="467">
        <v>4.54</v>
      </c>
      <c r="W399" s="467">
        <v>5</v>
      </c>
    </row>
    <row r="400" spans="1:23">
      <c r="A400" s="467"/>
      <c r="B400" s="467"/>
      <c r="C400" s="468" t="s">
        <v>2816</v>
      </c>
      <c r="D400" s="467" t="s">
        <v>186</v>
      </c>
      <c r="E400" s="467" t="s">
        <v>259</v>
      </c>
      <c r="F400" s="472">
        <v>43830</v>
      </c>
      <c r="G400" s="467" t="s">
        <v>2817</v>
      </c>
      <c r="H400" s="467" t="s">
        <v>2818</v>
      </c>
      <c r="I400" s="467" t="s">
        <v>2397</v>
      </c>
      <c r="J400" s="467" t="s">
        <v>2819</v>
      </c>
      <c r="K400" s="467">
        <v>201.82</v>
      </c>
      <c r="L400" s="467" t="s">
        <v>10</v>
      </c>
      <c r="M400" s="467">
        <v>261</v>
      </c>
      <c r="N400" s="467" t="s">
        <v>410</v>
      </c>
      <c r="O400" s="467" t="s">
        <v>2260</v>
      </c>
      <c r="P400" s="467" t="s">
        <v>307</v>
      </c>
      <c r="Q400" s="467" t="s">
        <v>2480</v>
      </c>
      <c r="R400" s="467" t="s">
        <v>2168</v>
      </c>
      <c r="S400" s="467" t="s">
        <v>61</v>
      </c>
      <c r="T400" s="467" t="s">
        <v>240</v>
      </c>
      <c r="U400" s="467" t="s">
        <v>302</v>
      </c>
      <c r="V400" s="467">
        <v>236.93</v>
      </c>
      <c r="W400" s="467">
        <v>261</v>
      </c>
    </row>
    <row r="401" spans="1:23">
      <c r="A401" s="467"/>
      <c r="B401" s="467"/>
      <c r="C401" s="468" t="s">
        <v>2820</v>
      </c>
      <c r="D401" s="467" t="s">
        <v>186</v>
      </c>
      <c r="E401" s="467" t="s">
        <v>259</v>
      </c>
      <c r="F401" s="472">
        <v>43830</v>
      </c>
      <c r="G401" s="467" t="s">
        <v>2817</v>
      </c>
      <c r="H401" s="467" t="s">
        <v>2821</v>
      </c>
      <c r="I401" s="467" t="s">
        <v>2397</v>
      </c>
      <c r="J401" s="467" t="s">
        <v>2822</v>
      </c>
      <c r="K401" s="467">
        <v>93.56</v>
      </c>
      <c r="L401" s="467" t="s">
        <v>10</v>
      </c>
      <c r="M401" s="467">
        <v>121</v>
      </c>
      <c r="N401" s="467" t="s">
        <v>533</v>
      </c>
      <c r="O401" s="467" t="s">
        <v>2407</v>
      </c>
      <c r="P401" s="467" t="s">
        <v>307</v>
      </c>
      <c r="Q401" s="467" t="s">
        <v>2168</v>
      </c>
      <c r="R401" s="467" t="s">
        <v>2168</v>
      </c>
      <c r="S401" s="467" t="s">
        <v>61</v>
      </c>
      <c r="T401" s="467" t="s">
        <v>240</v>
      </c>
      <c r="U401" s="467" t="s">
        <v>302</v>
      </c>
      <c r="V401" s="467">
        <v>109.84</v>
      </c>
      <c r="W401" s="467">
        <v>121</v>
      </c>
    </row>
    <row r="402" spans="1:23">
      <c r="A402" s="467"/>
      <c r="B402" s="467"/>
      <c r="C402" s="468" t="s">
        <v>2823</v>
      </c>
      <c r="D402" s="467" t="s">
        <v>187</v>
      </c>
      <c r="E402" s="467" t="s">
        <v>259</v>
      </c>
      <c r="F402" s="472">
        <v>43524</v>
      </c>
      <c r="G402" s="467" t="s">
        <v>337</v>
      </c>
      <c r="H402" s="467" t="s">
        <v>2824</v>
      </c>
      <c r="I402" s="467" t="s">
        <v>2825</v>
      </c>
      <c r="J402" s="467" t="s">
        <v>338</v>
      </c>
      <c r="K402" s="467">
        <v>60.91</v>
      </c>
      <c r="L402" s="467" t="s">
        <v>10</v>
      </c>
      <c r="M402" s="467">
        <v>80</v>
      </c>
      <c r="N402" s="467" t="s">
        <v>339</v>
      </c>
      <c r="O402" s="467" t="s">
        <v>2293</v>
      </c>
      <c r="P402" s="467" t="s">
        <v>307</v>
      </c>
      <c r="Q402" s="467" t="s">
        <v>2168</v>
      </c>
      <c r="R402" s="467" t="s">
        <v>2168</v>
      </c>
      <c r="S402" s="467" t="s">
        <v>61</v>
      </c>
      <c r="T402" s="467" t="s">
        <v>240</v>
      </c>
      <c r="U402" s="467" t="s">
        <v>302</v>
      </c>
      <c r="V402" s="467">
        <v>69.739999999999995</v>
      </c>
      <c r="W402" s="467">
        <v>80</v>
      </c>
    </row>
    <row r="403" spans="1:23">
      <c r="A403" s="467"/>
      <c r="B403" s="467"/>
      <c r="C403" s="468" t="s">
        <v>2826</v>
      </c>
      <c r="D403" s="467" t="s">
        <v>187</v>
      </c>
      <c r="E403" s="467" t="s">
        <v>259</v>
      </c>
      <c r="F403" s="472">
        <v>43524</v>
      </c>
      <c r="G403" s="467" t="s">
        <v>340</v>
      </c>
      <c r="H403" s="467" t="s">
        <v>2824</v>
      </c>
      <c r="I403" s="467" t="s">
        <v>2825</v>
      </c>
      <c r="J403" s="467" t="s">
        <v>341</v>
      </c>
      <c r="K403" s="467">
        <v>38.07</v>
      </c>
      <c r="L403" s="467" t="s">
        <v>10</v>
      </c>
      <c r="M403" s="467">
        <v>50</v>
      </c>
      <c r="N403" s="467" t="s">
        <v>339</v>
      </c>
      <c r="O403" s="467" t="s">
        <v>2293</v>
      </c>
      <c r="P403" s="467" t="s">
        <v>307</v>
      </c>
      <c r="Q403" s="467" t="s">
        <v>2168</v>
      </c>
      <c r="R403" s="467" t="s">
        <v>2168</v>
      </c>
      <c r="S403" s="467" t="s">
        <v>61</v>
      </c>
      <c r="T403" s="467" t="s">
        <v>240</v>
      </c>
      <c r="U403" s="467" t="s">
        <v>302</v>
      </c>
      <c r="V403" s="467">
        <v>43.59</v>
      </c>
      <c r="W403" s="467">
        <v>50</v>
      </c>
    </row>
    <row r="404" spans="1:23">
      <c r="A404" s="467"/>
      <c r="B404" s="467"/>
      <c r="C404" s="468" t="s">
        <v>2827</v>
      </c>
      <c r="D404" s="467" t="s">
        <v>187</v>
      </c>
      <c r="E404" s="467" t="s">
        <v>259</v>
      </c>
      <c r="F404" s="472">
        <v>43524</v>
      </c>
      <c r="G404" s="467" t="s">
        <v>342</v>
      </c>
      <c r="H404" s="467" t="s">
        <v>2824</v>
      </c>
      <c r="I404" s="467" t="s">
        <v>2825</v>
      </c>
      <c r="J404" s="467" t="s">
        <v>343</v>
      </c>
      <c r="K404" s="467">
        <v>190.34</v>
      </c>
      <c r="L404" s="467" t="s">
        <v>10</v>
      </c>
      <c r="M404" s="467">
        <v>250</v>
      </c>
      <c r="N404" s="467" t="s">
        <v>344</v>
      </c>
      <c r="O404" s="467" t="s">
        <v>2263</v>
      </c>
      <c r="P404" s="467" t="s">
        <v>307</v>
      </c>
      <c r="Q404" s="467" t="s">
        <v>2168</v>
      </c>
      <c r="R404" s="467" t="s">
        <v>2168</v>
      </c>
      <c r="S404" s="467" t="s">
        <v>61</v>
      </c>
      <c r="T404" s="467" t="s">
        <v>240</v>
      </c>
      <c r="U404" s="467" t="s">
        <v>302</v>
      </c>
      <c r="V404" s="467">
        <v>217.93</v>
      </c>
      <c r="W404" s="467">
        <v>250</v>
      </c>
    </row>
    <row r="405" spans="1:23">
      <c r="A405" s="467"/>
      <c r="B405" s="467"/>
      <c r="C405" s="468" t="s">
        <v>2828</v>
      </c>
      <c r="D405" s="467" t="s">
        <v>187</v>
      </c>
      <c r="E405" s="467" t="s">
        <v>259</v>
      </c>
      <c r="F405" s="472">
        <v>43524</v>
      </c>
      <c r="G405" s="467" t="s">
        <v>337</v>
      </c>
      <c r="H405" s="467" t="s">
        <v>2824</v>
      </c>
      <c r="I405" s="467" t="s">
        <v>2825</v>
      </c>
      <c r="J405" s="467" t="s">
        <v>345</v>
      </c>
      <c r="K405" s="467">
        <v>63.95</v>
      </c>
      <c r="L405" s="467" t="s">
        <v>10</v>
      </c>
      <c r="M405" s="467">
        <v>84</v>
      </c>
      <c r="N405" s="467" t="s">
        <v>346</v>
      </c>
      <c r="O405" s="467" t="s">
        <v>2266</v>
      </c>
      <c r="P405" s="467" t="s">
        <v>307</v>
      </c>
      <c r="Q405" s="467" t="s">
        <v>2168</v>
      </c>
      <c r="R405" s="467" t="s">
        <v>2168</v>
      </c>
      <c r="S405" s="467" t="s">
        <v>61</v>
      </c>
      <c r="T405" s="467" t="s">
        <v>240</v>
      </c>
      <c r="U405" s="467" t="s">
        <v>302</v>
      </c>
      <c r="V405" s="467">
        <v>73.22</v>
      </c>
      <c r="W405" s="467">
        <v>84</v>
      </c>
    </row>
    <row r="406" spans="1:23">
      <c r="A406" s="467"/>
      <c r="B406" s="467"/>
      <c r="C406" s="468" t="s">
        <v>2829</v>
      </c>
      <c r="D406" s="467" t="s">
        <v>187</v>
      </c>
      <c r="E406" s="467" t="s">
        <v>259</v>
      </c>
      <c r="F406" s="472">
        <v>43524</v>
      </c>
      <c r="G406" s="467" t="s">
        <v>340</v>
      </c>
      <c r="H406" s="467" t="s">
        <v>2824</v>
      </c>
      <c r="I406" s="467" t="s">
        <v>2825</v>
      </c>
      <c r="J406" s="467" t="s">
        <v>347</v>
      </c>
      <c r="K406" s="467">
        <v>79.94</v>
      </c>
      <c r="L406" s="467" t="s">
        <v>10</v>
      </c>
      <c r="M406" s="467">
        <v>105</v>
      </c>
      <c r="N406" s="467" t="s">
        <v>346</v>
      </c>
      <c r="O406" s="467" t="s">
        <v>2266</v>
      </c>
      <c r="P406" s="467" t="s">
        <v>307</v>
      </c>
      <c r="Q406" s="467" t="s">
        <v>2168</v>
      </c>
      <c r="R406" s="467" t="s">
        <v>2168</v>
      </c>
      <c r="S406" s="467" t="s">
        <v>61</v>
      </c>
      <c r="T406" s="467" t="s">
        <v>240</v>
      </c>
      <c r="U406" s="467" t="s">
        <v>302</v>
      </c>
      <c r="V406" s="467">
        <v>91.53</v>
      </c>
      <c r="W406" s="467">
        <v>105</v>
      </c>
    </row>
    <row r="407" spans="1:23">
      <c r="A407" s="467"/>
      <c r="B407" s="467"/>
      <c r="C407" s="468" t="s">
        <v>2830</v>
      </c>
      <c r="D407" s="467" t="s">
        <v>187</v>
      </c>
      <c r="E407" s="467" t="s">
        <v>259</v>
      </c>
      <c r="F407" s="472">
        <v>43616</v>
      </c>
      <c r="G407" s="467" t="s">
        <v>907</v>
      </c>
      <c r="H407" s="467" t="s">
        <v>2799</v>
      </c>
      <c r="I407" s="467" t="s">
        <v>2800</v>
      </c>
      <c r="J407" s="467" t="s">
        <v>908</v>
      </c>
      <c r="K407" s="467">
        <v>341.53</v>
      </c>
      <c r="L407" s="467" t="s">
        <v>10</v>
      </c>
      <c r="M407" s="467">
        <v>445</v>
      </c>
      <c r="N407" s="467" t="s">
        <v>339</v>
      </c>
      <c r="O407" s="467" t="s">
        <v>2293</v>
      </c>
      <c r="P407" s="467" t="s">
        <v>307</v>
      </c>
      <c r="Q407" s="467" t="s">
        <v>2168</v>
      </c>
      <c r="R407" s="467" t="s">
        <v>2168</v>
      </c>
      <c r="S407" s="467" t="s">
        <v>61</v>
      </c>
      <c r="T407" s="467" t="s">
        <v>240</v>
      </c>
      <c r="U407" s="467" t="s">
        <v>302</v>
      </c>
      <c r="V407" s="467">
        <v>395.56</v>
      </c>
      <c r="W407" s="467">
        <v>445</v>
      </c>
    </row>
    <row r="408" spans="1:23">
      <c r="A408" s="467"/>
      <c r="B408" s="467"/>
      <c r="C408" s="468" t="s">
        <v>2831</v>
      </c>
      <c r="D408" s="467" t="s">
        <v>187</v>
      </c>
      <c r="E408" s="467" t="s">
        <v>259</v>
      </c>
      <c r="F408" s="472">
        <v>43616</v>
      </c>
      <c r="G408" s="467" t="s">
        <v>907</v>
      </c>
      <c r="H408" s="467" t="s">
        <v>2799</v>
      </c>
      <c r="I408" s="467" t="s">
        <v>2800</v>
      </c>
      <c r="J408" s="467" t="s">
        <v>909</v>
      </c>
      <c r="K408" s="467">
        <v>11.51</v>
      </c>
      <c r="L408" s="467" t="s">
        <v>10</v>
      </c>
      <c r="M408" s="467">
        <v>15</v>
      </c>
      <c r="N408" s="467" t="s">
        <v>339</v>
      </c>
      <c r="O408" s="467" t="s">
        <v>2293</v>
      </c>
      <c r="P408" s="467" t="s">
        <v>307</v>
      </c>
      <c r="Q408" s="467" t="s">
        <v>2168</v>
      </c>
      <c r="R408" s="467" t="s">
        <v>2168</v>
      </c>
      <c r="S408" s="467" t="s">
        <v>61</v>
      </c>
      <c r="T408" s="467" t="s">
        <v>240</v>
      </c>
      <c r="U408" s="467" t="s">
        <v>302</v>
      </c>
      <c r="V408" s="467">
        <v>13.33</v>
      </c>
      <c r="W408" s="467">
        <v>15</v>
      </c>
    </row>
    <row r="409" spans="1:23">
      <c r="A409" s="467"/>
      <c r="B409" s="467"/>
      <c r="C409" s="468" t="s">
        <v>2832</v>
      </c>
      <c r="D409" s="467" t="s">
        <v>187</v>
      </c>
      <c r="E409" s="467" t="s">
        <v>259</v>
      </c>
      <c r="F409" s="472">
        <v>43616</v>
      </c>
      <c r="G409" s="467" t="s">
        <v>907</v>
      </c>
      <c r="H409" s="467" t="s">
        <v>2799</v>
      </c>
      <c r="I409" s="467" t="s">
        <v>2800</v>
      </c>
      <c r="J409" s="467" t="s">
        <v>910</v>
      </c>
      <c r="K409" s="467">
        <v>145.82</v>
      </c>
      <c r="L409" s="467" t="s">
        <v>10</v>
      </c>
      <c r="M409" s="467">
        <v>190</v>
      </c>
      <c r="N409" s="467" t="s">
        <v>344</v>
      </c>
      <c r="O409" s="467" t="s">
        <v>2263</v>
      </c>
      <c r="P409" s="467" t="s">
        <v>307</v>
      </c>
      <c r="Q409" s="467" t="s">
        <v>2168</v>
      </c>
      <c r="R409" s="467" t="s">
        <v>2168</v>
      </c>
      <c r="S409" s="467" t="s">
        <v>61</v>
      </c>
      <c r="T409" s="467" t="s">
        <v>240</v>
      </c>
      <c r="U409" s="467" t="s">
        <v>302</v>
      </c>
      <c r="V409" s="467">
        <v>168.89</v>
      </c>
      <c r="W409" s="467">
        <v>190</v>
      </c>
    </row>
    <row r="410" spans="1:23">
      <c r="A410" s="467"/>
      <c r="B410" s="467"/>
      <c r="C410" s="468" t="s">
        <v>2833</v>
      </c>
      <c r="D410" s="467" t="s">
        <v>187</v>
      </c>
      <c r="E410" s="467" t="s">
        <v>259</v>
      </c>
      <c r="F410" s="472">
        <v>43616</v>
      </c>
      <c r="G410" s="467" t="s">
        <v>907</v>
      </c>
      <c r="H410" s="467" t="s">
        <v>2799</v>
      </c>
      <c r="I410" s="467" t="s">
        <v>2800</v>
      </c>
      <c r="J410" s="467" t="s">
        <v>910</v>
      </c>
      <c r="K410" s="467">
        <v>145.82</v>
      </c>
      <c r="L410" s="467" t="s">
        <v>10</v>
      </c>
      <c r="M410" s="467">
        <v>190</v>
      </c>
      <c r="N410" s="467" t="s">
        <v>344</v>
      </c>
      <c r="O410" s="467" t="s">
        <v>2263</v>
      </c>
      <c r="P410" s="467" t="s">
        <v>307</v>
      </c>
      <c r="Q410" s="467" t="s">
        <v>2168</v>
      </c>
      <c r="R410" s="467" t="s">
        <v>2168</v>
      </c>
      <c r="S410" s="467" t="s">
        <v>61</v>
      </c>
      <c r="T410" s="467" t="s">
        <v>240</v>
      </c>
      <c r="U410" s="467" t="s">
        <v>302</v>
      </c>
      <c r="V410" s="467">
        <v>168.89</v>
      </c>
      <c r="W410" s="467">
        <v>190</v>
      </c>
    </row>
    <row r="411" spans="1:23">
      <c r="A411" s="467"/>
      <c r="B411" s="467"/>
      <c r="C411" s="468" t="s">
        <v>2834</v>
      </c>
      <c r="D411" s="467" t="s">
        <v>187</v>
      </c>
      <c r="E411" s="467" t="s">
        <v>259</v>
      </c>
      <c r="F411" s="472">
        <v>43616</v>
      </c>
      <c r="G411" s="467" t="s">
        <v>911</v>
      </c>
      <c r="H411" s="467" t="s">
        <v>2799</v>
      </c>
      <c r="I411" s="467" t="s">
        <v>2800</v>
      </c>
      <c r="J411" s="467" t="s">
        <v>912</v>
      </c>
      <c r="K411" s="467">
        <v>38.369999999999997</v>
      </c>
      <c r="L411" s="467" t="s">
        <v>10</v>
      </c>
      <c r="M411" s="467">
        <v>50</v>
      </c>
      <c r="N411" s="467" t="s">
        <v>913</v>
      </c>
      <c r="O411" s="467" t="s">
        <v>2835</v>
      </c>
      <c r="P411" s="467" t="s">
        <v>307</v>
      </c>
      <c r="Q411" s="467" t="s">
        <v>2168</v>
      </c>
      <c r="R411" s="467" t="s">
        <v>2168</v>
      </c>
      <c r="S411" s="467" t="s">
        <v>61</v>
      </c>
      <c r="T411" s="467" t="s">
        <v>240</v>
      </c>
      <c r="U411" s="467" t="s">
        <v>302</v>
      </c>
      <c r="V411" s="467">
        <v>44.44</v>
      </c>
      <c r="W411" s="467">
        <v>50</v>
      </c>
    </row>
    <row r="412" spans="1:23">
      <c r="A412" s="467"/>
      <c r="B412" s="467"/>
      <c r="C412" s="468" t="s">
        <v>2836</v>
      </c>
      <c r="D412" s="467" t="s">
        <v>187</v>
      </c>
      <c r="E412" s="467" t="s">
        <v>259</v>
      </c>
      <c r="F412" s="472">
        <v>43646</v>
      </c>
      <c r="G412" s="467" t="s">
        <v>914</v>
      </c>
      <c r="H412" s="467" t="s">
        <v>2402</v>
      </c>
      <c r="I412" s="467" t="s">
        <v>2201</v>
      </c>
      <c r="J412" s="467" t="s">
        <v>915</v>
      </c>
      <c r="K412" s="467">
        <v>9.51</v>
      </c>
      <c r="L412" s="467" t="s">
        <v>10</v>
      </c>
      <c r="M412" s="467">
        <v>12</v>
      </c>
      <c r="N412" s="467" t="s">
        <v>344</v>
      </c>
      <c r="O412" s="467" t="s">
        <v>2263</v>
      </c>
      <c r="P412" s="467" t="s">
        <v>307</v>
      </c>
      <c r="Q412" s="467" t="s">
        <v>2168</v>
      </c>
      <c r="R412" s="467" t="s">
        <v>2168</v>
      </c>
      <c r="S412" s="467" t="s">
        <v>61</v>
      </c>
      <c r="T412" s="467" t="s">
        <v>240</v>
      </c>
      <c r="U412" s="467" t="s">
        <v>302</v>
      </c>
      <c r="V412" s="467">
        <v>10.76</v>
      </c>
      <c r="W412" s="467">
        <v>12</v>
      </c>
    </row>
    <row r="413" spans="1:23">
      <c r="A413" s="467"/>
      <c r="B413" s="467"/>
      <c r="C413" s="468" t="s">
        <v>2837</v>
      </c>
      <c r="D413" s="467" t="s">
        <v>187</v>
      </c>
      <c r="E413" s="467" t="s">
        <v>259</v>
      </c>
      <c r="F413" s="472">
        <v>43708</v>
      </c>
      <c r="G413" s="467" t="s">
        <v>1850</v>
      </c>
      <c r="H413" s="467" t="s">
        <v>2435</v>
      </c>
      <c r="I413" s="467" t="s">
        <v>2332</v>
      </c>
      <c r="J413" s="467" t="s">
        <v>896</v>
      </c>
      <c r="K413" s="467">
        <v>13.1</v>
      </c>
      <c r="L413" s="467" t="s">
        <v>10</v>
      </c>
      <c r="M413" s="467">
        <v>16</v>
      </c>
      <c r="N413" s="467" t="s">
        <v>410</v>
      </c>
      <c r="O413" s="467" t="s">
        <v>2260</v>
      </c>
      <c r="P413" s="467" t="s">
        <v>307</v>
      </c>
      <c r="Q413" s="467" t="s">
        <v>424</v>
      </c>
      <c r="R413" s="467" t="s">
        <v>2168</v>
      </c>
      <c r="S413" s="467" t="s">
        <v>61</v>
      </c>
      <c r="T413" s="467" t="s">
        <v>240</v>
      </c>
      <c r="U413" s="467" t="s">
        <v>302</v>
      </c>
      <c r="V413" s="467">
        <v>14.29</v>
      </c>
      <c r="W413" s="467">
        <v>16</v>
      </c>
    </row>
    <row r="414" spans="1:23">
      <c r="A414" s="467"/>
      <c r="B414" s="467"/>
      <c r="C414" s="468" t="s">
        <v>2838</v>
      </c>
      <c r="D414" s="467" t="s">
        <v>187</v>
      </c>
      <c r="E414" s="467" t="s">
        <v>259</v>
      </c>
      <c r="F414" s="472">
        <v>43708</v>
      </c>
      <c r="G414" s="467" t="s">
        <v>1851</v>
      </c>
      <c r="H414" s="467" t="s">
        <v>2435</v>
      </c>
      <c r="I414" s="467" t="s">
        <v>2332</v>
      </c>
      <c r="J414" s="467" t="s">
        <v>1852</v>
      </c>
      <c r="K414" s="467">
        <v>147.32</v>
      </c>
      <c r="L414" s="467" t="s">
        <v>10</v>
      </c>
      <c r="M414" s="467">
        <v>180</v>
      </c>
      <c r="N414" s="467" t="s">
        <v>416</v>
      </c>
      <c r="O414" s="467" t="s">
        <v>2277</v>
      </c>
      <c r="P414" s="467" t="s">
        <v>307</v>
      </c>
      <c r="Q414" s="467" t="s">
        <v>947</v>
      </c>
      <c r="R414" s="467" t="s">
        <v>2168</v>
      </c>
      <c r="S414" s="467" t="s">
        <v>61</v>
      </c>
      <c r="T414" s="467" t="s">
        <v>240</v>
      </c>
      <c r="U414" s="467" t="s">
        <v>302</v>
      </c>
      <c r="V414" s="467">
        <v>160.74</v>
      </c>
      <c r="W414" s="467">
        <v>180</v>
      </c>
    </row>
    <row r="415" spans="1:23">
      <c r="A415" s="467"/>
      <c r="B415" s="467"/>
      <c r="C415" s="468" t="s">
        <v>2839</v>
      </c>
      <c r="D415" s="467" t="s">
        <v>187</v>
      </c>
      <c r="E415" s="467" t="s">
        <v>259</v>
      </c>
      <c r="F415" s="472">
        <v>43708</v>
      </c>
      <c r="G415" s="467" t="s">
        <v>1850</v>
      </c>
      <c r="H415" s="467" t="s">
        <v>2435</v>
      </c>
      <c r="I415" s="467" t="s">
        <v>2332</v>
      </c>
      <c r="J415" s="467" t="s">
        <v>1852</v>
      </c>
      <c r="K415" s="467">
        <v>245.54</v>
      </c>
      <c r="L415" s="467" t="s">
        <v>10</v>
      </c>
      <c r="M415" s="467">
        <v>300</v>
      </c>
      <c r="N415" s="467" t="s">
        <v>416</v>
      </c>
      <c r="O415" s="467" t="s">
        <v>2277</v>
      </c>
      <c r="P415" s="467" t="s">
        <v>307</v>
      </c>
      <c r="Q415" s="467" t="s">
        <v>424</v>
      </c>
      <c r="R415" s="467" t="s">
        <v>2168</v>
      </c>
      <c r="S415" s="467" t="s">
        <v>61</v>
      </c>
      <c r="T415" s="467" t="s">
        <v>240</v>
      </c>
      <c r="U415" s="467" t="s">
        <v>302</v>
      </c>
      <c r="V415" s="467">
        <v>267.89999999999998</v>
      </c>
      <c r="W415" s="467">
        <v>300</v>
      </c>
    </row>
    <row r="416" spans="1:23">
      <c r="A416" s="467"/>
      <c r="B416" s="467"/>
      <c r="C416" s="468" t="s">
        <v>2840</v>
      </c>
      <c r="D416" s="467" t="s">
        <v>187</v>
      </c>
      <c r="E416" s="467" t="s">
        <v>259</v>
      </c>
      <c r="F416" s="472">
        <v>43708</v>
      </c>
      <c r="G416" s="467" t="s">
        <v>1851</v>
      </c>
      <c r="H416" s="467" t="s">
        <v>2435</v>
      </c>
      <c r="I416" s="467" t="s">
        <v>2332</v>
      </c>
      <c r="J416" s="467" t="s">
        <v>1853</v>
      </c>
      <c r="K416" s="467">
        <v>319.2</v>
      </c>
      <c r="L416" s="467" t="s">
        <v>10</v>
      </c>
      <c r="M416" s="467">
        <v>390</v>
      </c>
      <c r="N416" s="467" t="s">
        <v>412</v>
      </c>
      <c r="O416" s="467" t="s">
        <v>2286</v>
      </c>
      <c r="P416" s="467" t="s">
        <v>307</v>
      </c>
      <c r="Q416" s="467" t="s">
        <v>947</v>
      </c>
      <c r="R416" s="467" t="s">
        <v>2168</v>
      </c>
      <c r="S416" s="467" t="s">
        <v>61</v>
      </c>
      <c r="T416" s="467" t="s">
        <v>240</v>
      </c>
      <c r="U416" s="467" t="s">
        <v>302</v>
      </c>
      <c r="V416" s="467">
        <v>348.27</v>
      </c>
      <c r="W416" s="467">
        <v>390</v>
      </c>
    </row>
    <row r="417" spans="1:23">
      <c r="A417" s="467"/>
      <c r="B417" s="467"/>
      <c r="C417" s="468" t="s">
        <v>2841</v>
      </c>
      <c r="D417" s="467" t="s">
        <v>187</v>
      </c>
      <c r="E417" s="467" t="s">
        <v>259</v>
      </c>
      <c r="F417" s="472">
        <v>43708</v>
      </c>
      <c r="G417" s="467" t="s">
        <v>1850</v>
      </c>
      <c r="H417" s="467" t="s">
        <v>2435</v>
      </c>
      <c r="I417" s="467" t="s">
        <v>2332</v>
      </c>
      <c r="J417" s="467" t="s">
        <v>1854</v>
      </c>
      <c r="K417" s="467">
        <v>744.81</v>
      </c>
      <c r="L417" s="467" t="s">
        <v>10</v>
      </c>
      <c r="M417" s="467">
        <v>910</v>
      </c>
      <c r="N417" s="467" t="s">
        <v>412</v>
      </c>
      <c r="O417" s="467" t="s">
        <v>2286</v>
      </c>
      <c r="P417" s="467" t="s">
        <v>307</v>
      </c>
      <c r="Q417" s="467" t="s">
        <v>424</v>
      </c>
      <c r="R417" s="467" t="s">
        <v>2168</v>
      </c>
      <c r="S417" s="467" t="s">
        <v>61</v>
      </c>
      <c r="T417" s="467" t="s">
        <v>240</v>
      </c>
      <c r="U417" s="467" t="s">
        <v>302</v>
      </c>
      <c r="V417" s="467">
        <v>812.64</v>
      </c>
      <c r="W417" s="467">
        <v>910</v>
      </c>
    </row>
    <row r="418" spans="1:23">
      <c r="A418" s="467"/>
      <c r="B418" s="467"/>
      <c r="C418" s="468" t="s">
        <v>2842</v>
      </c>
      <c r="D418" s="467" t="s">
        <v>187</v>
      </c>
      <c r="E418" s="467" t="s">
        <v>259</v>
      </c>
      <c r="F418" s="472">
        <v>43708</v>
      </c>
      <c r="G418" s="467" t="s">
        <v>1855</v>
      </c>
      <c r="H418" s="467" t="s">
        <v>2435</v>
      </c>
      <c r="I418" s="467" t="s">
        <v>2332</v>
      </c>
      <c r="J418" s="467" t="s">
        <v>1856</v>
      </c>
      <c r="K418" s="467">
        <v>13995.84</v>
      </c>
      <c r="L418" s="467" t="s">
        <v>10</v>
      </c>
      <c r="M418" s="467">
        <v>17100</v>
      </c>
      <c r="N418" s="467" t="s">
        <v>399</v>
      </c>
      <c r="O418" s="467" t="s">
        <v>2540</v>
      </c>
      <c r="P418" s="467" t="s">
        <v>307</v>
      </c>
      <c r="Q418" s="467" t="s">
        <v>2168</v>
      </c>
      <c r="R418" s="467" t="s">
        <v>2168</v>
      </c>
      <c r="S418" s="467" t="s">
        <v>61</v>
      </c>
      <c r="T418" s="467" t="s">
        <v>240</v>
      </c>
      <c r="U418" s="467" t="s">
        <v>302</v>
      </c>
      <c r="V418" s="467">
        <v>15270.44</v>
      </c>
      <c r="W418" s="467">
        <v>17100</v>
      </c>
    </row>
    <row r="419" spans="1:23">
      <c r="A419" s="467"/>
      <c r="B419" s="467"/>
      <c r="C419" s="468" t="s">
        <v>2843</v>
      </c>
      <c r="D419" s="467" t="s">
        <v>187</v>
      </c>
      <c r="E419" s="467" t="s">
        <v>259</v>
      </c>
      <c r="F419" s="472">
        <v>43708</v>
      </c>
      <c r="G419" s="467" t="s">
        <v>1857</v>
      </c>
      <c r="H419" s="467" t="s">
        <v>2435</v>
      </c>
      <c r="I419" s="467" t="s">
        <v>2332</v>
      </c>
      <c r="J419" s="467" t="s">
        <v>1858</v>
      </c>
      <c r="K419" s="467">
        <v>13995.84</v>
      </c>
      <c r="L419" s="467" t="s">
        <v>10</v>
      </c>
      <c r="M419" s="467">
        <v>17100</v>
      </c>
      <c r="N419" s="467" t="s">
        <v>399</v>
      </c>
      <c r="O419" s="467" t="s">
        <v>2540</v>
      </c>
      <c r="P419" s="467" t="s">
        <v>307</v>
      </c>
      <c r="Q419" s="467" t="s">
        <v>2168</v>
      </c>
      <c r="R419" s="467" t="s">
        <v>2168</v>
      </c>
      <c r="S419" s="467" t="s">
        <v>61</v>
      </c>
      <c r="T419" s="467" t="s">
        <v>240</v>
      </c>
      <c r="U419" s="467" t="s">
        <v>302</v>
      </c>
      <c r="V419" s="467">
        <v>15270.44</v>
      </c>
      <c r="W419" s="467">
        <v>17100</v>
      </c>
    </row>
    <row r="420" spans="1:23">
      <c r="A420" s="467"/>
      <c r="B420" s="467"/>
      <c r="C420" s="468" t="s">
        <v>2844</v>
      </c>
      <c r="D420" s="467" t="s">
        <v>187</v>
      </c>
      <c r="E420" s="467" t="s">
        <v>259</v>
      </c>
      <c r="F420" s="472">
        <v>43708</v>
      </c>
      <c r="G420" s="467" t="s">
        <v>1851</v>
      </c>
      <c r="H420" s="467" t="s">
        <v>2435</v>
      </c>
      <c r="I420" s="467" t="s">
        <v>2332</v>
      </c>
      <c r="J420" s="467" t="s">
        <v>1859</v>
      </c>
      <c r="K420" s="467">
        <v>8.18</v>
      </c>
      <c r="L420" s="467" t="s">
        <v>10</v>
      </c>
      <c r="M420" s="467">
        <v>10</v>
      </c>
      <c r="N420" s="467" t="s">
        <v>339</v>
      </c>
      <c r="O420" s="467" t="s">
        <v>2293</v>
      </c>
      <c r="P420" s="467" t="s">
        <v>307</v>
      </c>
      <c r="Q420" s="467" t="s">
        <v>2168</v>
      </c>
      <c r="R420" s="467" t="s">
        <v>2168</v>
      </c>
      <c r="S420" s="467" t="s">
        <v>61</v>
      </c>
      <c r="T420" s="467" t="s">
        <v>240</v>
      </c>
      <c r="U420" s="467" t="s">
        <v>302</v>
      </c>
      <c r="V420" s="467">
        <v>8.92</v>
      </c>
      <c r="W420" s="467">
        <v>10</v>
      </c>
    </row>
    <row r="421" spans="1:23">
      <c r="A421" s="467"/>
      <c r="B421" s="467"/>
      <c r="C421" s="468" t="s">
        <v>2845</v>
      </c>
      <c r="D421" s="467" t="s">
        <v>187</v>
      </c>
      <c r="E421" s="467" t="s">
        <v>259</v>
      </c>
      <c r="F421" s="472">
        <v>43708</v>
      </c>
      <c r="G421" s="467" t="s">
        <v>1850</v>
      </c>
      <c r="H421" s="467" t="s">
        <v>2435</v>
      </c>
      <c r="I421" s="467" t="s">
        <v>2332</v>
      </c>
      <c r="J421" s="467" t="s">
        <v>1859</v>
      </c>
      <c r="K421" s="467">
        <v>77.75</v>
      </c>
      <c r="L421" s="467" t="s">
        <v>10</v>
      </c>
      <c r="M421" s="467">
        <v>95</v>
      </c>
      <c r="N421" s="467" t="s">
        <v>339</v>
      </c>
      <c r="O421" s="467" t="s">
        <v>2293</v>
      </c>
      <c r="P421" s="467" t="s">
        <v>307</v>
      </c>
      <c r="Q421" s="467" t="s">
        <v>2168</v>
      </c>
      <c r="R421" s="467" t="s">
        <v>2168</v>
      </c>
      <c r="S421" s="467" t="s">
        <v>61</v>
      </c>
      <c r="T421" s="467" t="s">
        <v>240</v>
      </c>
      <c r="U421" s="467" t="s">
        <v>302</v>
      </c>
      <c r="V421" s="467">
        <v>84.83</v>
      </c>
      <c r="W421" s="467">
        <v>95</v>
      </c>
    </row>
    <row r="422" spans="1:23">
      <c r="A422" s="467"/>
      <c r="B422" s="467"/>
      <c r="C422" s="468" t="s">
        <v>2846</v>
      </c>
      <c r="D422" s="467" t="s">
        <v>187</v>
      </c>
      <c r="E422" s="467" t="s">
        <v>259</v>
      </c>
      <c r="F422" s="472">
        <v>43708</v>
      </c>
      <c r="G422" s="467" t="s">
        <v>1840</v>
      </c>
      <c r="H422" s="467" t="s">
        <v>2435</v>
      </c>
      <c r="I422" s="467" t="s">
        <v>2332</v>
      </c>
      <c r="J422" s="467" t="s">
        <v>1860</v>
      </c>
      <c r="K422" s="467">
        <v>110.49</v>
      </c>
      <c r="L422" s="467" t="s">
        <v>10</v>
      </c>
      <c r="M422" s="467">
        <v>135</v>
      </c>
      <c r="N422" s="467" t="s">
        <v>533</v>
      </c>
      <c r="O422" s="467" t="s">
        <v>2407</v>
      </c>
      <c r="P422" s="467" t="s">
        <v>307</v>
      </c>
      <c r="Q422" s="467" t="s">
        <v>2168</v>
      </c>
      <c r="R422" s="467" t="s">
        <v>2168</v>
      </c>
      <c r="S422" s="467" t="s">
        <v>61</v>
      </c>
      <c r="T422" s="467" t="s">
        <v>240</v>
      </c>
      <c r="U422" s="467" t="s">
        <v>302</v>
      </c>
      <c r="V422" s="467">
        <v>120.55</v>
      </c>
      <c r="W422" s="467">
        <v>135</v>
      </c>
    </row>
    <row r="423" spans="1:23">
      <c r="A423" s="467"/>
      <c r="B423" s="467"/>
      <c r="C423" s="468" t="s">
        <v>2847</v>
      </c>
      <c r="D423" s="467" t="s">
        <v>187</v>
      </c>
      <c r="E423" s="467" t="s">
        <v>259</v>
      </c>
      <c r="F423" s="472">
        <v>43708</v>
      </c>
      <c r="G423" s="467" t="s">
        <v>1861</v>
      </c>
      <c r="H423" s="467" t="s">
        <v>2435</v>
      </c>
      <c r="I423" s="467" t="s">
        <v>2332</v>
      </c>
      <c r="J423" s="467" t="s">
        <v>1036</v>
      </c>
      <c r="K423" s="467">
        <v>131.77000000000001</v>
      </c>
      <c r="L423" s="467" t="s">
        <v>10</v>
      </c>
      <c r="M423" s="467">
        <v>161</v>
      </c>
      <c r="N423" s="467" t="s">
        <v>533</v>
      </c>
      <c r="O423" s="467" t="s">
        <v>2407</v>
      </c>
      <c r="P423" s="467" t="s">
        <v>307</v>
      </c>
      <c r="Q423" s="467" t="s">
        <v>2168</v>
      </c>
      <c r="R423" s="467" t="s">
        <v>2168</v>
      </c>
      <c r="S423" s="467" t="s">
        <v>61</v>
      </c>
      <c r="T423" s="467" t="s">
        <v>240</v>
      </c>
      <c r="U423" s="467" t="s">
        <v>302</v>
      </c>
      <c r="V423" s="467">
        <v>143.77000000000001</v>
      </c>
      <c r="W423" s="467">
        <v>161</v>
      </c>
    </row>
    <row r="424" spans="1:23">
      <c r="A424" s="467"/>
      <c r="B424" s="467"/>
      <c r="C424" s="468" t="s">
        <v>2848</v>
      </c>
      <c r="D424" s="467" t="s">
        <v>187</v>
      </c>
      <c r="E424" s="467" t="s">
        <v>259</v>
      </c>
      <c r="F424" s="472">
        <v>43708</v>
      </c>
      <c r="G424" s="467" t="s">
        <v>1850</v>
      </c>
      <c r="H424" s="467" t="s">
        <v>2435</v>
      </c>
      <c r="I424" s="467" t="s">
        <v>2332</v>
      </c>
      <c r="J424" s="467" t="s">
        <v>1862</v>
      </c>
      <c r="K424" s="467">
        <v>6.55</v>
      </c>
      <c r="L424" s="467" t="s">
        <v>10</v>
      </c>
      <c r="M424" s="467">
        <v>8</v>
      </c>
      <c r="N424" s="467" t="s">
        <v>533</v>
      </c>
      <c r="O424" s="467" t="s">
        <v>2407</v>
      </c>
      <c r="P424" s="467" t="s">
        <v>307</v>
      </c>
      <c r="Q424" s="467" t="s">
        <v>2168</v>
      </c>
      <c r="R424" s="467" t="s">
        <v>2168</v>
      </c>
      <c r="S424" s="467" t="s">
        <v>61</v>
      </c>
      <c r="T424" s="467" t="s">
        <v>240</v>
      </c>
      <c r="U424" s="467" t="s">
        <v>302</v>
      </c>
      <c r="V424" s="467">
        <v>7.15</v>
      </c>
      <c r="W424" s="467">
        <v>8</v>
      </c>
    </row>
    <row r="425" spans="1:23">
      <c r="A425" s="467"/>
      <c r="B425" s="467"/>
      <c r="C425" s="468" t="s">
        <v>2849</v>
      </c>
      <c r="D425" s="467" t="s">
        <v>187</v>
      </c>
      <c r="E425" s="467" t="s">
        <v>259</v>
      </c>
      <c r="F425" s="472">
        <v>43708</v>
      </c>
      <c r="G425" s="467" t="s">
        <v>1840</v>
      </c>
      <c r="H425" s="467" t="s">
        <v>2435</v>
      </c>
      <c r="I425" s="467" t="s">
        <v>2332</v>
      </c>
      <c r="J425" s="467" t="s">
        <v>1863</v>
      </c>
      <c r="K425" s="467">
        <v>8.18</v>
      </c>
      <c r="L425" s="467" t="s">
        <v>10</v>
      </c>
      <c r="M425" s="467">
        <v>10</v>
      </c>
      <c r="N425" s="467" t="s">
        <v>913</v>
      </c>
      <c r="O425" s="467" t="s">
        <v>2835</v>
      </c>
      <c r="P425" s="467" t="s">
        <v>307</v>
      </c>
      <c r="Q425" s="467" t="s">
        <v>2168</v>
      </c>
      <c r="R425" s="467" t="s">
        <v>2168</v>
      </c>
      <c r="S425" s="467" t="s">
        <v>61</v>
      </c>
      <c r="T425" s="467" t="s">
        <v>240</v>
      </c>
      <c r="U425" s="467" t="s">
        <v>302</v>
      </c>
      <c r="V425" s="467">
        <v>8.92</v>
      </c>
      <c r="W425" s="467">
        <v>10</v>
      </c>
    </row>
    <row r="426" spans="1:23">
      <c r="A426" s="467"/>
      <c r="B426" s="467"/>
      <c r="C426" s="468" t="s">
        <v>2850</v>
      </c>
      <c r="D426" s="467" t="s">
        <v>187</v>
      </c>
      <c r="E426" s="467" t="s">
        <v>259</v>
      </c>
      <c r="F426" s="472">
        <v>43708</v>
      </c>
      <c r="G426" s="467" t="s">
        <v>1861</v>
      </c>
      <c r="H426" s="467" t="s">
        <v>2435</v>
      </c>
      <c r="I426" s="467" t="s">
        <v>2332</v>
      </c>
      <c r="J426" s="467" t="s">
        <v>1864</v>
      </c>
      <c r="K426" s="467">
        <v>184.16</v>
      </c>
      <c r="L426" s="467" t="s">
        <v>10</v>
      </c>
      <c r="M426" s="467">
        <v>225</v>
      </c>
      <c r="N426" s="467" t="s">
        <v>918</v>
      </c>
      <c r="O426" s="467" t="s">
        <v>2851</v>
      </c>
      <c r="P426" s="467" t="s">
        <v>307</v>
      </c>
      <c r="Q426" s="467" t="s">
        <v>2168</v>
      </c>
      <c r="R426" s="467" t="s">
        <v>2168</v>
      </c>
      <c r="S426" s="467" t="s">
        <v>61</v>
      </c>
      <c r="T426" s="467" t="s">
        <v>240</v>
      </c>
      <c r="U426" s="467" t="s">
        <v>302</v>
      </c>
      <c r="V426" s="467">
        <v>200.93</v>
      </c>
      <c r="W426" s="467">
        <v>225</v>
      </c>
    </row>
    <row r="427" spans="1:23">
      <c r="A427" s="467"/>
      <c r="B427" s="467"/>
      <c r="C427" s="468" t="s">
        <v>2852</v>
      </c>
      <c r="D427" s="467" t="s">
        <v>187</v>
      </c>
      <c r="E427" s="467" t="s">
        <v>259</v>
      </c>
      <c r="F427" s="472">
        <v>43708</v>
      </c>
      <c r="G427" s="467" t="s">
        <v>1851</v>
      </c>
      <c r="H427" s="467" t="s">
        <v>2435</v>
      </c>
      <c r="I427" s="467" t="s">
        <v>2332</v>
      </c>
      <c r="J427" s="467" t="s">
        <v>1865</v>
      </c>
      <c r="K427" s="467">
        <v>25.17</v>
      </c>
      <c r="L427" s="467" t="s">
        <v>10</v>
      </c>
      <c r="M427" s="467">
        <v>30.75</v>
      </c>
      <c r="N427" s="467" t="s">
        <v>918</v>
      </c>
      <c r="O427" s="467" t="s">
        <v>2851</v>
      </c>
      <c r="P427" s="467" t="s">
        <v>307</v>
      </c>
      <c r="Q427" s="467" t="s">
        <v>2168</v>
      </c>
      <c r="R427" s="467" t="s">
        <v>2168</v>
      </c>
      <c r="S427" s="467" t="s">
        <v>61</v>
      </c>
      <c r="T427" s="467" t="s">
        <v>240</v>
      </c>
      <c r="U427" s="467" t="s">
        <v>302</v>
      </c>
      <c r="V427" s="467">
        <v>27.46</v>
      </c>
      <c r="W427" s="467">
        <v>30.75</v>
      </c>
    </row>
    <row r="428" spans="1:23">
      <c r="A428" s="467"/>
      <c r="B428" s="467"/>
      <c r="C428" s="468" t="s">
        <v>2853</v>
      </c>
      <c r="D428" s="467" t="s">
        <v>187</v>
      </c>
      <c r="E428" s="467" t="s">
        <v>259</v>
      </c>
      <c r="F428" s="472">
        <v>43708</v>
      </c>
      <c r="G428" s="467" t="s">
        <v>1866</v>
      </c>
      <c r="H428" s="467" t="s">
        <v>2435</v>
      </c>
      <c r="I428" s="467" t="s">
        <v>2332</v>
      </c>
      <c r="J428" s="467" t="s">
        <v>1867</v>
      </c>
      <c r="K428" s="467">
        <v>9139.86</v>
      </c>
      <c r="L428" s="467" t="s">
        <v>10</v>
      </c>
      <c r="M428" s="467">
        <v>11167</v>
      </c>
      <c r="N428" s="467" t="s">
        <v>1387</v>
      </c>
      <c r="O428" s="467" t="s">
        <v>2854</v>
      </c>
      <c r="P428" s="467" t="s">
        <v>307</v>
      </c>
      <c r="Q428" s="467" t="s">
        <v>2168</v>
      </c>
      <c r="R428" s="467" t="s">
        <v>2168</v>
      </c>
      <c r="S428" s="467" t="s">
        <v>61</v>
      </c>
      <c r="T428" s="467" t="s">
        <v>240</v>
      </c>
      <c r="U428" s="467" t="s">
        <v>302</v>
      </c>
      <c r="V428" s="467">
        <v>9972.23</v>
      </c>
      <c r="W428" s="467">
        <v>11167</v>
      </c>
    </row>
    <row r="429" spans="1:23">
      <c r="A429" s="467"/>
      <c r="B429" s="467"/>
      <c r="C429" s="468" t="s">
        <v>2855</v>
      </c>
      <c r="D429" s="467" t="s">
        <v>187</v>
      </c>
      <c r="E429" s="467" t="s">
        <v>259</v>
      </c>
      <c r="F429" s="472">
        <v>43708</v>
      </c>
      <c r="G429" s="467" t="s">
        <v>1861</v>
      </c>
      <c r="H429" s="467" t="s">
        <v>2435</v>
      </c>
      <c r="I429" s="467" t="s">
        <v>2332</v>
      </c>
      <c r="J429" s="467" t="s">
        <v>1868</v>
      </c>
      <c r="K429" s="467">
        <v>229.17</v>
      </c>
      <c r="L429" s="467" t="s">
        <v>10</v>
      </c>
      <c r="M429" s="467">
        <v>280</v>
      </c>
      <c r="N429" s="467" t="s">
        <v>680</v>
      </c>
      <c r="O429" s="467" t="s">
        <v>2856</v>
      </c>
      <c r="P429" s="467" t="s">
        <v>307</v>
      </c>
      <c r="Q429" s="467" t="s">
        <v>2168</v>
      </c>
      <c r="R429" s="467" t="s">
        <v>2168</v>
      </c>
      <c r="S429" s="467" t="s">
        <v>61</v>
      </c>
      <c r="T429" s="467" t="s">
        <v>240</v>
      </c>
      <c r="U429" s="467" t="s">
        <v>302</v>
      </c>
      <c r="V429" s="467">
        <v>250.04</v>
      </c>
      <c r="W429" s="467">
        <v>280</v>
      </c>
    </row>
    <row r="430" spans="1:23">
      <c r="A430" s="467"/>
      <c r="B430" s="467"/>
      <c r="C430" s="468" t="s">
        <v>2857</v>
      </c>
      <c r="D430" s="467" t="s">
        <v>187</v>
      </c>
      <c r="E430" s="467" t="s">
        <v>259</v>
      </c>
      <c r="F430" s="472">
        <v>43738</v>
      </c>
      <c r="G430" s="467" t="s">
        <v>1549</v>
      </c>
      <c r="H430" s="467" t="s">
        <v>2858</v>
      </c>
      <c r="I430" s="467" t="s">
        <v>2248</v>
      </c>
      <c r="J430" s="467" t="s">
        <v>896</v>
      </c>
      <c r="K430" s="467">
        <v>3.29</v>
      </c>
      <c r="L430" s="467" t="s">
        <v>10</v>
      </c>
      <c r="M430" s="467">
        <v>4</v>
      </c>
      <c r="N430" s="467" t="s">
        <v>410</v>
      </c>
      <c r="O430" s="467" t="s">
        <v>2260</v>
      </c>
      <c r="P430" s="467" t="s">
        <v>307</v>
      </c>
      <c r="Q430" s="467" t="s">
        <v>947</v>
      </c>
      <c r="R430" s="467" t="s">
        <v>2168</v>
      </c>
      <c r="S430" s="467" t="s">
        <v>61</v>
      </c>
      <c r="T430" s="467" t="s">
        <v>240</v>
      </c>
      <c r="U430" s="467" t="s">
        <v>302</v>
      </c>
      <c r="V430" s="467">
        <v>3.63</v>
      </c>
      <c r="W430" s="467">
        <v>4</v>
      </c>
    </row>
    <row r="431" spans="1:23">
      <c r="A431" s="467"/>
      <c r="B431" s="467"/>
      <c r="C431" s="468" t="s">
        <v>2859</v>
      </c>
      <c r="D431" s="467" t="s">
        <v>187</v>
      </c>
      <c r="E431" s="467" t="s">
        <v>259</v>
      </c>
      <c r="F431" s="472">
        <v>43738</v>
      </c>
      <c r="G431" s="467" t="s">
        <v>1550</v>
      </c>
      <c r="H431" s="467" t="s">
        <v>2858</v>
      </c>
      <c r="I431" s="467" t="s">
        <v>2248</v>
      </c>
      <c r="J431" s="467" t="s">
        <v>896</v>
      </c>
      <c r="K431" s="467">
        <v>3.29</v>
      </c>
      <c r="L431" s="467" t="s">
        <v>10</v>
      </c>
      <c r="M431" s="467">
        <v>4</v>
      </c>
      <c r="N431" s="467" t="s">
        <v>410</v>
      </c>
      <c r="O431" s="467" t="s">
        <v>2260</v>
      </c>
      <c r="P431" s="467" t="s">
        <v>307</v>
      </c>
      <c r="Q431" s="467" t="s">
        <v>388</v>
      </c>
      <c r="R431" s="467" t="s">
        <v>2168</v>
      </c>
      <c r="S431" s="467" t="s">
        <v>61</v>
      </c>
      <c r="T431" s="467" t="s">
        <v>240</v>
      </c>
      <c r="U431" s="467" t="s">
        <v>302</v>
      </c>
      <c r="V431" s="467">
        <v>3.63</v>
      </c>
      <c r="W431" s="467">
        <v>4</v>
      </c>
    </row>
    <row r="432" spans="1:23">
      <c r="A432" s="467"/>
      <c r="B432" s="467"/>
      <c r="C432" s="468" t="s">
        <v>2860</v>
      </c>
      <c r="D432" s="467" t="s">
        <v>187</v>
      </c>
      <c r="E432" s="467" t="s">
        <v>259</v>
      </c>
      <c r="F432" s="472">
        <v>43738</v>
      </c>
      <c r="G432" s="467" t="s">
        <v>1551</v>
      </c>
      <c r="H432" s="467" t="s">
        <v>2858</v>
      </c>
      <c r="I432" s="467" t="s">
        <v>2248</v>
      </c>
      <c r="J432" s="467" t="s">
        <v>1552</v>
      </c>
      <c r="K432" s="467">
        <v>29.6</v>
      </c>
      <c r="L432" s="467" t="s">
        <v>10</v>
      </c>
      <c r="M432" s="467">
        <v>36</v>
      </c>
      <c r="N432" s="467" t="s">
        <v>416</v>
      </c>
      <c r="O432" s="467" t="s">
        <v>2277</v>
      </c>
      <c r="P432" s="467" t="s">
        <v>307</v>
      </c>
      <c r="Q432" s="467" t="s">
        <v>388</v>
      </c>
      <c r="R432" s="467" t="s">
        <v>2168</v>
      </c>
      <c r="S432" s="467" t="s">
        <v>61</v>
      </c>
      <c r="T432" s="467" t="s">
        <v>240</v>
      </c>
      <c r="U432" s="467" t="s">
        <v>302</v>
      </c>
      <c r="V432" s="467">
        <v>32.700000000000003</v>
      </c>
      <c r="W432" s="467">
        <v>36</v>
      </c>
    </row>
    <row r="433" spans="1:23">
      <c r="A433" s="467"/>
      <c r="B433" s="467"/>
      <c r="C433" s="468" t="s">
        <v>2861</v>
      </c>
      <c r="D433" s="467" t="s">
        <v>187</v>
      </c>
      <c r="E433" s="467" t="s">
        <v>259</v>
      </c>
      <c r="F433" s="472">
        <v>43738</v>
      </c>
      <c r="G433" s="467" t="s">
        <v>1551</v>
      </c>
      <c r="H433" s="467" t="s">
        <v>2858</v>
      </c>
      <c r="I433" s="467" t="s">
        <v>2248</v>
      </c>
      <c r="J433" s="467" t="s">
        <v>1553</v>
      </c>
      <c r="K433" s="467">
        <v>29.6</v>
      </c>
      <c r="L433" s="467" t="s">
        <v>10</v>
      </c>
      <c r="M433" s="467">
        <v>36</v>
      </c>
      <c r="N433" s="467" t="s">
        <v>416</v>
      </c>
      <c r="O433" s="467" t="s">
        <v>2277</v>
      </c>
      <c r="P433" s="467" t="s">
        <v>307</v>
      </c>
      <c r="Q433" s="467" t="s">
        <v>424</v>
      </c>
      <c r="R433" s="467" t="s">
        <v>2168</v>
      </c>
      <c r="S433" s="467" t="s">
        <v>61</v>
      </c>
      <c r="T433" s="467" t="s">
        <v>240</v>
      </c>
      <c r="U433" s="467" t="s">
        <v>302</v>
      </c>
      <c r="V433" s="467">
        <v>32.700000000000003</v>
      </c>
      <c r="W433" s="467">
        <v>36</v>
      </c>
    </row>
    <row r="434" spans="1:23">
      <c r="A434" s="467"/>
      <c r="B434" s="467"/>
      <c r="C434" s="468" t="s">
        <v>2862</v>
      </c>
      <c r="D434" s="467" t="s">
        <v>187</v>
      </c>
      <c r="E434" s="467" t="s">
        <v>259</v>
      </c>
      <c r="F434" s="472">
        <v>43738</v>
      </c>
      <c r="G434" s="467" t="s">
        <v>1551</v>
      </c>
      <c r="H434" s="467" t="s">
        <v>2858</v>
      </c>
      <c r="I434" s="467" t="s">
        <v>2248</v>
      </c>
      <c r="J434" s="467" t="s">
        <v>1554</v>
      </c>
      <c r="K434" s="467">
        <v>9.8699999999999992</v>
      </c>
      <c r="L434" s="467" t="s">
        <v>10</v>
      </c>
      <c r="M434" s="467">
        <v>12</v>
      </c>
      <c r="N434" s="467" t="s">
        <v>416</v>
      </c>
      <c r="O434" s="467" t="s">
        <v>2277</v>
      </c>
      <c r="P434" s="467" t="s">
        <v>307</v>
      </c>
      <c r="Q434" s="467" t="s">
        <v>969</v>
      </c>
      <c r="R434" s="467" t="s">
        <v>2168</v>
      </c>
      <c r="S434" s="467" t="s">
        <v>61</v>
      </c>
      <c r="T434" s="467" t="s">
        <v>240</v>
      </c>
      <c r="U434" s="467" t="s">
        <v>302</v>
      </c>
      <c r="V434" s="467">
        <v>10.9</v>
      </c>
      <c r="W434" s="467">
        <v>12</v>
      </c>
    </row>
    <row r="435" spans="1:23">
      <c r="A435" s="467"/>
      <c r="B435" s="467"/>
      <c r="C435" s="468" t="s">
        <v>2863</v>
      </c>
      <c r="D435" s="467" t="s">
        <v>187</v>
      </c>
      <c r="E435" s="467" t="s">
        <v>259</v>
      </c>
      <c r="F435" s="472">
        <v>43738</v>
      </c>
      <c r="G435" s="467" t="s">
        <v>1551</v>
      </c>
      <c r="H435" s="467" t="s">
        <v>2858</v>
      </c>
      <c r="I435" s="467" t="s">
        <v>2248</v>
      </c>
      <c r="J435" s="467" t="s">
        <v>1555</v>
      </c>
      <c r="K435" s="467">
        <v>9.8699999999999992</v>
      </c>
      <c r="L435" s="467" t="s">
        <v>10</v>
      </c>
      <c r="M435" s="467">
        <v>12</v>
      </c>
      <c r="N435" s="467" t="s">
        <v>416</v>
      </c>
      <c r="O435" s="467" t="s">
        <v>2277</v>
      </c>
      <c r="P435" s="467" t="s">
        <v>307</v>
      </c>
      <c r="Q435" s="467" t="s">
        <v>947</v>
      </c>
      <c r="R435" s="467" t="s">
        <v>2168</v>
      </c>
      <c r="S435" s="467" t="s">
        <v>61</v>
      </c>
      <c r="T435" s="467" t="s">
        <v>240</v>
      </c>
      <c r="U435" s="467" t="s">
        <v>302</v>
      </c>
      <c r="V435" s="467">
        <v>10.9</v>
      </c>
      <c r="W435" s="467">
        <v>12</v>
      </c>
    </row>
    <row r="436" spans="1:23">
      <c r="A436" s="467"/>
      <c r="B436" s="467"/>
      <c r="C436" s="468" t="s">
        <v>2864</v>
      </c>
      <c r="D436" s="467" t="s">
        <v>187</v>
      </c>
      <c r="E436" s="467" t="s">
        <v>259</v>
      </c>
      <c r="F436" s="472">
        <v>43738</v>
      </c>
      <c r="G436" s="467" t="s">
        <v>1551</v>
      </c>
      <c r="H436" s="467" t="s">
        <v>2858</v>
      </c>
      <c r="I436" s="467" t="s">
        <v>2248</v>
      </c>
      <c r="J436" s="467" t="s">
        <v>1556</v>
      </c>
      <c r="K436" s="467">
        <v>9.8699999999999992</v>
      </c>
      <c r="L436" s="467" t="s">
        <v>10</v>
      </c>
      <c r="M436" s="467">
        <v>12</v>
      </c>
      <c r="N436" s="467" t="s">
        <v>416</v>
      </c>
      <c r="O436" s="467" t="s">
        <v>2277</v>
      </c>
      <c r="P436" s="467" t="s">
        <v>307</v>
      </c>
      <c r="Q436" s="467" t="s">
        <v>451</v>
      </c>
      <c r="R436" s="467" t="s">
        <v>2168</v>
      </c>
      <c r="S436" s="467" t="s">
        <v>61</v>
      </c>
      <c r="T436" s="467" t="s">
        <v>240</v>
      </c>
      <c r="U436" s="467" t="s">
        <v>302</v>
      </c>
      <c r="V436" s="467">
        <v>10.9</v>
      </c>
      <c r="W436" s="467">
        <v>12</v>
      </c>
    </row>
    <row r="437" spans="1:23">
      <c r="A437" s="467"/>
      <c r="B437" s="467"/>
      <c r="C437" s="468" t="s">
        <v>2865</v>
      </c>
      <c r="D437" s="467" t="s">
        <v>187</v>
      </c>
      <c r="E437" s="467" t="s">
        <v>259</v>
      </c>
      <c r="F437" s="472">
        <v>43738</v>
      </c>
      <c r="G437" s="467" t="s">
        <v>1551</v>
      </c>
      <c r="H437" s="467" t="s">
        <v>2858</v>
      </c>
      <c r="I437" s="467" t="s">
        <v>2248</v>
      </c>
      <c r="J437" s="467" t="s">
        <v>1557</v>
      </c>
      <c r="K437" s="467">
        <v>29.6</v>
      </c>
      <c r="L437" s="467" t="s">
        <v>10</v>
      </c>
      <c r="M437" s="467">
        <v>36</v>
      </c>
      <c r="N437" s="467" t="s">
        <v>416</v>
      </c>
      <c r="O437" s="467" t="s">
        <v>2277</v>
      </c>
      <c r="P437" s="467" t="s">
        <v>307</v>
      </c>
      <c r="Q437" s="467" t="s">
        <v>449</v>
      </c>
      <c r="R437" s="467" t="s">
        <v>2168</v>
      </c>
      <c r="S437" s="467" t="s">
        <v>61</v>
      </c>
      <c r="T437" s="467" t="s">
        <v>240</v>
      </c>
      <c r="U437" s="467" t="s">
        <v>302</v>
      </c>
      <c r="V437" s="467">
        <v>32.700000000000003</v>
      </c>
      <c r="W437" s="467">
        <v>36</v>
      </c>
    </row>
    <row r="438" spans="1:23">
      <c r="A438" s="467"/>
      <c r="B438" s="467"/>
      <c r="C438" s="468" t="s">
        <v>2866</v>
      </c>
      <c r="D438" s="467" t="s">
        <v>187</v>
      </c>
      <c r="E438" s="467" t="s">
        <v>259</v>
      </c>
      <c r="F438" s="472">
        <v>43738</v>
      </c>
      <c r="G438" s="467" t="s">
        <v>1549</v>
      </c>
      <c r="H438" s="467" t="s">
        <v>2858</v>
      </c>
      <c r="I438" s="467" t="s">
        <v>2248</v>
      </c>
      <c r="J438" s="467" t="s">
        <v>1558</v>
      </c>
      <c r="K438" s="467">
        <v>180.89</v>
      </c>
      <c r="L438" s="467" t="s">
        <v>10</v>
      </c>
      <c r="M438" s="467">
        <v>220</v>
      </c>
      <c r="N438" s="467" t="s">
        <v>416</v>
      </c>
      <c r="O438" s="467" t="s">
        <v>2277</v>
      </c>
      <c r="P438" s="467" t="s">
        <v>307</v>
      </c>
      <c r="Q438" s="467" t="s">
        <v>947</v>
      </c>
      <c r="R438" s="467" t="s">
        <v>2168</v>
      </c>
      <c r="S438" s="467" t="s">
        <v>61</v>
      </c>
      <c r="T438" s="467" t="s">
        <v>240</v>
      </c>
      <c r="U438" s="467" t="s">
        <v>302</v>
      </c>
      <c r="V438" s="467">
        <v>199.81</v>
      </c>
      <c r="W438" s="467">
        <v>220</v>
      </c>
    </row>
    <row r="439" spans="1:23">
      <c r="A439" s="467"/>
      <c r="B439" s="467"/>
      <c r="C439" s="468" t="s">
        <v>2867</v>
      </c>
      <c r="D439" s="467" t="s">
        <v>187</v>
      </c>
      <c r="E439" s="467" t="s">
        <v>259</v>
      </c>
      <c r="F439" s="472">
        <v>43738</v>
      </c>
      <c r="G439" s="467" t="s">
        <v>1559</v>
      </c>
      <c r="H439" s="467" t="s">
        <v>2858</v>
      </c>
      <c r="I439" s="467" t="s">
        <v>2248</v>
      </c>
      <c r="J439" s="467" t="s">
        <v>1560</v>
      </c>
      <c r="K439" s="467">
        <v>296.01</v>
      </c>
      <c r="L439" s="467" t="s">
        <v>10</v>
      </c>
      <c r="M439" s="467">
        <v>360</v>
      </c>
      <c r="N439" s="467" t="s">
        <v>416</v>
      </c>
      <c r="O439" s="467" t="s">
        <v>2277</v>
      </c>
      <c r="P439" s="467" t="s">
        <v>307</v>
      </c>
      <c r="Q439" s="467" t="s">
        <v>947</v>
      </c>
      <c r="R439" s="467" t="s">
        <v>2168</v>
      </c>
      <c r="S439" s="467" t="s">
        <v>61</v>
      </c>
      <c r="T439" s="467" t="s">
        <v>240</v>
      </c>
      <c r="U439" s="467" t="s">
        <v>302</v>
      </c>
      <c r="V439" s="467">
        <v>326.97000000000003</v>
      </c>
      <c r="W439" s="467">
        <v>360</v>
      </c>
    </row>
    <row r="440" spans="1:23">
      <c r="A440" s="467"/>
      <c r="B440" s="467"/>
      <c r="C440" s="468" t="s">
        <v>2868</v>
      </c>
      <c r="D440" s="467" t="s">
        <v>187</v>
      </c>
      <c r="E440" s="467" t="s">
        <v>259</v>
      </c>
      <c r="F440" s="472">
        <v>43738</v>
      </c>
      <c r="G440" s="467" t="s">
        <v>1550</v>
      </c>
      <c r="H440" s="467" t="s">
        <v>2858</v>
      </c>
      <c r="I440" s="467" t="s">
        <v>2248</v>
      </c>
      <c r="J440" s="467" t="s">
        <v>1561</v>
      </c>
      <c r="K440" s="467">
        <v>160.34</v>
      </c>
      <c r="L440" s="467" t="s">
        <v>10</v>
      </c>
      <c r="M440" s="467">
        <v>195</v>
      </c>
      <c r="N440" s="467" t="s">
        <v>416</v>
      </c>
      <c r="O440" s="467" t="s">
        <v>2277</v>
      </c>
      <c r="P440" s="467" t="s">
        <v>307</v>
      </c>
      <c r="Q440" s="467" t="s">
        <v>388</v>
      </c>
      <c r="R440" s="467" t="s">
        <v>2168</v>
      </c>
      <c r="S440" s="467" t="s">
        <v>61</v>
      </c>
      <c r="T440" s="467" t="s">
        <v>240</v>
      </c>
      <c r="U440" s="467" t="s">
        <v>302</v>
      </c>
      <c r="V440" s="467">
        <v>177.11</v>
      </c>
      <c r="W440" s="467">
        <v>195</v>
      </c>
    </row>
    <row r="441" spans="1:23">
      <c r="A441" s="467"/>
      <c r="B441" s="467"/>
      <c r="C441" s="468" t="s">
        <v>2869</v>
      </c>
      <c r="D441" s="467" t="s">
        <v>187</v>
      </c>
      <c r="E441" s="467" t="s">
        <v>259</v>
      </c>
      <c r="F441" s="472">
        <v>43738</v>
      </c>
      <c r="G441" s="467" t="s">
        <v>1549</v>
      </c>
      <c r="H441" s="467" t="s">
        <v>2858</v>
      </c>
      <c r="I441" s="467" t="s">
        <v>2248</v>
      </c>
      <c r="J441" s="467" t="s">
        <v>1562</v>
      </c>
      <c r="K441" s="467">
        <v>394.68</v>
      </c>
      <c r="L441" s="467" t="s">
        <v>10</v>
      </c>
      <c r="M441" s="467">
        <v>480</v>
      </c>
      <c r="N441" s="467" t="s">
        <v>412</v>
      </c>
      <c r="O441" s="467" t="s">
        <v>2286</v>
      </c>
      <c r="P441" s="467" t="s">
        <v>307</v>
      </c>
      <c r="Q441" s="467" t="s">
        <v>947</v>
      </c>
      <c r="R441" s="467" t="s">
        <v>2168</v>
      </c>
      <c r="S441" s="467" t="s">
        <v>61</v>
      </c>
      <c r="T441" s="467" t="s">
        <v>240</v>
      </c>
      <c r="U441" s="467" t="s">
        <v>302</v>
      </c>
      <c r="V441" s="467">
        <v>435.96</v>
      </c>
      <c r="W441" s="467">
        <v>480</v>
      </c>
    </row>
    <row r="442" spans="1:23">
      <c r="A442" s="467"/>
      <c r="B442" s="467"/>
      <c r="C442" s="468" t="s">
        <v>2870</v>
      </c>
      <c r="D442" s="467" t="s">
        <v>187</v>
      </c>
      <c r="E442" s="467" t="s">
        <v>259</v>
      </c>
      <c r="F442" s="472">
        <v>43738</v>
      </c>
      <c r="G442" s="467" t="s">
        <v>1559</v>
      </c>
      <c r="H442" s="467" t="s">
        <v>2858</v>
      </c>
      <c r="I442" s="467" t="s">
        <v>2248</v>
      </c>
      <c r="J442" s="467" t="s">
        <v>1563</v>
      </c>
      <c r="K442" s="467">
        <v>641.35</v>
      </c>
      <c r="L442" s="467" t="s">
        <v>10</v>
      </c>
      <c r="M442" s="467">
        <v>780</v>
      </c>
      <c r="N442" s="467" t="s">
        <v>412</v>
      </c>
      <c r="O442" s="467" t="s">
        <v>2286</v>
      </c>
      <c r="P442" s="467" t="s">
        <v>307</v>
      </c>
      <c r="Q442" s="467" t="s">
        <v>947</v>
      </c>
      <c r="R442" s="467" t="s">
        <v>2168</v>
      </c>
      <c r="S442" s="467" t="s">
        <v>61</v>
      </c>
      <c r="T442" s="467" t="s">
        <v>240</v>
      </c>
      <c r="U442" s="467" t="s">
        <v>302</v>
      </c>
      <c r="V442" s="467">
        <v>708.43</v>
      </c>
      <c r="W442" s="467">
        <v>780</v>
      </c>
    </row>
    <row r="443" spans="1:23">
      <c r="A443" s="467"/>
      <c r="B443" s="467"/>
      <c r="C443" s="468" t="s">
        <v>2871</v>
      </c>
      <c r="D443" s="467" t="s">
        <v>187</v>
      </c>
      <c r="E443" s="467" t="s">
        <v>259</v>
      </c>
      <c r="F443" s="472">
        <v>43738</v>
      </c>
      <c r="G443" s="467" t="s">
        <v>1550</v>
      </c>
      <c r="H443" s="467" t="s">
        <v>2858</v>
      </c>
      <c r="I443" s="467" t="s">
        <v>2248</v>
      </c>
      <c r="J443" s="467" t="s">
        <v>1564</v>
      </c>
      <c r="K443" s="467">
        <v>74</v>
      </c>
      <c r="L443" s="467" t="s">
        <v>10</v>
      </c>
      <c r="M443" s="467">
        <v>90</v>
      </c>
      <c r="N443" s="467" t="s">
        <v>412</v>
      </c>
      <c r="O443" s="467" t="s">
        <v>2286</v>
      </c>
      <c r="P443" s="467" t="s">
        <v>307</v>
      </c>
      <c r="Q443" s="467" t="s">
        <v>388</v>
      </c>
      <c r="R443" s="467" t="s">
        <v>2168</v>
      </c>
      <c r="S443" s="467" t="s">
        <v>61</v>
      </c>
      <c r="T443" s="467" t="s">
        <v>240</v>
      </c>
      <c r="U443" s="467" t="s">
        <v>302</v>
      </c>
      <c r="V443" s="467">
        <v>81.739999999999995</v>
      </c>
      <c r="W443" s="467">
        <v>90</v>
      </c>
    </row>
    <row r="444" spans="1:23">
      <c r="A444" s="467"/>
      <c r="B444" s="467"/>
      <c r="C444" s="468" t="s">
        <v>2872</v>
      </c>
      <c r="D444" s="467" t="s">
        <v>187</v>
      </c>
      <c r="E444" s="467" t="s">
        <v>259</v>
      </c>
      <c r="F444" s="472">
        <v>43738</v>
      </c>
      <c r="G444" s="467" t="s">
        <v>1550</v>
      </c>
      <c r="H444" s="467" t="s">
        <v>2858</v>
      </c>
      <c r="I444" s="467" t="s">
        <v>2248</v>
      </c>
      <c r="J444" s="467" t="s">
        <v>1565</v>
      </c>
      <c r="K444" s="467">
        <v>542.67999999999995</v>
      </c>
      <c r="L444" s="467" t="s">
        <v>10</v>
      </c>
      <c r="M444" s="467">
        <v>660</v>
      </c>
      <c r="N444" s="467" t="s">
        <v>412</v>
      </c>
      <c r="O444" s="467" t="s">
        <v>2286</v>
      </c>
      <c r="P444" s="467" t="s">
        <v>307</v>
      </c>
      <c r="Q444" s="467" t="s">
        <v>388</v>
      </c>
      <c r="R444" s="467" t="s">
        <v>2168</v>
      </c>
      <c r="S444" s="467" t="s">
        <v>61</v>
      </c>
      <c r="T444" s="467" t="s">
        <v>240</v>
      </c>
      <c r="U444" s="467" t="s">
        <v>302</v>
      </c>
      <c r="V444" s="467">
        <v>599.44000000000005</v>
      </c>
      <c r="W444" s="467">
        <v>660</v>
      </c>
    </row>
    <row r="445" spans="1:23">
      <c r="A445" s="467"/>
      <c r="B445" s="467"/>
      <c r="C445" s="468" t="s">
        <v>2873</v>
      </c>
      <c r="D445" s="467" t="s">
        <v>187</v>
      </c>
      <c r="E445" s="467" t="s">
        <v>259</v>
      </c>
      <c r="F445" s="472">
        <v>43738</v>
      </c>
      <c r="G445" s="467" t="s">
        <v>1566</v>
      </c>
      <c r="H445" s="467" t="s">
        <v>2858</v>
      </c>
      <c r="I445" s="467" t="s">
        <v>2248</v>
      </c>
      <c r="J445" s="467" t="s">
        <v>1567</v>
      </c>
      <c r="K445" s="467">
        <v>44449.97</v>
      </c>
      <c r="L445" s="467" t="s">
        <v>10</v>
      </c>
      <c r="M445" s="467">
        <v>54059.09</v>
      </c>
      <c r="N445" s="467" t="s">
        <v>399</v>
      </c>
      <c r="O445" s="467" t="s">
        <v>2540</v>
      </c>
      <c r="P445" s="467" t="s">
        <v>307</v>
      </c>
      <c r="Q445" s="467" t="s">
        <v>2168</v>
      </c>
      <c r="R445" s="467" t="s">
        <v>2168</v>
      </c>
      <c r="S445" s="467" t="s">
        <v>61</v>
      </c>
      <c r="T445" s="467" t="s">
        <v>240</v>
      </c>
      <c r="U445" s="467" t="s">
        <v>302</v>
      </c>
      <c r="V445" s="467">
        <v>49098.99</v>
      </c>
      <c r="W445" s="467">
        <v>54059.09</v>
      </c>
    </row>
    <row r="446" spans="1:23">
      <c r="A446" s="467"/>
      <c r="B446" s="467"/>
      <c r="C446" s="468" t="s">
        <v>2874</v>
      </c>
      <c r="D446" s="467" t="s">
        <v>187</v>
      </c>
      <c r="E446" s="467" t="s">
        <v>259</v>
      </c>
      <c r="F446" s="472">
        <v>43738</v>
      </c>
      <c r="G446" s="467" t="s">
        <v>1549</v>
      </c>
      <c r="H446" s="467" t="s">
        <v>2858</v>
      </c>
      <c r="I446" s="467" t="s">
        <v>2248</v>
      </c>
      <c r="J446" s="467" t="s">
        <v>1568</v>
      </c>
      <c r="K446" s="467">
        <v>180.89</v>
      </c>
      <c r="L446" s="467" t="s">
        <v>10</v>
      </c>
      <c r="M446" s="467">
        <v>220</v>
      </c>
      <c r="N446" s="467" t="s">
        <v>339</v>
      </c>
      <c r="O446" s="467" t="s">
        <v>2293</v>
      </c>
      <c r="P446" s="467" t="s">
        <v>307</v>
      </c>
      <c r="Q446" s="467" t="s">
        <v>2168</v>
      </c>
      <c r="R446" s="467" t="s">
        <v>2168</v>
      </c>
      <c r="S446" s="467" t="s">
        <v>61</v>
      </c>
      <c r="T446" s="467" t="s">
        <v>240</v>
      </c>
      <c r="U446" s="467" t="s">
        <v>302</v>
      </c>
      <c r="V446" s="467">
        <v>199.81</v>
      </c>
      <c r="W446" s="467">
        <v>220</v>
      </c>
    </row>
    <row r="447" spans="1:23">
      <c r="A447" s="467"/>
      <c r="B447" s="467"/>
      <c r="C447" s="468" t="s">
        <v>2875</v>
      </c>
      <c r="D447" s="467" t="s">
        <v>187</v>
      </c>
      <c r="E447" s="467" t="s">
        <v>259</v>
      </c>
      <c r="F447" s="472">
        <v>43738</v>
      </c>
      <c r="G447" s="467" t="s">
        <v>1559</v>
      </c>
      <c r="H447" s="467" t="s">
        <v>2858</v>
      </c>
      <c r="I447" s="467" t="s">
        <v>2248</v>
      </c>
      <c r="J447" s="467" t="s">
        <v>1569</v>
      </c>
      <c r="K447" s="467">
        <v>32.89</v>
      </c>
      <c r="L447" s="467" t="s">
        <v>10</v>
      </c>
      <c r="M447" s="467">
        <v>40</v>
      </c>
      <c r="N447" s="467" t="s">
        <v>339</v>
      </c>
      <c r="O447" s="467" t="s">
        <v>2293</v>
      </c>
      <c r="P447" s="467" t="s">
        <v>307</v>
      </c>
      <c r="Q447" s="467" t="s">
        <v>2168</v>
      </c>
      <c r="R447" s="467" t="s">
        <v>2168</v>
      </c>
      <c r="S447" s="467" t="s">
        <v>61</v>
      </c>
      <c r="T447" s="467" t="s">
        <v>240</v>
      </c>
      <c r="U447" s="467" t="s">
        <v>302</v>
      </c>
      <c r="V447" s="467">
        <v>36.33</v>
      </c>
      <c r="W447" s="467">
        <v>40</v>
      </c>
    </row>
    <row r="448" spans="1:23">
      <c r="A448" s="467"/>
      <c r="B448" s="467"/>
      <c r="C448" s="468" t="s">
        <v>2876</v>
      </c>
      <c r="D448" s="467" t="s">
        <v>187</v>
      </c>
      <c r="E448" s="467" t="s">
        <v>259</v>
      </c>
      <c r="F448" s="472">
        <v>43738</v>
      </c>
      <c r="G448" s="467" t="s">
        <v>1550</v>
      </c>
      <c r="H448" s="467" t="s">
        <v>2858</v>
      </c>
      <c r="I448" s="467" t="s">
        <v>2248</v>
      </c>
      <c r="J448" s="467" t="s">
        <v>1568</v>
      </c>
      <c r="K448" s="467">
        <v>267.23</v>
      </c>
      <c r="L448" s="467" t="s">
        <v>10</v>
      </c>
      <c r="M448" s="467">
        <v>325</v>
      </c>
      <c r="N448" s="467" t="s">
        <v>339</v>
      </c>
      <c r="O448" s="467" t="s">
        <v>2293</v>
      </c>
      <c r="P448" s="467" t="s">
        <v>307</v>
      </c>
      <c r="Q448" s="467" t="s">
        <v>2168</v>
      </c>
      <c r="R448" s="467" t="s">
        <v>2168</v>
      </c>
      <c r="S448" s="467" t="s">
        <v>61</v>
      </c>
      <c r="T448" s="467" t="s">
        <v>240</v>
      </c>
      <c r="U448" s="467" t="s">
        <v>302</v>
      </c>
      <c r="V448" s="467">
        <v>295.18</v>
      </c>
      <c r="W448" s="467">
        <v>325</v>
      </c>
    </row>
    <row r="449" spans="1:23">
      <c r="A449" s="467"/>
      <c r="B449" s="467"/>
      <c r="C449" s="468" t="s">
        <v>2877</v>
      </c>
      <c r="D449" s="467" t="s">
        <v>187</v>
      </c>
      <c r="E449" s="467" t="s">
        <v>259</v>
      </c>
      <c r="F449" s="472">
        <v>43738</v>
      </c>
      <c r="G449" s="467" t="s">
        <v>1550</v>
      </c>
      <c r="H449" s="467" t="s">
        <v>2858</v>
      </c>
      <c r="I449" s="467" t="s">
        <v>2248</v>
      </c>
      <c r="J449" s="467" t="s">
        <v>1570</v>
      </c>
      <c r="K449" s="467">
        <v>906.45</v>
      </c>
      <c r="L449" s="467" t="s">
        <v>10</v>
      </c>
      <c r="M449" s="467">
        <v>1102.4000000000001</v>
      </c>
      <c r="N449" s="467" t="s">
        <v>346</v>
      </c>
      <c r="O449" s="467" t="s">
        <v>2266</v>
      </c>
      <c r="P449" s="467" t="s">
        <v>307</v>
      </c>
      <c r="Q449" s="467" t="s">
        <v>2168</v>
      </c>
      <c r="R449" s="467" t="s">
        <v>2168</v>
      </c>
      <c r="S449" s="467" t="s">
        <v>61</v>
      </c>
      <c r="T449" s="467" t="s">
        <v>240</v>
      </c>
      <c r="U449" s="467" t="s">
        <v>302</v>
      </c>
      <c r="V449" s="467">
        <v>1001.26</v>
      </c>
      <c r="W449" s="467">
        <v>1102.4000000000001</v>
      </c>
    </row>
    <row r="450" spans="1:23">
      <c r="A450" s="467"/>
      <c r="B450" s="467"/>
      <c r="C450" s="468" t="s">
        <v>2878</v>
      </c>
      <c r="D450" s="467" t="s">
        <v>187</v>
      </c>
      <c r="E450" s="467" t="s">
        <v>259</v>
      </c>
      <c r="F450" s="472">
        <v>43738</v>
      </c>
      <c r="G450" s="467" t="s">
        <v>1551</v>
      </c>
      <c r="H450" s="467" t="s">
        <v>2858</v>
      </c>
      <c r="I450" s="467" t="s">
        <v>2248</v>
      </c>
      <c r="J450" s="467" t="s">
        <v>1571</v>
      </c>
      <c r="K450" s="467">
        <v>16.440000000000001</v>
      </c>
      <c r="L450" s="467" t="s">
        <v>10</v>
      </c>
      <c r="M450" s="467">
        <v>20</v>
      </c>
      <c r="N450" s="467" t="s">
        <v>533</v>
      </c>
      <c r="O450" s="467" t="s">
        <v>2407</v>
      </c>
      <c r="P450" s="467" t="s">
        <v>307</v>
      </c>
      <c r="Q450" s="467" t="s">
        <v>2168</v>
      </c>
      <c r="R450" s="467" t="s">
        <v>2168</v>
      </c>
      <c r="S450" s="467" t="s">
        <v>61</v>
      </c>
      <c r="T450" s="467" t="s">
        <v>240</v>
      </c>
      <c r="U450" s="467" t="s">
        <v>302</v>
      </c>
      <c r="V450" s="467">
        <v>18.16</v>
      </c>
      <c r="W450" s="467">
        <v>20</v>
      </c>
    </row>
    <row r="451" spans="1:23">
      <c r="A451" s="467"/>
      <c r="B451" s="467"/>
      <c r="C451" s="468" t="s">
        <v>2879</v>
      </c>
      <c r="D451" s="467" t="s">
        <v>187</v>
      </c>
      <c r="E451" s="467" t="s">
        <v>259</v>
      </c>
      <c r="F451" s="472">
        <v>43738</v>
      </c>
      <c r="G451" s="467" t="s">
        <v>1559</v>
      </c>
      <c r="H451" s="467" t="s">
        <v>2858</v>
      </c>
      <c r="I451" s="467" t="s">
        <v>2248</v>
      </c>
      <c r="J451" s="467" t="s">
        <v>1572</v>
      </c>
      <c r="K451" s="467">
        <v>316.57</v>
      </c>
      <c r="L451" s="467" t="s">
        <v>10</v>
      </c>
      <c r="M451" s="467">
        <v>385</v>
      </c>
      <c r="N451" s="467" t="s">
        <v>533</v>
      </c>
      <c r="O451" s="467" t="s">
        <v>2407</v>
      </c>
      <c r="P451" s="467" t="s">
        <v>307</v>
      </c>
      <c r="Q451" s="467" t="s">
        <v>2168</v>
      </c>
      <c r="R451" s="467" t="s">
        <v>2168</v>
      </c>
      <c r="S451" s="467" t="s">
        <v>61</v>
      </c>
      <c r="T451" s="467" t="s">
        <v>240</v>
      </c>
      <c r="U451" s="467" t="s">
        <v>302</v>
      </c>
      <c r="V451" s="467">
        <v>349.68</v>
      </c>
      <c r="W451" s="467">
        <v>385</v>
      </c>
    </row>
    <row r="452" spans="1:23">
      <c r="A452" s="467"/>
      <c r="B452" s="467"/>
      <c r="C452" s="468" t="s">
        <v>2880</v>
      </c>
      <c r="D452" s="467" t="s">
        <v>187</v>
      </c>
      <c r="E452" s="467" t="s">
        <v>259</v>
      </c>
      <c r="F452" s="472">
        <v>43738</v>
      </c>
      <c r="G452" s="467" t="s">
        <v>1559</v>
      </c>
      <c r="H452" s="467" t="s">
        <v>2858</v>
      </c>
      <c r="I452" s="467" t="s">
        <v>2248</v>
      </c>
      <c r="J452" s="467" t="s">
        <v>1573</v>
      </c>
      <c r="K452" s="467">
        <v>8.3000000000000007</v>
      </c>
      <c r="L452" s="467" t="s">
        <v>10</v>
      </c>
      <c r="M452" s="467">
        <v>10.1</v>
      </c>
      <c r="N452" s="467" t="s">
        <v>913</v>
      </c>
      <c r="O452" s="467" t="s">
        <v>2835</v>
      </c>
      <c r="P452" s="467" t="s">
        <v>307</v>
      </c>
      <c r="Q452" s="467" t="s">
        <v>2168</v>
      </c>
      <c r="R452" s="467" t="s">
        <v>2168</v>
      </c>
      <c r="S452" s="467" t="s">
        <v>61</v>
      </c>
      <c r="T452" s="467" t="s">
        <v>240</v>
      </c>
      <c r="U452" s="467" t="s">
        <v>302</v>
      </c>
      <c r="V452" s="467">
        <v>9.17</v>
      </c>
      <c r="W452" s="467">
        <v>10.1</v>
      </c>
    </row>
    <row r="453" spans="1:23">
      <c r="A453" s="467"/>
      <c r="B453" s="467"/>
      <c r="C453" s="468" t="s">
        <v>2881</v>
      </c>
      <c r="D453" s="467" t="s">
        <v>187</v>
      </c>
      <c r="E453" s="467" t="s">
        <v>259</v>
      </c>
      <c r="F453" s="472">
        <v>43738</v>
      </c>
      <c r="G453" s="467" t="s">
        <v>1549</v>
      </c>
      <c r="H453" s="467" t="s">
        <v>2858</v>
      </c>
      <c r="I453" s="467" t="s">
        <v>2248</v>
      </c>
      <c r="J453" s="467" t="s">
        <v>1574</v>
      </c>
      <c r="K453" s="467">
        <v>10.38</v>
      </c>
      <c r="L453" s="467" t="s">
        <v>10</v>
      </c>
      <c r="M453" s="467">
        <v>12.63</v>
      </c>
      <c r="N453" s="467" t="s">
        <v>1575</v>
      </c>
      <c r="O453" s="467" t="s">
        <v>2547</v>
      </c>
      <c r="P453" s="467" t="s">
        <v>307</v>
      </c>
      <c r="Q453" s="467" t="s">
        <v>2168</v>
      </c>
      <c r="R453" s="467" t="s">
        <v>2168</v>
      </c>
      <c r="S453" s="467" t="s">
        <v>61</v>
      </c>
      <c r="T453" s="467" t="s">
        <v>240</v>
      </c>
      <c r="U453" s="467" t="s">
        <v>302</v>
      </c>
      <c r="V453" s="467">
        <v>11.47</v>
      </c>
      <c r="W453" s="467">
        <v>12.63</v>
      </c>
    </row>
    <row r="454" spans="1:23">
      <c r="A454" s="467"/>
      <c r="B454" s="467"/>
      <c r="C454" s="468" t="s">
        <v>2882</v>
      </c>
      <c r="D454" s="467" t="s">
        <v>187</v>
      </c>
      <c r="E454" s="467" t="s">
        <v>259</v>
      </c>
      <c r="F454" s="472">
        <v>43738</v>
      </c>
      <c r="G454" s="467" t="s">
        <v>1559</v>
      </c>
      <c r="H454" s="467" t="s">
        <v>2858</v>
      </c>
      <c r="I454" s="467" t="s">
        <v>2248</v>
      </c>
      <c r="J454" s="467" t="s">
        <v>1576</v>
      </c>
      <c r="K454" s="467">
        <v>66.52</v>
      </c>
      <c r="L454" s="467" t="s">
        <v>10</v>
      </c>
      <c r="M454" s="467">
        <v>80.900000000000006</v>
      </c>
      <c r="N454" s="467" t="s">
        <v>918</v>
      </c>
      <c r="O454" s="467" t="s">
        <v>2851</v>
      </c>
      <c r="P454" s="467" t="s">
        <v>307</v>
      </c>
      <c r="Q454" s="467" t="s">
        <v>2168</v>
      </c>
      <c r="R454" s="467" t="s">
        <v>2168</v>
      </c>
      <c r="S454" s="467" t="s">
        <v>61</v>
      </c>
      <c r="T454" s="467" t="s">
        <v>240</v>
      </c>
      <c r="U454" s="467" t="s">
        <v>302</v>
      </c>
      <c r="V454" s="467">
        <v>73.48</v>
      </c>
      <c r="W454" s="467">
        <v>80.900000000000006</v>
      </c>
    </row>
    <row r="455" spans="1:23">
      <c r="A455" s="467"/>
      <c r="B455" s="467"/>
      <c r="C455" s="468" t="s">
        <v>2883</v>
      </c>
      <c r="D455" s="467" t="s">
        <v>187</v>
      </c>
      <c r="E455" s="467" t="s">
        <v>259</v>
      </c>
      <c r="F455" s="472">
        <v>43738</v>
      </c>
      <c r="G455" s="467" t="s">
        <v>1550</v>
      </c>
      <c r="H455" s="467" t="s">
        <v>2858</v>
      </c>
      <c r="I455" s="467" t="s">
        <v>2248</v>
      </c>
      <c r="J455" s="467" t="s">
        <v>1577</v>
      </c>
      <c r="K455" s="467">
        <v>4.1100000000000003</v>
      </c>
      <c r="L455" s="467" t="s">
        <v>10</v>
      </c>
      <c r="M455" s="467">
        <v>5</v>
      </c>
      <c r="N455" s="467" t="s">
        <v>680</v>
      </c>
      <c r="O455" s="467" t="s">
        <v>2856</v>
      </c>
      <c r="P455" s="467" t="s">
        <v>307</v>
      </c>
      <c r="Q455" s="467" t="s">
        <v>2168</v>
      </c>
      <c r="R455" s="467" t="s">
        <v>2168</v>
      </c>
      <c r="S455" s="467" t="s">
        <v>61</v>
      </c>
      <c r="T455" s="467" t="s">
        <v>240</v>
      </c>
      <c r="U455" s="467" t="s">
        <v>302</v>
      </c>
      <c r="V455" s="467">
        <v>4.54</v>
      </c>
      <c r="W455" s="467">
        <v>5</v>
      </c>
    </row>
    <row r="456" spans="1:23">
      <c r="A456" s="467"/>
      <c r="B456" s="467"/>
      <c r="C456" s="468" t="s">
        <v>2884</v>
      </c>
      <c r="D456" s="467" t="s">
        <v>187</v>
      </c>
      <c r="E456" s="467" t="s">
        <v>259</v>
      </c>
      <c r="F456" s="472">
        <v>43738</v>
      </c>
      <c r="G456" s="467" t="s">
        <v>1566</v>
      </c>
      <c r="H456" s="467" t="s">
        <v>2858</v>
      </c>
      <c r="I456" s="467" t="s">
        <v>2248</v>
      </c>
      <c r="J456" s="467" t="s">
        <v>569</v>
      </c>
      <c r="K456" s="467">
        <v>988.01</v>
      </c>
      <c r="L456" s="467" t="s">
        <v>10</v>
      </c>
      <c r="M456" s="467">
        <v>1201.5999999999999</v>
      </c>
      <c r="N456" s="467" t="s">
        <v>303</v>
      </c>
      <c r="O456" s="467" t="s">
        <v>2180</v>
      </c>
      <c r="P456" s="467" t="s">
        <v>307</v>
      </c>
      <c r="Q456" s="467" t="s">
        <v>2168</v>
      </c>
      <c r="R456" s="467" t="s">
        <v>2168</v>
      </c>
      <c r="S456" s="467" t="s">
        <v>61</v>
      </c>
      <c r="T456" s="467" t="s">
        <v>240</v>
      </c>
      <c r="U456" s="467" t="s">
        <v>302</v>
      </c>
      <c r="V456" s="467">
        <v>1091.3499999999999</v>
      </c>
      <c r="W456" s="467">
        <v>1201.5999999999999</v>
      </c>
    </row>
    <row r="457" spans="1:23">
      <c r="A457" s="467"/>
      <c r="B457" s="467"/>
      <c r="C457" s="468" t="s">
        <v>2885</v>
      </c>
      <c r="D457" s="467" t="s">
        <v>187</v>
      </c>
      <c r="E457" s="467" t="s">
        <v>259</v>
      </c>
      <c r="F457" s="472">
        <v>43769</v>
      </c>
      <c r="G457" s="467" t="s">
        <v>2886</v>
      </c>
      <c r="H457" s="467" t="s">
        <v>2539</v>
      </c>
      <c r="I457" s="467" t="s">
        <v>2176</v>
      </c>
      <c r="J457" s="467" t="s">
        <v>1856</v>
      </c>
      <c r="K457" s="467">
        <v>-13995.84</v>
      </c>
      <c r="L457" s="467" t="s">
        <v>10</v>
      </c>
      <c r="M457" s="467">
        <v>-17100</v>
      </c>
      <c r="N457" s="467" t="s">
        <v>399</v>
      </c>
      <c r="O457" s="467" t="s">
        <v>2540</v>
      </c>
      <c r="P457" s="467" t="s">
        <v>307</v>
      </c>
      <c r="Q457" s="467" t="s">
        <v>2168</v>
      </c>
      <c r="R457" s="467" t="s">
        <v>2168</v>
      </c>
      <c r="S457" s="467" t="s">
        <v>61</v>
      </c>
      <c r="T457" s="467" t="s">
        <v>240</v>
      </c>
      <c r="U457" s="467" t="s">
        <v>302</v>
      </c>
      <c r="V457" s="467">
        <v>-15765.05</v>
      </c>
      <c r="W457" s="467">
        <v>-17100</v>
      </c>
    </row>
    <row r="458" spans="1:23">
      <c r="A458" s="467"/>
      <c r="B458" s="467"/>
      <c r="C458" s="468" t="s">
        <v>2887</v>
      </c>
      <c r="D458" s="467" t="s">
        <v>187</v>
      </c>
      <c r="E458" s="467" t="s">
        <v>259</v>
      </c>
      <c r="F458" s="472">
        <v>43769</v>
      </c>
      <c r="G458" s="467" t="s">
        <v>2538</v>
      </c>
      <c r="H458" s="467" t="s">
        <v>2539</v>
      </c>
      <c r="I458" s="467" t="s">
        <v>2176</v>
      </c>
      <c r="J458" s="467" t="s">
        <v>1858</v>
      </c>
      <c r="K458" s="467">
        <v>-13995.84</v>
      </c>
      <c r="L458" s="467" t="s">
        <v>10</v>
      </c>
      <c r="M458" s="467">
        <v>-17100</v>
      </c>
      <c r="N458" s="467" t="s">
        <v>399</v>
      </c>
      <c r="O458" s="467" t="s">
        <v>2540</v>
      </c>
      <c r="P458" s="467" t="s">
        <v>307</v>
      </c>
      <c r="Q458" s="467" t="s">
        <v>2168</v>
      </c>
      <c r="R458" s="467" t="s">
        <v>2168</v>
      </c>
      <c r="S458" s="467" t="s">
        <v>61</v>
      </c>
      <c r="T458" s="467" t="s">
        <v>240</v>
      </c>
      <c r="U458" s="467" t="s">
        <v>302</v>
      </c>
      <c r="V458" s="467">
        <v>-15765.05</v>
      </c>
      <c r="W458" s="467">
        <v>-17100</v>
      </c>
    </row>
    <row r="459" spans="1:23">
      <c r="A459" s="467"/>
      <c r="B459" s="467"/>
      <c r="C459" s="468" t="s">
        <v>2888</v>
      </c>
      <c r="D459" s="467" t="s">
        <v>187</v>
      </c>
      <c r="E459" s="467" t="s">
        <v>259</v>
      </c>
      <c r="F459" s="472">
        <v>43769</v>
      </c>
      <c r="G459" s="467" t="s">
        <v>2889</v>
      </c>
      <c r="H459" s="467" t="s">
        <v>2258</v>
      </c>
      <c r="I459" s="467" t="s">
        <v>2176</v>
      </c>
      <c r="J459" s="467" t="s">
        <v>2890</v>
      </c>
      <c r="K459" s="467">
        <v>365.82</v>
      </c>
      <c r="L459" s="467" t="s">
        <v>10</v>
      </c>
      <c r="M459" s="467">
        <v>450</v>
      </c>
      <c r="N459" s="467" t="s">
        <v>339</v>
      </c>
      <c r="O459" s="467" t="s">
        <v>2293</v>
      </c>
      <c r="P459" s="467" t="s">
        <v>307</v>
      </c>
      <c r="Q459" s="467" t="s">
        <v>2168</v>
      </c>
      <c r="R459" s="467" t="s">
        <v>2168</v>
      </c>
      <c r="S459" s="467" t="s">
        <v>61</v>
      </c>
      <c r="T459" s="467" t="s">
        <v>240</v>
      </c>
      <c r="U459" s="467" t="s">
        <v>302</v>
      </c>
      <c r="V459" s="467">
        <v>412.06</v>
      </c>
      <c r="W459" s="467">
        <v>450</v>
      </c>
    </row>
    <row r="460" spans="1:23">
      <c r="A460" s="467"/>
      <c r="B460" s="467"/>
      <c r="C460" s="468" t="s">
        <v>2891</v>
      </c>
      <c r="D460" s="467" t="s">
        <v>187</v>
      </c>
      <c r="E460" s="467" t="s">
        <v>259</v>
      </c>
      <c r="F460" s="472">
        <v>43769</v>
      </c>
      <c r="G460" s="467" t="s">
        <v>2892</v>
      </c>
      <c r="H460" s="467" t="s">
        <v>2258</v>
      </c>
      <c r="I460" s="467" t="s">
        <v>2176</v>
      </c>
      <c r="J460" s="467" t="s">
        <v>2893</v>
      </c>
      <c r="K460" s="467">
        <v>136.16999999999999</v>
      </c>
      <c r="L460" s="467" t="s">
        <v>10</v>
      </c>
      <c r="M460" s="467">
        <v>167.5</v>
      </c>
      <c r="N460" s="467" t="s">
        <v>640</v>
      </c>
      <c r="O460" s="467" t="s">
        <v>2894</v>
      </c>
      <c r="P460" s="467" t="s">
        <v>307</v>
      </c>
      <c r="Q460" s="467" t="s">
        <v>2168</v>
      </c>
      <c r="R460" s="467" t="s">
        <v>2168</v>
      </c>
      <c r="S460" s="467" t="s">
        <v>61</v>
      </c>
      <c r="T460" s="467" t="s">
        <v>240</v>
      </c>
      <c r="U460" s="467" t="s">
        <v>302</v>
      </c>
      <c r="V460" s="467">
        <v>153.38</v>
      </c>
      <c r="W460" s="467">
        <v>167.5</v>
      </c>
    </row>
    <row r="461" spans="1:23">
      <c r="A461" s="467"/>
      <c r="B461" s="467"/>
      <c r="C461" s="468" t="s">
        <v>2895</v>
      </c>
      <c r="D461" s="467" t="s">
        <v>187</v>
      </c>
      <c r="E461" s="467" t="s">
        <v>259</v>
      </c>
      <c r="F461" s="472">
        <v>43799</v>
      </c>
      <c r="G461" s="467" t="s">
        <v>2896</v>
      </c>
      <c r="H461" s="467" t="s">
        <v>2280</v>
      </c>
      <c r="I461" s="467" t="s">
        <v>2270</v>
      </c>
      <c r="J461" s="467" t="s">
        <v>2897</v>
      </c>
      <c r="K461" s="467">
        <v>1712.21</v>
      </c>
      <c r="L461" s="467" t="s">
        <v>10</v>
      </c>
      <c r="M461" s="467">
        <v>2216</v>
      </c>
      <c r="N461" s="467" t="s">
        <v>346</v>
      </c>
      <c r="O461" s="467" t="s">
        <v>2266</v>
      </c>
      <c r="P461" s="467" t="s">
        <v>307</v>
      </c>
      <c r="Q461" s="467" t="s">
        <v>2168</v>
      </c>
      <c r="R461" s="467" t="s">
        <v>2168</v>
      </c>
      <c r="S461" s="467" t="s">
        <v>61</v>
      </c>
      <c r="T461" s="467" t="s">
        <v>240</v>
      </c>
      <c r="U461" s="467" t="s">
        <v>302</v>
      </c>
      <c r="V461" s="467">
        <v>1986.32</v>
      </c>
      <c r="W461" s="467">
        <v>2216</v>
      </c>
    </row>
    <row r="462" spans="1:23">
      <c r="A462" s="467"/>
      <c r="B462" s="467"/>
      <c r="C462" s="468" t="s">
        <v>2898</v>
      </c>
      <c r="D462" s="467" t="s">
        <v>188</v>
      </c>
      <c r="E462" s="467" t="s">
        <v>259</v>
      </c>
      <c r="F462" s="472">
        <v>43646</v>
      </c>
      <c r="G462" s="467" t="s">
        <v>850</v>
      </c>
      <c r="H462" s="467" t="s">
        <v>2402</v>
      </c>
      <c r="I462" s="467" t="s">
        <v>2201</v>
      </c>
      <c r="J462" s="467" t="s">
        <v>916</v>
      </c>
      <c r="K462" s="467">
        <v>3.96</v>
      </c>
      <c r="L462" s="467" t="s">
        <v>10</v>
      </c>
      <c r="M462" s="467">
        <v>5</v>
      </c>
      <c r="N462" s="467" t="s">
        <v>700</v>
      </c>
      <c r="O462" s="467" t="s">
        <v>2899</v>
      </c>
      <c r="P462" s="467" t="s">
        <v>307</v>
      </c>
      <c r="Q462" s="467" t="s">
        <v>2168</v>
      </c>
      <c r="R462" s="467" t="s">
        <v>2168</v>
      </c>
      <c r="S462" s="467" t="s">
        <v>61</v>
      </c>
      <c r="T462" s="467" t="s">
        <v>240</v>
      </c>
      <c r="U462" s="467" t="s">
        <v>302</v>
      </c>
      <c r="V462" s="467">
        <v>4.4800000000000004</v>
      </c>
      <c r="W462" s="467">
        <v>5</v>
      </c>
    </row>
    <row r="463" spans="1:23">
      <c r="A463" s="467"/>
      <c r="B463" s="467"/>
      <c r="C463" s="468" t="s">
        <v>2900</v>
      </c>
      <c r="D463" s="467" t="s">
        <v>188</v>
      </c>
      <c r="E463" s="467" t="s">
        <v>259</v>
      </c>
      <c r="F463" s="472">
        <v>43646</v>
      </c>
      <c r="G463" s="467" t="s">
        <v>850</v>
      </c>
      <c r="H463" s="467" t="s">
        <v>2402</v>
      </c>
      <c r="I463" s="467" t="s">
        <v>2201</v>
      </c>
      <c r="J463" s="467" t="s">
        <v>917</v>
      </c>
      <c r="K463" s="467">
        <v>7.13</v>
      </c>
      <c r="L463" s="467" t="s">
        <v>10</v>
      </c>
      <c r="M463" s="467">
        <v>9</v>
      </c>
      <c r="N463" s="467" t="s">
        <v>918</v>
      </c>
      <c r="O463" s="467" t="s">
        <v>2851</v>
      </c>
      <c r="P463" s="467" t="s">
        <v>307</v>
      </c>
      <c r="Q463" s="467" t="s">
        <v>2168</v>
      </c>
      <c r="R463" s="467" t="s">
        <v>2168</v>
      </c>
      <c r="S463" s="467" t="s">
        <v>61</v>
      </c>
      <c r="T463" s="467" t="s">
        <v>240</v>
      </c>
      <c r="U463" s="467" t="s">
        <v>302</v>
      </c>
      <c r="V463" s="467">
        <v>8.07</v>
      </c>
      <c r="W463" s="467">
        <v>9</v>
      </c>
    </row>
    <row r="464" spans="1:23">
      <c r="A464" s="467"/>
      <c r="B464" s="467"/>
      <c r="C464" s="468" t="s">
        <v>2901</v>
      </c>
      <c r="D464" s="467" t="s">
        <v>188</v>
      </c>
      <c r="E464" s="467" t="s">
        <v>259</v>
      </c>
      <c r="F464" s="472">
        <v>43677</v>
      </c>
      <c r="G464" s="467" t="s">
        <v>1808</v>
      </c>
      <c r="H464" s="467" t="s">
        <v>2410</v>
      </c>
      <c r="I464" s="467" t="s">
        <v>2411</v>
      </c>
      <c r="J464" s="467" t="s">
        <v>1869</v>
      </c>
      <c r="K464" s="467">
        <v>27.56</v>
      </c>
      <c r="L464" s="467" t="s">
        <v>10</v>
      </c>
      <c r="M464" s="467">
        <v>35</v>
      </c>
      <c r="N464" s="467" t="s">
        <v>700</v>
      </c>
      <c r="O464" s="467" t="s">
        <v>2899</v>
      </c>
      <c r="P464" s="467" t="s">
        <v>307</v>
      </c>
      <c r="Q464" s="467" t="s">
        <v>2168</v>
      </c>
      <c r="R464" s="467" t="s">
        <v>2168</v>
      </c>
      <c r="S464" s="467" t="s">
        <v>61</v>
      </c>
      <c r="T464" s="467" t="s">
        <v>240</v>
      </c>
      <c r="U464" s="467" t="s">
        <v>302</v>
      </c>
      <c r="V464" s="467">
        <v>30.82</v>
      </c>
      <c r="W464" s="467">
        <v>35</v>
      </c>
    </row>
    <row r="465" spans="1:23">
      <c r="A465" s="467"/>
      <c r="B465" s="467"/>
      <c r="C465" s="468" t="s">
        <v>2902</v>
      </c>
      <c r="D465" s="467" t="s">
        <v>188</v>
      </c>
      <c r="E465" s="467" t="s">
        <v>259</v>
      </c>
      <c r="F465" s="472">
        <v>43769</v>
      </c>
      <c r="G465" s="467" t="s">
        <v>2886</v>
      </c>
      <c r="H465" s="467" t="s">
        <v>2539</v>
      </c>
      <c r="I465" s="467" t="s">
        <v>2176</v>
      </c>
      <c r="J465" s="467" t="s">
        <v>1856</v>
      </c>
      <c r="K465" s="467">
        <v>13995.84</v>
      </c>
      <c r="L465" s="467" t="s">
        <v>10</v>
      </c>
      <c r="M465" s="467">
        <v>17100</v>
      </c>
      <c r="N465" s="467" t="s">
        <v>399</v>
      </c>
      <c r="O465" s="467" t="s">
        <v>2540</v>
      </c>
      <c r="P465" s="467" t="s">
        <v>307</v>
      </c>
      <c r="Q465" s="467" t="s">
        <v>2168</v>
      </c>
      <c r="R465" s="467" t="s">
        <v>2168</v>
      </c>
      <c r="S465" s="467" t="s">
        <v>61</v>
      </c>
      <c r="T465" s="467" t="s">
        <v>240</v>
      </c>
      <c r="U465" s="467" t="s">
        <v>302</v>
      </c>
      <c r="V465" s="467">
        <v>15765.05</v>
      </c>
      <c r="W465" s="467">
        <v>17100</v>
      </c>
    </row>
    <row r="466" spans="1:23">
      <c r="A466" s="467"/>
      <c r="B466" s="467"/>
      <c r="C466" s="468" t="s">
        <v>2903</v>
      </c>
      <c r="D466" s="467" t="s">
        <v>188</v>
      </c>
      <c r="E466" s="467" t="s">
        <v>259</v>
      </c>
      <c r="F466" s="472">
        <v>43769</v>
      </c>
      <c r="G466" s="467" t="s">
        <v>2904</v>
      </c>
      <c r="H466" s="467" t="s">
        <v>2258</v>
      </c>
      <c r="I466" s="467" t="s">
        <v>2176</v>
      </c>
      <c r="J466" s="467" t="s">
        <v>2905</v>
      </c>
      <c r="K466" s="467">
        <v>856.83</v>
      </c>
      <c r="L466" s="467" t="s">
        <v>10</v>
      </c>
      <c r="M466" s="467">
        <v>1054</v>
      </c>
      <c r="N466" s="467" t="s">
        <v>346</v>
      </c>
      <c r="O466" s="467" t="s">
        <v>2266</v>
      </c>
      <c r="P466" s="467" t="s">
        <v>307</v>
      </c>
      <c r="Q466" s="467" t="s">
        <v>2168</v>
      </c>
      <c r="R466" s="467" t="s">
        <v>2168</v>
      </c>
      <c r="S466" s="467" t="s">
        <v>61</v>
      </c>
      <c r="T466" s="467" t="s">
        <v>240</v>
      </c>
      <c r="U466" s="467" t="s">
        <v>302</v>
      </c>
      <c r="V466" s="467">
        <v>965.14</v>
      </c>
      <c r="W466" s="467">
        <v>1054</v>
      </c>
    </row>
    <row r="467" spans="1:23">
      <c r="A467" s="467"/>
      <c r="B467" s="467"/>
      <c r="C467" s="468" t="s">
        <v>2906</v>
      </c>
      <c r="D467" s="467" t="s">
        <v>188</v>
      </c>
      <c r="E467" s="467" t="s">
        <v>259</v>
      </c>
      <c r="F467" s="472">
        <v>43799</v>
      </c>
      <c r="G467" s="467" t="s">
        <v>2907</v>
      </c>
      <c r="H467" s="467" t="s">
        <v>2550</v>
      </c>
      <c r="I467" s="467" t="s">
        <v>2270</v>
      </c>
      <c r="J467" s="467" t="s">
        <v>2908</v>
      </c>
      <c r="K467" s="467">
        <v>1340.56</v>
      </c>
      <c r="L467" s="467" t="s">
        <v>10</v>
      </c>
      <c r="M467" s="467">
        <v>1735</v>
      </c>
      <c r="N467" s="467" t="s">
        <v>399</v>
      </c>
      <c r="O467" s="467" t="s">
        <v>2540</v>
      </c>
      <c r="P467" s="467" t="s">
        <v>307</v>
      </c>
      <c r="Q467" s="467" t="s">
        <v>2168</v>
      </c>
      <c r="R467" s="467" t="s">
        <v>2168</v>
      </c>
      <c r="S467" s="467" t="s">
        <v>61</v>
      </c>
      <c r="T467" s="467" t="s">
        <v>240</v>
      </c>
      <c r="U467" s="467" t="s">
        <v>2272</v>
      </c>
      <c r="V467" s="467">
        <v>1555.17</v>
      </c>
      <c r="W467" s="467">
        <v>1735</v>
      </c>
    </row>
    <row r="468" spans="1:23">
      <c r="A468" s="467"/>
      <c r="B468" s="467"/>
      <c r="C468" s="468" t="s">
        <v>2909</v>
      </c>
      <c r="D468" s="467" t="s">
        <v>188</v>
      </c>
      <c r="E468" s="467" t="s">
        <v>259</v>
      </c>
      <c r="F468" s="472">
        <v>43799</v>
      </c>
      <c r="G468" s="467" t="s">
        <v>2553</v>
      </c>
      <c r="H468" s="467" t="s">
        <v>2554</v>
      </c>
      <c r="I468" s="467" t="s">
        <v>2270</v>
      </c>
      <c r="J468" s="467" t="s">
        <v>2555</v>
      </c>
      <c r="K468" s="467">
        <v>4016</v>
      </c>
      <c r="L468" s="467" t="s">
        <v>10</v>
      </c>
      <c r="M468" s="467">
        <v>5197.6400000000003</v>
      </c>
      <c r="N468" s="467" t="s">
        <v>399</v>
      </c>
      <c r="O468" s="467" t="s">
        <v>2540</v>
      </c>
      <c r="P468" s="467" t="s">
        <v>307</v>
      </c>
      <c r="Q468" s="467" t="s">
        <v>2168</v>
      </c>
      <c r="R468" s="467" t="s">
        <v>2168</v>
      </c>
      <c r="S468" s="467" t="s">
        <v>61</v>
      </c>
      <c r="T468" s="467" t="s">
        <v>240</v>
      </c>
      <c r="U468" s="467" t="s">
        <v>2272</v>
      </c>
      <c r="V468" s="467">
        <v>4658.92</v>
      </c>
      <c r="W468" s="467">
        <v>5197.6400000000003</v>
      </c>
    </row>
    <row r="469" spans="1:23">
      <c r="A469" s="467"/>
      <c r="B469" s="467"/>
      <c r="C469" s="468" t="s">
        <v>2910</v>
      </c>
      <c r="D469" s="467" t="s">
        <v>188</v>
      </c>
      <c r="E469" s="467" t="s">
        <v>259</v>
      </c>
      <c r="F469" s="472">
        <v>43830</v>
      </c>
      <c r="G469" s="467" t="s">
        <v>2395</v>
      </c>
      <c r="H469" s="467" t="s">
        <v>2911</v>
      </c>
      <c r="I469" s="467" t="s">
        <v>2397</v>
      </c>
      <c r="J469" s="467" t="s">
        <v>2912</v>
      </c>
      <c r="K469" s="467">
        <v>54.13</v>
      </c>
      <c r="L469" s="467" t="s">
        <v>10</v>
      </c>
      <c r="M469" s="467">
        <v>70</v>
      </c>
      <c r="N469" s="467" t="s">
        <v>680</v>
      </c>
      <c r="O469" s="467" t="s">
        <v>2856</v>
      </c>
      <c r="P469" s="467" t="s">
        <v>307</v>
      </c>
      <c r="Q469" s="467" t="s">
        <v>2168</v>
      </c>
      <c r="R469" s="467" t="s">
        <v>2168</v>
      </c>
      <c r="S469" s="467" t="s">
        <v>61</v>
      </c>
      <c r="T469" s="467" t="s">
        <v>240</v>
      </c>
      <c r="U469" s="467" t="s">
        <v>302</v>
      </c>
      <c r="V469" s="467">
        <v>63.55</v>
      </c>
      <c r="W469" s="467">
        <v>70</v>
      </c>
    </row>
    <row r="470" spans="1:23">
      <c r="A470" s="467"/>
      <c r="B470" s="467"/>
      <c r="C470" s="468" t="s">
        <v>2913</v>
      </c>
      <c r="D470" s="467" t="s">
        <v>188</v>
      </c>
      <c r="E470" s="467" t="s">
        <v>259</v>
      </c>
      <c r="F470" s="472">
        <v>43830</v>
      </c>
      <c r="G470" s="467" t="s">
        <v>2395</v>
      </c>
      <c r="H470" s="467" t="s">
        <v>2914</v>
      </c>
      <c r="I470" s="467" t="s">
        <v>2397</v>
      </c>
      <c r="J470" s="467" t="s">
        <v>2915</v>
      </c>
      <c r="K470" s="467">
        <v>115.99</v>
      </c>
      <c r="L470" s="467" t="s">
        <v>10</v>
      </c>
      <c r="M470" s="467">
        <v>150</v>
      </c>
      <c r="N470" s="467" t="s">
        <v>410</v>
      </c>
      <c r="O470" s="467" t="s">
        <v>2260</v>
      </c>
      <c r="P470" s="467" t="s">
        <v>307</v>
      </c>
      <c r="Q470" s="467" t="s">
        <v>547</v>
      </c>
      <c r="R470" s="467" t="s">
        <v>2168</v>
      </c>
      <c r="S470" s="467" t="s">
        <v>61</v>
      </c>
      <c r="T470" s="467" t="s">
        <v>240</v>
      </c>
      <c r="U470" s="467" t="s">
        <v>302</v>
      </c>
      <c r="V470" s="467">
        <v>136.16999999999999</v>
      </c>
      <c r="W470" s="467">
        <v>150</v>
      </c>
    </row>
    <row r="471" spans="1:23">
      <c r="A471" s="467"/>
      <c r="B471" s="467"/>
      <c r="C471" s="468" t="s">
        <v>2916</v>
      </c>
      <c r="D471" s="467" t="s">
        <v>188</v>
      </c>
      <c r="E471" s="467" t="s">
        <v>259</v>
      </c>
      <c r="F471" s="472">
        <v>43830</v>
      </c>
      <c r="G471" s="467" t="s">
        <v>2817</v>
      </c>
      <c r="H471" s="467" t="s">
        <v>2917</v>
      </c>
      <c r="I471" s="467" t="s">
        <v>2397</v>
      </c>
      <c r="J471" s="467" t="s">
        <v>2918</v>
      </c>
      <c r="K471" s="467">
        <v>831.25</v>
      </c>
      <c r="L471" s="467" t="s">
        <v>10</v>
      </c>
      <c r="M471" s="467">
        <v>1075</v>
      </c>
      <c r="N471" s="467" t="s">
        <v>346</v>
      </c>
      <c r="O471" s="467" t="s">
        <v>2266</v>
      </c>
      <c r="P471" s="467" t="s">
        <v>307</v>
      </c>
      <c r="Q471" s="467" t="s">
        <v>2168</v>
      </c>
      <c r="R471" s="467" t="s">
        <v>2168</v>
      </c>
      <c r="S471" s="467" t="s">
        <v>61</v>
      </c>
      <c r="T471" s="467" t="s">
        <v>240</v>
      </c>
      <c r="U471" s="467" t="s">
        <v>302</v>
      </c>
      <c r="V471" s="467">
        <v>975.87</v>
      </c>
      <c r="W471" s="467">
        <v>1075</v>
      </c>
    </row>
    <row r="472" spans="1:23">
      <c r="A472" s="467"/>
      <c r="B472" s="467"/>
      <c r="C472" s="468" t="s">
        <v>2919</v>
      </c>
      <c r="D472" s="467" t="s">
        <v>188</v>
      </c>
      <c r="E472" s="467" t="s">
        <v>259</v>
      </c>
      <c r="F472" s="472">
        <v>43830</v>
      </c>
      <c r="G472" s="467" t="s">
        <v>2817</v>
      </c>
      <c r="H472" s="467" t="s">
        <v>2920</v>
      </c>
      <c r="I472" s="467" t="s">
        <v>2397</v>
      </c>
      <c r="J472" s="467" t="s">
        <v>2921</v>
      </c>
      <c r="K472" s="467">
        <v>850.58</v>
      </c>
      <c r="L472" s="467" t="s">
        <v>10</v>
      </c>
      <c r="M472" s="467">
        <v>1100</v>
      </c>
      <c r="N472" s="467" t="s">
        <v>2097</v>
      </c>
      <c r="O472" s="467" t="s">
        <v>2475</v>
      </c>
      <c r="P472" s="467" t="s">
        <v>307</v>
      </c>
      <c r="Q472" s="467" t="s">
        <v>2168</v>
      </c>
      <c r="R472" s="467" t="s">
        <v>2168</v>
      </c>
      <c r="S472" s="467" t="s">
        <v>61</v>
      </c>
      <c r="T472" s="467" t="s">
        <v>240</v>
      </c>
      <c r="U472" s="467" t="s">
        <v>302</v>
      </c>
      <c r="V472" s="467">
        <v>998.56</v>
      </c>
      <c r="W472" s="467">
        <v>1100</v>
      </c>
    </row>
    <row r="473" spans="1:23">
      <c r="A473" s="467"/>
      <c r="B473" s="467"/>
      <c r="C473" s="468" t="s">
        <v>2922</v>
      </c>
      <c r="D473" s="467" t="s">
        <v>188</v>
      </c>
      <c r="E473" s="467" t="s">
        <v>259</v>
      </c>
      <c r="F473" s="472">
        <v>43830</v>
      </c>
      <c r="G473" s="467" t="s">
        <v>2817</v>
      </c>
      <c r="H473" s="467" t="s">
        <v>2488</v>
      </c>
      <c r="I473" s="467" t="s">
        <v>2397</v>
      </c>
      <c r="J473" s="467" t="s">
        <v>2923</v>
      </c>
      <c r="K473" s="467">
        <v>139.19</v>
      </c>
      <c r="L473" s="467" t="s">
        <v>10</v>
      </c>
      <c r="M473" s="467">
        <v>180</v>
      </c>
      <c r="N473" s="467" t="s">
        <v>339</v>
      </c>
      <c r="O473" s="467" t="s">
        <v>2293</v>
      </c>
      <c r="P473" s="467" t="s">
        <v>307</v>
      </c>
      <c r="Q473" s="467" t="s">
        <v>2168</v>
      </c>
      <c r="R473" s="467" t="s">
        <v>2168</v>
      </c>
      <c r="S473" s="467" t="s">
        <v>61</v>
      </c>
      <c r="T473" s="467" t="s">
        <v>240</v>
      </c>
      <c r="U473" s="467" t="s">
        <v>302</v>
      </c>
      <c r="V473" s="467">
        <v>163.41</v>
      </c>
      <c r="W473" s="467">
        <v>180</v>
      </c>
    </row>
    <row r="474" spans="1:23">
      <c r="A474" s="467"/>
      <c r="B474" s="467"/>
      <c r="C474" s="468" t="s">
        <v>2924</v>
      </c>
      <c r="D474" s="467" t="s">
        <v>188</v>
      </c>
      <c r="E474" s="467" t="s">
        <v>259</v>
      </c>
      <c r="F474" s="472">
        <v>43830</v>
      </c>
      <c r="G474" s="467" t="s">
        <v>2817</v>
      </c>
      <c r="H474" s="467" t="s">
        <v>2925</v>
      </c>
      <c r="I474" s="467" t="s">
        <v>2397</v>
      </c>
      <c r="J474" s="467" t="s">
        <v>2926</v>
      </c>
      <c r="K474" s="467">
        <v>1593.09</v>
      </c>
      <c r="L474" s="467" t="s">
        <v>10</v>
      </c>
      <c r="M474" s="467">
        <v>2060.2399999999998</v>
      </c>
      <c r="N474" s="467" t="s">
        <v>346</v>
      </c>
      <c r="O474" s="467" t="s">
        <v>2266</v>
      </c>
      <c r="P474" s="467" t="s">
        <v>307</v>
      </c>
      <c r="Q474" s="467" t="s">
        <v>2168</v>
      </c>
      <c r="R474" s="467" t="s">
        <v>2168</v>
      </c>
      <c r="S474" s="467" t="s">
        <v>61</v>
      </c>
      <c r="T474" s="467" t="s">
        <v>240</v>
      </c>
      <c r="U474" s="467" t="s">
        <v>302</v>
      </c>
      <c r="V474" s="467">
        <v>1870.26</v>
      </c>
      <c r="W474" s="467">
        <v>2060.2399999999998</v>
      </c>
    </row>
    <row r="475" spans="1:23">
      <c r="A475" s="467"/>
      <c r="B475" s="467"/>
      <c r="C475" s="468" t="s">
        <v>2927</v>
      </c>
      <c r="D475" s="467" t="s">
        <v>188</v>
      </c>
      <c r="E475" s="467" t="s">
        <v>259</v>
      </c>
      <c r="F475" s="472">
        <v>43830</v>
      </c>
      <c r="G475" s="467" t="s">
        <v>2817</v>
      </c>
      <c r="H475" s="467" t="s">
        <v>2928</v>
      </c>
      <c r="I475" s="467" t="s">
        <v>2397</v>
      </c>
      <c r="J475" s="467" t="s">
        <v>2929</v>
      </c>
      <c r="K475" s="467">
        <v>1217.8699999999999</v>
      </c>
      <c r="L475" s="467" t="s">
        <v>10</v>
      </c>
      <c r="M475" s="467">
        <v>1575</v>
      </c>
      <c r="N475" s="467" t="s">
        <v>412</v>
      </c>
      <c r="O475" s="467" t="s">
        <v>2286</v>
      </c>
      <c r="P475" s="467" t="s">
        <v>307</v>
      </c>
      <c r="Q475" s="467" t="s">
        <v>2480</v>
      </c>
      <c r="R475" s="467" t="s">
        <v>2168</v>
      </c>
      <c r="S475" s="467" t="s">
        <v>61</v>
      </c>
      <c r="T475" s="467" t="s">
        <v>240</v>
      </c>
      <c r="U475" s="467" t="s">
        <v>302</v>
      </c>
      <c r="V475" s="467">
        <v>1429.76</v>
      </c>
      <c r="W475" s="467">
        <v>1575</v>
      </c>
    </row>
    <row r="476" spans="1:23">
      <c r="A476" s="467"/>
      <c r="B476" s="467"/>
      <c r="C476" s="468" t="s">
        <v>2930</v>
      </c>
      <c r="D476" s="467" t="s">
        <v>189</v>
      </c>
      <c r="E476" s="467" t="s">
        <v>259</v>
      </c>
      <c r="F476" s="472">
        <v>43555</v>
      </c>
      <c r="G476" s="467" t="s">
        <v>348</v>
      </c>
      <c r="H476" s="467" t="s">
        <v>2931</v>
      </c>
      <c r="I476" s="467" t="s">
        <v>2170</v>
      </c>
      <c r="J476" s="467" t="s">
        <v>349</v>
      </c>
      <c r="K476" s="467">
        <v>15.23</v>
      </c>
      <c r="L476" s="467" t="s">
        <v>10</v>
      </c>
      <c r="M476" s="467">
        <v>20</v>
      </c>
      <c r="N476" s="467" t="s">
        <v>350</v>
      </c>
      <c r="O476" s="467" t="s">
        <v>2249</v>
      </c>
      <c r="P476" s="467" t="s">
        <v>307</v>
      </c>
      <c r="Q476" s="467" t="s">
        <v>2168</v>
      </c>
      <c r="R476" s="467" t="s">
        <v>351</v>
      </c>
      <c r="S476" s="467" t="s">
        <v>61</v>
      </c>
      <c r="T476" s="467" t="s">
        <v>240</v>
      </c>
      <c r="U476" s="467" t="s">
        <v>302</v>
      </c>
      <c r="V476" s="467">
        <v>17.809999999999999</v>
      </c>
      <c r="W476" s="467">
        <v>20</v>
      </c>
    </row>
    <row r="477" spans="1:23">
      <c r="A477" s="467"/>
      <c r="B477" s="467"/>
      <c r="C477" s="468" t="s">
        <v>2932</v>
      </c>
      <c r="D477" s="467" t="s">
        <v>189</v>
      </c>
      <c r="E477" s="467" t="s">
        <v>259</v>
      </c>
      <c r="F477" s="472">
        <v>43555</v>
      </c>
      <c r="G477" s="467" t="s">
        <v>348</v>
      </c>
      <c r="H477" s="467" t="s">
        <v>2931</v>
      </c>
      <c r="I477" s="467" t="s">
        <v>2170</v>
      </c>
      <c r="J477" s="467" t="s">
        <v>352</v>
      </c>
      <c r="K477" s="467">
        <v>64.709999999999994</v>
      </c>
      <c r="L477" s="467" t="s">
        <v>10</v>
      </c>
      <c r="M477" s="467">
        <v>85</v>
      </c>
      <c r="N477" s="467" t="s">
        <v>350</v>
      </c>
      <c r="O477" s="467" t="s">
        <v>2249</v>
      </c>
      <c r="P477" s="467" t="s">
        <v>307</v>
      </c>
      <c r="Q477" s="467" t="s">
        <v>2168</v>
      </c>
      <c r="R477" s="467" t="s">
        <v>351</v>
      </c>
      <c r="S477" s="467" t="s">
        <v>61</v>
      </c>
      <c r="T477" s="467" t="s">
        <v>240</v>
      </c>
      <c r="U477" s="467" t="s">
        <v>302</v>
      </c>
      <c r="V477" s="467">
        <v>75.680000000000007</v>
      </c>
      <c r="W477" s="467">
        <v>85</v>
      </c>
    </row>
    <row r="478" spans="1:23">
      <c r="A478" s="467"/>
      <c r="B478" s="467"/>
      <c r="C478" s="468" t="s">
        <v>2933</v>
      </c>
      <c r="D478" s="467" t="s">
        <v>189</v>
      </c>
      <c r="E478" s="467" t="s">
        <v>259</v>
      </c>
      <c r="F478" s="472">
        <v>43555</v>
      </c>
      <c r="G478" s="467" t="s">
        <v>348</v>
      </c>
      <c r="H478" s="467" t="s">
        <v>2931</v>
      </c>
      <c r="I478" s="467" t="s">
        <v>2170</v>
      </c>
      <c r="J478" s="467" t="s">
        <v>353</v>
      </c>
      <c r="K478" s="467">
        <v>7.61</v>
      </c>
      <c r="L478" s="467" t="s">
        <v>10</v>
      </c>
      <c r="M478" s="467">
        <v>10</v>
      </c>
      <c r="N478" s="467" t="s">
        <v>350</v>
      </c>
      <c r="O478" s="467" t="s">
        <v>2249</v>
      </c>
      <c r="P478" s="467" t="s">
        <v>307</v>
      </c>
      <c r="Q478" s="467" t="s">
        <v>2168</v>
      </c>
      <c r="R478" s="467" t="s">
        <v>351</v>
      </c>
      <c r="S478" s="467" t="s">
        <v>61</v>
      </c>
      <c r="T478" s="467" t="s">
        <v>240</v>
      </c>
      <c r="U478" s="467" t="s">
        <v>302</v>
      </c>
      <c r="V478" s="467">
        <v>8.9</v>
      </c>
      <c r="W478" s="467">
        <v>10</v>
      </c>
    </row>
    <row r="479" spans="1:23">
      <c r="A479" s="467"/>
      <c r="B479" s="467"/>
      <c r="C479" s="468" t="s">
        <v>2934</v>
      </c>
      <c r="D479" s="467" t="s">
        <v>189</v>
      </c>
      <c r="E479" s="467" t="s">
        <v>259</v>
      </c>
      <c r="F479" s="472">
        <v>43555</v>
      </c>
      <c r="G479" s="467" t="s">
        <v>348</v>
      </c>
      <c r="H479" s="467" t="s">
        <v>2931</v>
      </c>
      <c r="I479" s="467" t="s">
        <v>2170</v>
      </c>
      <c r="J479" s="467" t="s">
        <v>354</v>
      </c>
      <c r="K479" s="467">
        <v>7.61</v>
      </c>
      <c r="L479" s="467" t="s">
        <v>10</v>
      </c>
      <c r="M479" s="467">
        <v>10</v>
      </c>
      <c r="N479" s="467" t="s">
        <v>350</v>
      </c>
      <c r="O479" s="467" t="s">
        <v>2249</v>
      </c>
      <c r="P479" s="467" t="s">
        <v>307</v>
      </c>
      <c r="Q479" s="467" t="s">
        <v>2168</v>
      </c>
      <c r="R479" s="467" t="s">
        <v>351</v>
      </c>
      <c r="S479" s="467" t="s">
        <v>61</v>
      </c>
      <c r="T479" s="467" t="s">
        <v>240</v>
      </c>
      <c r="U479" s="467" t="s">
        <v>302</v>
      </c>
      <c r="V479" s="467">
        <v>8.9</v>
      </c>
      <c r="W479" s="467">
        <v>10</v>
      </c>
    </row>
    <row r="480" spans="1:23">
      <c r="A480" s="467"/>
      <c r="B480" s="467"/>
      <c r="C480" s="468" t="s">
        <v>2935</v>
      </c>
      <c r="D480" s="467" t="s">
        <v>189</v>
      </c>
      <c r="E480" s="467" t="s">
        <v>259</v>
      </c>
      <c r="F480" s="472">
        <v>43555</v>
      </c>
      <c r="G480" s="467" t="s">
        <v>348</v>
      </c>
      <c r="H480" s="467" t="s">
        <v>2931</v>
      </c>
      <c r="I480" s="467" t="s">
        <v>2170</v>
      </c>
      <c r="J480" s="467" t="s">
        <v>355</v>
      </c>
      <c r="K480" s="467">
        <v>22.84</v>
      </c>
      <c r="L480" s="467" t="s">
        <v>10</v>
      </c>
      <c r="M480" s="467">
        <v>30</v>
      </c>
      <c r="N480" s="467" t="s">
        <v>350</v>
      </c>
      <c r="O480" s="467" t="s">
        <v>2249</v>
      </c>
      <c r="P480" s="467" t="s">
        <v>307</v>
      </c>
      <c r="Q480" s="467" t="s">
        <v>2168</v>
      </c>
      <c r="R480" s="467" t="s">
        <v>351</v>
      </c>
      <c r="S480" s="467" t="s">
        <v>61</v>
      </c>
      <c r="T480" s="467" t="s">
        <v>240</v>
      </c>
      <c r="U480" s="467" t="s">
        <v>302</v>
      </c>
      <c r="V480" s="467">
        <v>26.71</v>
      </c>
      <c r="W480" s="467">
        <v>30</v>
      </c>
    </row>
    <row r="481" spans="1:23">
      <c r="A481" s="467"/>
      <c r="B481" s="467"/>
      <c r="C481" s="468" t="s">
        <v>2936</v>
      </c>
      <c r="D481" s="467" t="s">
        <v>189</v>
      </c>
      <c r="E481" s="467" t="s">
        <v>259</v>
      </c>
      <c r="F481" s="472">
        <v>43555</v>
      </c>
      <c r="G481" s="467" t="s">
        <v>348</v>
      </c>
      <c r="H481" s="467" t="s">
        <v>2931</v>
      </c>
      <c r="I481" s="467" t="s">
        <v>2170</v>
      </c>
      <c r="J481" s="467" t="s">
        <v>356</v>
      </c>
      <c r="K481" s="467">
        <v>1256.23</v>
      </c>
      <c r="L481" s="467" t="s">
        <v>10</v>
      </c>
      <c r="M481" s="467">
        <v>1650</v>
      </c>
      <c r="N481" s="467" t="s">
        <v>306</v>
      </c>
      <c r="O481" s="467" t="s">
        <v>2184</v>
      </c>
      <c r="P481" s="467" t="s">
        <v>307</v>
      </c>
      <c r="Q481" s="467" t="s">
        <v>2168</v>
      </c>
      <c r="R481" s="467" t="s">
        <v>351</v>
      </c>
      <c r="S481" s="467" t="s">
        <v>61</v>
      </c>
      <c r="T481" s="467" t="s">
        <v>240</v>
      </c>
      <c r="U481" s="467" t="s">
        <v>302</v>
      </c>
      <c r="V481" s="467">
        <v>1469.22</v>
      </c>
      <c r="W481" s="467">
        <v>1650</v>
      </c>
    </row>
    <row r="482" spans="1:23">
      <c r="A482" s="467"/>
      <c r="B482" s="467"/>
      <c r="C482" s="468" t="s">
        <v>2937</v>
      </c>
      <c r="D482" s="467" t="s">
        <v>189</v>
      </c>
      <c r="E482" s="467" t="s">
        <v>259</v>
      </c>
      <c r="F482" s="472">
        <v>43555</v>
      </c>
      <c r="G482" s="467" t="s">
        <v>348</v>
      </c>
      <c r="H482" s="467" t="s">
        <v>2931</v>
      </c>
      <c r="I482" s="467" t="s">
        <v>2170</v>
      </c>
      <c r="J482" s="467" t="s">
        <v>357</v>
      </c>
      <c r="K482" s="467">
        <v>468.23</v>
      </c>
      <c r="L482" s="467" t="s">
        <v>10</v>
      </c>
      <c r="M482" s="467">
        <v>615</v>
      </c>
      <c r="N482" s="467" t="s">
        <v>306</v>
      </c>
      <c r="O482" s="467" t="s">
        <v>2184</v>
      </c>
      <c r="P482" s="467" t="s">
        <v>307</v>
      </c>
      <c r="Q482" s="467" t="s">
        <v>2168</v>
      </c>
      <c r="R482" s="467" t="s">
        <v>351</v>
      </c>
      <c r="S482" s="467" t="s">
        <v>61</v>
      </c>
      <c r="T482" s="467" t="s">
        <v>240</v>
      </c>
      <c r="U482" s="467" t="s">
        <v>302</v>
      </c>
      <c r="V482" s="467">
        <v>547.62</v>
      </c>
      <c r="W482" s="467">
        <v>615</v>
      </c>
    </row>
    <row r="483" spans="1:23">
      <c r="A483" s="467"/>
      <c r="B483" s="467"/>
      <c r="C483" s="468" t="s">
        <v>2938</v>
      </c>
      <c r="D483" s="467" t="s">
        <v>189</v>
      </c>
      <c r="E483" s="467" t="s">
        <v>259</v>
      </c>
      <c r="F483" s="472">
        <v>43555</v>
      </c>
      <c r="G483" s="467" t="s">
        <v>348</v>
      </c>
      <c r="H483" s="467" t="s">
        <v>2931</v>
      </c>
      <c r="I483" s="467" t="s">
        <v>2170</v>
      </c>
      <c r="J483" s="467" t="s">
        <v>358</v>
      </c>
      <c r="K483" s="467">
        <v>475.84</v>
      </c>
      <c r="L483" s="467" t="s">
        <v>10</v>
      </c>
      <c r="M483" s="467">
        <v>625</v>
      </c>
      <c r="N483" s="467" t="s">
        <v>306</v>
      </c>
      <c r="O483" s="467" t="s">
        <v>2184</v>
      </c>
      <c r="P483" s="467" t="s">
        <v>307</v>
      </c>
      <c r="Q483" s="467" t="s">
        <v>2168</v>
      </c>
      <c r="R483" s="467" t="s">
        <v>351</v>
      </c>
      <c r="S483" s="467" t="s">
        <v>61</v>
      </c>
      <c r="T483" s="467" t="s">
        <v>240</v>
      </c>
      <c r="U483" s="467" t="s">
        <v>302</v>
      </c>
      <c r="V483" s="467">
        <v>556.52</v>
      </c>
      <c r="W483" s="467">
        <v>625</v>
      </c>
    </row>
    <row r="484" spans="1:23">
      <c r="A484" s="467"/>
      <c r="B484" s="467"/>
      <c r="C484" s="468" t="s">
        <v>2939</v>
      </c>
      <c r="D484" s="467" t="s">
        <v>189</v>
      </c>
      <c r="E484" s="467" t="s">
        <v>259</v>
      </c>
      <c r="F484" s="472">
        <v>43555</v>
      </c>
      <c r="G484" s="467" t="s">
        <v>348</v>
      </c>
      <c r="H484" s="467" t="s">
        <v>2931</v>
      </c>
      <c r="I484" s="467" t="s">
        <v>2170</v>
      </c>
      <c r="J484" s="467" t="s">
        <v>359</v>
      </c>
      <c r="K484" s="467">
        <v>22.84</v>
      </c>
      <c r="L484" s="467" t="s">
        <v>10</v>
      </c>
      <c r="M484" s="467">
        <v>30</v>
      </c>
      <c r="N484" s="467" t="s">
        <v>306</v>
      </c>
      <c r="O484" s="467" t="s">
        <v>2184</v>
      </c>
      <c r="P484" s="467" t="s">
        <v>307</v>
      </c>
      <c r="Q484" s="467" t="s">
        <v>2168</v>
      </c>
      <c r="R484" s="467" t="s">
        <v>351</v>
      </c>
      <c r="S484" s="467" t="s">
        <v>61</v>
      </c>
      <c r="T484" s="467" t="s">
        <v>240</v>
      </c>
      <c r="U484" s="467" t="s">
        <v>302</v>
      </c>
      <c r="V484" s="467">
        <v>26.71</v>
      </c>
      <c r="W484" s="467">
        <v>30</v>
      </c>
    </row>
    <row r="485" spans="1:23">
      <c r="A485" s="467"/>
      <c r="B485" s="467"/>
      <c r="C485" s="468" t="s">
        <v>2940</v>
      </c>
      <c r="D485" s="467" t="s">
        <v>189</v>
      </c>
      <c r="E485" s="467" t="s">
        <v>259</v>
      </c>
      <c r="F485" s="472">
        <v>43555</v>
      </c>
      <c r="G485" s="467" t="s">
        <v>348</v>
      </c>
      <c r="H485" s="467" t="s">
        <v>2931</v>
      </c>
      <c r="I485" s="467" t="s">
        <v>2170</v>
      </c>
      <c r="J485" s="467" t="s">
        <v>360</v>
      </c>
      <c r="K485" s="467">
        <v>22.84</v>
      </c>
      <c r="L485" s="467" t="s">
        <v>10</v>
      </c>
      <c r="M485" s="467">
        <v>30</v>
      </c>
      <c r="N485" s="467" t="s">
        <v>306</v>
      </c>
      <c r="O485" s="467" t="s">
        <v>2184</v>
      </c>
      <c r="P485" s="467" t="s">
        <v>307</v>
      </c>
      <c r="Q485" s="467" t="s">
        <v>2168</v>
      </c>
      <c r="R485" s="467" t="s">
        <v>351</v>
      </c>
      <c r="S485" s="467" t="s">
        <v>61</v>
      </c>
      <c r="T485" s="467" t="s">
        <v>240</v>
      </c>
      <c r="U485" s="467" t="s">
        <v>302</v>
      </c>
      <c r="V485" s="467">
        <v>26.71</v>
      </c>
      <c r="W485" s="467">
        <v>30</v>
      </c>
    </row>
    <row r="486" spans="1:23">
      <c r="A486" s="467"/>
      <c r="B486" s="467"/>
      <c r="C486" s="468" t="s">
        <v>2941</v>
      </c>
      <c r="D486" s="467" t="s">
        <v>189</v>
      </c>
      <c r="E486" s="467" t="s">
        <v>259</v>
      </c>
      <c r="F486" s="472">
        <v>43555</v>
      </c>
      <c r="G486" s="467" t="s">
        <v>348</v>
      </c>
      <c r="H486" s="467" t="s">
        <v>2931</v>
      </c>
      <c r="I486" s="467" t="s">
        <v>2170</v>
      </c>
      <c r="J486" s="467" t="s">
        <v>361</v>
      </c>
      <c r="K486" s="467">
        <v>22.84</v>
      </c>
      <c r="L486" s="467" t="s">
        <v>10</v>
      </c>
      <c r="M486" s="467">
        <v>30</v>
      </c>
      <c r="N486" s="467" t="s">
        <v>306</v>
      </c>
      <c r="O486" s="467" t="s">
        <v>2184</v>
      </c>
      <c r="P486" s="467" t="s">
        <v>307</v>
      </c>
      <c r="Q486" s="467" t="s">
        <v>2168</v>
      </c>
      <c r="R486" s="467" t="s">
        <v>351</v>
      </c>
      <c r="S486" s="467" t="s">
        <v>61</v>
      </c>
      <c r="T486" s="467" t="s">
        <v>240</v>
      </c>
      <c r="U486" s="467" t="s">
        <v>302</v>
      </c>
      <c r="V486" s="467">
        <v>26.71</v>
      </c>
      <c r="W486" s="467">
        <v>30</v>
      </c>
    </row>
    <row r="487" spans="1:23">
      <c r="A487" s="467"/>
      <c r="B487" s="467"/>
      <c r="C487" s="468" t="s">
        <v>2942</v>
      </c>
      <c r="D487" s="467" t="s">
        <v>189</v>
      </c>
      <c r="E487" s="467" t="s">
        <v>259</v>
      </c>
      <c r="F487" s="472">
        <v>43555</v>
      </c>
      <c r="G487" s="467" t="s">
        <v>348</v>
      </c>
      <c r="H487" s="467" t="s">
        <v>2931</v>
      </c>
      <c r="I487" s="467" t="s">
        <v>2170</v>
      </c>
      <c r="J487" s="467" t="s">
        <v>362</v>
      </c>
      <c r="K487" s="467">
        <v>38.07</v>
      </c>
      <c r="L487" s="467" t="s">
        <v>10</v>
      </c>
      <c r="M487" s="467">
        <v>50</v>
      </c>
      <c r="N487" s="467" t="s">
        <v>306</v>
      </c>
      <c r="O487" s="467" t="s">
        <v>2184</v>
      </c>
      <c r="P487" s="467" t="s">
        <v>307</v>
      </c>
      <c r="Q487" s="467" t="s">
        <v>2168</v>
      </c>
      <c r="R487" s="467" t="s">
        <v>351</v>
      </c>
      <c r="S487" s="467" t="s">
        <v>61</v>
      </c>
      <c r="T487" s="467" t="s">
        <v>240</v>
      </c>
      <c r="U487" s="467" t="s">
        <v>302</v>
      </c>
      <c r="V487" s="467">
        <v>44.52</v>
      </c>
      <c r="W487" s="467">
        <v>50</v>
      </c>
    </row>
    <row r="488" spans="1:23">
      <c r="A488" s="467"/>
      <c r="B488" s="467"/>
      <c r="C488" s="468" t="s">
        <v>2943</v>
      </c>
      <c r="D488" s="467" t="s">
        <v>189</v>
      </c>
      <c r="E488" s="467" t="s">
        <v>259</v>
      </c>
      <c r="F488" s="472">
        <v>43555</v>
      </c>
      <c r="G488" s="467" t="s">
        <v>348</v>
      </c>
      <c r="H488" s="467" t="s">
        <v>2931</v>
      </c>
      <c r="I488" s="467" t="s">
        <v>2170</v>
      </c>
      <c r="J488" s="467" t="s">
        <v>363</v>
      </c>
      <c r="K488" s="467">
        <v>45.68</v>
      </c>
      <c r="L488" s="467" t="s">
        <v>10</v>
      </c>
      <c r="M488" s="467">
        <v>60</v>
      </c>
      <c r="N488" s="467" t="s">
        <v>306</v>
      </c>
      <c r="O488" s="467" t="s">
        <v>2184</v>
      </c>
      <c r="P488" s="467" t="s">
        <v>307</v>
      </c>
      <c r="Q488" s="467" t="s">
        <v>2168</v>
      </c>
      <c r="R488" s="467" t="s">
        <v>351</v>
      </c>
      <c r="S488" s="467" t="s">
        <v>61</v>
      </c>
      <c r="T488" s="467" t="s">
        <v>240</v>
      </c>
      <c r="U488" s="467" t="s">
        <v>302</v>
      </c>
      <c r="V488" s="467">
        <v>53.43</v>
      </c>
      <c r="W488" s="467">
        <v>60</v>
      </c>
    </row>
    <row r="489" spans="1:23">
      <c r="A489" s="467"/>
      <c r="B489" s="467"/>
      <c r="C489" s="468" t="s">
        <v>2944</v>
      </c>
      <c r="D489" s="467" t="s">
        <v>189</v>
      </c>
      <c r="E489" s="467" t="s">
        <v>259</v>
      </c>
      <c r="F489" s="472">
        <v>43555</v>
      </c>
      <c r="G489" s="467" t="s">
        <v>348</v>
      </c>
      <c r="H489" s="467" t="s">
        <v>2931</v>
      </c>
      <c r="I489" s="467" t="s">
        <v>2170</v>
      </c>
      <c r="J489" s="467" t="s">
        <v>364</v>
      </c>
      <c r="K489" s="467">
        <v>45.68</v>
      </c>
      <c r="L489" s="467" t="s">
        <v>10</v>
      </c>
      <c r="M489" s="467">
        <v>60</v>
      </c>
      <c r="N489" s="467" t="s">
        <v>306</v>
      </c>
      <c r="O489" s="467" t="s">
        <v>2184</v>
      </c>
      <c r="P489" s="467" t="s">
        <v>307</v>
      </c>
      <c r="Q489" s="467" t="s">
        <v>2168</v>
      </c>
      <c r="R489" s="467" t="s">
        <v>351</v>
      </c>
      <c r="S489" s="467" t="s">
        <v>61</v>
      </c>
      <c r="T489" s="467" t="s">
        <v>240</v>
      </c>
      <c r="U489" s="467" t="s">
        <v>302</v>
      </c>
      <c r="V489" s="467">
        <v>53.43</v>
      </c>
      <c r="W489" s="467">
        <v>60</v>
      </c>
    </row>
    <row r="490" spans="1:23">
      <c r="A490" s="467"/>
      <c r="B490" s="467"/>
      <c r="C490" s="468" t="s">
        <v>2945</v>
      </c>
      <c r="D490" s="467" t="s">
        <v>189</v>
      </c>
      <c r="E490" s="467" t="s">
        <v>259</v>
      </c>
      <c r="F490" s="472">
        <v>43555</v>
      </c>
      <c r="G490" s="467" t="s">
        <v>348</v>
      </c>
      <c r="H490" s="467" t="s">
        <v>2931</v>
      </c>
      <c r="I490" s="467" t="s">
        <v>2170</v>
      </c>
      <c r="J490" s="467" t="s">
        <v>365</v>
      </c>
      <c r="K490" s="467">
        <v>30.45</v>
      </c>
      <c r="L490" s="467" t="s">
        <v>10</v>
      </c>
      <c r="M490" s="467">
        <v>40</v>
      </c>
      <c r="N490" s="467" t="s">
        <v>306</v>
      </c>
      <c r="O490" s="467" t="s">
        <v>2184</v>
      </c>
      <c r="P490" s="467" t="s">
        <v>307</v>
      </c>
      <c r="Q490" s="467" t="s">
        <v>2168</v>
      </c>
      <c r="R490" s="467" t="s">
        <v>351</v>
      </c>
      <c r="S490" s="467" t="s">
        <v>61</v>
      </c>
      <c r="T490" s="467" t="s">
        <v>240</v>
      </c>
      <c r="U490" s="467" t="s">
        <v>302</v>
      </c>
      <c r="V490" s="467">
        <v>35.61</v>
      </c>
      <c r="W490" s="467">
        <v>40</v>
      </c>
    </row>
    <row r="491" spans="1:23">
      <c r="A491" s="467"/>
      <c r="B491" s="467"/>
      <c r="C491" s="468" t="s">
        <v>2946</v>
      </c>
      <c r="D491" s="467" t="s">
        <v>189</v>
      </c>
      <c r="E491" s="467" t="s">
        <v>259</v>
      </c>
      <c r="F491" s="472">
        <v>43555</v>
      </c>
      <c r="G491" s="467" t="s">
        <v>348</v>
      </c>
      <c r="H491" s="467" t="s">
        <v>2931</v>
      </c>
      <c r="I491" s="467" t="s">
        <v>2170</v>
      </c>
      <c r="J491" s="467" t="s">
        <v>366</v>
      </c>
      <c r="K491" s="467">
        <v>30.45</v>
      </c>
      <c r="L491" s="467" t="s">
        <v>10</v>
      </c>
      <c r="M491" s="467">
        <v>40</v>
      </c>
      <c r="N491" s="467" t="s">
        <v>306</v>
      </c>
      <c r="O491" s="467" t="s">
        <v>2184</v>
      </c>
      <c r="P491" s="467" t="s">
        <v>307</v>
      </c>
      <c r="Q491" s="467" t="s">
        <v>2168</v>
      </c>
      <c r="R491" s="467" t="s">
        <v>351</v>
      </c>
      <c r="S491" s="467" t="s">
        <v>61</v>
      </c>
      <c r="T491" s="467" t="s">
        <v>240</v>
      </c>
      <c r="U491" s="467" t="s">
        <v>302</v>
      </c>
      <c r="V491" s="467">
        <v>35.61</v>
      </c>
      <c r="W491" s="467">
        <v>40</v>
      </c>
    </row>
    <row r="492" spans="1:23">
      <c r="A492" s="467"/>
      <c r="B492" s="467"/>
      <c r="C492" s="468" t="s">
        <v>2947</v>
      </c>
      <c r="D492" s="467" t="s">
        <v>189</v>
      </c>
      <c r="E492" s="467" t="s">
        <v>259</v>
      </c>
      <c r="F492" s="472">
        <v>43555</v>
      </c>
      <c r="G492" s="467" t="s">
        <v>348</v>
      </c>
      <c r="H492" s="467" t="s">
        <v>2931</v>
      </c>
      <c r="I492" s="467" t="s">
        <v>2170</v>
      </c>
      <c r="J492" s="467" t="s">
        <v>367</v>
      </c>
      <c r="K492" s="467">
        <v>30.45</v>
      </c>
      <c r="L492" s="467" t="s">
        <v>10</v>
      </c>
      <c r="M492" s="467">
        <v>40</v>
      </c>
      <c r="N492" s="467" t="s">
        <v>306</v>
      </c>
      <c r="O492" s="467" t="s">
        <v>2184</v>
      </c>
      <c r="P492" s="467" t="s">
        <v>307</v>
      </c>
      <c r="Q492" s="467" t="s">
        <v>2168</v>
      </c>
      <c r="R492" s="467" t="s">
        <v>351</v>
      </c>
      <c r="S492" s="467" t="s">
        <v>61</v>
      </c>
      <c r="T492" s="467" t="s">
        <v>240</v>
      </c>
      <c r="U492" s="467" t="s">
        <v>302</v>
      </c>
      <c r="V492" s="467">
        <v>35.61</v>
      </c>
      <c r="W492" s="467">
        <v>40</v>
      </c>
    </row>
    <row r="493" spans="1:23">
      <c r="A493" s="467"/>
      <c r="B493" s="467"/>
      <c r="C493" s="468" t="s">
        <v>2948</v>
      </c>
      <c r="D493" s="467" t="s">
        <v>189</v>
      </c>
      <c r="E493" s="467" t="s">
        <v>259</v>
      </c>
      <c r="F493" s="472">
        <v>43555</v>
      </c>
      <c r="G493" s="467" t="s">
        <v>348</v>
      </c>
      <c r="H493" s="467" t="s">
        <v>2931</v>
      </c>
      <c r="I493" s="467" t="s">
        <v>2170</v>
      </c>
      <c r="J493" s="467" t="s">
        <v>368</v>
      </c>
      <c r="K493" s="467">
        <v>30.45</v>
      </c>
      <c r="L493" s="467" t="s">
        <v>10</v>
      </c>
      <c r="M493" s="467">
        <v>40</v>
      </c>
      <c r="N493" s="467" t="s">
        <v>306</v>
      </c>
      <c r="O493" s="467" t="s">
        <v>2184</v>
      </c>
      <c r="P493" s="467" t="s">
        <v>307</v>
      </c>
      <c r="Q493" s="467" t="s">
        <v>2168</v>
      </c>
      <c r="R493" s="467" t="s">
        <v>351</v>
      </c>
      <c r="S493" s="467" t="s">
        <v>61</v>
      </c>
      <c r="T493" s="467" t="s">
        <v>240</v>
      </c>
      <c r="U493" s="467" t="s">
        <v>302</v>
      </c>
      <c r="V493" s="467">
        <v>35.61</v>
      </c>
      <c r="W493" s="467">
        <v>40</v>
      </c>
    </row>
    <row r="494" spans="1:23">
      <c r="A494" s="467"/>
      <c r="B494" s="467"/>
      <c r="C494" s="468" t="s">
        <v>2949</v>
      </c>
      <c r="D494" s="467" t="s">
        <v>189</v>
      </c>
      <c r="E494" s="467" t="s">
        <v>259</v>
      </c>
      <c r="F494" s="472">
        <v>43555</v>
      </c>
      <c r="G494" s="467" t="s">
        <v>348</v>
      </c>
      <c r="H494" s="467" t="s">
        <v>2931</v>
      </c>
      <c r="I494" s="467" t="s">
        <v>2170</v>
      </c>
      <c r="J494" s="467" t="s">
        <v>369</v>
      </c>
      <c r="K494" s="467">
        <v>45.68</v>
      </c>
      <c r="L494" s="467" t="s">
        <v>10</v>
      </c>
      <c r="M494" s="467">
        <v>60</v>
      </c>
      <c r="N494" s="467" t="s">
        <v>306</v>
      </c>
      <c r="O494" s="467" t="s">
        <v>2184</v>
      </c>
      <c r="P494" s="467" t="s">
        <v>307</v>
      </c>
      <c r="Q494" s="467" t="s">
        <v>2168</v>
      </c>
      <c r="R494" s="467" t="s">
        <v>351</v>
      </c>
      <c r="S494" s="467" t="s">
        <v>61</v>
      </c>
      <c r="T494" s="467" t="s">
        <v>240</v>
      </c>
      <c r="U494" s="467" t="s">
        <v>302</v>
      </c>
      <c r="V494" s="467">
        <v>53.43</v>
      </c>
      <c r="W494" s="467">
        <v>60</v>
      </c>
    </row>
    <row r="495" spans="1:23">
      <c r="A495" s="467"/>
      <c r="B495" s="467"/>
      <c r="C495" s="468" t="s">
        <v>2950</v>
      </c>
      <c r="D495" s="467" t="s">
        <v>189</v>
      </c>
      <c r="E495" s="467" t="s">
        <v>259</v>
      </c>
      <c r="F495" s="472">
        <v>43555</v>
      </c>
      <c r="G495" s="467" t="s">
        <v>348</v>
      </c>
      <c r="H495" s="467" t="s">
        <v>2931</v>
      </c>
      <c r="I495" s="467" t="s">
        <v>2170</v>
      </c>
      <c r="J495" s="467" t="s">
        <v>370</v>
      </c>
      <c r="K495" s="467">
        <v>45.68</v>
      </c>
      <c r="L495" s="467" t="s">
        <v>10</v>
      </c>
      <c r="M495" s="467">
        <v>60</v>
      </c>
      <c r="N495" s="467" t="s">
        <v>306</v>
      </c>
      <c r="O495" s="467" t="s">
        <v>2184</v>
      </c>
      <c r="P495" s="467" t="s">
        <v>307</v>
      </c>
      <c r="Q495" s="467" t="s">
        <v>2168</v>
      </c>
      <c r="R495" s="467" t="s">
        <v>351</v>
      </c>
      <c r="S495" s="467" t="s">
        <v>61</v>
      </c>
      <c r="T495" s="467" t="s">
        <v>240</v>
      </c>
      <c r="U495" s="467" t="s">
        <v>302</v>
      </c>
      <c r="V495" s="467">
        <v>53.43</v>
      </c>
      <c r="W495" s="467">
        <v>60</v>
      </c>
    </row>
    <row r="496" spans="1:23">
      <c r="A496" s="467"/>
      <c r="B496" s="467"/>
      <c r="C496" s="468" t="s">
        <v>2951</v>
      </c>
      <c r="D496" s="467" t="s">
        <v>189</v>
      </c>
      <c r="E496" s="467" t="s">
        <v>259</v>
      </c>
      <c r="F496" s="472">
        <v>43555</v>
      </c>
      <c r="G496" s="467" t="s">
        <v>348</v>
      </c>
      <c r="H496" s="467" t="s">
        <v>2931</v>
      </c>
      <c r="I496" s="467" t="s">
        <v>2170</v>
      </c>
      <c r="J496" s="467" t="s">
        <v>371</v>
      </c>
      <c r="K496" s="467">
        <v>15.23</v>
      </c>
      <c r="L496" s="467" t="s">
        <v>10</v>
      </c>
      <c r="M496" s="467">
        <v>20</v>
      </c>
      <c r="N496" s="467" t="s">
        <v>306</v>
      </c>
      <c r="O496" s="467" t="s">
        <v>2184</v>
      </c>
      <c r="P496" s="467" t="s">
        <v>307</v>
      </c>
      <c r="Q496" s="467" t="s">
        <v>2168</v>
      </c>
      <c r="R496" s="467" t="s">
        <v>351</v>
      </c>
      <c r="S496" s="467" t="s">
        <v>61</v>
      </c>
      <c r="T496" s="467" t="s">
        <v>240</v>
      </c>
      <c r="U496" s="467" t="s">
        <v>302</v>
      </c>
      <c r="V496" s="467">
        <v>17.809999999999999</v>
      </c>
      <c r="W496" s="467">
        <v>20</v>
      </c>
    </row>
    <row r="497" spans="1:23">
      <c r="A497" s="467"/>
      <c r="B497" s="467"/>
      <c r="C497" s="468" t="s">
        <v>2952</v>
      </c>
      <c r="D497" s="467" t="s">
        <v>189</v>
      </c>
      <c r="E497" s="467" t="s">
        <v>259</v>
      </c>
      <c r="F497" s="472">
        <v>43555</v>
      </c>
      <c r="G497" s="467" t="s">
        <v>348</v>
      </c>
      <c r="H497" s="467" t="s">
        <v>2931</v>
      </c>
      <c r="I497" s="467" t="s">
        <v>2170</v>
      </c>
      <c r="J497" s="467" t="s">
        <v>372</v>
      </c>
      <c r="K497" s="467">
        <v>22.84</v>
      </c>
      <c r="L497" s="467" t="s">
        <v>10</v>
      </c>
      <c r="M497" s="467">
        <v>30</v>
      </c>
      <c r="N497" s="467" t="s">
        <v>306</v>
      </c>
      <c r="O497" s="467" t="s">
        <v>2184</v>
      </c>
      <c r="P497" s="467" t="s">
        <v>307</v>
      </c>
      <c r="Q497" s="467" t="s">
        <v>2168</v>
      </c>
      <c r="R497" s="467" t="s">
        <v>351</v>
      </c>
      <c r="S497" s="467" t="s">
        <v>61</v>
      </c>
      <c r="T497" s="467" t="s">
        <v>240</v>
      </c>
      <c r="U497" s="467" t="s">
        <v>302</v>
      </c>
      <c r="V497" s="467">
        <v>26.71</v>
      </c>
      <c r="W497" s="467">
        <v>30</v>
      </c>
    </row>
    <row r="498" spans="1:23">
      <c r="A498" s="467"/>
      <c r="B498" s="467"/>
      <c r="C498" s="468" t="s">
        <v>2953</v>
      </c>
      <c r="D498" s="467" t="s">
        <v>189</v>
      </c>
      <c r="E498" s="467" t="s">
        <v>259</v>
      </c>
      <c r="F498" s="472">
        <v>43555</v>
      </c>
      <c r="G498" s="467" t="s">
        <v>348</v>
      </c>
      <c r="H498" s="467" t="s">
        <v>2931</v>
      </c>
      <c r="I498" s="467" t="s">
        <v>2170</v>
      </c>
      <c r="J498" s="467" t="s">
        <v>373</v>
      </c>
      <c r="K498" s="467">
        <v>22.84</v>
      </c>
      <c r="L498" s="467" t="s">
        <v>10</v>
      </c>
      <c r="M498" s="467">
        <v>30</v>
      </c>
      <c r="N498" s="467" t="s">
        <v>306</v>
      </c>
      <c r="O498" s="467" t="s">
        <v>2184</v>
      </c>
      <c r="P498" s="467" t="s">
        <v>307</v>
      </c>
      <c r="Q498" s="467" t="s">
        <v>2168</v>
      </c>
      <c r="R498" s="467" t="s">
        <v>351</v>
      </c>
      <c r="S498" s="467" t="s">
        <v>61</v>
      </c>
      <c r="T498" s="467" t="s">
        <v>240</v>
      </c>
      <c r="U498" s="467" t="s">
        <v>302</v>
      </c>
      <c r="V498" s="467">
        <v>26.71</v>
      </c>
      <c r="W498" s="467">
        <v>30</v>
      </c>
    </row>
    <row r="499" spans="1:23">
      <c r="A499" s="467"/>
      <c r="B499" s="467"/>
      <c r="C499" s="468" t="s">
        <v>2954</v>
      </c>
      <c r="D499" s="467" t="s">
        <v>189</v>
      </c>
      <c r="E499" s="467" t="s">
        <v>259</v>
      </c>
      <c r="F499" s="472">
        <v>43555</v>
      </c>
      <c r="G499" s="467" t="s">
        <v>348</v>
      </c>
      <c r="H499" s="467" t="s">
        <v>2931</v>
      </c>
      <c r="I499" s="467" t="s">
        <v>2170</v>
      </c>
      <c r="J499" s="467" t="s">
        <v>374</v>
      </c>
      <c r="K499" s="467">
        <v>22.84</v>
      </c>
      <c r="L499" s="467" t="s">
        <v>10</v>
      </c>
      <c r="M499" s="467">
        <v>30</v>
      </c>
      <c r="N499" s="467" t="s">
        <v>306</v>
      </c>
      <c r="O499" s="467" t="s">
        <v>2184</v>
      </c>
      <c r="P499" s="467" t="s">
        <v>307</v>
      </c>
      <c r="Q499" s="467" t="s">
        <v>2168</v>
      </c>
      <c r="R499" s="467" t="s">
        <v>351</v>
      </c>
      <c r="S499" s="467" t="s">
        <v>61</v>
      </c>
      <c r="T499" s="467" t="s">
        <v>240</v>
      </c>
      <c r="U499" s="467" t="s">
        <v>302</v>
      </c>
      <c r="V499" s="467">
        <v>26.71</v>
      </c>
      <c r="W499" s="467">
        <v>30</v>
      </c>
    </row>
    <row r="500" spans="1:23">
      <c r="A500" s="467"/>
      <c r="B500" s="467"/>
      <c r="C500" s="468" t="s">
        <v>2955</v>
      </c>
      <c r="D500" s="467" t="s">
        <v>189</v>
      </c>
      <c r="E500" s="467" t="s">
        <v>259</v>
      </c>
      <c r="F500" s="472">
        <v>43555</v>
      </c>
      <c r="G500" s="467" t="s">
        <v>348</v>
      </c>
      <c r="H500" s="467" t="s">
        <v>2931</v>
      </c>
      <c r="I500" s="467" t="s">
        <v>2170</v>
      </c>
      <c r="J500" s="467" t="s">
        <v>375</v>
      </c>
      <c r="K500" s="467">
        <v>15.23</v>
      </c>
      <c r="L500" s="467" t="s">
        <v>10</v>
      </c>
      <c r="M500" s="467">
        <v>20</v>
      </c>
      <c r="N500" s="467" t="s">
        <v>306</v>
      </c>
      <c r="O500" s="467" t="s">
        <v>2184</v>
      </c>
      <c r="P500" s="467" t="s">
        <v>307</v>
      </c>
      <c r="Q500" s="467" t="s">
        <v>2168</v>
      </c>
      <c r="R500" s="467" t="s">
        <v>351</v>
      </c>
      <c r="S500" s="467" t="s">
        <v>61</v>
      </c>
      <c r="T500" s="467" t="s">
        <v>240</v>
      </c>
      <c r="U500" s="467" t="s">
        <v>302</v>
      </c>
      <c r="V500" s="467">
        <v>17.809999999999999</v>
      </c>
      <c r="W500" s="467">
        <v>20</v>
      </c>
    </row>
    <row r="501" spans="1:23">
      <c r="A501" s="467"/>
      <c r="B501" s="467"/>
      <c r="C501" s="468" t="s">
        <v>2956</v>
      </c>
      <c r="D501" s="467" t="s">
        <v>189</v>
      </c>
      <c r="E501" s="467" t="s">
        <v>259</v>
      </c>
      <c r="F501" s="472">
        <v>43555</v>
      </c>
      <c r="G501" s="467" t="s">
        <v>348</v>
      </c>
      <c r="H501" s="467" t="s">
        <v>2931</v>
      </c>
      <c r="I501" s="467" t="s">
        <v>2170</v>
      </c>
      <c r="J501" s="467" t="s">
        <v>376</v>
      </c>
      <c r="K501" s="467">
        <v>15.23</v>
      </c>
      <c r="L501" s="467" t="s">
        <v>10</v>
      </c>
      <c r="M501" s="467">
        <v>20</v>
      </c>
      <c r="N501" s="467" t="s">
        <v>306</v>
      </c>
      <c r="O501" s="467" t="s">
        <v>2184</v>
      </c>
      <c r="P501" s="467" t="s">
        <v>307</v>
      </c>
      <c r="Q501" s="467" t="s">
        <v>2168</v>
      </c>
      <c r="R501" s="467" t="s">
        <v>351</v>
      </c>
      <c r="S501" s="467" t="s">
        <v>61</v>
      </c>
      <c r="T501" s="467" t="s">
        <v>240</v>
      </c>
      <c r="U501" s="467" t="s">
        <v>302</v>
      </c>
      <c r="V501" s="467">
        <v>17.809999999999999</v>
      </c>
      <c r="W501" s="467">
        <v>20</v>
      </c>
    </row>
    <row r="502" spans="1:23">
      <c r="A502" s="467"/>
      <c r="B502" s="467"/>
      <c r="C502" s="468" t="s">
        <v>2957</v>
      </c>
      <c r="D502" s="467" t="s">
        <v>189</v>
      </c>
      <c r="E502" s="467" t="s">
        <v>259</v>
      </c>
      <c r="F502" s="472">
        <v>43555</v>
      </c>
      <c r="G502" s="467" t="s">
        <v>348</v>
      </c>
      <c r="H502" s="467" t="s">
        <v>2931</v>
      </c>
      <c r="I502" s="467" t="s">
        <v>2170</v>
      </c>
      <c r="J502" s="467" t="s">
        <v>377</v>
      </c>
      <c r="K502" s="467">
        <v>15.23</v>
      </c>
      <c r="L502" s="467" t="s">
        <v>10</v>
      </c>
      <c r="M502" s="467">
        <v>20</v>
      </c>
      <c r="N502" s="467" t="s">
        <v>306</v>
      </c>
      <c r="O502" s="467" t="s">
        <v>2184</v>
      </c>
      <c r="P502" s="467" t="s">
        <v>307</v>
      </c>
      <c r="Q502" s="467" t="s">
        <v>2168</v>
      </c>
      <c r="R502" s="467" t="s">
        <v>351</v>
      </c>
      <c r="S502" s="467" t="s">
        <v>61</v>
      </c>
      <c r="T502" s="467" t="s">
        <v>240</v>
      </c>
      <c r="U502" s="467" t="s">
        <v>302</v>
      </c>
      <c r="V502" s="467">
        <v>17.809999999999999</v>
      </c>
      <c r="W502" s="467">
        <v>20</v>
      </c>
    </row>
    <row r="503" spans="1:23">
      <c r="A503" s="467"/>
      <c r="B503" s="467"/>
      <c r="C503" s="468" t="s">
        <v>2958</v>
      </c>
      <c r="D503" s="467" t="s">
        <v>189</v>
      </c>
      <c r="E503" s="467" t="s">
        <v>259</v>
      </c>
      <c r="F503" s="472">
        <v>43555</v>
      </c>
      <c r="G503" s="467" t="s">
        <v>348</v>
      </c>
      <c r="H503" s="467" t="s">
        <v>2931</v>
      </c>
      <c r="I503" s="467" t="s">
        <v>2170</v>
      </c>
      <c r="J503" s="467" t="s">
        <v>378</v>
      </c>
      <c r="K503" s="467">
        <v>15.23</v>
      </c>
      <c r="L503" s="467" t="s">
        <v>10</v>
      </c>
      <c r="M503" s="467">
        <v>20</v>
      </c>
      <c r="N503" s="467" t="s">
        <v>306</v>
      </c>
      <c r="O503" s="467" t="s">
        <v>2184</v>
      </c>
      <c r="P503" s="467" t="s">
        <v>307</v>
      </c>
      <c r="Q503" s="467" t="s">
        <v>2168</v>
      </c>
      <c r="R503" s="467" t="s">
        <v>351</v>
      </c>
      <c r="S503" s="467" t="s">
        <v>61</v>
      </c>
      <c r="T503" s="467" t="s">
        <v>240</v>
      </c>
      <c r="U503" s="467" t="s">
        <v>302</v>
      </c>
      <c r="V503" s="467">
        <v>17.809999999999999</v>
      </c>
      <c r="W503" s="467">
        <v>20</v>
      </c>
    </row>
    <row r="504" spans="1:23">
      <c r="A504" s="467"/>
      <c r="B504" s="467"/>
      <c r="C504" s="468" t="s">
        <v>2959</v>
      </c>
      <c r="D504" s="467" t="s">
        <v>189</v>
      </c>
      <c r="E504" s="467" t="s">
        <v>259</v>
      </c>
      <c r="F504" s="472">
        <v>43555</v>
      </c>
      <c r="G504" s="467" t="s">
        <v>348</v>
      </c>
      <c r="H504" s="467" t="s">
        <v>2931</v>
      </c>
      <c r="I504" s="467" t="s">
        <v>2170</v>
      </c>
      <c r="J504" s="467" t="s">
        <v>379</v>
      </c>
      <c r="K504" s="467">
        <v>190.34</v>
      </c>
      <c r="L504" s="467" t="s">
        <v>10</v>
      </c>
      <c r="M504" s="467">
        <v>250</v>
      </c>
      <c r="N504" s="467" t="s">
        <v>306</v>
      </c>
      <c r="O504" s="467" t="s">
        <v>2184</v>
      </c>
      <c r="P504" s="467" t="s">
        <v>307</v>
      </c>
      <c r="Q504" s="467" t="s">
        <v>2168</v>
      </c>
      <c r="R504" s="467" t="s">
        <v>351</v>
      </c>
      <c r="S504" s="467" t="s">
        <v>61</v>
      </c>
      <c r="T504" s="467" t="s">
        <v>240</v>
      </c>
      <c r="U504" s="467" t="s">
        <v>302</v>
      </c>
      <c r="V504" s="467">
        <v>222.61</v>
      </c>
      <c r="W504" s="467">
        <v>250</v>
      </c>
    </row>
    <row r="505" spans="1:23">
      <c r="A505" s="467"/>
      <c r="B505" s="467"/>
      <c r="C505" s="468" t="s">
        <v>2960</v>
      </c>
      <c r="D505" s="467" t="s">
        <v>189</v>
      </c>
      <c r="E505" s="467" t="s">
        <v>259</v>
      </c>
      <c r="F505" s="472">
        <v>43555</v>
      </c>
      <c r="G505" s="467" t="s">
        <v>348</v>
      </c>
      <c r="H505" s="467" t="s">
        <v>2931</v>
      </c>
      <c r="I505" s="467" t="s">
        <v>2170</v>
      </c>
      <c r="J505" s="467" t="s">
        <v>380</v>
      </c>
      <c r="K505" s="467">
        <v>190.34</v>
      </c>
      <c r="L505" s="467" t="s">
        <v>10</v>
      </c>
      <c r="M505" s="467">
        <v>250</v>
      </c>
      <c r="N505" s="467" t="s">
        <v>306</v>
      </c>
      <c r="O505" s="467" t="s">
        <v>2184</v>
      </c>
      <c r="P505" s="467" t="s">
        <v>307</v>
      </c>
      <c r="Q505" s="467" t="s">
        <v>2168</v>
      </c>
      <c r="R505" s="467" t="s">
        <v>351</v>
      </c>
      <c r="S505" s="467" t="s">
        <v>61</v>
      </c>
      <c r="T505" s="467" t="s">
        <v>240</v>
      </c>
      <c r="U505" s="467" t="s">
        <v>302</v>
      </c>
      <c r="V505" s="467">
        <v>222.61</v>
      </c>
      <c r="W505" s="467">
        <v>250</v>
      </c>
    </row>
    <row r="506" spans="1:23">
      <c r="A506" s="467"/>
      <c r="B506" s="467"/>
      <c r="C506" s="468" t="s">
        <v>2961</v>
      </c>
      <c r="D506" s="467" t="s">
        <v>189</v>
      </c>
      <c r="E506" s="467" t="s">
        <v>259</v>
      </c>
      <c r="F506" s="472">
        <v>43555</v>
      </c>
      <c r="G506" s="467" t="s">
        <v>348</v>
      </c>
      <c r="H506" s="467" t="s">
        <v>2931</v>
      </c>
      <c r="I506" s="467" t="s">
        <v>2170</v>
      </c>
      <c r="J506" s="467" t="s">
        <v>381</v>
      </c>
      <c r="K506" s="467">
        <v>190.34</v>
      </c>
      <c r="L506" s="467" t="s">
        <v>10</v>
      </c>
      <c r="M506" s="467">
        <v>250</v>
      </c>
      <c r="N506" s="467" t="s">
        <v>306</v>
      </c>
      <c r="O506" s="467" t="s">
        <v>2184</v>
      </c>
      <c r="P506" s="467" t="s">
        <v>307</v>
      </c>
      <c r="Q506" s="467" t="s">
        <v>2168</v>
      </c>
      <c r="R506" s="467" t="s">
        <v>351</v>
      </c>
      <c r="S506" s="467" t="s">
        <v>61</v>
      </c>
      <c r="T506" s="467" t="s">
        <v>240</v>
      </c>
      <c r="U506" s="467" t="s">
        <v>302</v>
      </c>
      <c r="V506" s="467">
        <v>222.61</v>
      </c>
      <c r="W506" s="467">
        <v>250</v>
      </c>
    </row>
    <row r="507" spans="1:23">
      <c r="A507" s="467"/>
      <c r="B507" s="467"/>
      <c r="C507" s="468" t="s">
        <v>2962</v>
      </c>
      <c r="D507" s="467" t="s">
        <v>189</v>
      </c>
      <c r="E507" s="467" t="s">
        <v>259</v>
      </c>
      <c r="F507" s="472">
        <v>43555</v>
      </c>
      <c r="G507" s="467" t="s">
        <v>348</v>
      </c>
      <c r="H507" s="467" t="s">
        <v>2931</v>
      </c>
      <c r="I507" s="467" t="s">
        <v>2170</v>
      </c>
      <c r="J507" s="467" t="s">
        <v>382</v>
      </c>
      <c r="K507" s="467">
        <v>190.34</v>
      </c>
      <c r="L507" s="467" t="s">
        <v>10</v>
      </c>
      <c r="M507" s="467">
        <v>250</v>
      </c>
      <c r="N507" s="467" t="s">
        <v>306</v>
      </c>
      <c r="O507" s="467" t="s">
        <v>2184</v>
      </c>
      <c r="P507" s="467" t="s">
        <v>307</v>
      </c>
      <c r="Q507" s="467" t="s">
        <v>2168</v>
      </c>
      <c r="R507" s="467" t="s">
        <v>351</v>
      </c>
      <c r="S507" s="467" t="s">
        <v>61</v>
      </c>
      <c r="T507" s="467" t="s">
        <v>240</v>
      </c>
      <c r="U507" s="467" t="s">
        <v>302</v>
      </c>
      <c r="V507" s="467">
        <v>222.61</v>
      </c>
      <c r="W507" s="467">
        <v>250</v>
      </c>
    </row>
    <row r="508" spans="1:23">
      <c r="A508" s="467"/>
      <c r="B508" s="467"/>
      <c r="C508" s="468" t="s">
        <v>2963</v>
      </c>
      <c r="D508" s="467" t="s">
        <v>189</v>
      </c>
      <c r="E508" s="467" t="s">
        <v>259</v>
      </c>
      <c r="F508" s="472">
        <v>43555</v>
      </c>
      <c r="G508" s="467" t="s">
        <v>348</v>
      </c>
      <c r="H508" s="467" t="s">
        <v>2931</v>
      </c>
      <c r="I508" s="467" t="s">
        <v>2170</v>
      </c>
      <c r="J508" s="467" t="s">
        <v>383</v>
      </c>
      <c r="K508" s="467">
        <v>190.34</v>
      </c>
      <c r="L508" s="467" t="s">
        <v>10</v>
      </c>
      <c r="M508" s="467">
        <v>250</v>
      </c>
      <c r="N508" s="467" t="s">
        <v>306</v>
      </c>
      <c r="O508" s="467" t="s">
        <v>2184</v>
      </c>
      <c r="P508" s="467" t="s">
        <v>307</v>
      </c>
      <c r="Q508" s="467" t="s">
        <v>2168</v>
      </c>
      <c r="R508" s="467" t="s">
        <v>351</v>
      </c>
      <c r="S508" s="467" t="s">
        <v>61</v>
      </c>
      <c r="T508" s="467" t="s">
        <v>240</v>
      </c>
      <c r="U508" s="467" t="s">
        <v>302</v>
      </c>
      <c r="V508" s="467">
        <v>222.61</v>
      </c>
      <c r="W508" s="467">
        <v>250</v>
      </c>
    </row>
    <row r="509" spans="1:23">
      <c r="A509" s="467"/>
      <c r="B509" s="467"/>
      <c r="C509" s="468" t="s">
        <v>2964</v>
      </c>
      <c r="D509" s="467" t="s">
        <v>189</v>
      </c>
      <c r="E509" s="467" t="s">
        <v>259</v>
      </c>
      <c r="F509" s="472">
        <v>43646</v>
      </c>
      <c r="G509" s="467" t="s">
        <v>865</v>
      </c>
      <c r="H509" s="467" t="s">
        <v>2557</v>
      </c>
      <c r="I509" s="467" t="s">
        <v>2201</v>
      </c>
      <c r="J509" s="467" t="s">
        <v>919</v>
      </c>
      <c r="K509" s="467">
        <v>23</v>
      </c>
      <c r="L509" s="467" t="s">
        <v>10</v>
      </c>
      <c r="M509" s="467">
        <v>30</v>
      </c>
      <c r="N509" s="467" t="s">
        <v>350</v>
      </c>
      <c r="O509" s="467" t="s">
        <v>2249</v>
      </c>
      <c r="P509" s="467" t="s">
        <v>307</v>
      </c>
      <c r="Q509" s="467" t="s">
        <v>2168</v>
      </c>
      <c r="R509" s="467" t="s">
        <v>351</v>
      </c>
      <c r="S509" s="467" t="s">
        <v>61</v>
      </c>
      <c r="T509" s="467" t="s">
        <v>240</v>
      </c>
      <c r="U509" s="467" t="s">
        <v>302</v>
      </c>
      <c r="V509" s="467">
        <v>26.03</v>
      </c>
      <c r="W509" s="467">
        <v>30</v>
      </c>
    </row>
    <row r="510" spans="1:23">
      <c r="A510" s="467"/>
      <c r="B510" s="467"/>
      <c r="C510" s="468" t="s">
        <v>2965</v>
      </c>
      <c r="D510" s="467" t="s">
        <v>189</v>
      </c>
      <c r="E510" s="467" t="s">
        <v>259</v>
      </c>
      <c r="F510" s="472">
        <v>43646</v>
      </c>
      <c r="G510" s="467" t="s">
        <v>865</v>
      </c>
      <c r="H510" s="467" t="s">
        <v>2557</v>
      </c>
      <c r="I510" s="467" t="s">
        <v>2201</v>
      </c>
      <c r="J510" s="467" t="s">
        <v>920</v>
      </c>
      <c r="K510" s="467">
        <v>23</v>
      </c>
      <c r="L510" s="467" t="s">
        <v>10</v>
      </c>
      <c r="M510" s="467">
        <v>30</v>
      </c>
      <c r="N510" s="467" t="s">
        <v>350</v>
      </c>
      <c r="O510" s="467" t="s">
        <v>2249</v>
      </c>
      <c r="P510" s="467" t="s">
        <v>307</v>
      </c>
      <c r="Q510" s="467" t="s">
        <v>2168</v>
      </c>
      <c r="R510" s="467" t="s">
        <v>351</v>
      </c>
      <c r="S510" s="467" t="s">
        <v>61</v>
      </c>
      <c r="T510" s="467" t="s">
        <v>240</v>
      </c>
      <c r="U510" s="467" t="s">
        <v>302</v>
      </c>
      <c r="V510" s="467">
        <v>26.03</v>
      </c>
      <c r="W510" s="467">
        <v>30</v>
      </c>
    </row>
    <row r="511" spans="1:23">
      <c r="A511" s="467"/>
      <c r="B511" s="467"/>
      <c r="C511" s="468" t="s">
        <v>2966</v>
      </c>
      <c r="D511" s="467" t="s">
        <v>189</v>
      </c>
      <c r="E511" s="467" t="s">
        <v>259</v>
      </c>
      <c r="F511" s="472">
        <v>43646</v>
      </c>
      <c r="G511" s="467" t="s">
        <v>865</v>
      </c>
      <c r="H511" s="467" t="s">
        <v>2557</v>
      </c>
      <c r="I511" s="467" t="s">
        <v>2201</v>
      </c>
      <c r="J511" s="467" t="s">
        <v>921</v>
      </c>
      <c r="K511" s="467">
        <v>23</v>
      </c>
      <c r="L511" s="467" t="s">
        <v>10</v>
      </c>
      <c r="M511" s="467">
        <v>30</v>
      </c>
      <c r="N511" s="467" t="s">
        <v>350</v>
      </c>
      <c r="O511" s="467" t="s">
        <v>2249</v>
      </c>
      <c r="P511" s="467" t="s">
        <v>307</v>
      </c>
      <c r="Q511" s="467" t="s">
        <v>2168</v>
      </c>
      <c r="R511" s="467" t="s">
        <v>351</v>
      </c>
      <c r="S511" s="467" t="s">
        <v>61</v>
      </c>
      <c r="T511" s="467" t="s">
        <v>240</v>
      </c>
      <c r="U511" s="467" t="s">
        <v>302</v>
      </c>
      <c r="V511" s="467">
        <v>26.03</v>
      </c>
      <c r="W511" s="467">
        <v>30</v>
      </c>
    </row>
    <row r="512" spans="1:23">
      <c r="A512" s="467"/>
      <c r="B512" s="467"/>
      <c r="C512" s="468" t="s">
        <v>2967</v>
      </c>
      <c r="D512" s="467" t="s">
        <v>189</v>
      </c>
      <c r="E512" s="467" t="s">
        <v>259</v>
      </c>
      <c r="F512" s="472">
        <v>43646</v>
      </c>
      <c r="G512" s="467" t="s">
        <v>865</v>
      </c>
      <c r="H512" s="467" t="s">
        <v>2557</v>
      </c>
      <c r="I512" s="467" t="s">
        <v>2201</v>
      </c>
      <c r="J512" s="467" t="s">
        <v>922</v>
      </c>
      <c r="K512" s="467">
        <v>23</v>
      </c>
      <c r="L512" s="467" t="s">
        <v>10</v>
      </c>
      <c r="M512" s="467">
        <v>30</v>
      </c>
      <c r="N512" s="467" t="s">
        <v>350</v>
      </c>
      <c r="O512" s="467" t="s">
        <v>2249</v>
      </c>
      <c r="P512" s="467" t="s">
        <v>307</v>
      </c>
      <c r="Q512" s="467" t="s">
        <v>2168</v>
      </c>
      <c r="R512" s="467" t="s">
        <v>351</v>
      </c>
      <c r="S512" s="467" t="s">
        <v>61</v>
      </c>
      <c r="T512" s="467" t="s">
        <v>240</v>
      </c>
      <c r="U512" s="467" t="s">
        <v>302</v>
      </c>
      <c r="V512" s="467">
        <v>26.03</v>
      </c>
      <c r="W512" s="467">
        <v>30</v>
      </c>
    </row>
    <row r="513" spans="1:23">
      <c r="A513" s="467"/>
      <c r="B513" s="467"/>
      <c r="C513" s="468" t="s">
        <v>2968</v>
      </c>
      <c r="D513" s="467" t="s">
        <v>189</v>
      </c>
      <c r="E513" s="467" t="s">
        <v>259</v>
      </c>
      <c r="F513" s="472">
        <v>43646</v>
      </c>
      <c r="G513" s="467" t="s">
        <v>865</v>
      </c>
      <c r="H513" s="467" t="s">
        <v>2557</v>
      </c>
      <c r="I513" s="467" t="s">
        <v>2201</v>
      </c>
      <c r="J513" s="467" t="s">
        <v>923</v>
      </c>
      <c r="K513" s="467">
        <v>23</v>
      </c>
      <c r="L513" s="467" t="s">
        <v>10</v>
      </c>
      <c r="M513" s="467">
        <v>30</v>
      </c>
      <c r="N513" s="467" t="s">
        <v>350</v>
      </c>
      <c r="O513" s="467" t="s">
        <v>2249</v>
      </c>
      <c r="P513" s="467" t="s">
        <v>307</v>
      </c>
      <c r="Q513" s="467" t="s">
        <v>2168</v>
      </c>
      <c r="R513" s="467" t="s">
        <v>351</v>
      </c>
      <c r="S513" s="467" t="s">
        <v>61</v>
      </c>
      <c r="T513" s="467" t="s">
        <v>240</v>
      </c>
      <c r="U513" s="467" t="s">
        <v>302</v>
      </c>
      <c r="V513" s="467">
        <v>26.03</v>
      </c>
      <c r="W513" s="467">
        <v>30</v>
      </c>
    </row>
    <row r="514" spans="1:23">
      <c r="A514" s="467"/>
      <c r="B514" s="467"/>
      <c r="C514" s="468" t="s">
        <v>2969</v>
      </c>
      <c r="D514" s="467" t="s">
        <v>189</v>
      </c>
      <c r="E514" s="467" t="s">
        <v>259</v>
      </c>
      <c r="F514" s="472">
        <v>43646</v>
      </c>
      <c r="G514" s="467" t="s">
        <v>865</v>
      </c>
      <c r="H514" s="467" t="s">
        <v>2557</v>
      </c>
      <c r="I514" s="467" t="s">
        <v>2201</v>
      </c>
      <c r="J514" s="467" t="s">
        <v>924</v>
      </c>
      <c r="K514" s="467">
        <v>46</v>
      </c>
      <c r="L514" s="467" t="s">
        <v>10</v>
      </c>
      <c r="M514" s="467">
        <v>60</v>
      </c>
      <c r="N514" s="467" t="s">
        <v>306</v>
      </c>
      <c r="O514" s="467" t="s">
        <v>2184</v>
      </c>
      <c r="P514" s="467" t="s">
        <v>307</v>
      </c>
      <c r="Q514" s="467" t="s">
        <v>2168</v>
      </c>
      <c r="R514" s="467" t="s">
        <v>351</v>
      </c>
      <c r="S514" s="467" t="s">
        <v>61</v>
      </c>
      <c r="T514" s="467" t="s">
        <v>240</v>
      </c>
      <c r="U514" s="467" t="s">
        <v>302</v>
      </c>
      <c r="V514" s="467">
        <v>52.05</v>
      </c>
      <c r="W514" s="467">
        <v>60</v>
      </c>
    </row>
    <row r="515" spans="1:23">
      <c r="A515" s="467"/>
      <c r="B515" s="467"/>
      <c r="C515" s="468" t="s">
        <v>2970</v>
      </c>
      <c r="D515" s="467" t="s">
        <v>189</v>
      </c>
      <c r="E515" s="467" t="s">
        <v>259</v>
      </c>
      <c r="F515" s="472">
        <v>43646</v>
      </c>
      <c r="G515" s="467" t="s">
        <v>865</v>
      </c>
      <c r="H515" s="467" t="s">
        <v>2557</v>
      </c>
      <c r="I515" s="467" t="s">
        <v>2201</v>
      </c>
      <c r="J515" s="467" t="s">
        <v>925</v>
      </c>
      <c r="K515" s="467">
        <v>46</v>
      </c>
      <c r="L515" s="467" t="s">
        <v>10</v>
      </c>
      <c r="M515" s="467">
        <v>60</v>
      </c>
      <c r="N515" s="467" t="s">
        <v>306</v>
      </c>
      <c r="O515" s="467" t="s">
        <v>2184</v>
      </c>
      <c r="P515" s="467" t="s">
        <v>307</v>
      </c>
      <c r="Q515" s="467" t="s">
        <v>2168</v>
      </c>
      <c r="R515" s="467" t="s">
        <v>351</v>
      </c>
      <c r="S515" s="467" t="s">
        <v>61</v>
      </c>
      <c r="T515" s="467" t="s">
        <v>240</v>
      </c>
      <c r="U515" s="467" t="s">
        <v>302</v>
      </c>
      <c r="V515" s="467">
        <v>52.05</v>
      </c>
      <c r="W515" s="467">
        <v>60</v>
      </c>
    </row>
    <row r="516" spans="1:23">
      <c r="A516" s="467"/>
      <c r="B516" s="467"/>
      <c r="C516" s="468" t="s">
        <v>2971</v>
      </c>
      <c r="D516" s="467" t="s">
        <v>189</v>
      </c>
      <c r="E516" s="467" t="s">
        <v>259</v>
      </c>
      <c r="F516" s="472">
        <v>43646</v>
      </c>
      <c r="G516" s="467" t="s">
        <v>865</v>
      </c>
      <c r="H516" s="467" t="s">
        <v>2557</v>
      </c>
      <c r="I516" s="467" t="s">
        <v>2201</v>
      </c>
      <c r="J516" s="467" t="s">
        <v>926</v>
      </c>
      <c r="K516" s="467">
        <v>46</v>
      </c>
      <c r="L516" s="467" t="s">
        <v>10</v>
      </c>
      <c r="M516" s="467">
        <v>60</v>
      </c>
      <c r="N516" s="467" t="s">
        <v>306</v>
      </c>
      <c r="O516" s="467" t="s">
        <v>2184</v>
      </c>
      <c r="P516" s="467" t="s">
        <v>307</v>
      </c>
      <c r="Q516" s="467" t="s">
        <v>2168</v>
      </c>
      <c r="R516" s="467" t="s">
        <v>351</v>
      </c>
      <c r="S516" s="467" t="s">
        <v>61</v>
      </c>
      <c r="T516" s="467" t="s">
        <v>240</v>
      </c>
      <c r="U516" s="467" t="s">
        <v>302</v>
      </c>
      <c r="V516" s="467">
        <v>52.05</v>
      </c>
      <c r="W516" s="467">
        <v>60</v>
      </c>
    </row>
    <row r="517" spans="1:23">
      <c r="A517" s="467"/>
      <c r="B517" s="467"/>
      <c r="C517" s="468" t="s">
        <v>2972</v>
      </c>
      <c r="D517" s="467" t="s">
        <v>189</v>
      </c>
      <c r="E517" s="467" t="s">
        <v>259</v>
      </c>
      <c r="F517" s="472">
        <v>43646</v>
      </c>
      <c r="G517" s="467" t="s">
        <v>865</v>
      </c>
      <c r="H517" s="467" t="s">
        <v>2557</v>
      </c>
      <c r="I517" s="467" t="s">
        <v>2201</v>
      </c>
      <c r="J517" s="467" t="s">
        <v>927</v>
      </c>
      <c r="K517" s="467">
        <v>30.67</v>
      </c>
      <c r="L517" s="467" t="s">
        <v>10</v>
      </c>
      <c r="M517" s="467">
        <v>40</v>
      </c>
      <c r="N517" s="467" t="s">
        <v>306</v>
      </c>
      <c r="O517" s="467" t="s">
        <v>2184</v>
      </c>
      <c r="P517" s="467" t="s">
        <v>307</v>
      </c>
      <c r="Q517" s="467" t="s">
        <v>2168</v>
      </c>
      <c r="R517" s="467" t="s">
        <v>351</v>
      </c>
      <c r="S517" s="467" t="s">
        <v>61</v>
      </c>
      <c r="T517" s="467" t="s">
        <v>240</v>
      </c>
      <c r="U517" s="467" t="s">
        <v>302</v>
      </c>
      <c r="V517" s="467">
        <v>34.71</v>
      </c>
      <c r="W517" s="467">
        <v>40</v>
      </c>
    </row>
    <row r="518" spans="1:23">
      <c r="A518" s="467"/>
      <c r="B518" s="467"/>
      <c r="C518" s="468" t="s">
        <v>2973</v>
      </c>
      <c r="D518" s="467" t="s">
        <v>189</v>
      </c>
      <c r="E518" s="467" t="s">
        <v>259</v>
      </c>
      <c r="F518" s="472">
        <v>43646</v>
      </c>
      <c r="G518" s="467" t="s">
        <v>865</v>
      </c>
      <c r="H518" s="467" t="s">
        <v>2557</v>
      </c>
      <c r="I518" s="467" t="s">
        <v>2201</v>
      </c>
      <c r="J518" s="467" t="s">
        <v>928</v>
      </c>
      <c r="K518" s="467">
        <v>46</v>
      </c>
      <c r="L518" s="467" t="s">
        <v>10</v>
      </c>
      <c r="M518" s="467">
        <v>60</v>
      </c>
      <c r="N518" s="467" t="s">
        <v>306</v>
      </c>
      <c r="O518" s="467" t="s">
        <v>2184</v>
      </c>
      <c r="P518" s="467" t="s">
        <v>307</v>
      </c>
      <c r="Q518" s="467" t="s">
        <v>2168</v>
      </c>
      <c r="R518" s="467" t="s">
        <v>351</v>
      </c>
      <c r="S518" s="467" t="s">
        <v>61</v>
      </c>
      <c r="T518" s="467" t="s">
        <v>240</v>
      </c>
      <c r="U518" s="467" t="s">
        <v>302</v>
      </c>
      <c r="V518" s="467">
        <v>52.05</v>
      </c>
      <c r="W518" s="467">
        <v>60</v>
      </c>
    </row>
    <row r="519" spans="1:23">
      <c r="A519" s="467"/>
      <c r="B519" s="467"/>
      <c r="C519" s="468" t="s">
        <v>2974</v>
      </c>
      <c r="D519" s="467" t="s">
        <v>189</v>
      </c>
      <c r="E519" s="467" t="s">
        <v>259</v>
      </c>
      <c r="F519" s="472">
        <v>43646</v>
      </c>
      <c r="G519" s="467" t="s">
        <v>865</v>
      </c>
      <c r="H519" s="467" t="s">
        <v>2557</v>
      </c>
      <c r="I519" s="467" t="s">
        <v>2201</v>
      </c>
      <c r="J519" s="467" t="s">
        <v>929</v>
      </c>
      <c r="K519" s="467">
        <v>23</v>
      </c>
      <c r="L519" s="467" t="s">
        <v>10</v>
      </c>
      <c r="M519" s="467">
        <v>30</v>
      </c>
      <c r="N519" s="467" t="s">
        <v>306</v>
      </c>
      <c r="O519" s="467" t="s">
        <v>2184</v>
      </c>
      <c r="P519" s="467" t="s">
        <v>307</v>
      </c>
      <c r="Q519" s="467" t="s">
        <v>2168</v>
      </c>
      <c r="R519" s="467" t="s">
        <v>351</v>
      </c>
      <c r="S519" s="467" t="s">
        <v>61</v>
      </c>
      <c r="T519" s="467" t="s">
        <v>240</v>
      </c>
      <c r="U519" s="467" t="s">
        <v>302</v>
      </c>
      <c r="V519" s="467">
        <v>26.03</v>
      </c>
      <c r="W519" s="467">
        <v>30</v>
      </c>
    </row>
    <row r="520" spans="1:23">
      <c r="A520" s="467"/>
      <c r="B520" s="467"/>
      <c r="C520" s="468" t="s">
        <v>2975</v>
      </c>
      <c r="D520" s="467" t="s">
        <v>189</v>
      </c>
      <c r="E520" s="467" t="s">
        <v>259</v>
      </c>
      <c r="F520" s="472">
        <v>43646</v>
      </c>
      <c r="G520" s="467" t="s">
        <v>865</v>
      </c>
      <c r="H520" s="467" t="s">
        <v>2557</v>
      </c>
      <c r="I520" s="467" t="s">
        <v>2201</v>
      </c>
      <c r="J520" s="467" t="s">
        <v>930</v>
      </c>
      <c r="K520" s="467">
        <v>69.010000000000005</v>
      </c>
      <c r="L520" s="467" t="s">
        <v>10</v>
      </c>
      <c r="M520" s="467">
        <v>90</v>
      </c>
      <c r="N520" s="467" t="s">
        <v>306</v>
      </c>
      <c r="O520" s="467" t="s">
        <v>2184</v>
      </c>
      <c r="P520" s="467" t="s">
        <v>307</v>
      </c>
      <c r="Q520" s="467" t="s">
        <v>2168</v>
      </c>
      <c r="R520" s="467" t="s">
        <v>351</v>
      </c>
      <c r="S520" s="467" t="s">
        <v>61</v>
      </c>
      <c r="T520" s="467" t="s">
        <v>240</v>
      </c>
      <c r="U520" s="467" t="s">
        <v>302</v>
      </c>
      <c r="V520" s="467">
        <v>78.09</v>
      </c>
      <c r="W520" s="467">
        <v>90</v>
      </c>
    </row>
    <row r="521" spans="1:23">
      <c r="A521" s="467"/>
      <c r="B521" s="467"/>
      <c r="C521" s="468" t="s">
        <v>2976</v>
      </c>
      <c r="D521" s="467" t="s">
        <v>189</v>
      </c>
      <c r="E521" s="467" t="s">
        <v>259</v>
      </c>
      <c r="F521" s="472">
        <v>43646</v>
      </c>
      <c r="G521" s="467" t="s">
        <v>865</v>
      </c>
      <c r="H521" s="467" t="s">
        <v>2557</v>
      </c>
      <c r="I521" s="467" t="s">
        <v>2201</v>
      </c>
      <c r="J521" s="467" t="s">
        <v>931</v>
      </c>
      <c r="K521" s="467">
        <v>115.01</v>
      </c>
      <c r="L521" s="467" t="s">
        <v>10</v>
      </c>
      <c r="M521" s="467">
        <v>150</v>
      </c>
      <c r="N521" s="467" t="s">
        <v>306</v>
      </c>
      <c r="O521" s="467" t="s">
        <v>2184</v>
      </c>
      <c r="P521" s="467" t="s">
        <v>307</v>
      </c>
      <c r="Q521" s="467" t="s">
        <v>2168</v>
      </c>
      <c r="R521" s="467" t="s">
        <v>351</v>
      </c>
      <c r="S521" s="467" t="s">
        <v>61</v>
      </c>
      <c r="T521" s="467" t="s">
        <v>240</v>
      </c>
      <c r="U521" s="467" t="s">
        <v>302</v>
      </c>
      <c r="V521" s="467">
        <v>130.13999999999999</v>
      </c>
      <c r="W521" s="467">
        <v>150</v>
      </c>
    </row>
    <row r="522" spans="1:23">
      <c r="A522" s="467"/>
      <c r="B522" s="467"/>
      <c r="C522" s="468" t="s">
        <v>2977</v>
      </c>
      <c r="D522" s="467" t="s">
        <v>189</v>
      </c>
      <c r="E522" s="467" t="s">
        <v>259</v>
      </c>
      <c r="F522" s="472">
        <v>43646</v>
      </c>
      <c r="G522" s="467" t="s">
        <v>865</v>
      </c>
      <c r="H522" s="467" t="s">
        <v>2557</v>
      </c>
      <c r="I522" s="467" t="s">
        <v>2201</v>
      </c>
      <c r="J522" s="467" t="s">
        <v>932</v>
      </c>
      <c r="K522" s="467">
        <v>69.010000000000005</v>
      </c>
      <c r="L522" s="467" t="s">
        <v>10</v>
      </c>
      <c r="M522" s="467">
        <v>90</v>
      </c>
      <c r="N522" s="467" t="s">
        <v>306</v>
      </c>
      <c r="O522" s="467" t="s">
        <v>2184</v>
      </c>
      <c r="P522" s="467" t="s">
        <v>307</v>
      </c>
      <c r="Q522" s="467" t="s">
        <v>2168</v>
      </c>
      <c r="R522" s="467" t="s">
        <v>351</v>
      </c>
      <c r="S522" s="467" t="s">
        <v>61</v>
      </c>
      <c r="T522" s="467" t="s">
        <v>240</v>
      </c>
      <c r="U522" s="467" t="s">
        <v>302</v>
      </c>
      <c r="V522" s="467">
        <v>78.09</v>
      </c>
      <c r="W522" s="467">
        <v>90</v>
      </c>
    </row>
    <row r="523" spans="1:23">
      <c r="A523" s="467"/>
      <c r="B523" s="467"/>
      <c r="C523" s="468" t="s">
        <v>2978</v>
      </c>
      <c r="D523" s="467" t="s">
        <v>189</v>
      </c>
      <c r="E523" s="467" t="s">
        <v>259</v>
      </c>
      <c r="F523" s="472">
        <v>43646</v>
      </c>
      <c r="G523" s="467" t="s">
        <v>865</v>
      </c>
      <c r="H523" s="467" t="s">
        <v>2557</v>
      </c>
      <c r="I523" s="467" t="s">
        <v>2201</v>
      </c>
      <c r="J523" s="467" t="s">
        <v>933</v>
      </c>
      <c r="K523" s="467">
        <v>69.010000000000005</v>
      </c>
      <c r="L523" s="467" t="s">
        <v>10</v>
      </c>
      <c r="M523" s="467">
        <v>90</v>
      </c>
      <c r="N523" s="467" t="s">
        <v>306</v>
      </c>
      <c r="O523" s="467" t="s">
        <v>2184</v>
      </c>
      <c r="P523" s="467" t="s">
        <v>307</v>
      </c>
      <c r="Q523" s="467" t="s">
        <v>2168</v>
      </c>
      <c r="R523" s="467" t="s">
        <v>351</v>
      </c>
      <c r="S523" s="467" t="s">
        <v>61</v>
      </c>
      <c r="T523" s="467" t="s">
        <v>240</v>
      </c>
      <c r="U523" s="467" t="s">
        <v>302</v>
      </c>
      <c r="V523" s="467">
        <v>78.09</v>
      </c>
      <c r="W523" s="467">
        <v>90</v>
      </c>
    </row>
    <row r="524" spans="1:23">
      <c r="A524" s="467"/>
      <c r="B524" s="467"/>
      <c r="C524" s="468" t="s">
        <v>2979</v>
      </c>
      <c r="D524" s="467" t="s">
        <v>189</v>
      </c>
      <c r="E524" s="467" t="s">
        <v>259</v>
      </c>
      <c r="F524" s="472">
        <v>43646</v>
      </c>
      <c r="G524" s="467" t="s">
        <v>865</v>
      </c>
      <c r="H524" s="467" t="s">
        <v>2557</v>
      </c>
      <c r="I524" s="467" t="s">
        <v>2201</v>
      </c>
      <c r="J524" s="467" t="s">
        <v>934</v>
      </c>
      <c r="K524" s="467">
        <v>69.010000000000005</v>
      </c>
      <c r="L524" s="467" t="s">
        <v>10</v>
      </c>
      <c r="M524" s="467">
        <v>90</v>
      </c>
      <c r="N524" s="467" t="s">
        <v>306</v>
      </c>
      <c r="O524" s="467" t="s">
        <v>2184</v>
      </c>
      <c r="P524" s="467" t="s">
        <v>307</v>
      </c>
      <c r="Q524" s="467" t="s">
        <v>2168</v>
      </c>
      <c r="R524" s="467" t="s">
        <v>351</v>
      </c>
      <c r="S524" s="467" t="s">
        <v>61</v>
      </c>
      <c r="T524" s="467" t="s">
        <v>240</v>
      </c>
      <c r="U524" s="467" t="s">
        <v>302</v>
      </c>
      <c r="V524" s="467">
        <v>78.09</v>
      </c>
      <c r="W524" s="467">
        <v>90</v>
      </c>
    </row>
    <row r="525" spans="1:23">
      <c r="A525" s="467"/>
      <c r="B525" s="467"/>
      <c r="C525" s="468" t="s">
        <v>2980</v>
      </c>
      <c r="D525" s="467" t="s">
        <v>189</v>
      </c>
      <c r="E525" s="467" t="s">
        <v>259</v>
      </c>
      <c r="F525" s="472">
        <v>43646</v>
      </c>
      <c r="G525" s="467" t="s">
        <v>865</v>
      </c>
      <c r="H525" s="467" t="s">
        <v>2557</v>
      </c>
      <c r="I525" s="467" t="s">
        <v>2201</v>
      </c>
      <c r="J525" s="467" t="s">
        <v>935</v>
      </c>
      <c r="K525" s="467">
        <v>575.04</v>
      </c>
      <c r="L525" s="467" t="s">
        <v>10</v>
      </c>
      <c r="M525" s="467">
        <v>750</v>
      </c>
      <c r="N525" s="467" t="s">
        <v>306</v>
      </c>
      <c r="O525" s="467" t="s">
        <v>2184</v>
      </c>
      <c r="P525" s="467" t="s">
        <v>307</v>
      </c>
      <c r="Q525" s="467" t="s">
        <v>2168</v>
      </c>
      <c r="R525" s="467" t="s">
        <v>351</v>
      </c>
      <c r="S525" s="467" t="s">
        <v>61</v>
      </c>
      <c r="T525" s="467" t="s">
        <v>240</v>
      </c>
      <c r="U525" s="467" t="s">
        <v>302</v>
      </c>
      <c r="V525" s="467">
        <v>650.70000000000005</v>
      </c>
      <c r="W525" s="467">
        <v>750</v>
      </c>
    </row>
    <row r="526" spans="1:23">
      <c r="A526" s="467"/>
      <c r="B526" s="467"/>
      <c r="C526" s="468" t="s">
        <v>2981</v>
      </c>
      <c r="D526" s="467" t="s">
        <v>189</v>
      </c>
      <c r="E526" s="467" t="s">
        <v>259</v>
      </c>
      <c r="F526" s="472">
        <v>43646</v>
      </c>
      <c r="G526" s="467" t="s">
        <v>865</v>
      </c>
      <c r="H526" s="467" t="s">
        <v>2557</v>
      </c>
      <c r="I526" s="467" t="s">
        <v>2201</v>
      </c>
      <c r="J526" s="467" t="s">
        <v>936</v>
      </c>
      <c r="K526" s="467">
        <v>575.04</v>
      </c>
      <c r="L526" s="467" t="s">
        <v>10</v>
      </c>
      <c r="M526" s="467">
        <v>750</v>
      </c>
      <c r="N526" s="467" t="s">
        <v>306</v>
      </c>
      <c r="O526" s="467" t="s">
        <v>2184</v>
      </c>
      <c r="P526" s="467" t="s">
        <v>307</v>
      </c>
      <c r="Q526" s="467" t="s">
        <v>2168</v>
      </c>
      <c r="R526" s="467" t="s">
        <v>351</v>
      </c>
      <c r="S526" s="467" t="s">
        <v>61</v>
      </c>
      <c r="T526" s="467" t="s">
        <v>240</v>
      </c>
      <c r="U526" s="467" t="s">
        <v>302</v>
      </c>
      <c r="V526" s="467">
        <v>650.70000000000005</v>
      </c>
      <c r="W526" s="467">
        <v>750</v>
      </c>
    </row>
    <row r="527" spans="1:23">
      <c r="A527" s="467"/>
      <c r="B527" s="467"/>
      <c r="C527" s="468" t="s">
        <v>2982</v>
      </c>
      <c r="D527" s="467" t="s">
        <v>189</v>
      </c>
      <c r="E527" s="467" t="s">
        <v>259</v>
      </c>
      <c r="F527" s="472">
        <v>43646</v>
      </c>
      <c r="G527" s="467" t="s">
        <v>865</v>
      </c>
      <c r="H527" s="467" t="s">
        <v>2557</v>
      </c>
      <c r="I527" s="467" t="s">
        <v>2201</v>
      </c>
      <c r="J527" s="467" t="s">
        <v>937</v>
      </c>
      <c r="K527" s="467">
        <v>575.04</v>
      </c>
      <c r="L527" s="467" t="s">
        <v>10</v>
      </c>
      <c r="M527" s="467">
        <v>750</v>
      </c>
      <c r="N527" s="467" t="s">
        <v>306</v>
      </c>
      <c r="O527" s="467" t="s">
        <v>2184</v>
      </c>
      <c r="P527" s="467" t="s">
        <v>307</v>
      </c>
      <c r="Q527" s="467" t="s">
        <v>2168</v>
      </c>
      <c r="R527" s="467" t="s">
        <v>351</v>
      </c>
      <c r="S527" s="467" t="s">
        <v>61</v>
      </c>
      <c r="T527" s="467" t="s">
        <v>240</v>
      </c>
      <c r="U527" s="467" t="s">
        <v>302</v>
      </c>
      <c r="V527" s="467">
        <v>650.70000000000005</v>
      </c>
      <c r="W527" s="467">
        <v>750</v>
      </c>
    </row>
    <row r="528" spans="1:23">
      <c r="A528" s="467"/>
      <c r="B528" s="467"/>
      <c r="C528" s="468" t="s">
        <v>2983</v>
      </c>
      <c r="D528" s="467" t="s">
        <v>189</v>
      </c>
      <c r="E528" s="467" t="s">
        <v>259</v>
      </c>
      <c r="F528" s="472">
        <v>43646</v>
      </c>
      <c r="G528" s="467" t="s">
        <v>865</v>
      </c>
      <c r="H528" s="467" t="s">
        <v>2557</v>
      </c>
      <c r="I528" s="467" t="s">
        <v>2201</v>
      </c>
      <c r="J528" s="467" t="s">
        <v>938</v>
      </c>
      <c r="K528" s="467">
        <v>575.04</v>
      </c>
      <c r="L528" s="467" t="s">
        <v>10</v>
      </c>
      <c r="M528" s="467">
        <v>750</v>
      </c>
      <c r="N528" s="467" t="s">
        <v>306</v>
      </c>
      <c r="O528" s="467" t="s">
        <v>2184</v>
      </c>
      <c r="P528" s="467" t="s">
        <v>307</v>
      </c>
      <c r="Q528" s="467" t="s">
        <v>2168</v>
      </c>
      <c r="R528" s="467" t="s">
        <v>351</v>
      </c>
      <c r="S528" s="467" t="s">
        <v>61</v>
      </c>
      <c r="T528" s="467" t="s">
        <v>240</v>
      </c>
      <c r="U528" s="467" t="s">
        <v>302</v>
      </c>
      <c r="V528" s="467">
        <v>650.70000000000005</v>
      </c>
      <c r="W528" s="467">
        <v>750</v>
      </c>
    </row>
    <row r="529" spans="1:23">
      <c r="A529" s="467"/>
      <c r="B529" s="467"/>
      <c r="C529" s="468" t="s">
        <v>2984</v>
      </c>
      <c r="D529" s="467" t="s">
        <v>189</v>
      </c>
      <c r="E529" s="467" t="s">
        <v>259</v>
      </c>
      <c r="F529" s="472">
        <v>43646</v>
      </c>
      <c r="G529" s="467" t="s">
        <v>865</v>
      </c>
      <c r="H529" s="467" t="s">
        <v>2557</v>
      </c>
      <c r="I529" s="467" t="s">
        <v>2201</v>
      </c>
      <c r="J529" s="467" t="s">
        <v>939</v>
      </c>
      <c r="K529" s="467">
        <v>575.04</v>
      </c>
      <c r="L529" s="467" t="s">
        <v>10</v>
      </c>
      <c r="M529" s="467">
        <v>750</v>
      </c>
      <c r="N529" s="467" t="s">
        <v>306</v>
      </c>
      <c r="O529" s="467" t="s">
        <v>2184</v>
      </c>
      <c r="P529" s="467" t="s">
        <v>307</v>
      </c>
      <c r="Q529" s="467" t="s">
        <v>2168</v>
      </c>
      <c r="R529" s="467" t="s">
        <v>351</v>
      </c>
      <c r="S529" s="467" t="s">
        <v>61</v>
      </c>
      <c r="T529" s="467" t="s">
        <v>240</v>
      </c>
      <c r="U529" s="467" t="s">
        <v>302</v>
      </c>
      <c r="V529" s="467">
        <v>650.70000000000005</v>
      </c>
      <c r="W529" s="467">
        <v>750</v>
      </c>
    </row>
    <row r="530" spans="1:23">
      <c r="A530" s="467"/>
      <c r="B530" s="467"/>
      <c r="C530" s="468" t="s">
        <v>2985</v>
      </c>
      <c r="D530" s="467" t="s">
        <v>189</v>
      </c>
      <c r="E530" s="467" t="s">
        <v>259</v>
      </c>
      <c r="F530" s="472">
        <v>43646</v>
      </c>
      <c r="G530" s="467" t="s">
        <v>865</v>
      </c>
      <c r="H530" s="467" t="s">
        <v>2557</v>
      </c>
      <c r="I530" s="467" t="s">
        <v>2201</v>
      </c>
      <c r="J530" s="467" t="s">
        <v>940</v>
      </c>
      <c r="K530" s="467">
        <v>1840.14</v>
      </c>
      <c r="L530" s="467" t="s">
        <v>10</v>
      </c>
      <c r="M530" s="467">
        <v>2400</v>
      </c>
      <c r="N530" s="467" t="s">
        <v>306</v>
      </c>
      <c r="O530" s="467" t="s">
        <v>2184</v>
      </c>
      <c r="P530" s="467" t="s">
        <v>307</v>
      </c>
      <c r="Q530" s="467" t="s">
        <v>2168</v>
      </c>
      <c r="R530" s="467" t="s">
        <v>351</v>
      </c>
      <c r="S530" s="467" t="s">
        <v>61</v>
      </c>
      <c r="T530" s="467" t="s">
        <v>240</v>
      </c>
      <c r="U530" s="467" t="s">
        <v>302</v>
      </c>
      <c r="V530" s="467">
        <v>2082.25</v>
      </c>
      <c r="W530" s="467">
        <v>2400</v>
      </c>
    </row>
    <row r="531" spans="1:23">
      <c r="A531" s="467"/>
      <c r="B531" s="467"/>
      <c r="C531" s="468" t="s">
        <v>2986</v>
      </c>
      <c r="D531" s="467" t="s">
        <v>189</v>
      </c>
      <c r="E531" s="467" t="s">
        <v>259</v>
      </c>
      <c r="F531" s="472">
        <v>43646</v>
      </c>
      <c r="G531" s="467" t="s">
        <v>865</v>
      </c>
      <c r="H531" s="467" t="s">
        <v>2557</v>
      </c>
      <c r="I531" s="467" t="s">
        <v>2201</v>
      </c>
      <c r="J531" s="467" t="s">
        <v>941</v>
      </c>
      <c r="K531" s="467">
        <v>46</v>
      </c>
      <c r="L531" s="467" t="s">
        <v>10</v>
      </c>
      <c r="M531" s="467">
        <v>60</v>
      </c>
      <c r="N531" s="467" t="s">
        <v>306</v>
      </c>
      <c r="O531" s="467" t="s">
        <v>2184</v>
      </c>
      <c r="P531" s="467" t="s">
        <v>307</v>
      </c>
      <c r="Q531" s="467" t="s">
        <v>2168</v>
      </c>
      <c r="R531" s="467" t="s">
        <v>351</v>
      </c>
      <c r="S531" s="467" t="s">
        <v>61</v>
      </c>
      <c r="T531" s="467" t="s">
        <v>240</v>
      </c>
      <c r="U531" s="467" t="s">
        <v>302</v>
      </c>
      <c r="V531" s="467">
        <v>52.05</v>
      </c>
      <c r="W531" s="467">
        <v>60</v>
      </c>
    </row>
    <row r="532" spans="1:23">
      <c r="A532" s="467"/>
      <c r="B532" s="467"/>
      <c r="C532" s="468" t="s">
        <v>2987</v>
      </c>
      <c r="D532" s="467" t="s">
        <v>189</v>
      </c>
      <c r="E532" s="467" t="s">
        <v>259</v>
      </c>
      <c r="F532" s="472">
        <v>43646</v>
      </c>
      <c r="G532" s="467" t="s">
        <v>865</v>
      </c>
      <c r="H532" s="467" t="s">
        <v>2557</v>
      </c>
      <c r="I532" s="467" t="s">
        <v>2201</v>
      </c>
      <c r="J532" s="467" t="s">
        <v>942</v>
      </c>
      <c r="K532" s="467">
        <v>46</v>
      </c>
      <c r="L532" s="467" t="s">
        <v>10</v>
      </c>
      <c r="M532" s="467">
        <v>60</v>
      </c>
      <c r="N532" s="467" t="s">
        <v>306</v>
      </c>
      <c r="O532" s="467" t="s">
        <v>2184</v>
      </c>
      <c r="P532" s="467" t="s">
        <v>307</v>
      </c>
      <c r="Q532" s="467" t="s">
        <v>2168</v>
      </c>
      <c r="R532" s="467" t="s">
        <v>351</v>
      </c>
      <c r="S532" s="467" t="s">
        <v>61</v>
      </c>
      <c r="T532" s="467" t="s">
        <v>240</v>
      </c>
      <c r="U532" s="467" t="s">
        <v>302</v>
      </c>
      <c r="V532" s="467">
        <v>52.05</v>
      </c>
      <c r="W532" s="467">
        <v>60</v>
      </c>
    </row>
    <row r="533" spans="1:23">
      <c r="A533" s="467"/>
      <c r="B533" s="467"/>
      <c r="C533" s="468" t="s">
        <v>2988</v>
      </c>
      <c r="D533" s="467" t="s">
        <v>189</v>
      </c>
      <c r="E533" s="467" t="s">
        <v>259</v>
      </c>
      <c r="F533" s="472">
        <v>43646</v>
      </c>
      <c r="G533" s="467" t="s">
        <v>865</v>
      </c>
      <c r="H533" s="467" t="s">
        <v>2557</v>
      </c>
      <c r="I533" s="467" t="s">
        <v>2201</v>
      </c>
      <c r="J533" s="467" t="s">
        <v>943</v>
      </c>
      <c r="K533" s="467">
        <v>30.67</v>
      </c>
      <c r="L533" s="467" t="s">
        <v>10</v>
      </c>
      <c r="M533" s="467">
        <v>40</v>
      </c>
      <c r="N533" s="467" t="s">
        <v>306</v>
      </c>
      <c r="O533" s="467" t="s">
        <v>2184</v>
      </c>
      <c r="P533" s="467" t="s">
        <v>307</v>
      </c>
      <c r="Q533" s="467" t="s">
        <v>2168</v>
      </c>
      <c r="R533" s="467" t="s">
        <v>351</v>
      </c>
      <c r="S533" s="467" t="s">
        <v>61</v>
      </c>
      <c r="T533" s="467" t="s">
        <v>240</v>
      </c>
      <c r="U533" s="467" t="s">
        <v>302</v>
      </c>
      <c r="V533" s="467">
        <v>34.71</v>
      </c>
      <c r="W533" s="467">
        <v>40</v>
      </c>
    </row>
    <row r="534" spans="1:23">
      <c r="A534" s="467"/>
      <c r="B534" s="467"/>
      <c r="C534" s="468" t="s">
        <v>2989</v>
      </c>
      <c r="D534" s="467" t="s">
        <v>189</v>
      </c>
      <c r="E534" s="467" t="s">
        <v>259</v>
      </c>
      <c r="F534" s="472">
        <v>43738</v>
      </c>
      <c r="G534" s="467" t="s">
        <v>1520</v>
      </c>
      <c r="H534" s="467" t="s">
        <v>2604</v>
      </c>
      <c r="I534" s="467" t="s">
        <v>2248</v>
      </c>
      <c r="J534" s="467" t="s">
        <v>1578</v>
      </c>
      <c r="K534" s="467">
        <v>1327.91</v>
      </c>
      <c r="L534" s="467" t="s">
        <v>10</v>
      </c>
      <c r="M534" s="467">
        <v>1650</v>
      </c>
      <c r="N534" s="467" t="s">
        <v>350</v>
      </c>
      <c r="O534" s="467" t="s">
        <v>2249</v>
      </c>
      <c r="P534" s="467" t="s">
        <v>307</v>
      </c>
      <c r="Q534" s="467" t="s">
        <v>2168</v>
      </c>
      <c r="R534" s="467" t="s">
        <v>351</v>
      </c>
      <c r="S534" s="467" t="s">
        <v>61</v>
      </c>
      <c r="T534" s="467" t="s">
        <v>240</v>
      </c>
      <c r="U534" s="467" t="s">
        <v>302</v>
      </c>
      <c r="V534" s="467">
        <v>1466.8</v>
      </c>
      <c r="W534" s="467">
        <v>1650</v>
      </c>
    </row>
    <row r="535" spans="1:23">
      <c r="A535" s="467"/>
      <c r="B535" s="467"/>
      <c r="C535" s="468" t="s">
        <v>2990</v>
      </c>
      <c r="D535" s="467" t="s">
        <v>189</v>
      </c>
      <c r="E535" s="467" t="s">
        <v>259</v>
      </c>
      <c r="F535" s="472">
        <v>43738</v>
      </c>
      <c r="G535" s="467" t="s">
        <v>1520</v>
      </c>
      <c r="H535" s="467" t="s">
        <v>2604</v>
      </c>
      <c r="I535" s="467" t="s">
        <v>2248</v>
      </c>
      <c r="J535" s="467" t="s">
        <v>1579</v>
      </c>
      <c r="K535" s="467">
        <v>233.39</v>
      </c>
      <c r="L535" s="467" t="s">
        <v>10</v>
      </c>
      <c r="M535" s="467">
        <v>290</v>
      </c>
      <c r="N535" s="467" t="s">
        <v>306</v>
      </c>
      <c r="O535" s="467" t="s">
        <v>2184</v>
      </c>
      <c r="P535" s="467" t="s">
        <v>307</v>
      </c>
      <c r="Q535" s="467" t="s">
        <v>2168</v>
      </c>
      <c r="R535" s="467" t="s">
        <v>351</v>
      </c>
      <c r="S535" s="467" t="s">
        <v>61</v>
      </c>
      <c r="T535" s="467" t="s">
        <v>240</v>
      </c>
      <c r="U535" s="467" t="s">
        <v>302</v>
      </c>
      <c r="V535" s="467">
        <v>257.8</v>
      </c>
      <c r="W535" s="467">
        <v>290</v>
      </c>
    </row>
    <row r="536" spans="1:23">
      <c r="A536" s="467"/>
      <c r="B536" s="467"/>
      <c r="C536" s="468" t="s">
        <v>2991</v>
      </c>
      <c r="D536" s="467" t="s">
        <v>189</v>
      </c>
      <c r="E536" s="467" t="s">
        <v>259</v>
      </c>
      <c r="F536" s="472">
        <v>43738</v>
      </c>
      <c r="G536" s="467" t="s">
        <v>1520</v>
      </c>
      <c r="H536" s="467" t="s">
        <v>2604</v>
      </c>
      <c r="I536" s="467" t="s">
        <v>2248</v>
      </c>
      <c r="J536" s="467" t="s">
        <v>1580</v>
      </c>
      <c r="K536" s="467">
        <v>72.430000000000007</v>
      </c>
      <c r="L536" s="467" t="s">
        <v>10</v>
      </c>
      <c r="M536" s="467">
        <v>90</v>
      </c>
      <c r="N536" s="467" t="s">
        <v>306</v>
      </c>
      <c r="O536" s="467" t="s">
        <v>2184</v>
      </c>
      <c r="P536" s="467" t="s">
        <v>307</v>
      </c>
      <c r="Q536" s="467" t="s">
        <v>2168</v>
      </c>
      <c r="R536" s="467" t="s">
        <v>351</v>
      </c>
      <c r="S536" s="467" t="s">
        <v>61</v>
      </c>
      <c r="T536" s="467" t="s">
        <v>240</v>
      </c>
      <c r="U536" s="467" t="s">
        <v>302</v>
      </c>
      <c r="V536" s="467">
        <v>80.010000000000005</v>
      </c>
      <c r="W536" s="467">
        <v>90</v>
      </c>
    </row>
    <row r="537" spans="1:23">
      <c r="A537" s="467"/>
      <c r="B537" s="467"/>
      <c r="C537" s="468" t="s">
        <v>2992</v>
      </c>
      <c r="D537" s="467" t="s">
        <v>189</v>
      </c>
      <c r="E537" s="467" t="s">
        <v>259</v>
      </c>
      <c r="F537" s="472">
        <v>43738</v>
      </c>
      <c r="G537" s="467" t="s">
        <v>1520</v>
      </c>
      <c r="H537" s="467" t="s">
        <v>2604</v>
      </c>
      <c r="I537" s="467" t="s">
        <v>2248</v>
      </c>
      <c r="J537" s="467" t="s">
        <v>1579</v>
      </c>
      <c r="K537" s="467">
        <v>233.39</v>
      </c>
      <c r="L537" s="467" t="s">
        <v>10</v>
      </c>
      <c r="M537" s="467">
        <v>290</v>
      </c>
      <c r="N537" s="467" t="s">
        <v>306</v>
      </c>
      <c r="O537" s="467" t="s">
        <v>2184</v>
      </c>
      <c r="P537" s="467" t="s">
        <v>307</v>
      </c>
      <c r="Q537" s="467" t="s">
        <v>2168</v>
      </c>
      <c r="R537" s="467" t="s">
        <v>351</v>
      </c>
      <c r="S537" s="467" t="s">
        <v>61</v>
      </c>
      <c r="T537" s="467" t="s">
        <v>240</v>
      </c>
      <c r="U537" s="467" t="s">
        <v>302</v>
      </c>
      <c r="V537" s="467">
        <v>257.8</v>
      </c>
      <c r="W537" s="467">
        <v>290</v>
      </c>
    </row>
    <row r="538" spans="1:23">
      <c r="A538" s="467"/>
      <c r="B538" s="467"/>
      <c r="C538" s="468" t="s">
        <v>2993</v>
      </c>
      <c r="D538" s="467" t="s">
        <v>189</v>
      </c>
      <c r="E538" s="467" t="s">
        <v>259</v>
      </c>
      <c r="F538" s="472">
        <v>43738</v>
      </c>
      <c r="G538" s="467" t="s">
        <v>1520</v>
      </c>
      <c r="H538" s="467" t="s">
        <v>2604</v>
      </c>
      <c r="I538" s="467" t="s">
        <v>2248</v>
      </c>
      <c r="J538" s="467" t="s">
        <v>1580</v>
      </c>
      <c r="K538" s="467">
        <v>72.430000000000007</v>
      </c>
      <c r="L538" s="467" t="s">
        <v>10</v>
      </c>
      <c r="M538" s="467">
        <v>90</v>
      </c>
      <c r="N538" s="467" t="s">
        <v>306</v>
      </c>
      <c r="O538" s="467" t="s">
        <v>2184</v>
      </c>
      <c r="P538" s="467" t="s">
        <v>307</v>
      </c>
      <c r="Q538" s="467" t="s">
        <v>2168</v>
      </c>
      <c r="R538" s="467" t="s">
        <v>351</v>
      </c>
      <c r="S538" s="467" t="s">
        <v>61</v>
      </c>
      <c r="T538" s="467" t="s">
        <v>240</v>
      </c>
      <c r="U538" s="467" t="s">
        <v>302</v>
      </c>
      <c r="V538" s="467">
        <v>80.010000000000005</v>
      </c>
      <c r="W538" s="467">
        <v>90</v>
      </c>
    </row>
    <row r="539" spans="1:23">
      <c r="A539" s="467"/>
      <c r="B539" s="467"/>
      <c r="C539" s="468" t="s">
        <v>2994</v>
      </c>
      <c r="D539" s="467" t="s">
        <v>189</v>
      </c>
      <c r="E539" s="467" t="s">
        <v>259</v>
      </c>
      <c r="F539" s="472">
        <v>43738</v>
      </c>
      <c r="G539" s="467" t="s">
        <v>1520</v>
      </c>
      <c r="H539" s="467" t="s">
        <v>2604</v>
      </c>
      <c r="I539" s="467" t="s">
        <v>2248</v>
      </c>
      <c r="J539" s="467" t="s">
        <v>1579</v>
      </c>
      <c r="K539" s="467">
        <v>235</v>
      </c>
      <c r="L539" s="467" t="s">
        <v>10</v>
      </c>
      <c r="M539" s="467">
        <v>292</v>
      </c>
      <c r="N539" s="467" t="s">
        <v>306</v>
      </c>
      <c r="O539" s="467" t="s">
        <v>2184</v>
      </c>
      <c r="P539" s="467" t="s">
        <v>307</v>
      </c>
      <c r="Q539" s="467" t="s">
        <v>2168</v>
      </c>
      <c r="R539" s="467" t="s">
        <v>351</v>
      </c>
      <c r="S539" s="467" t="s">
        <v>61</v>
      </c>
      <c r="T539" s="467" t="s">
        <v>240</v>
      </c>
      <c r="U539" s="467" t="s">
        <v>302</v>
      </c>
      <c r="V539" s="467">
        <v>259.58</v>
      </c>
      <c r="W539" s="467">
        <v>292</v>
      </c>
    </row>
    <row r="540" spans="1:23">
      <c r="A540" s="467"/>
      <c r="B540" s="467"/>
      <c r="C540" s="468" t="s">
        <v>2995</v>
      </c>
      <c r="D540" s="467" t="s">
        <v>189</v>
      </c>
      <c r="E540" s="467" t="s">
        <v>259</v>
      </c>
      <c r="F540" s="472">
        <v>43738</v>
      </c>
      <c r="G540" s="467" t="s">
        <v>1520</v>
      </c>
      <c r="H540" s="467" t="s">
        <v>2604</v>
      </c>
      <c r="I540" s="467" t="s">
        <v>2248</v>
      </c>
      <c r="J540" s="467" t="s">
        <v>1580</v>
      </c>
      <c r="K540" s="467">
        <v>72.430000000000007</v>
      </c>
      <c r="L540" s="467" t="s">
        <v>10</v>
      </c>
      <c r="M540" s="467">
        <v>90</v>
      </c>
      <c r="N540" s="467" t="s">
        <v>306</v>
      </c>
      <c r="O540" s="467" t="s">
        <v>2184</v>
      </c>
      <c r="P540" s="467" t="s">
        <v>307</v>
      </c>
      <c r="Q540" s="467" t="s">
        <v>2168</v>
      </c>
      <c r="R540" s="467" t="s">
        <v>351</v>
      </c>
      <c r="S540" s="467" t="s">
        <v>61</v>
      </c>
      <c r="T540" s="467" t="s">
        <v>240</v>
      </c>
      <c r="U540" s="467" t="s">
        <v>302</v>
      </c>
      <c r="V540" s="467">
        <v>80.010000000000005</v>
      </c>
      <c r="W540" s="467">
        <v>90</v>
      </c>
    </row>
    <row r="541" spans="1:23">
      <c r="A541" s="467"/>
      <c r="B541" s="467"/>
      <c r="C541" s="468" t="s">
        <v>2996</v>
      </c>
      <c r="D541" s="467" t="s">
        <v>189</v>
      </c>
      <c r="E541" s="467" t="s">
        <v>259</v>
      </c>
      <c r="F541" s="472">
        <v>43738</v>
      </c>
      <c r="G541" s="467" t="s">
        <v>1520</v>
      </c>
      <c r="H541" s="467" t="s">
        <v>2604</v>
      </c>
      <c r="I541" s="467" t="s">
        <v>2248</v>
      </c>
      <c r="J541" s="467" t="s">
        <v>1581</v>
      </c>
      <c r="K541" s="467">
        <v>235</v>
      </c>
      <c r="L541" s="467" t="s">
        <v>10</v>
      </c>
      <c r="M541" s="467">
        <v>292</v>
      </c>
      <c r="N541" s="467" t="s">
        <v>306</v>
      </c>
      <c r="O541" s="467" t="s">
        <v>2184</v>
      </c>
      <c r="P541" s="467" t="s">
        <v>307</v>
      </c>
      <c r="Q541" s="467" t="s">
        <v>2168</v>
      </c>
      <c r="R541" s="467" t="s">
        <v>351</v>
      </c>
      <c r="S541" s="467" t="s">
        <v>61</v>
      </c>
      <c r="T541" s="467" t="s">
        <v>240</v>
      </c>
      <c r="U541" s="467" t="s">
        <v>302</v>
      </c>
      <c r="V541" s="467">
        <v>259.58</v>
      </c>
      <c r="W541" s="467">
        <v>292</v>
      </c>
    </row>
    <row r="542" spans="1:23">
      <c r="A542" s="467"/>
      <c r="B542" s="467"/>
      <c r="C542" s="468" t="s">
        <v>2997</v>
      </c>
      <c r="D542" s="467" t="s">
        <v>189</v>
      </c>
      <c r="E542" s="467" t="s">
        <v>259</v>
      </c>
      <c r="F542" s="472">
        <v>43738</v>
      </c>
      <c r="G542" s="467" t="s">
        <v>1520</v>
      </c>
      <c r="H542" s="467" t="s">
        <v>2604</v>
      </c>
      <c r="I542" s="467" t="s">
        <v>2248</v>
      </c>
      <c r="J542" s="467" t="s">
        <v>1580</v>
      </c>
      <c r="K542" s="467">
        <v>72.430000000000007</v>
      </c>
      <c r="L542" s="467" t="s">
        <v>10</v>
      </c>
      <c r="M542" s="467">
        <v>90</v>
      </c>
      <c r="N542" s="467" t="s">
        <v>306</v>
      </c>
      <c r="O542" s="467" t="s">
        <v>2184</v>
      </c>
      <c r="P542" s="467" t="s">
        <v>307</v>
      </c>
      <c r="Q542" s="467" t="s">
        <v>2168</v>
      </c>
      <c r="R542" s="467" t="s">
        <v>351</v>
      </c>
      <c r="S542" s="467" t="s">
        <v>61</v>
      </c>
      <c r="T542" s="467" t="s">
        <v>240</v>
      </c>
      <c r="U542" s="467" t="s">
        <v>302</v>
      </c>
      <c r="V542" s="467">
        <v>80.010000000000005</v>
      </c>
      <c r="W542" s="467">
        <v>90</v>
      </c>
    </row>
    <row r="543" spans="1:23">
      <c r="A543" s="467"/>
      <c r="B543" s="467"/>
      <c r="C543" s="468" t="s">
        <v>2998</v>
      </c>
      <c r="D543" s="467" t="s">
        <v>189</v>
      </c>
      <c r="E543" s="467" t="s">
        <v>259</v>
      </c>
      <c r="F543" s="472">
        <v>43738</v>
      </c>
      <c r="G543" s="467" t="s">
        <v>1520</v>
      </c>
      <c r="H543" s="467" t="s">
        <v>2604</v>
      </c>
      <c r="I543" s="467" t="s">
        <v>2248</v>
      </c>
      <c r="J543" s="467" t="s">
        <v>1579</v>
      </c>
      <c r="K543" s="467">
        <v>234.2</v>
      </c>
      <c r="L543" s="467" t="s">
        <v>10</v>
      </c>
      <c r="M543" s="467">
        <v>291</v>
      </c>
      <c r="N543" s="467" t="s">
        <v>306</v>
      </c>
      <c r="O543" s="467" t="s">
        <v>2184</v>
      </c>
      <c r="P543" s="467" t="s">
        <v>307</v>
      </c>
      <c r="Q543" s="467" t="s">
        <v>2168</v>
      </c>
      <c r="R543" s="467" t="s">
        <v>351</v>
      </c>
      <c r="S543" s="467" t="s">
        <v>61</v>
      </c>
      <c r="T543" s="467" t="s">
        <v>240</v>
      </c>
      <c r="U543" s="467" t="s">
        <v>302</v>
      </c>
      <c r="V543" s="467">
        <v>258.69</v>
      </c>
      <c r="W543" s="467">
        <v>291</v>
      </c>
    </row>
    <row r="544" spans="1:23">
      <c r="A544" s="467"/>
      <c r="B544" s="467"/>
      <c r="C544" s="468" t="s">
        <v>2999</v>
      </c>
      <c r="D544" s="467" t="s">
        <v>189</v>
      </c>
      <c r="E544" s="467" t="s">
        <v>259</v>
      </c>
      <c r="F544" s="472">
        <v>43738</v>
      </c>
      <c r="G544" s="467" t="s">
        <v>1520</v>
      </c>
      <c r="H544" s="467" t="s">
        <v>2604</v>
      </c>
      <c r="I544" s="467" t="s">
        <v>2248</v>
      </c>
      <c r="J544" s="467" t="s">
        <v>1580</v>
      </c>
      <c r="K544" s="467">
        <v>120.72</v>
      </c>
      <c r="L544" s="467" t="s">
        <v>10</v>
      </c>
      <c r="M544" s="467">
        <v>150</v>
      </c>
      <c r="N544" s="467" t="s">
        <v>306</v>
      </c>
      <c r="O544" s="467" t="s">
        <v>2184</v>
      </c>
      <c r="P544" s="467" t="s">
        <v>307</v>
      </c>
      <c r="Q544" s="467" t="s">
        <v>2168</v>
      </c>
      <c r="R544" s="467" t="s">
        <v>351</v>
      </c>
      <c r="S544" s="467" t="s">
        <v>61</v>
      </c>
      <c r="T544" s="467" t="s">
        <v>240</v>
      </c>
      <c r="U544" s="467" t="s">
        <v>302</v>
      </c>
      <c r="V544" s="467">
        <v>133.35</v>
      </c>
      <c r="W544" s="467">
        <v>150</v>
      </c>
    </row>
    <row r="545" spans="1:23">
      <c r="A545" s="467"/>
      <c r="B545" s="467"/>
      <c r="C545" s="468" t="s">
        <v>3000</v>
      </c>
      <c r="D545" s="467" t="s">
        <v>190</v>
      </c>
      <c r="E545" s="467" t="s">
        <v>259</v>
      </c>
      <c r="F545" s="472">
        <v>43646</v>
      </c>
      <c r="G545" s="467" t="s">
        <v>865</v>
      </c>
      <c r="H545" s="467" t="s">
        <v>2557</v>
      </c>
      <c r="I545" s="467" t="s">
        <v>2201</v>
      </c>
      <c r="J545" s="467" t="s">
        <v>944</v>
      </c>
      <c r="K545" s="467">
        <v>200.73</v>
      </c>
      <c r="L545" s="467" t="s">
        <v>10</v>
      </c>
      <c r="M545" s="467">
        <v>261.8</v>
      </c>
      <c r="N545" s="467" t="s">
        <v>306</v>
      </c>
      <c r="O545" s="467" t="s">
        <v>2184</v>
      </c>
      <c r="P545" s="467" t="s">
        <v>307</v>
      </c>
      <c r="Q545" s="467" t="s">
        <v>2168</v>
      </c>
      <c r="R545" s="467" t="s">
        <v>351</v>
      </c>
      <c r="S545" s="467" t="s">
        <v>61</v>
      </c>
      <c r="T545" s="467" t="s">
        <v>240</v>
      </c>
      <c r="U545" s="467" t="s">
        <v>302</v>
      </c>
      <c r="V545" s="467">
        <v>227.14</v>
      </c>
      <c r="W545" s="467">
        <v>261.8</v>
      </c>
    </row>
    <row r="546" spans="1:23">
      <c r="A546" s="467"/>
      <c r="B546" s="467"/>
      <c r="C546" s="468" t="s">
        <v>3001</v>
      </c>
      <c r="D546" s="467" t="s">
        <v>190</v>
      </c>
      <c r="E546" s="467" t="s">
        <v>259</v>
      </c>
      <c r="F546" s="472">
        <v>43738</v>
      </c>
      <c r="G546" s="467" t="s">
        <v>1520</v>
      </c>
      <c r="H546" s="467" t="s">
        <v>2604</v>
      </c>
      <c r="I546" s="467" t="s">
        <v>2248</v>
      </c>
      <c r="J546" s="467" t="s">
        <v>1582</v>
      </c>
      <c r="K546" s="467">
        <v>210.05</v>
      </c>
      <c r="L546" s="467" t="s">
        <v>10</v>
      </c>
      <c r="M546" s="467">
        <v>261</v>
      </c>
      <c r="N546" s="467" t="s">
        <v>306</v>
      </c>
      <c r="O546" s="467" t="s">
        <v>2184</v>
      </c>
      <c r="P546" s="467" t="s">
        <v>307</v>
      </c>
      <c r="Q546" s="467" t="s">
        <v>2168</v>
      </c>
      <c r="R546" s="467" t="s">
        <v>351</v>
      </c>
      <c r="S546" s="467" t="s">
        <v>61</v>
      </c>
      <c r="T546" s="467" t="s">
        <v>240</v>
      </c>
      <c r="U546" s="467" t="s">
        <v>302</v>
      </c>
      <c r="V546" s="467">
        <v>232.02</v>
      </c>
      <c r="W546" s="467">
        <v>261</v>
      </c>
    </row>
    <row r="547" spans="1:23">
      <c r="A547" s="467"/>
      <c r="B547" s="467"/>
      <c r="C547" s="468" t="s">
        <v>3002</v>
      </c>
      <c r="D547" s="467" t="s">
        <v>190</v>
      </c>
      <c r="E547" s="467" t="s">
        <v>259</v>
      </c>
      <c r="F547" s="472">
        <v>43830</v>
      </c>
      <c r="G547" s="467" t="s">
        <v>2562</v>
      </c>
      <c r="H547" s="467" t="s">
        <v>2638</v>
      </c>
      <c r="I547" s="467" t="s">
        <v>2499</v>
      </c>
      <c r="J547" s="467" t="s">
        <v>3003</v>
      </c>
      <c r="K547" s="467">
        <v>212.18</v>
      </c>
      <c r="L547" s="467" t="s">
        <v>10</v>
      </c>
      <c r="M547" s="467">
        <v>261</v>
      </c>
      <c r="N547" s="467" t="s">
        <v>306</v>
      </c>
      <c r="O547" s="467" t="s">
        <v>2184</v>
      </c>
      <c r="P547" s="467" t="s">
        <v>307</v>
      </c>
      <c r="Q547" s="467" t="s">
        <v>2168</v>
      </c>
      <c r="R547" s="467" t="s">
        <v>351</v>
      </c>
      <c r="S547" s="467" t="s">
        <v>61</v>
      </c>
      <c r="T547" s="467" t="s">
        <v>240</v>
      </c>
      <c r="U547" s="467" t="s">
        <v>302</v>
      </c>
      <c r="V547" s="467">
        <v>249.1</v>
      </c>
      <c r="W547" s="467">
        <v>261</v>
      </c>
    </row>
    <row r="548" spans="1:23">
      <c r="A548" s="467"/>
      <c r="B548" s="467"/>
      <c r="C548" s="468" t="s">
        <v>3004</v>
      </c>
      <c r="D548" s="467" t="s">
        <v>191</v>
      </c>
      <c r="E548" s="467" t="s">
        <v>259</v>
      </c>
      <c r="F548" s="472">
        <v>43496</v>
      </c>
      <c r="G548" s="467" t="s">
        <v>385</v>
      </c>
      <c r="H548" s="467" t="s">
        <v>3005</v>
      </c>
      <c r="I548" s="467" t="s">
        <v>3006</v>
      </c>
      <c r="J548" s="467" t="s">
        <v>386</v>
      </c>
      <c r="K548" s="467">
        <v>932.66</v>
      </c>
      <c r="L548" s="467" t="s">
        <v>10</v>
      </c>
      <c r="M548" s="467">
        <v>1190.0999999999999</v>
      </c>
      <c r="N548" s="467" t="s">
        <v>387</v>
      </c>
      <c r="O548" s="467" t="s">
        <v>3007</v>
      </c>
      <c r="P548" s="467" t="s">
        <v>307</v>
      </c>
      <c r="Q548" s="467" t="s">
        <v>388</v>
      </c>
      <c r="R548" s="467" t="s">
        <v>2168</v>
      </c>
      <c r="S548" s="467" t="s">
        <v>61</v>
      </c>
      <c r="T548" s="467" t="s">
        <v>240</v>
      </c>
      <c r="U548" s="467" t="s">
        <v>302</v>
      </c>
      <c r="V548" s="467">
        <v>1033.1500000000001</v>
      </c>
      <c r="W548" s="467">
        <v>1190.0999999999999</v>
      </c>
    </row>
    <row r="549" spans="1:23">
      <c r="A549" s="467"/>
      <c r="B549" s="467"/>
      <c r="C549" s="468" t="s">
        <v>3008</v>
      </c>
      <c r="D549" s="467" t="s">
        <v>191</v>
      </c>
      <c r="E549" s="467" t="s">
        <v>259</v>
      </c>
      <c r="F549" s="472">
        <v>43496</v>
      </c>
      <c r="G549" s="467" t="s">
        <v>389</v>
      </c>
      <c r="H549" s="467" t="s">
        <v>3005</v>
      </c>
      <c r="I549" s="467" t="s">
        <v>3006</v>
      </c>
      <c r="J549" s="467" t="s">
        <v>390</v>
      </c>
      <c r="K549" s="467">
        <v>129.52000000000001</v>
      </c>
      <c r="L549" s="467" t="s">
        <v>10</v>
      </c>
      <c r="M549" s="467">
        <v>165.27</v>
      </c>
      <c r="N549" s="467" t="s">
        <v>391</v>
      </c>
      <c r="O549" s="467" t="s">
        <v>3009</v>
      </c>
      <c r="P549" s="467" t="s">
        <v>307</v>
      </c>
      <c r="Q549" s="467" t="s">
        <v>388</v>
      </c>
      <c r="R549" s="467" t="s">
        <v>2168</v>
      </c>
      <c r="S549" s="467" t="s">
        <v>61</v>
      </c>
      <c r="T549" s="467" t="s">
        <v>240</v>
      </c>
      <c r="U549" s="467" t="s">
        <v>302</v>
      </c>
      <c r="V549" s="467">
        <v>143.47999999999999</v>
      </c>
      <c r="W549" s="467">
        <v>165.27</v>
      </c>
    </row>
    <row r="550" spans="1:23">
      <c r="A550" s="467"/>
      <c r="B550" s="467"/>
      <c r="C550" s="468" t="s">
        <v>3010</v>
      </c>
      <c r="D550" s="467" t="s">
        <v>191</v>
      </c>
      <c r="E550" s="467" t="s">
        <v>259</v>
      </c>
      <c r="F550" s="472">
        <v>43496</v>
      </c>
      <c r="G550" s="467" t="s">
        <v>392</v>
      </c>
      <c r="H550" s="467" t="s">
        <v>3005</v>
      </c>
      <c r="I550" s="467" t="s">
        <v>3006</v>
      </c>
      <c r="J550" s="467" t="s">
        <v>393</v>
      </c>
      <c r="K550" s="467">
        <v>0.72</v>
      </c>
      <c r="L550" s="467" t="s">
        <v>10</v>
      </c>
      <c r="M550" s="467">
        <v>0.92</v>
      </c>
      <c r="N550" s="467" t="s">
        <v>394</v>
      </c>
      <c r="O550" s="467" t="s">
        <v>2399</v>
      </c>
      <c r="P550" s="467" t="s">
        <v>307</v>
      </c>
      <c r="Q550" s="467" t="s">
        <v>388</v>
      </c>
      <c r="R550" s="467" t="s">
        <v>2168</v>
      </c>
      <c r="S550" s="467" t="s">
        <v>61</v>
      </c>
      <c r="T550" s="467" t="s">
        <v>240</v>
      </c>
      <c r="U550" s="467" t="s">
        <v>302</v>
      </c>
      <c r="V550" s="467">
        <v>0.8</v>
      </c>
      <c r="W550" s="467">
        <v>0.92</v>
      </c>
    </row>
    <row r="551" spans="1:23">
      <c r="A551" s="467"/>
      <c r="B551" s="467"/>
      <c r="C551" s="468" t="s">
        <v>3011</v>
      </c>
      <c r="D551" s="467" t="s">
        <v>191</v>
      </c>
      <c r="E551" s="467" t="s">
        <v>259</v>
      </c>
      <c r="F551" s="472">
        <v>43496</v>
      </c>
      <c r="G551" s="467" t="s">
        <v>395</v>
      </c>
      <c r="H551" s="467" t="s">
        <v>3005</v>
      </c>
      <c r="I551" s="467" t="s">
        <v>3006</v>
      </c>
      <c r="J551" s="467" t="s">
        <v>396</v>
      </c>
      <c r="K551" s="467">
        <v>21.59</v>
      </c>
      <c r="L551" s="467" t="s">
        <v>10</v>
      </c>
      <c r="M551" s="467">
        <v>27.55</v>
      </c>
      <c r="N551" s="467" t="s">
        <v>394</v>
      </c>
      <c r="O551" s="467" t="s">
        <v>2399</v>
      </c>
      <c r="P551" s="467" t="s">
        <v>307</v>
      </c>
      <c r="Q551" s="467" t="s">
        <v>388</v>
      </c>
      <c r="R551" s="467" t="s">
        <v>2168</v>
      </c>
      <c r="S551" s="467" t="s">
        <v>61</v>
      </c>
      <c r="T551" s="467" t="s">
        <v>240</v>
      </c>
      <c r="U551" s="467" t="s">
        <v>302</v>
      </c>
      <c r="V551" s="467">
        <v>23.92</v>
      </c>
      <c r="W551" s="467">
        <v>27.55</v>
      </c>
    </row>
    <row r="552" spans="1:23">
      <c r="A552" s="467"/>
      <c r="B552" s="467"/>
      <c r="C552" s="468" t="s">
        <v>3012</v>
      </c>
      <c r="D552" s="467" t="s">
        <v>191</v>
      </c>
      <c r="E552" s="467" t="s">
        <v>259</v>
      </c>
      <c r="F552" s="472">
        <v>43524</v>
      </c>
      <c r="G552" s="467" t="s">
        <v>397</v>
      </c>
      <c r="H552" s="467" t="s">
        <v>2824</v>
      </c>
      <c r="I552" s="467" t="s">
        <v>2825</v>
      </c>
      <c r="J552" s="467" t="s">
        <v>398</v>
      </c>
      <c r="K552" s="467">
        <v>761.35</v>
      </c>
      <c r="L552" s="467" t="s">
        <v>10</v>
      </c>
      <c r="M552" s="467">
        <v>1000</v>
      </c>
      <c r="N552" s="467" t="s">
        <v>399</v>
      </c>
      <c r="O552" s="467" t="s">
        <v>2540</v>
      </c>
      <c r="P552" s="467" t="s">
        <v>307</v>
      </c>
      <c r="Q552" s="467" t="s">
        <v>2168</v>
      </c>
      <c r="R552" s="467" t="s">
        <v>2168</v>
      </c>
      <c r="S552" s="467" t="s">
        <v>61</v>
      </c>
      <c r="T552" s="467" t="s">
        <v>240</v>
      </c>
      <c r="U552" s="467" t="s">
        <v>302</v>
      </c>
      <c r="V552" s="467">
        <v>871.72</v>
      </c>
      <c r="W552" s="467">
        <v>1000</v>
      </c>
    </row>
    <row r="553" spans="1:23">
      <c r="A553" s="467"/>
      <c r="B553" s="467"/>
      <c r="C553" s="468" t="s">
        <v>3013</v>
      </c>
      <c r="D553" s="467" t="s">
        <v>191</v>
      </c>
      <c r="E553" s="467" t="s">
        <v>259</v>
      </c>
      <c r="F553" s="472">
        <v>43616</v>
      </c>
      <c r="G553" s="467" t="s">
        <v>945</v>
      </c>
      <c r="H553" s="467" t="s">
        <v>2799</v>
      </c>
      <c r="I553" s="467" t="s">
        <v>2800</v>
      </c>
      <c r="J553" s="467" t="s">
        <v>946</v>
      </c>
      <c r="K553" s="467">
        <v>631.80999999999995</v>
      </c>
      <c r="L553" s="467" t="s">
        <v>10</v>
      </c>
      <c r="M553" s="467">
        <v>823.21</v>
      </c>
      <c r="N553" s="467" t="s">
        <v>387</v>
      </c>
      <c r="O553" s="467" t="s">
        <v>3007</v>
      </c>
      <c r="P553" s="467" t="s">
        <v>307</v>
      </c>
      <c r="Q553" s="467" t="s">
        <v>947</v>
      </c>
      <c r="R553" s="467" t="s">
        <v>2168</v>
      </c>
      <c r="S553" s="467" t="s">
        <v>61</v>
      </c>
      <c r="T553" s="467" t="s">
        <v>240</v>
      </c>
      <c r="U553" s="467" t="s">
        <v>302</v>
      </c>
      <c r="V553" s="467">
        <v>731.77</v>
      </c>
      <c r="W553" s="467">
        <v>823.21</v>
      </c>
    </row>
    <row r="554" spans="1:23">
      <c r="A554" s="467"/>
      <c r="B554" s="467"/>
      <c r="C554" s="468" t="s">
        <v>3014</v>
      </c>
      <c r="D554" s="467" t="s">
        <v>191</v>
      </c>
      <c r="E554" s="467" t="s">
        <v>259</v>
      </c>
      <c r="F554" s="472">
        <v>43616</v>
      </c>
      <c r="G554" s="467" t="s">
        <v>948</v>
      </c>
      <c r="H554" s="467" t="s">
        <v>2799</v>
      </c>
      <c r="I554" s="467" t="s">
        <v>2800</v>
      </c>
      <c r="J554" s="467" t="s">
        <v>949</v>
      </c>
      <c r="K554" s="467">
        <v>86.33</v>
      </c>
      <c r="L554" s="467" t="s">
        <v>10</v>
      </c>
      <c r="M554" s="467">
        <v>112.48</v>
      </c>
      <c r="N554" s="467" t="s">
        <v>391</v>
      </c>
      <c r="O554" s="467" t="s">
        <v>3009</v>
      </c>
      <c r="P554" s="467" t="s">
        <v>307</v>
      </c>
      <c r="Q554" s="467" t="s">
        <v>947</v>
      </c>
      <c r="R554" s="467" t="s">
        <v>2168</v>
      </c>
      <c r="S554" s="467" t="s">
        <v>61</v>
      </c>
      <c r="T554" s="467" t="s">
        <v>240</v>
      </c>
      <c r="U554" s="467" t="s">
        <v>302</v>
      </c>
      <c r="V554" s="467">
        <v>99.99</v>
      </c>
      <c r="W554" s="467">
        <v>112.48</v>
      </c>
    </row>
    <row r="555" spans="1:23">
      <c r="A555" s="467"/>
      <c r="B555" s="467"/>
      <c r="C555" s="468" t="s">
        <v>3015</v>
      </c>
      <c r="D555" s="467" t="s">
        <v>191</v>
      </c>
      <c r="E555" s="467" t="s">
        <v>259</v>
      </c>
      <c r="F555" s="472">
        <v>43616</v>
      </c>
      <c r="G555" s="467" t="s">
        <v>950</v>
      </c>
      <c r="H555" s="467" t="s">
        <v>2799</v>
      </c>
      <c r="I555" s="467" t="s">
        <v>2800</v>
      </c>
      <c r="J555" s="467" t="s">
        <v>951</v>
      </c>
      <c r="K555" s="467">
        <v>14.39</v>
      </c>
      <c r="L555" s="467" t="s">
        <v>10</v>
      </c>
      <c r="M555" s="467">
        <v>18.75</v>
      </c>
      <c r="N555" s="467" t="s">
        <v>394</v>
      </c>
      <c r="O555" s="467" t="s">
        <v>2399</v>
      </c>
      <c r="P555" s="467" t="s">
        <v>307</v>
      </c>
      <c r="Q555" s="467" t="s">
        <v>947</v>
      </c>
      <c r="R555" s="467" t="s">
        <v>2168</v>
      </c>
      <c r="S555" s="467" t="s">
        <v>61</v>
      </c>
      <c r="T555" s="467" t="s">
        <v>240</v>
      </c>
      <c r="U555" s="467" t="s">
        <v>302</v>
      </c>
      <c r="V555" s="467">
        <v>16.670000000000002</v>
      </c>
      <c r="W555" s="467">
        <v>18.75</v>
      </c>
    </row>
    <row r="556" spans="1:23">
      <c r="A556" s="467"/>
      <c r="B556" s="467"/>
      <c r="C556" s="468" t="s">
        <v>3016</v>
      </c>
      <c r="D556" s="467" t="s">
        <v>191</v>
      </c>
      <c r="E556" s="467" t="s">
        <v>259</v>
      </c>
      <c r="F556" s="472">
        <v>43616</v>
      </c>
      <c r="G556" s="467" t="s">
        <v>911</v>
      </c>
      <c r="H556" s="467" t="s">
        <v>2799</v>
      </c>
      <c r="I556" s="467" t="s">
        <v>2800</v>
      </c>
      <c r="J556" s="467" t="s">
        <v>952</v>
      </c>
      <c r="K556" s="467">
        <v>0.96</v>
      </c>
      <c r="L556" s="467" t="s">
        <v>10</v>
      </c>
      <c r="M556" s="467">
        <v>1.25</v>
      </c>
      <c r="N556" s="467" t="s">
        <v>394</v>
      </c>
      <c r="O556" s="467" t="s">
        <v>2399</v>
      </c>
      <c r="P556" s="467" t="s">
        <v>307</v>
      </c>
      <c r="Q556" s="467" t="s">
        <v>947</v>
      </c>
      <c r="R556" s="467" t="s">
        <v>2168</v>
      </c>
      <c r="S556" s="467" t="s">
        <v>61</v>
      </c>
      <c r="T556" s="467" t="s">
        <v>240</v>
      </c>
      <c r="U556" s="467" t="s">
        <v>302</v>
      </c>
      <c r="V556" s="467">
        <v>1.1100000000000001</v>
      </c>
      <c r="W556" s="467">
        <v>1.25</v>
      </c>
    </row>
    <row r="557" spans="1:23">
      <c r="A557" s="467"/>
      <c r="B557" s="467"/>
      <c r="C557" s="468" t="s">
        <v>3017</v>
      </c>
      <c r="D557" s="467" t="s">
        <v>191</v>
      </c>
      <c r="E557" s="467" t="s">
        <v>259</v>
      </c>
      <c r="F557" s="472">
        <v>43646</v>
      </c>
      <c r="G557" s="467" t="s">
        <v>953</v>
      </c>
      <c r="H557" s="467" t="s">
        <v>2402</v>
      </c>
      <c r="I557" s="467" t="s">
        <v>2201</v>
      </c>
      <c r="J557" s="467" t="s">
        <v>954</v>
      </c>
      <c r="K557" s="467">
        <v>656.46</v>
      </c>
      <c r="L557" s="467" t="s">
        <v>10</v>
      </c>
      <c r="M557" s="467">
        <v>828.61</v>
      </c>
      <c r="N557" s="467" t="s">
        <v>387</v>
      </c>
      <c r="O557" s="467" t="s">
        <v>3007</v>
      </c>
      <c r="P557" s="467" t="s">
        <v>307</v>
      </c>
      <c r="Q557" s="467" t="s">
        <v>947</v>
      </c>
      <c r="R557" s="467" t="s">
        <v>2168</v>
      </c>
      <c r="S557" s="467" t="s">
        <v>61</v>
      </c>
      <c r="T557" s="467" t="s">
        <v>240</v>
      </c>
      <c r="U557" s="467" t="s">
        <v>302</v>
      </c>
      <c r="V557" s="467">
        <v>742.83</v>
      </c>
      <c r="W557" s="467">
        <v>828.61</v>
      </c>
    </row>
    <row r="558" spans="1:23">
      <c r="A558" s="467"/>
      <c r="B558" s="467"/>
      <c r="C558" s="468" t="s">
        <v>3018</v>
      </c>
      <c r="D558" s="467" t="s">
        <v>191</v>
      </c>
      <c r="E558" s="467" t="s">
        <v>259</v>
      </c>
      <c r="F558" s="472">
        <v>43646</v>
      </c>
      <c r="G558" s="467" t="s">
        <v>955</v>
      </c>
      <c r="H558" s="467" t="s">
        <v>2402</v>
      </c>
      <c r="I558" s="467" t="s">
        <v>2201</v>
      </c>
      <c r="J558" s="467" t="s">
        <v>956</v>
      </c>
      <c r="K558" s="467">
        <v>89.11</v>
      </c>
      <c r="L558" s="467" t="s">
        <v>10</v>
      </c>
      <c r="M558" s="467">
        <v>112.48</v>
      </c>
      <c r="N558" s="467" t="s">
        <v>391</v>
      </c>
      <c r="O558" s="467" t="s">
        <v>3009</v>
      </c>
      <c r="P558" s="467" t="s">
        <v>307</v>
      </c>
      <c r="Q558" s="467" t="s">
        <v>947</v>
      </c>
      <c r="R558" s="467" t="s">
        <v>2168</v>
      </c>
      <c r="S558" s="467" t="s">
        <v>61</v>
      </c>
      <c r="T558" s="467" t="s">
        <v>240</v>
      </c>
      <c r="U558" s="467" t="s">
        <v>302</v>
      </c>
      <c r="V558" s="467">
        <v>100.83</v>
      </c>
      <c r="W558" s="467">
        <v>112.48</v>
      </c>
    </row>
    <row r="559" spans="1:23">
      <c r="A559" s="467"/>
      <c r="B559" s="467"/>
      <c r="C559" s="468" t="s">
        <v>3019</v>
      </c>
      <c r="D559" s="467" t="s">
        <v>191</v>
      </c>
      <c r="E559" s="467" t="s">
        <v>259</v>
      </c>
      <c r="F559" s="472">
        <v>43646</v>
      </c>
      <c r="G559" s="467" t="s">
        <v>957</v>
      </c>
      <c r="H559" s="467" t="s">
        <v>2402</v>
      </c>
      <c r="I559" s="467" t="s">
        <v>2201</v>
      </c>
      <c r="J559" s="467" t="s">
        <v>958</v>
      </c>
      <c r="K559" s="467">
        <v>14.85</v>
      </c>
      <c r="L559" s="467" t="s">
        <v>10</v>
      </c>
      <c r="M559" s="467">
        <v>18.75</v>
      </c>
      <c r="N559" s="467" t="s">
        <v>394</v>
      </c>
      <c r="O559" s="467" t="s">
        <v>2399</v>
      </c>
      <c r="P559" s="467" t="s">
        <v>307</v>
      </c>
      <c r="Q559" s="467" t="s">
        <v>947</v>
      </c>
      <c r="R559" s="467" t="s">
        <v>2168</v>
      </c>
      <c r="S559" s="467" t="s">
        <v>61</v>
      </c>
      <c r="T559" s="467" t="s">
        <v>240</v>
      </c>
      <c r="U559" s="467" t="s">
        <v>302</v>
      </c>
      <c r="V559" s="467">
        <v>16.8</v>
      </c>
      <c r="W559" s="467">
        <v>18.75</v>
      </c>
    </row>
    <row r="560" spans="1:23">
      <c r="A560" s="467"/>
      <c r="B560" s="467"/>
      <c r="C560" s="468" t="s">
        <v>3020</v>
      </c>
      <c r="D560" s="467" t="s">
        <v>191</v>
      </c>
      <c r="E560" s="467" t="s">
        <v>259</v>
      </c>
      <c r="F560" s="472">
        <v>43646</v>
      </c>
      <c r="G560" s="467" t="s">
        <v>857</v>
      </c>
      <c r="H560" s="467" t="s">
        <v>2402</v>
      </c>
      <c r="I560" s="467" t="s">
        <v>2201</v>
      </c>
      <c r="J560" s="467" t="s">
        <v>952</v>
      </c>
      <c r="K560" s="467">
        <v>0.99</v>
      </c>
      <c r="L560" s="467" t="s">
        <v>10</v>
      </c>
      <c r="M560" s="467">
        <v>1.25</v>
      </c>
      <c r="N560" s="467" t="s">
        <v>394</v>
      </c>
      <c r="O560" s="467" t="s">
        <v>2399</v>
      </c>
      <c r="P560" s="467" t="s">
        <v>307</v>
      </c>
      <c r="Q560" s="467" t="s">
        <v>947</v>
      </c>
      <c r="R560" s="467" t="s">
        <v>2168</v>
      </c>
      <c r="S560" s="467" t="s">
        <v>61</v>
      </c>
      <c r="T560" s="467" t="s">
        <v>240</v>
      </c>
      <c r="U560" s="467" t="s">
        <v>302</v>
      </c>
      <c r="V560" s="467">
        <v>1.1200000000000001</v>
      </c>
      <c r="W560" s="467">
        <v>1.25</v>
      </c>
    </row>
    <row r="561" spans="1:23">
      <c r="A561" s="467"/>
      <c r="B561" s="467"/>
      <c r="C561" s="468" t="s">
        <v>3021</v>
      </c>
      <c r="D561" s="467" t="s">
        <v>191</v>
      </c>
      <c r="E561" s="467" t="s">
        <v>259</v>
      </c>
      <c r="F561" s="472">
        <v>43677</v>
      </c>
      <c r="G561" s="467" t="s">
        <v>1870</v>
      </c>
      <c r="H561" s="467" t="s">
        <v>2410</v>
      </c>
      <c r="I561" s="467" t="s">
        <v>2411</v>
      </c>
      <c r="J561" s="467" t="s">
        <v>1871</v>
      </c>
      <c r="K561" s="467">
        <v>649.80999999999995</v>
      </c>
      <c r="L561" s="467" t="s">
        <v>10</v>
      </c>
      <c r="M561" s="467">
        <v>825.21</v>
      </c>
      <c r="N561" s="467" t="s">
        <v>387</v>
      </c>
      <c r="O561" s="467" t="s">
        <v>3007</v>
      </c>
      <c r="P561" s="467" t="s">
        <v>307</v>
      </c>
      <c r="Q561" s="467" t="s">
        <v>947</v>
      </c>
      <c r="R561" s="467" t="s">
        <v>2168</v>
      </c>
      <c r="S561" s="467" t="s">
        <v>61</v>
      </c>
      <c r="T561" s="467" t="s">
        <v>240</v>
      </c>
      <c r="U561" s="467" t="s">
        <v>302</v>
      </c>
      <c r="V561" s="467">
        <v>726.63</v>
      </c>
      <c r="W561" s="467">
        <v>825.21</v>
      </c>
    </row>
    <row r="562" spans="1:23">
      <c r="A562" s="467"/>
      <c r="B562" s="467"/>
      <c r="C562" s="468" t="s">
        <v>3022</v>
      </c>
      <c r="D562" s="467" t="s">
        <v>191</v>
      </c>
      <c r="E562" s="467" t="s">
        <v>259</v>
      </c>
      <c r="F562" s="472">
        <v>43677</v>
      </c>
      <c r="G562" s="467" t="s">
        <v>1872</v>
      </c>
      <c r="H562" s="467" t="s">
        <v>2410</v>
      </c>
      <c r="I562" s="467" t="s">
        <v>2411</v>
      </c>
      <c r="J562" s="467" t="s">
        <v>1873</v>
      </c>
      <c r="K562" s="467">
        <v>88.57</v>
      </c>
      <c r="L562" s="467" t="s">
        <v>10</v>
      </c>
      <c r="M562" s="467">
        <v>112.48</v>
      </c>
      <c r="N562" s="467" t="s">
        <v>391</v>
      </c>
      <c r="O562" s="467" t="s">
        <v>3009</v>
      </c>
      <c r="P562" s="467" t="s">
        <v>307</v>
      </c>
      <c r="Q562" s="467" t="s">
        <v>947</v>
      </c>
      <c r="R562" s="467" t="s">
        <v>2168</v>
      </c>
      <c r="S562" s="467" t="s">
        <v>61</v>
      </c>
      <c r="T562" s="467" t="s">
        <v>240</v>
      </c>
      <c r="U562" s="467" t="s">
        <v>302</v>
      </c>
      <c r="V562" s="467">
        <v>99.04</v>
      </c>
      <c r="W562" s="467">
        <v>112.48</v>
      </c>
    </row>
    <row r="563" spans="1:23">
      <c r="A563" s="467"/>
      <c r="B563" s="467"/>
      <c r="C563" s="468" t="s">
        <v>3023</v>
      </c>
      <c r="D563" s="467" t="s">
        <v>191</v>
      </c>
      <c r="E563" s="467" t="s">
        <v>259</v>
      </c>
      <c r="F563" s="472">
        <v>43677</v>
      </c>
      <c r="G563" s="467" t="s">
        <v>1874</v>
      </c>
      <c r="H563" s="467" t="s">
        <v>2410</v>
      </c>
      <c r="I563" s="467" t="s">
        <v>2411</v>
      </c>
      <c r="J563" s="467" t="s">
        <v>958</v>
      </c>
      <c r="K563" s="467">
        <v>14.76</v>
      </c>
      <c r="L563" s="467" t="s">
        <v>10</v>
      </c>
      <c r="M563" s="467">
        <v>18.75</v>
      </c>
      <c r="N563" s="467" t="s">
        <v>394</v>
      </c>
      <c r="O563" s="467" t="s">
        <v>2399</v>
      </c>
      <c r="P563" s="467" t="s">
        <v>307</v>
      </c>
      <c r="Q563" s="467" t="s">
        <v>947</v>
      </c>
      <c r="R563" s="467" t="s">
        <v>2168</v>
      </c>
      <c r="S563" s="467" t="s">
        <v>61</v>
      </c>
      <c r="T563" s="467" t="s">
        <v>240</v>
      </c>
      <c r="U563" s="467" t="s">
        <v>302</v>
      </c>
      <c r="V563" s="467">
        <v>16.5</v>
      </c>
      <c r="W563" s="467">
        <v>18.75</v>
      </c>
    </row>
    <row r="564" spans="1:23">
      <c r="A564" s="467"/>
      <c r="B564" s="467"/>
      <c r="C564" s="468" t="s">
        <v>3024</v>
      </c>
      <c r="D564" s="467" t="s">
        <v>191</v>
      </c>
      <c r="E564" s="467" t="s">
        <v>259</v>
      </c>
      <c r="F564" s="472">
        <v>43677</v>
      </c>
      <c r="G564" s="467" t="s">
        <v>1808</v>
      </c>
      <c r="H564" s="467" t="s">
        <v>2410</v>
      </c>
      <c r="I564" s="467" t="s">
        <v>2411</v>
      </c>
      <c r="J564" s="467" t="s">
        <v>952</v>
      </c>
      <c r="K564" s="467">
        <v>0.98</v>
      </c>
      <c r="L564" s="467" t="s">
        <v>10</v>
      </c>
      <c r="M564" s="467">
        <v>1.25</v>
      </c>
      <c r="N564" s="467" t="s">
        <v>394</v>
      </c>
      <c r="O564" s="467" t="s">
        <v>2399</v>
      </c>
      <c r="P564" s="467" t="s">
        <v>307</v>
      </c>
      <c r="Q564" s="467" t="s">
        <v>947</v>
      </c>
      <c r="R564" s="467" t="s">
        <v>2168</v>
      </c>
      <c r="S564" s="467" t="s">
        <v>61</v>
      </c>
      <c r="T564" s="467" t="s">
        <v>240</v>
      </c>
      <c r="U564" s="467" t="s">
        <v>302</v>
      </c>
      <c r="V564" s="467">
        <v>1.1000000000000001</v>
      </c>
      <c r="W564" s="467">
        <v>1.25</v>
      </c>
    </row>
    <row r="565" spans="1:23">
      <c r="A565" s="467"/>
      <c r="B565" s="467"/>
      <c r="C565" s="468" t="s">
        <v>3025</v>
      </c>
      <c r="D565" s="467" t="s">
        <v>191</v>
      </c>
      <c r="E565" s="467" t="s">
        <v>259</v>
      </c>
      <c r="F565" s="472">
        <v>43708</v>
      </c>
      <c r="G565" s="467" t="s">
        <v>1875</v>
      </c>
      <c r="H565" s="467" t="s">
        <v>2435</v>
      </c>
      <c r="I565" s="467" t="s">
        <v>2332</v>
      </c>
      <c r="J565" s="467" t="s">
        <v>1876</v>
      </c>
      <c r="K565" s="467">
        <v>675.41</v>
      </c>
      <c r="L565" s="467" t="s">
        <v>10</v>
      </c>
      <c r="M565" s="467">
        <v>825.21</v>
      </c>
      <c r="N565" s="467" t="s">
        <v>387</v>
      </c>
      <c r="O565" s="467" t="s">
        <v>3007</v>
      </c>
      <c r="P565" s="467" t="s">
        <v>307</v>
      </c>
      <c r="Q565" s="467" t="s">
        <v>947</v>
      </c>
      <c r="R565" s="467" t="s">
        <v>2168</v>
      </c>
      <c r="S565" s="467" t="s">
        <v>61</v>
      </c>
      <c r="T565" s="467" t="s">
        <v>240</v>
      </c>
      <c r="U565" s="467" t="s">
        <v>302</v>
      </c>
      <c r="V565" s="467">
        <v>736.92</v>
      </c>
      <c r="W565" s="467">
        <v>825.21</v>
      </c>
    </row>
    <row r="566" spans="1:23">
      <c r="A566" s="467"/>
      <c r="B566" s="467"/>
      <c r="C566" s="468" t="s">
        <v>3026</v>
      </c>
      <c r="D566" s="467" t="s">
        <v>191</v>
      </c>
      <c r="E566" s="467" t="s">
        <v>259</v>
      </c>
      <c r="F566" s="472">
        <v>43708</v>
      </c>
      <c r="G566" s="467" t="s">
        <v>1877</v>
      </c>
      <c r="H566" s="467" t="s">
        <v>2435</v>
      </c>
      <c r="I566" s="467" t="s">
        <v>2332</v>
      </c>
      <c r="J566" s="467" t="s">
        <v>1878</v>
      </c>
      <c r="K566" s="467">
        <v>92.06</v>
      </c>
      <c r="L566" s="467" t="s">
        <v>10</v>
      </c>
      <c r="M566" s="467">
        <v>112.48</v>
      </c>
      <c r="N566" s="467" t="s">
        <v>391</v>
      </c>
      <c r="O566" s="467" t="s">
        <v>3009</v>
      </c>
      <c r="P566" s="467" t="s">
        <v>307</v>
      </c>
      <c r="Q566" s="467" t="s">
        <v>947</v>
      </c>
      <c r="R566" s="467" t="s">
        <v>2168</v>
      </c>
      <c r="S566" s="467" t="s">
        <v>61</v>
      </c>
      <c r="T566" s="467" t="s">
        <v>240</v>
      </c>
      <c r="U566" s="467" t="s">
        <v>302</v>
      </c>
      <c r="V566" s="467">
        <v>100.44</v>
      </c>
      <c r="W566" s="467">
        <v>112.48</v>
      </c>
    </row>
    <row r="567" spans="1:23">
      <c r="A567" s="467"/>
      <c r="B567" s="467"/>
      <c r="C567" s="468" t="s">
        <v>3027</v>
      </c>
      <c r="D567" s="467" t="s">
        <v>191</v>
      </c>
      <c r="E567" s="467" t="s">
        <v>259</v>
      </c>
      <c r="F567" s="472">
        <v>43708</v>
      </c>
      <c r="G567" s="467" t="s">
        <v>1879</v>
      </c>
      <c r="H567" s="467" t="s">
        <v>2435</v>
      </c>
      <c r="I567" s="467" t="s">
        <v>2332</v>
      </c>
      <c r="J567" s="467" t="s">
        <v>1880</v>
      </c>
      <c r="K567" s="467">
        <v>15.35</v>
      </c>
      <c r="L567" s="467" t="s">
        <v>10</v>
      </c>
      <c r="M567" s="467">
        <v>18.75</v>
      </c>
      <c r="N567" s="467" t="s">
        <v>394</v>
      </c>
      <c r="O567" s="467" t="s">
        <v>2399</v>
      </c>
      <c r="P567" s="467" t="s">
        <v>307</v>
      </c>
      <c r="Q567" s="467" t="s">
        <v>947</v>
      </c>
      <c r="R567" s="467" t="s">
        <v>2168</v>
      </c>
      <c r="S567" s="467" t="s">
        <v>61</v>
      </c>
      <c r="T567" s="467" t="s">
        <v>240</v>
      </c>
      <c r="U567" s="467" t="s">
        <v>302</v>
      </c>
      <c r="V567" s="467">
        <v>16.75</v>
      </c>
      <c r="W567" s="467">
        <v>18.75</v>
      </c>
    </row>
    <row r="568" spans="1:23">
      <c r="A568" s="467"/>
      <c r="B568" s="467"/>
      <c r="C568" s="468" t="s">
        <v>3028</v>
      </c>
      <c r="D568" s="467" t="s">
        <v>191</v>
      </c>
      <c r="E568" s="467" t="s">
        <v>259</v>
      </c>
      <c r="F568" s="472">
        <v>43708</v>
      </c>
      <c r="G568" s="467" t="s">
        <v>1840</v>
      </c>
      <c r="H568" s="467" t="s">
        <v>2435</v>
      </c>
      <c r="I568" s="467" t="s">
        <v>2332</v>
      </c>
      <c r="J568" s="467" t="s">
        <v>1881</v>
      </c>
      <c r="K568" s="467">
        <v>1.02</v>
      </c>
      <c r="L568" s="467" t="s">
        <v>10</v>
      </c>
      <c r="M568" s="467">
        <v>1.25</v>
      </c>
      <c r="N568" s="467" t="s">
        <v>394</v>
      </c>
      <c r="O568" s="467" t="s">
        <v>2399</v>
      </c>
      <c r="P568" s="467" t="s">
        <v>307</v>
      </c>
      <c r="Q568" s="467" t="s">
        <v>947</v>
      </c>
      <c r="R568" s="467" t="s">
        <v>2168</v>
      </c>
      <c r="S568" s="467" t="s">
        <v>61</v>
      </c>
      <c r="T568" s="467" t="s">
        <v>240</v>
      </c>
      <c r="U568" s="467" t="s">
        <v>302</v>
      </c>
      <c r="V568" s="467">
        <v>1.1100000000000001</v>
      </c>
      <c r="W568" s="467">
        <v>1.25</v>
      </c>
    </row>
    <row r="569" spans="1:23">
      <c r="A569" s="467"/>
      <c r="B569" s="467"/>
      <c r="C569" s="468" t="s">
        <v>3029</v>
      </c>
      <c r="D569" s="467" t="s">
        <v>191</v>
      </c>
      <c r="E569" s="467" t="s">
        <v>259</v>
      </c>
      <c r="F569" s="472">
        <v>43738</v>
      </c>
      <c r="G569" s="467" t="s">
        <v>1583</v>
      </c>
      <c r="H569" s="467" t="s">
        <v>2858</v>
      </c>
      <c r="I569" s="467" t="s">
        <v>2248</v>
      </c>
      <c r="J569" s="467" t="s">
        <v>954</v>
      </c>
      <c r="K569" s="467">
        <v>680.17</v>
      </c>
      <c r="L569" s="467" t="s">
        <v>10</v>
      </c>
      <c r="M569" s="467">
        <v>827.21</v>
      </c>
      <c r="N569" s="467" t="s">
        <v>387</v>
      </c>
      <c r="O569" s="467" t="s">
        <v>3007</v>
      </c>
      <c r="P569" s="467" t="s">
        <v>307</v>
      </c>
      <c r="Q569" s="467" t="s">
        <v>947</v>
      </c>
      <c r="R569" s="467" t="s">
        <v>2168</v>
      </c>
      <c r="S569" s="467" t="s">
        <v>61</v>
      </c>
      <c r="T569" s="467" t="s">
        <v>240</v>
      </c>
      <c r="U569" s="467" t="s">
        <v>302</v>
      </c>
      <c r="V569" s="467">
        <v>751.31</v>
      </c>
      <c r="W569" s="467">
        <v>827.21</v>
      </c>
    </row>
    <row r="570" spans="1:23">
      <c r="A570" s="467"/>
      <c r="B570" s="467"/>
      <c r="C570" s="468" t="s">
        <v>3030</v>
      </c>
      <c r="D570" s="467" t="s">
        <v>191</v>
      </c>
      <c r="E570" s="467" t="s">
        <v>259</v>
      </c>
      <c r="F570" s="472">
        <v>43738</v>
      </c>
      <c r="G570" s="467" t="s">
        <v>1584</v>
      </c>
      <c r="H570" s="467" t="s">
        <v>2858</v>
      </c>
      <c r="I570" s="467" t="s">
        <v>2248</v>
      </c>
      <c r="J570" s="467" t="s">
        <v>1585</v>
      </c>
      <c r="K570" s="467">
        <v>92.49</v>
      </c>
      <c r="L570" s="467" t="s">
        <v>10</v>
      </c>
      <c r="M570" s="467">
        <v>112.48</v>
      </c>
      <c r="N570" s="467" t="s">
        <v>391</v>
      </c>
      <c r="O570" s="467" t="s">
        <v>3009</v>
      </c>
      <c r="P570" s="467" t="s">
        <v>307</v>
      </c>
      <c r="Q570" s="467" t="s">
        <v>947</v>
      </c>
      <c r="R570" s="467" t="s">
        <v>2168</v>
      </c>
      <c r="S570" s="467" t="s">
        <v>61</v>
      </c>
      <c r="T570" s="467" t="s">
        <v>240</v>
      </c>
      <c r="U570" s="467" t="s">
        <v>302</v>
      </c>
      <c r="V570" s="467">
        <v>102.16</v>
      </c>
      <c r="W570" s="467">
        <v>112.48</v>
      </c>
    </row>
    <row r="571" spans="1:23">
      <c r="A571" s="467"/>
      <c r="B571" s="467"/>
      <c r="C571" s="468" t="s">
        <v>3031</v>
      </c>
      <c r="D571" s="467" t="s">
        <v>191</v>
      </c>
      <c r="E571" s="467" t="s">
        <v>259</v>
      </c>
      <c r="F571" s="472">
        <v>43738</v>
      </c>
      <c r="G571" s="467" t="s">
        <v>1586</v>
      </c>
      <c r="H571" s="467" t="s">
        <v>2858</v>
      </c>
      <c r="I571" s="467" t="s">
        <v>2248</v>
      </c>
      <c r="J571" s="467" t="s">
        <v>1587</v>
      </c>
      <c r="K571" s="467">
        <v>15.42</v>
      </c>
      <c r="L571" s="467" t="s">
        <v>10</v>
      </c>
      <c r="M571" s="467">
        <v>18.75</v>
      </c>
      <c r="N571" s="467" t="s">
        <v>394</v>
      </c>
      <c r="O571" s="467" t="s">
        <v>2399</v>
      </c>
      <c r="P571" s="467" t="s">
        <v>307</v>
      </c>
      <c r="Q571" s="467" t="s">
        <v>947</v>
      </c>
      <c r="R571" s="467" t="s">
        <v>2168</v>
      </c>
      <c r="S571" s="467" t="s">
        <v>61</v>
      </c>
      <c r="T571" s="467" t="s">
        <v>240</v>
      </c>
      <c r="U571" s="467" t="s">
        <v>302</v>
      </c>
      <c r="V571" s="467">
        <v>17.03</v>
      </c>
      <c r="W571" s="467">
        <v>18.75</v>
      </c>
    </row>
    <row r="572" spans="1:23">
      <c r="A572" s="467"/>
      <c r="B572" s="467"/>
      <c r="C572" s="468" t="s">
        <v>3032</v>
      </c>
      <c r="D572" s="467" t="s">
        <v>191</v>
      </c>
      <c r="E572" s="467" t="s">
        <v>259</v>
      </c>
      <c r="F572" s="472">
        <v>43738</v>
      </c>
      <c r="G572" s="467" t="s">
        <v>1588</v>
      </c>
      <c r="H572" s="467" t="s">
        <v>2858</v>
      </c>
      <c r="I572" s="467" t="s">
        <v>2248</v>
      </c>
      <c r="J572" s="467" t="s">
        <v>1589</v>
      </c>
      <c r="K572" s="467">
        <v>1.03</v>
      </c>
      <c r="L572" s="467" t="s">
        <v>10</v>
      </c>
      <c r="M572" s="467">
        <v>1.25</v>
      </c>
      <c r="N572" s="467" t="s">
        <v>394</v>
      </c>
      <c r="O572" s="467" t="s">
        <v>2399</v>
      </c>
      <c r="P572" s="467" t="s">
        <v>307</v>
      </c>
      <c r="Q572" s="467" t="s">
        <v>947</v>
      </c>
      <c r="R572" s="467" t="s">
        <v>2168</v>
      </c>
      <c r="S572" s="467" t="s">
        <v>61</v>
      </c>
      <c r="T572" s="467" t="s">
        <v>240</v>
      </c>
      <c r="U572" s="467" t="s">
        <v>302</v>
      </c>
      <c r="V572" s="467">
        <v>1.1399999999999999</v>
      </c>
      <c r="W572" s="467">
        <v>1.25</v>
      </c>
    </row>
    <row r="573" spans="1:23">
      <c r="A573" s="467"/>
      <c r="B573" s="467"/>
      <c r="C573" s="468" t="s">
        <v>3033</v>
      </c>
      <c r="D573" s="467" t="s">
        <v>191</v>
      </c>
      <c r="E573" s="467" t="s">
        <v>259</v>
      </c>
      <c r="F573" s="472">
        <v>43769</v>
      </c>
      <c r="G573" s="467" t="s">
        <v>3034</v>
      </c>
      <c r="H573" s="467" t="s">
        <v>3035</v>
      </c>
      <c r="I573" s="467" t="s">
        <v>2176</v>
      </c>
      <c r="J573" s="467" t="s">
        <v>3036</v>
      </c>
      <c r="K573" s="467">
        <v>601.47</v>
      </c>
      <c r="L573" s="467" t="s">
        <v>10</v>
      </c>
      <c r="M573" s="467">
        <v>739.88</v>
      </c>
      <c r="N573" s="467" t="s">
        <v>387</v>
      </c>
      <c r="O573" s="467" t="s">
        <v>3007</v>
      </c>
      <c r="P573" s="467" t="s">
        <v>445</v>
      </c>
      <c r="Q573" s="467" t="s">
        <v>947</v>
      </c>
      <c r="R573" s="467" t="s">
        <v>2168</v>
      </c>
      <c r="S573" s="467" t="s">
        <v>61</v>
      </c>
      <c r="T573" s="467" t="s">
        <v>240</v>
      </c>
      <c r="U573" s="467" t="s">
        <v>302</v>
      </c>
      <c r="V573" s="467">
        <v>677.5</v>
      </c>
      <c r="W573" s="467">
        <v>739.88</v>
      </c>
    </row>
    <row r="574" spans="1:23">
      <c r="A574" s="467"/>
      <c r="B574" s="467"/>
      <c r="C574" s="468" t="s">
        <v>3037</v>
      </c>
      <c r="D574" s="467" t="s">
        <v>191</v>
      </c>
      <c r="E574" s="467" t="s">
        <v>259</v>
      </c>
      <c r="F574" s="472">
        <v>43769</v>
      </c>
      <c r="G574" s="467" t="s">
        <v>3038</v>
      </c>
      <c r="H574" s="467" t="s">
        <v>2258</v>
      </c>
      <c r="I574" s="467" t="s">
        <v>2176</v>
      </c>
      <c r="J574" s="467" t="s">
        <v>3039</v>
      </c>
      <c r="K574" s="467">
        <v>70.989999999999995</v>
      </c>
      <c r="L574" s="467" t="s">
        <v>10</v>
      </c>
      <c r="M574" s="467">
        <v>87.33</v>
      </c>
      <c r="N574" s="467" t="s">
        <v>387</v>
      </c>
      <c r="O574" s="467" t="s">
        <v>3007</v>
      </c>
      <c r="P574" s="467" t="s">
        <v>307</v>
      </c>
      <c r="Q574" s="467" t="s">
        <v>947</v>
      </c>
      <c r="R574" s="467" t="s">
        <v>2168</v>
      </c>
      <c r="S574" s="467" t="s">
        <v>61</v>
      </c>
      <c r="T574" s="467" t="s">
        <v>240</v>
      </c>
      <c r="U574" s="467" t="s">
        <v>302</v>
      </c>
      <c r="V574" s="467">
        <v>79.959999999999994</v>
      </c>
      <c r="W574" s="467">
        <v>87.33</v>
      </c>
    </row>
    <row r="575" spans="1:23">
      <c r="A575" s="467"/>
      <c r="B575" s="467"/>
      <c r="C575" s="468" t="s">
        <v>3040</v>
      </c>
      <c r="D575" s="467" t="s">
        <v>191</v>
      </c>
      <c r="E575" s="467" t="s">
        <v>259</v>
      </c>
      <c r="F575" s="472">
        <v>43769</v>
      </c>
      <c r="G575" s="467" t="s">
        <v>3041</v>
      </c>
      <c r="H575" s="467" t="s">
        <v>2258</v>
      </c>
      <c r="I575" s="467" t="s">
        <v>2176</v>
      </c>
      <c r="J575" s="467" t="s">
        <v>1873</v>
      </c>
      <c r="K575" s="467">
        <v>91.44</v>
      </c>
      <c r="L575" s="467" t="s">
        <v>10</v>
      </c>
      <c r="M575" s="467">
        <v>112.48</v>
      </c>
      <c r="N575" s="467" t="s">
        <v>391</v>
      </c>
      <c r="O575" s="467" t="s">
        <v>3009</v>
      </c>
      <c r="P575" s="467" t="s">
        <v>307</v>
      </c>
      <c r="Q575" s="467" t="s">
        <v>947</v>
      </c>
      <c r="R575" s="467" t="s">
        <v>2168</v>
      </c>
      <c r="S575" s="467" t="s">
        <v>61</v>
      </c>
      <c r="T575" s="467" t="s">
        <v>240</v>
      </c>
      <c r="U575" s="467" t="s">
        <v>302</v>
      </c>
      <c r="V575" s="467">
        <v>103</v>
      </c>
      <c r="W575" s="467">
        <v>112.48</v>
      </c>
    </row>
    <row r="576" spans="1:23">
      <c r="A576" s="467"/>
      <c r="B576" s="467"/>
      <c r="C576" s="468" t="s">
        <v>3042</v>
      </c>
      <c r="D576" s="467" t="s">
        <v>191</v>
      </c>
      <c r="E576" s="467" t="s">
        <v>259</v>
      </c>
      <c r="F576" s="472">
        <v>43769</v>
      </c>
      <c r="G576" s="467" t="s">
        <v>3043</v>
      </c>
      <c r="H576" s="467" t="s">
        <v>2258</v>
      </c>
      <c r="I576" s="467" t="s">
        <v>2176</v>
      </c>
      <c r="J576" s="467" t="s">
        <v>958</v>
      </c>
      <c r="K576" s="467">
        <v>15.24</v>
      </c>
      <c r="L576" s="467" t="s">
        <v>10</v>
      </c>
      <c r="M576" s="467">
        <v>18.75</v>
      </c>
      <c r="N576" s="467" t="s">
        <v>394</v>
      </c>
      <c r="O576" s="467" t="s">
        <v>2399</v>
      </c>
      <c r="P576" s="467" t="s">
        <v>307</v>
      </c>
      <c r="Q576" s="467" t="s">
        <v>947</v>
      </c>
      <c r="R576" s="467" t="s">
        <v>2168</v>
      </c>
      <c r="S576" s="467" t="s">
        <v>61</v>
      </c>
      <c r="T576" s="467" t="s">
        <v>240</v>
      </c>
      <c r="U576" s="467" t="s">
        <v>302</v>
      </c>
      <c r="V576" s="467">
        <v>17.170000000000002</v>
      </c>
      <c r="W576" s="467">
        <v>18.75</v>
      </c>
    </row>
    <row r="577" spans="1:23">
      <c r="A577" s="467"/>
      <c r="B577" s="467"/>
      <c r="C577" s="468" t="s">
        <v>3044</v>
      </c>
      <c r="D577" s="467" t="s">
        <v>191</v>
      </c>
      <c r="E577" s="467" t="s">
        <v>259</v>
      </c>
      <c r="F577" s="472">
        <v>43799</v>
      </c>
      <c r="G577" s="467" t="s">
        <v>3045</v>
      </c>
      <c r="H577" s="467" t="s">
        <v>2284</v>
      </c>
      <c r="I577" s="467" t="s">
        <v>2270</v>
      </c>
      <c r="J577" s="467" t="s">
        <v>946</v>
      </c>
      <c r="K577" s="467">
        <v>639.15</v>
      </c>
      <c r="L577" s="467" t="s">
        <v>10</v>
      </c>
      <c r="M577" s="467">
        <v>827.21</v>
      </c>
      <c r="N577" s="467" t="s">
        <v>387</v>
      </c>
      <c r="O577" s="467" t="s">
        <v>3007</v>
      </c>
      <c r="P577" s="467" t="s">
        <v>307</v>
      </c>
      <c r="Q577" s="467" t="s">
        <v>947</v>
      </c>
      <c r="R577" s="467" t="s">
        <v>2168</v>
      </c>
      <c r="S577" s="467" t="s">
        <v>61</v>
      </c>
      <c r="T577" s="467" t="s">
        <v>240</v>
      </c>
      <c r="U577" s="467" t="s">
        <v>2272</v>
      </c>
      <c r="V577" s="467">
        <v>741.47</v>
      </c>
      <c r="W577" s="467">
        <v>827.21</v>
      </c>
    </row>
    <row r="578" spans="1:23">
      <c r="A578" s="467"/>
      <c r="B578" s="467"/>
      <c r="C578" s="468" t="s">
        <v>3046</v>
      </c>
      <c r="D578" s="467" t="s">
        <v>191</v>
      </c>
      <c r="E578" s="467" t="s">
        <v>259</v>
      </c>
      <c r="F578" s="472">
        <v>43799</v>
      </c>
      <c r="G578" s="467" t="s">
        <v>3047</v>
      </c>
      <c r="H578" s="467" t="s">
        <v>3048</v>
      </c>
      <c r="I578" s="467" t="s">
        <v>2270</v>
      </c>
      <c r="J578" s="467" t="s">
        <v>3049</v>
      </c>
      <c r="K578" s="467">
        <v>86.91</v>
      </c>
      <c r="L578" s="467" t="s">
        <v>10</v>
      </c>
      <c r="M578" s="467">
        <v>112.48</v>
      </c>
      <c r="N578" s="467" t="s">
        <v>391</v>
      </c>
      <c r="O578" s="467" t="s">
        <v>3009</v>
      </c>
      <c r="P578" s="467" t="s">
        <v>307</v>
      </c>
      <c r="Q578" s="467" t="s">
        <v>947</v>
      </c>
      <c r="R578" s="467" t="s">
        <v>2168</v>
      </c>
      <c r="S578" s="467" t="s">
        <v>61</v>
      </c>
      <c r="T578" s="467" t="s">
        <v>240</v>
      </c>
      <c r="U578" s="467" t="s">
        <v>2272</v>
      </c>
      <c r="V578" s="467">
        <v>100.82</v>
      </c>
      <c r="W578" s="467">
        <v>112.48</v>
      </c>
    </row>
    <row r="579" spans="1:23">
      <c r="A579" s="467"/>
      <c r="B579" s="467"/>
      <c r="C579" s="468" t="s">
        <v>3050</v>
      </c>
      <c r="D579" s="467" t="s">
        <v>191</v>
      </c>
      <c r="E579" s="467" t="s">
        <v>259</v>
      </c>
      <c r="F579" s="472">
        <v>43799</v>
      </c>
      <c r="G579" s="467" t="s">
        <v>3051</v>
      </c>
      <c r="H579" s="467" t="s">
        <v>3052</v>
      </c>
      <c r="I579" s="467" t="s">
        <v>2270</v>
      </c>
      <c r="J579" s="467" t="s">
        <v>951</v>
      </c>
      <c r="K579" s="467">
        <v>14.49</v>
      </c>
      <c r="L579" s="467" t="s">
        <v>10</v>
      </c>
      <c r="M579" s="467">
        <v>18.75</v>
      </c>
      <c r="N579" s="467" t="s">
        <v>394</v>
      </c>
      <c r="O579" s="467" t="s">
        <v>2399</v>
      </c>
      <c r="P579" s="467" t="s">
        <v>307</v>
      </c>
      <c r="Q579" s="467" t="s">
        <v>947</v>
      </c>
      <c r="R579" s="467" t="s">
        <v>2168</v>
      </c>
      <c r="S579" s="467" t="s">
        <v>61</v>
      </c>
      <c r="T579" s="467" t="s">
        <v>240</v>
      </c>
      <c r="U579" s="467" t="s">
        <v>2272</v>
      </c>
      <c r="V579" s="467">
        <v>16.809999999999999</v>
      </c>
      <c r="W579" s="467">
        <v>18.75</v>
      </c>
    </row>
    <row r="580" spans="1:23">
      <c r="A580" s="467"/>
      <c r="B580" s="467"/>
      <c r="C580" s="468" t="s">
        <v>3053</v>
      </c>
      <c r="D580" s="467" t="s">
        <v>191</v>
      </c>
      <c r="E580" s="467" t="s">
        <v>259</v>
      </c>
      <c r="F580" s="472">
        <v>43799</v>
      </c>
      <c r="G580" s="467" t="s">
        <v>2274</v>
      </c>
      <c r="H580" s="467" t="s">
        <v>3054</v>
      </c>
      <c r="I580" s="467" t="s">
        <v>2270</v>
      </c>
      <c r="J580" s="467" t="s">
        <v>952</v>
      </c>
      <c r="K580" s="467">
        <v>0.97</v>
      </c>
      <c r="L580" s="467" t="s">
        <v>10</v>
      </c>
      <c r="M580" s="467">
        <v>1.25</v>
      </c>
      <c r="N580" s="467" t="s">
        <v>394</v>
      </c>
      <c r="O580" s="467" t="s">
        <v>2399</v>
      </c>
      <c r="P580" s="467" t="s">
        <v>307</v>
      </c>
      <c r="Q580" s="467" t="s">
        <v>947</v>
      </c>
      <c r="R580" s="467" t="s">
        <v>2168</v>
      </c>
      <c r="S580" s="467" t="s">
        <v>61</v>
      </c>
      <c r="T580" s="467" t="s">
        <v>240</v>
      </c>
      <c r="U580" s="467" t="s">
        <v>302</v>
      </c>
      <c r="V580" s="467">
        <v>1.1299999999999999</v>
      </c>
      <c r="W580" s="467">
        <v>1.25</v>
      </c>
    </row>
    <row r="581" spans="1:23">
      <c r="A581" s="467"/>
      <c r="B581" s="467"/>
      <c r="C581" s="468" t="s">
        <v>3055</v>
      </c>
      <c r="D581" s="467" t="s">
        <v>191</v>
      </c>
      <c r="E581" s="467" t="s">
        <v>259</v>
      </c>
      <c r="F581" s="472">
        <v>43830</v>
      </c>
      <c r="G581" s="467" t="s">
        <v>3056</v>
      </c>
      <c r="H581" s="467" t="s">
        <v>3057</v>
      </c>
      <c r="I581" s="467" t="s">
        <v>2397</v>
      </c>
      <c r="J581" s="467" t="s">
        <v>3058</v>
      </c>
      <c r="K581" s="467">
        <v>598.29</v>
      </c>
      <c r="L581" s="467" t="s">
        <v>10</v>
      </c>
      <c r="M581" s="467">
        <v>773.73</v>
      </c>
      <c r="N581" s="467" t="s">
        <v>387</v>
      </c>
      <c r="O581" s="467" t="s">
        <v>3007</v>
      </c>
      <c r="P581" s="467" t="s">
        <v>307</v>
      </c>
      <c r="Q581" s="467" t="s">
        <v>947</v>
      </c>
      <c r="R581" s="467" t="s">
        <v>2168</v>
      </c>
      <c r="S581" s="467" t="s">
        <v>61</v>
      </c>
      <c r="T581" s="467" t="s">
        <v>240</v>
      </c>
      <c r="U581" s="467" t="s">
        <v>302</v>
      </c>
      <c r="V581" s="467">
        <v>702.38</v>
      </c>
      <c r="W581" s="467">
        <v>773.73</v>
      </c>
    </row>
    <row r="582" spans="1:23">
      <c r="A582" s="467"/>
      <c r="B582" s="467"/>
      <c r="C582" s="468" t="s">
        <v>3059</v>
      </c>
      <c r="D582" s="467" t="s">
        <v>191</v>
      </c>
      <c r="E582" s="467" t="s">
        <v>259</v>
      </c>
      <c r="F582" s="472">
        <v>43830</v>
      </c>
      <c r="G582" s="467" t="s">
        <v>3060</v>
      </c>
      <c r="H582" s="467" t="s">
        <v>3061</v>
      </c>
      <c r="I582" s="467" t="s">
        <v>2397</v>
      </c>
      <c r="J582" s="467" t="s">
        <v>3062</v>
      </c>
      <c r="K582" s="467">
        <v>113.36</v>
      </c>
      <c r="L582" s="467" t="s">
        <v>10</v>
      </c>
      <c r="M582" s="467">
        <v>146.6</v>
      </c>
      <c r="N582" s="467" t="s">
        <v>391</v>
      </c>
      <c r="O582" s="467" t="s">
        <v>3009</v>
      </c>
      <c r="P582" s="467" t="s">
        <v>307</v>
      </c>
      <c r="Q582" s="467" t="s">
        <v>947</v>
      </c>
      <c r="R582" s="467" t="s">
        <v>2168</v>
      </c>
      <c r="S582" s="467" t="s">
        <v>61</v>
      </c>
      <c r="T582" s="467" t="s">
        <v>240</v>
      </c>
      <c r="U582" s="467" t="s">
        <v>302</v>
      </c>
      <c r="V582" s="467">
        <v>133.08000000000001</v>
      </c>
      <c r="W582" s="467">
        <v>146.6</v>
      </c>
    </row>
    <row r="583" spans="1:23">
      <c r="A583" s="467"/>
      <c r="B583" s="467"/>
      <c r="C583" s="468" t="s">
        <v>3063</v>
      </c>
      <c r="D583" s="467" t="s">
        <v>191</v>
      </c>
      <c r="E583" s="467" t="s">
        <v>259</v>
      </c>
      <c r="F583" s="472">
        <v>43830</v>
      </c>
      <c r="G583" s="467" t="s">
        <v>3064</v>
      </c>
      <c r="H583" s="467" t="s">
        <v>3065</v>
      </c>
      <c r="I583" s="467" t="s">
        <v>2397</v>
      </c>
      <c r="J583" s="467" t="s">
        <v>3066</v>
      </c>
      <c r="K583" s="467">
        <v>18.89</v>
      </c>
      <c r="L583" s="467" t="s">
        <v>10</v>
      </c>
      <c r="M583" s="467">
        <v>24.43</v>
      </c>
      <c r="N583" s="467" t="s">
        <v>394</v>
      </c>
      <c r="O583" s="467" t="s">
        <v>2399</v>
      </c>
      <c r="P583" s="467" t="s">
        <v>307</v>
      </c>
      <c r="Q583" s="467" t="s">
        <v>947</v>
      </c>
      <c r="R583" s="467" t="s">
        <v>2168</v>
      </c>
      <c r="S583" s="467" t="s">
        <v>61</v>
      </c>
      <c r="T583" s="467" t="s">
        <v>240</v>
      </c>
      <c r="U583" s="467" t="s">
        <v>302</v>
      </c>
      <c r="V583" s="467">
        <v>22.18</v>
      </c>
      <c r="W583" s="467">
        <v>24.43</v>
      </c>
    </row>
    <row r="584" spans="1:23">
      <c r="A584" s="467"/>
      <c r="B584" s="467"/>
      <c r="C584" s="468" t="s">
        <v>3067</v>
      </c>
      <c r="D584" s="467" t="s">
        <v>191</v>
      </c>
      <c r="E584" s="467" t="s">
        <v>259</v>
      </c>
      <c r="F584" s="472">
        <v>43830</v>
      </c>
      <c r="G584" s="467" t="s">
        <v>3068</v>
      </c>
      <c r="H584" s="467" t="s">
        <v>3069</v>
      </c>
      <c r="I584" s="467" t="s">
        <v>2397</v>
      </c>
      <c r="J584" s="467" t="s">
        <v>946</v>
      </c>
      <c r="K584" s="467">
        <v>627.27</v>
      </c>
      <c r="L584" s="467" t="s">
        <v>10</v>
      </c>
      <c r="M584" s="467">
        <v>811.21</v>
      </c>
      <c r="N584" s="467" t="s">
        <v>387</v>
      </c>
      <c r="O584" s="467" t="s">
        <v>3007</v>
      </c>
      <c r="P584" s="467" t="s">
        <v>307</v>
      </c>
      <c r="Q584" s="467" t="s">
        <v>947</v>
      </c>
      <c r="R584" s="467" t="s">
        <v>2168</v>
      </c>
      <c r="S584" s="467" t="s">
        <v>61</v>
      </c>
      <c r="T584" s="467" t="s">
        <v>240</v>
      </c>
      <c r="U584" s="467" t="s">
        <v>302</v>
      </c>
      <c r="V584" s="467">
        <v>736.4</v>
      </c>
      <c r="W584" s="467">
        <v>811.21</v>
      </c>
    </row>
    <row r="585" spans="1:23">
      <c r="A585" s="467"/>
      <c r="B585" s="467"/>
      <c r="C585" s="468" t="s">
        <v>3070</v>
      </c>
      <c r="D585" s="467" t="s">
        <v>191</v>
      </c>
      <c r="E585" s="467" t="s">
        <v>259</v>
      </c>
      <c r="F585" s="472">
        <v>43830</v>
      </c>
      <c r="G585" s="467" t="s">
        <v>3071</v>
      </c>
      <c r="H585" s="467" t="s">
        <v>3072</v>
      </c>
      <c r="I585" s="467" t="s">
        <v>2397</v>
      </c>
      <c r="J585" s="467" t="s">
        <v>3049</v>
      </c>
      <c r="K585" s="467">
        <v>86.98</v>
      </c>
      <c r="L585" s="467" t="s">
        <v>10</v>
      </c>
      <c r="M585" s="467">
        <v>112.48</v>
      </c>
      <c r="N585" s="467" t="s">
        <v>391</v>
      </c>
      <c r="O585" s="467" t="s">
        <v>3009</v>
      </c>
      <c r="P585" s="467" t="s">
        <v>307</v>
      </c>
      <c r="Q585" s="467" t="s">
        <v>947</v>
      </c>
      <c r="R585" s="467" t="s">
        <v>2168</v>
      </c>
      <c r="S585" s="467" t="s">
        <v>61</v>
      </c>
      <c r="T585" s="467" t="s">
        <v>240</v>
      </c>
      <c r="U585" s="467" t="s">
        <v>302</v>
      </c>
      <c r="V585" s="467">
        <v>102.11</v>
      </c>
      <c r="W585" s="467">
        <v>112.48</v>
      </c>
    </row>
    <row r="586" spans="1:23">
      <c r="A586" s="467"/>
      <c r="B586" s="467"/>
      <c r="C586" s="468" t="s">
        <v>3073</v>
      </c>
      <c r="D586" s="467" t="s">
        <v>191</v>
      </c>
      <c r="E586" s="467" t="s">
        <v>259</v>
      </c>
      <c r="F586" s="472">
        <v>43830</v>
      </c>
      <c r="G586" s="467" t="s">
        <v>3074</v>
      </c>
      <c r="H586" s="467" t="s">
        <v>3075</v>
      </c>
      <c r="I586" s="467" t="s">
        <v>2397</v>
      </c>
      <c r="J586" s="467" t="s">
        <v>951</v>
      </c>
      <c r="K586" s="467">
        <v>14.5</v>
      </c>
      <c r="L586" s="467" t="s">
        <v>10</v>
      </c>
      <c r="M586" s="467">
        <v>18.75</v>
      </c>
      <c r="N586" s="467" t="s">
        <v>394</v>
      </c>
      <c r="O586" s="467" t="s">
        <v>2399</v>
      </c>
      <c r="P586" s="467" t="s">
        <v>307</v>
      </c>
      <c r="Q586" s="467" t="s">
        <v>947</v>
      </c>
      <c r="R586" s="467" t="s">
        <v>2168</v>
      </c>
      <c r="S586" s="467" t="s">
        <v>61</v>
      </c>
      <c r="T586" s="467" t="s">
        <v>240</v>
      </c>
      <c r="U586" s="467" t="s">
        <v>302</v>
      </c>
      <c r="V586" s="467">
        <v>17.02</v>
      </c>
      <c r="W586" s="467">
        <v>18.75</v>
      </c>
    </row>
    <row r="587" spans="1:23">
      <c r="A587" s="467"/>
      <c r="B587" s="467"/>
      <c r="C587" s="468" t="s">
        <v>3076</v>
      </c>
      <c r="D587" s="467" t="s">
        <v>191</v>
      </c>
      <c r="E587" s="467" t="s">
        <v>259</v>
      </c>
      <c r="F587" s="472">
        <v>43830</v>
      </c>
      <c r="G587" s="467" t="s">
        <v>2395</v>
      </c>
      <c r="H587" s="467" t="s">
        <v>2396</v>
      </c>
      <c r="I587" s="467" t="s">
        <v>2397</v>
      </c>
      <c r="J587" s="467" t="s">
        <v>952</v>
      </c>
      <c r="K587" s="467">
        <v>1.26</v>
      </c>
      <c r="L587" s="467" t="s">
        <v>10</v>
      </c>
      <c r="M587" s="467">
        <v>1.63</v>
      </c>
      <c r="N587" s="467" t="s">
        <v>394</v>
      </c>
      <c r="O587" s="467" t="s">
        <v>2399</v>
      </c>
      <c r="P587" s="467" t="s">
        <v>307</v>
      </c>
      <c r="Q587" s="467" t="s">
        <v>947</v>
      </c>
      <c r="R587" s="467" t="s">
        <v>2168</v>
      </c>
      <c r="S587" s="467" t="s">
        <v>61</v>
      </c>
      <c r="T587" s="467" t="s">
        <v>240</v>
      </c>
      <c r="U587" s="467" t="s">
        <v>302</v>
      </c>
      <c r="V587" s="467">
        <v>1.48</v>
      </c>
      <c r="W587" s="467">
        <v>1.63</v>
      </c>
    </row>
    <row r="588" spans="1:23">
      <c r="A588" s="467"/>
      <c r="B588" s="467"/>
      <c r="C588" s="468" t="s">
        <v>3077</v>
      </c>
      <c r="D588" s="467" t="s">
        <v>191</v>
      </c>
      <c r="E588" s="467" t="s">
        <v>259</v>
      </c>
      <c r="F588" s="472">
        <v>43830</v>
      </c>
      <c r="G588" s="467" t="s">
        <v>2395</v>
      </c>
      <c r="H588" s="467" t="s">
        <v>3078</v>
      </c>
      <c r="I588" s="467" t="s">
        <v>2397</v>
      </c>
      <c r="J588" s="467" t="s">
        <v>952</v>
      </c>
      <c r="K588" s="467">
        <v>1.0900000000000001</v>
      </c>
      <c r="L588" s="467" t="s">
        <v>10</v>
      </c>
      <c r="M588" s="467">
        <v>1.41</v>
      </c>
      <c r="N588" s="467" t="s">
        <v>394</v>
      </c>
      <c r="O588" s="467" t="s">
        <v>2399</v>
      </c>
      <c r="P588" s="467" t="s">
        <v>307</v>
      </c>
      <c r="Q588" s="467" t="s">
        <v>947</v>
      </c>
      <c r="R588" s="467" t="s">
        <v>2168</v>
      </c>
      <c r="S588" s="467" t="s">
        <v>61</v>
      </c>
      <c r="T588" s="467" t="s">
        <v>240</v>
      </c>
      <c r="U588" s="467" t="s">
        <v>302</v>
      </c>
      <c r="V588" s="467">
        <v>1.28</v>
      </c>
      <c r="W588" s="467">
        <v>1.41</v>
      </c>
    </row>
    <row r="589" spans="1:23">
      <c r="A589" s="467"/>
      <c r="B589" s="467"/>
      <c r="C589" s="468" t="s">
        <v>3079</v>
      </c>
      <c r="D589" s="467" t="s">
        <v>192</v>
      </c>
      <c r="E589" s="467" t="s">
        <v>259</v>
      </c>
      <c r="F589" s="472">
        <v>43524</v>
      </c>
      <c r="G589" s="467" t="s">
        <v>400</v>
      </c>
      <c r="H589" s="467" t="s">
        <v>2824</v>
      </c>
      <c r="I589" s="467" t="s">
        <v>2825</v>
      </c>
      <c r="J589" s="467" t="s">
        <v>386</v>
      </c>
      <c r="K589" s="467">
        <v>1161.3900000000001</v>
      </c>
      <c r="L589" s="467" t="s">
        <v>10</v>
      </c>
      <c r="M589" s="467">
        <v>1525.43</v>
      </c>
      <c r="N589" s="467" t="s">
        <v>387</v>
      </c>
      <c r="O589" s="467" t="s">
        <v>3007</v>
      </c>
      <c r="P589" s="467" t="s">
        <v>307</v>
      </c>
      <c r="Q589" s="467" t="s">
        <v>388</v>
      </c>
      <c r="R589" s="467" t="s">
        <v>2168</v>
      </c>
      <c r="S589" s="467" t="s">
        <v>61</v>
      </c>
      <c r="T589" s="467" t="s">
        <v>240</v>
      </c>
      <c r="U589" s="467" t="s">
        <v>302</v>
      </c>
      <c r="V589" s="467">
        <v>1329.76</v>
      </c>
      <c r="W589" s="467">
        <v>1525.43</v>
      </c>
    </row>
    <row r="590" spans="1:23">
      <c r="A590" s="467"/>
      <c r="B590" s="467"/>
      <c r="C590" s="468" t="s">
        <v>3080</v>
      </c>
      <c r="D590" s="467" t="s">
        <v>192</v>
      </c>
      <c r="E590" s="467" t="s">
        <v>259</v>
      </c>
      <c r="F590" s="472">
        <v>43524</v>
      </c>
      <c r="G590" s="467" t="s">
        <v>401</v>
      </c>
      <c r="H590" s="467" t="s">
        <v>2824</v>
      </c>
      <c r="I590" s="467" t="s">
        <v>2825</v>
      </c>
      <c r="J590" s="467" t="s">
        <v>390</v>
      </c>
      <c r="K590" s="467">
        <v>161.28</v>
      </c>
      <c r="L590" s="467" t="s">
        <v>10</v>
      </c>
      <c r="M590" s="467">
        <v>211.83</v>
      </c>
      <c r="N590" s="467" t="s">
        <v>391</v>
      </c>
      <c r="O590" s="467" t="s">
        <v>3009</v>
      </c>
      <c r="P590" s="467" t="s">
        <v>307</v>
      </c>
      <c r="Q590" s="467" t="s">
        <v>388</v>
      </c>
      <c r="R590" s="467" t="s">
        <v>2168</v>
      </c>
      <c r="S590" s="467" t="s">
        <v>61</v>
      </c>
      <c r="T590" s="467" t="s">
        <v>240</v>
      </c>
      <c r="U590" s="467" t="s">
        <v>302</v>
      </c>
      <c r="V590" s="467">
        <v>184.66</v>
      </c>
      <c r="W590" s="467">
        <v>211.83</v>
      </c>
    </row>
    <row r="591" spans="1:23">
      <c r="A591" s="467"/>
      <c r="B591" s="467"/>
      <c r="C591" s="468" t="s">
        <v>3081</v>
      </c>
      <c r="D591" s="467" t="s">
        <v>192</v>
      </c>
      <c r="E591" s="467" t="s">
        <v>259</v>
      </c>
      <c r="F591" s="472">
        <v>43524</v>
      </c>
      <c r="G591" s="467" t="s">
        <v>402</v>
      </c>
      <c r="H591" s="467" t="s">
        <v>2824</v>
      </c>
      <c r="I591" s="467" t="s">
        <v>2825</v>
      </c>
      <c r="J591" s="467" t="s">
        <v>396</v>
      </c>
      <c r="K591" s="467">
        <v>26.88</v>
      </c>
      <c r="L591" s="467" t="s">
        <v>10</v>
      </c>
      <c r="M591" s="467">
        <v>35.31</v>
      </c>
      <c r="N591" s="467" t="s">
        <v>394</v>
      </c>
      <c r="O591" s="467" t="s">
        <v>2399</v>
      </c>
      <c r="P591" s="467" t="s">
        <v>307</v>
      </c>
      <c r="Q591" s="467" t="s">
        <v>388</v>
      </c>
      <c r="R591" s="467" t="s">
        <v>2168</v>
      </c>
      <c r="S591" s="467" t="s">
        <v>61</v>
      </c>
      <c r="T591" s="467" t="s">
        <v>240</v>
      </c>
      <c r="U591" s="467" t="s">
        <v>302</v>
      </c>
      <c r="V591" s="467">
        <v>30.78</v>
      </c>
      <c r="W591" s="467">
        <v>35.31</v>
      </c>
    </row>
    <row r="592" spans="1:23">
      <c r="A592" s="467"/>
      <c r="B592" s="467"/>
      <c r="C592" s="468" t="s">
        <v>3082</v>
      </c>
      <c r="D592" s="467" t="s">
        <v>192</v>
      </c>
      <c r="E592" s="467" t="s">
        <v>259</v>
      </c>
      <c r="F592" s="472">
        <v>43524</v>
      </c>
      <c r="G592" s="467" t="s">
        <v>403</v>
      </c>
      <c r="H592" s="467" t="s">
        <v>2824</v>
      </c>
      <c r="I592" s="467" t="s">
        <v>2825</v>
      </c>
      <c r="J592" s="467" t="s">
        <v>393</v>
      </c>
      <c r="K592" s="467">
        <v>1.79</v>
      </c>
      <c r="L592" s="467" t="s">
        <v>10</v>
      </c>
      <c r="M592" s="467">
        <v>2.35</v>
      </c>
      <c r="N592" s="467" t="s">
        <v>394</v>
      </c>
      <c r="O592" s="467" t="s">
        <v>2399</v>
      </c>
      <c r="P592" s="467" t="s">
        <v>307</v>
      </c>
      <c r="Q592" s="467" t="s">
        <v>388</v>
      </c>
      <c r="R592" s="467" t="s">
        <v>2168</v>
      </c>
      <c r="S592" s="467" t="s">
        <v>61</v>
      </c>
      <c r="T592" s="467" t="s">
        <v>240</v>
      </c>
      <c r="U592" s="467" t="s">
        <v>302</v>
      </c>
      <c r="V592" s="467">
        <v>2.0499999999999998</v>
      </c>
      <c r="W592" s="467">
        <v>2.35</v>
      </c>
    </row>
    <row r="593" spans="1:23">
      <c r="A593" s="467"/>
      <c r="B593" s="467"/>
      <c r="C593" s="468" t="s">
        <v>3083</v>
      </c>
      <c r="D593" s="467" t="s">
        <v>192</v>
      </c>
      <c r="E593" s="467" t="s">
        <v>259</v>
      </c>
      <c r="F593" s="472">
        <v>43555</v>
      </c>
      <c r="G593" s="467" t="s">
        <v>404</v>
      </c>
      <c r="H593" s="467" t="s">
        <v>3084</v>
      </c>
      <c r="I593" s="467" t="s">
        <v>2170</v>
      </c>
      <c r="J593" s="467" t="s">
        <v>386</v>
      </c>
      <c r="K593" s="467">
        <v>2298</v>
      </c>
      <c r="L593" s="467" t="s">
        <v>10</v>
      </c>
      <c r="M593" s="467">
        <v>3050.86</v>
      </c>
      <c r="N593" s="467" t="s">
        <v>387</v>
      </c>
      <c r="O593" s="467" t="s">
        <v>3007</v>
      </c>
      <c r="P593" s="467" t="s">
        <v>307</v>
      </c>
      <c r="Q593" s="467" t="s">
        <v>388</v>
      </c>
      <c r="R593" s="467" t="s">
        <v>2168</v>
      </c>
      <c r="S593" s="467" t="s">
        <v>61</v>
      </c>
      <c r="T593" s="467" t="s">
        <v>240</v>
      </c>
      <c r="U593" s="467" t="s">
        <v>302</v>
      </c>
      <c r="V593" s="467">
        <v>2687.63</v>
      </c>
      <c r="W593" s="467">
        <v>3050.86</v>
      </c>
    </row>
    <row r="594" spans="1:23">
      <c r="A594" s="467"/>
      <c r="B594" s="467"/>
      <c r="C594" s="468" t="s">
        <v>3085</v>
      </c>
      <c r="D594" s="467" t="s">
        <v>192</v>
      </c>
      <c r="E594" s="467" t="s">
        <v>259</v>
      </c>
      <c r="F594" s="472">
        <v>43555</v>
      </c>
      <c r="G594" s="467" t="s">
        <v>405</v>
      </c>
      <c r="H594" s="467" t="s">
        <v>3084</v>
      </c>
      <c r="I594" s="467" t="s">
        <v>2170</v>
      </c>
      <c r="J594" s="467" t="s">
        <v>390</v>
      </c>
      <c r="K594" s="467">
        <v>319.11</v>
      </c>
      <c r="L594" s="467" t="s">
        <v>10</v>
      </c>
      <c r="M594" s="467">
        <v>423.66</v>
      </c>
      <c r="N594" s="467" t="s">
        <v>391</v>
      </c>
      <c r="O594" s="467" t="s">
        <v>3009</v>
      </c>
      <c r="P594" s="467" t="s">
        <v>307</v>
      </c>
      <c r="Q594" s="467" t="s">
        <v>388</v>
      </c>
      <c r="R594" s="467" t="s">
        <v>2168</v>
      </c>
      <c r="S594" s="467" t="s">
        <v>61</v>
      </c>
      <c r="T594" s="467" t="s">
        <v>240</v>
      </c>
      <c r="U594" s="467" t="s">
        <v>302</v>
      </c>
      <c r="V594" s="467">
        <v>373.22</v>
      </c>
      <c r="W594" s="467">
        <v>423.66</v>
      </c>
    </row>
    <row r="595" spans="1:23">
      <c r="A595" s="467"/>
      <c r="B595" s="467"/>
      <c r="C595" s="468" t="s">
        <v>3086</v>
      </c>
      <c r="D595" s="467" t="s">
        <v>192</v>
      </c>
      <c r="E595" s="467" t="s">
        <v>259</v>
      </c>
      <c r="F595" s="472">
        <v>43555</v>
      </c>
      <c r="G595" s="467" t="s">
        <v>406</v>
      </c>
      <c r="H595" s="467" t="s">
        <v>3084</v>
      </c>
      <c r="I595" s="467" t="s">
        <v>2170</v>
      </c>
      <c r="J595" s="467" t="s">
        <v>393</v>
      </c>
      <c r="K595" s="467">
        <v>3.55</v>
      </c>
      <c r="L595" s="467" t="s">
        <v>10</v>
      </c>
      <c r="M595" s="467">
        <v>4.71</v>
      </c>
      <c r="N595" s="467" t="s">
        <v>394</v>
      </c>
      <c r="O595" s="467" t="s">
        <v>2399</v>
      </c>
      <c r="P595" s="467" t="s">
        <v>307</v>
      </c>
      <c r="Q595" s="467" t="s">
        <v>388</v>
      </c>
      <c r="R595" s="467" t="s">
        <v>2168</v>
      </c>
      <c r="S595" s="467" t="s">
        <v>61</v>
      </c>
      <c r="T595" s="467" t="s">
        <v>240</v>
      </c>
      <c r="U595" s="467" t="s">
        <v>302</v>
      </c>
      <c r="V595" s="467">
        <v>4.1500000000000004</v>
      </c>
      <c r="W595" s="467">
        <v>4.71</v>
      </c>
    </row>
    <row r="596" spans="1:23">
      <c r="A596" s="467"/>
      <c r="B596" s="467"/>
      <c r="C596" s="468" t="s">
        <v>3087</v>
      </c>
      <c r="D596" s="467" t="s">
        <v>192</v>
      </c>
      <c r="E596" s="467" t="s">
        <v>259</v>
      </c>
      <c r="F596" s="472">
        <v>43555</v>
      </c>
      <c r="G596" s="467" t="s">
        <v>407</v>
      </c>
      <c r="H596" s="467" t="s">
        <v>3084</v>
      </c>
      <c r="I596" s="467" t="s">
        <v>2170</v>
      </c>
      <c r="J596" s="467" t="s">
        <v>396</v>
      </c>
      <c r="K596" s="467">
        <v>53.19</v>
      </c>
      <c r="L596" s="467" t="s">
        <v>10</v>
      </c>
      <c r="M596" s="467">
        <v>70.61</v>
      </c>
      <c r="N596" s="467" t="s">
        <v>394</v>
      </c>
      <c r="O596" s="467" t="s">
        <v>2399</v>
      </c>
      <c r="P596" s="467" t="s">
        <v>307</v>
      </c>
      <c r="Q596" s="467" t="s">
        <v>388</v>
      </c>
      <c r="R596" s="467" t="s">
        <v>2168</v>
      </c>
      <c r="S596" s="467" t="s">
        <v>61</v>
      </c>
      <c r="T596" s="467" t="s">
        <v>240</v>
      </c>
      <c r="U596" s="467" t="s">
        <v>302</v>
      </c>
      <c r="V596" s="467">
        <v>62.21</v>
      </c>
      <c r="W596" s="467">
        <v>70.61</v>
      </c>
    </row>
    <row r="597" spans="1:23">
      <c r="A597" s="467"/>
      <c r="B597" s="467"/>
      <c r="C597" s="468" t="s">
        <v>3088</v>
      </c>
      <c r="D597" s="467" t="s">
        <v>192</v>
      </c>
      <c r="E597" s="467" t="s">
        <v>259</v>
      </c>
      <c r="F597" s="472">
        <v>43585</v>
      </c>
      <c r="G597" s="467" t="s">
        <v>959</v>
      </c>
      <c r="H597" s="467" t="s">
        <v>2790</v>
      </c>
      <c r="I597" s="467" t="s">
        <v>2791</v>
      </c>
      <c r="J597" s="467" t="s">
        <v>386</v>
      </c>
      <c r="K597" s="467">
        <v>2336.1</v>
      </c>
      <c r="L597" s="467" t="s">
        <v>10</v>
      </c>
      <c r="M597" s="467">
        <v>3046.86</v>
      </c>
      <c r="N597" s="467" t="s">
        <v>387</v>
      </c>
      <c r="O597" s="467" t="s">
        <v>3007</v>
      </c>
      <c r="P597" s="467" t="s">
        <v>307</v>
      </c>
      <c r="Q597" s="467" t="s">
        <v>388</v>
      </c>
      <c r="R597" s="467" t="s">
        <v>2168</v>
      </c>
      <c r="S597" s="467" t="s">
        <v>61</v>
      </c>
      <c r="T597" s="467" t="s">
        <v>240</v>
      </c>
      <c r="U597" s="467" t="s">
        <v>302</v>
      </c>
      <c r="V597" s="467">
        <v>2730.53</v>
      </c>
      <c r="W597" s="467">
        <v>3046.86</v>
      </c>
    </row>
    <row r="598" spans="1:23">
      <c r="A598" s="467"/>
      <c r="B598" s="467"/>
      <c r="C598" s="468" t="s">
        <v>3089</v>
      </c>
      <c r="D598" s="467" t="s">
        <v>192</v>
      </c>
      <c r="E598" s="467" t="s">
        <v>259</v>
      </c>
      <c r="F598" s="472">
        <v>43585</v>
      </c>
      <c r="G598" s="467" t="s">
        <v>960</v>
      </c>
      <c r="H598" s="467" t="s">
        <v>2790</v>
      </c>
      <c r="I598" s="467" t="s">
        <v>2791</v>
      </c>
      <c r="J598" s="467" t="s">
        <v>390</v>
      </c>
      <c r="K598" s="467">
        <v>324.81</v>
      </c>
      <c r="L598" s="467" t="s">
        <v>10</v>
      </c>
      <c r="M598" s="467">
        <v>423.63</v>
      </c>
      <c r="N598" s="467" t="s">
        <v>391</v>
      </c>
      <c r="O598" s="467" t="s">
        <v>3009</v>
      </c>
      <c r="P598" s="467" t="s">
        <v>307</v>
      </c>
      <c r="Q598" s="467" t="s">
        <v>388</v>
      </c>
      <c r="R598" s="467" t="s">
        <v>2168</v>
      </c>
      <c r="S598" s="467" t="s">
        <v>61</v>
      </c>
      <c r="T598" s="467" t="s">
        <v>240</v>
      </c>
      <c r="U598" s="467" t="s">
        <v>302</v>
      </c>
      <c r="V598" s="467">
        <v>379.65</v>
      </c>
      <c r="W598" s="467">
        <v>423.63</v>
      </c>
    </row>
    <row r="599" spans="1:23">
      <c r="A599" s="467"/>
      <c r="B599" s="467"/>
      <c r="C599" s="468" t="s">
        <v>3090</v>
      </c>
      <c r="D599" s="467" t="s">
        <v>192</v>
      </c>
      <c r="E599" s="467" t="s">
        <v>259</v>
      </c>
      <c r="F599" s="472">
        <v>43585</v>
      </c>
      <c r="G599" s="467" t="s">
        <v>961</v>
      </c>
      <c r="H599" s="467" t="s">
        <v>2790</v>
      </c>
      <c r="I599" s="467" t="s">
        <v>2791</v>
      </c>
      <c r="J599" s="467" t="s">
        <v>393</v>
      </c>
      <c r="K599" s="467">
        <v>3.61</v>
      </c>
      <c r="L599" s="467" t="s">
        <v>10</v>
      </c>
      <c r="M599" s="467">
        <v>4.71</v>
      </c>
      <c r="N599" s="467" t="s">
        <v>394</v>
      </c>
      <c r="O599" s="467" t="s">
        <v>2399</v>
      </c>
      <c r="P599" s="467" t="s">
        <v>307</v>
      </c>
      <c r="Q599" s="467" t="s">
        <v>388</v>
      </c>
      <c r="R599" s="467" t="s">
        <v>2168</v>
      </c>
      <c r="S599" s="467" t="s">
        <v>61</v>
      </c>
      <c r="T599" s="467" t="s">
        <v>240</v>
      </c>
      <c r="U599" s="467" t="s">
        <v>302</v>
      </c>
      <c r="V599" s="467">
        <v>4.22</v>
      </c>
      <c r="W599" s="467">
        <v>4.71</v>
      </c>
    </row>
    <row r="600" spans="1:23">
      <c r="A600" s="467"/>
      <c r="B600" s="467"/>
      <c r="C600" s="468" t="s">
        <v>3091</v>
      </c>
      <c r="D600" s="467" t="s">
        <v>192</v>
      </c>
      <c r="E600" s="467" t="s">
        <v>259</v>
      </c>
      <c r="F600" s="472">
        <v>43585</v>
      </c>
      <c r="G600" s="467" t="s">
        <v>962</v>
      </c>
      <c r="H600" s="467" t="s">
        <v>2790</v>
      </c>
      <c r="I600" s="467" t="s">
        <v>2791</v>
      </c>
      <c r="J600" s="467" t="s">
        <v>396</v>
      </c>
      <c r="K600" s="467">
        <v>54.14</v>
      </c>
      <c r="L600" s="467" t="s">
        <v>10</v>
      </c>
      <c r="M600" s="467">
        <v>70.61</v>
      </c>
      <c r="N600" s="467" t="s">
        <v>394</v>
      </c>
      <c r="O600" s="467" t="s">
        <v>2399</v>
      </c>
      <c r="P600" s="467" t="s">
        <v>307</v>
      </c>
      <c r="Q600" s="467" t="s">
        <v>388</v>
      </c>
      <c r="R600" s="467" t="s">
        <v>2168</v>
      </c>
      <c r="S600" s="467" t="s">
        <v>61</v>
      </c>
      <c r="T600" s="467" t="s">
        <v>240</v>
      </c>
      <c r="U600" s="467" t="s">
        <v>302</v>
      </c>
      <c r="V600" s="467">
        <v>63.28</v>
      </c>
      <c r="W600" s="467">
        <v>70.61</v>
      </c>
    </row>
    <row r="601" spans="1:23">
      <c r="A601" s="467"/>
      <c r="B601" s="467"/>
      <c r="C601" s="468" t="s">
        <v>3092</v>
      </c>
      <c r="D601" s="467" t="s">
        <v>192</v>
      </c>
      <c r="E601" s="467" t="s">
        <v>259</v>
      </c>
      <c r="F601" s="472">
        <v>43616</v>
      </c>
      <c r="G601" s="467" t="s">
        <v>945</v>
      </c>
      <c r="H601" s="467" t="s">
        <v>2799</v>
      </c>
      <c r="I601" s="467" t="s">
        <v>2800</v>
      </c>
      <c r="J601" s="467" t="s">
        <v>386</v>
      </c>
      <c r="K601" s="467">
        <v>1167.69</v>
      </c>
      <c r="L601" s="467" t="s">
        <v>10</v>
      </c>
      <c r="M601" s="467">
        <v>1521.43</v>
      </c>
      <c r="N601" s="467" t="s">
        <v>387</v>
      </c>
      <c r="O601" s="467" t="s">
        <v>3007</v>
      </c>
      <c r="P601" s="467" t="s">
        <v>307</v>
      </c>
      <c r="Q601" s="467" t="s">
        <v>388</v>
      </c>
      <c r="R601" s="467" t="s">
        <v>2168</v>
      </c>
      <c r="S601" s="467" t="s">
        <v>61</v>
      </c>
      <c r="T601" s="467" t="s">
        <v>240</v>
      </c>
      <c r="U601" s="467" t="s">
        <v>302</v>
      </c>
      <c r="V601" s="467">
        <v>1352.43</v>
      </c>
      <c r="W601" s="467">
        <v>1521.43</v>
      </c>
    </row>
    <row r="602" spans="1:23">
      <c r="A602" s="467"/>
      <c r="B602" s="467"/>
      <c r="C602" s="468" t="s">
        <v>3093</v>
      </c>
      <c r="D602" s="467" t="s">
        <v>192</v>
      </c>
      <c r="E602" s="467" t="s">
        <v>259</v>
      </c>
      <c r="F602" s="472">
        <v>43616</v>
      </c>
      <c r="G602" s="467" t="s">
        <v>948</v>
      </c>
      <c r="H602" s="467" t="s">
        <v>2799</v>
      </c>
      <c r="I602" s="467" t="s">
        <v>2800</v>
      </c>
      <c r="J602" s="467" t="s">
        <v>963</v>
      </c>
      <c r="K602" s="467">
        <v>162.58000000000001</v>
      </c>
      <c r="L602" s="467" t="s">
        <v>10</v>
      </c>
      <c r="M602" s="467">
        <v>211.83</v>
      </c>
      <c r="N602" s="467" t="s">
        <v>391</v>
      </c>
      <c r="O602" s="467" t="s">
        <v>3009</v>
      </c>
      <c r="P602" s="467" t="s">
        <v>307</v>
      </c>
      <c r="Q602" s="467" t="s">
        <v>388</v>
      </c>
      <c r="R602" s="467" t="s">
        <v>2168</v>
      </c>
      <c r="S602" s="467" t="s">
        <v>61</v>
      </c>
      <c r="T602" s="467" t="s">
        <v>240</v>
      </c>
      <c r="U602" s="467" t="s">
        <v>302</v>
      </c>
      <c r="V602" s="467">
        <v>188.3</v>
      </c>
      <c r="W602" s="467">
        <v>211.83</v>
      </c>
    </row>
    <row r="603" spans="1:23">
      <c r="A603" s="467"/>
      <c r="B603" s="467"/>
      <c r="C603" s="468" t="s">
        <v>3094</v>
      </c>
      <c r="D603" s="467" t="s">
        <v>192</v>
      </c>
      <c r="E603" s="467" t="s">
        <v>259</v>
      </c>
      <c r="F603" s="472">
        <v>43616</v>
      </c>
      <c r="G603" s="467" t="s">
        <v>950</v>
      </c>
      <c r="H603" s="467" t="s">
        <v>2799</v>
      </c>
      <c r="I603" s="467" t="s">
        <v>2800</v>
      </c>
      <c r="J603" s="467" t="s">
        <v>396</v>
      </c>
      <c r="K603" s="467">
        <v>27.09</v>
      </c>
      <c r="L603" s="467" t="s">
        <v>10</v>
      </c>
      <c r="M603" s="467">
        <v>35.299999999999997</v>
      </c>
      <c r="N603" s="467" t="s">
        <v>394</v>
      </c>
      <c r="O603" s="467" t="s">
        <v>2399</v>
      </c>
      <c r="P603" s="467" t="s">
        <v>307</v>
      </c>
      <c r="Q603" s="467" t="s">
        <v>388</v>
      </c>
      <c r="R603" s="467" t="s">
        <v>2168</v>
      </c>
      <c r="S603" s="467" t="s">
        <v>61</v>
      </c>
      <c r="T603" s="467" t="s">
        <v>240</v>
      </c>
      <c r="U603" s="467" t="s">
        <v>302</v>
      </c>
      <c r="V603" s="467">
        <v>31.38</v>
      </c>
      <c r="W603" s="467">
        <v>35.299999999999997</v>
      </c>
    </row>
    <row r="604" spans="1:23">
      <c r="A604" s="467"/>
      <c r="B604" s="467"/>
      <c r="C604" s="468" t="s">
        <v>3095</v>
      </c>
      <c r="D604" s="467" t="s">
        <v>192</v>
      </c>
      <c r="E604" s="467" t="s">
        <v>259</v>
      </c>
      <c r="F604" s="472">
        <v>43616</v>
      </c>
      <c r="G604" s="467" t="s">
        <v>911</v>
      </c>
      <c r="H604" s="467" t="s">
        <v>2799</v>
      </c>
      <c r="I604" s="467" t="s">
        <v>2800</v>
      </c>
      <c r="J604" s="467" t="s">
        <v>393</v>
      </c>
      <c r="K604" s="467">
        <v>1.8</v>
      </c>
      <c r="L604" s="467" t="s">
        <v>10</v>
      </c>
      <c r="M604" s="467">
        <v>2.35</v>
      </c>
      <c r="N604" s="467" t="s">
        <v>394</v>
      </c>
      <c r="O604" s="467" t="s">
        <v>2399</v>
      </c>
      <c r="P604" s="467" t="s">
        <v>307</v>
      </c>
      <c r="Q604" s="467" t="s">
        <v>388</v>
      </c>
      <c r="R604" s="467" t="s">
        <v>2168</v>
      </c>
      <c r="S604" s="467" t="s">
        <v>61</v>
      </c>
      <c r="T604" s="467" t="s">
        <v>240</v>
      </c>
      <c r="U604" s="467" t="s">
        <v>302</v>
      </c>
      <c r="V604" s="467">
        <v>2.08</v>
      </c>
      <c r="W604" s="467">
        <v>2.35</v>
      </c>
    </row>
    <row r="605" spans="1:23">
      <c r="A605" s="467"/>
      <c r="B605" s="467"/>
      <c r="C605" s="468" t="s">
        <v>3096</v>
      </c>
      <c r="D605" s="467" t="s">
        <v>192</v>
      </c>
      <c r="E605" s="467" t="s">
        <v>259</v>
      </c>
      <c r="F605" s="472">
        <v>43646</v>
      </c>
      <c r="G605" s="467" t="s">
        <v>953</v>
      </c>
      <c r="H605" s="467" t="s">
        <v>2402</v>
      </c>
      <c r="I605" s="467" t="s">
        <v>2201</v>
      </c>
      <c r="J605" s="467" t="s">
        <v>964</v>
      </c>
      <c r="K605" s="467">
        <v>1210.8900000000001</v>
      </c>
      <c r="L605" s="467" t="s">
        <v>10</v>
      </c>
      <c r="M605" s="467">
        <v>1528.43</v>
      </c>
      <c r="N605" s="467" t="s">
        <v>387</v>
      </c>
      <c r="O605" s="467" t="s">
        <v>3007</v>
      </c>
      <c r="P605" s="467" t="s">
        <v>307</v>
      </c>
      <c r="Q605" s="467" t="s">
        <v>388</v>
      </c>
      <c r="R605" s="467" t="s">
        <v>2168</v>
      </c>
      <c r="S605" s="467" t="s">
        <v>61</v>
      </c>
      <c r="T605" s="467" t="s">
        <v>240</v>
      </c>
      <c r="U605" s="467" t="s">
        <v>302</v>
      </c>
      <c r="V605" s="467">
        <v>1370.21</v>
      </c>
      <c r="W605" s="467">
        <v>1528.43</v>
      </c>
    </row>
    <row r="606" spans="1:23">
      <c r="A606" s="467"/>
      <c r="B606" s="467"/>
      <c r="C606" s="468" t="s">
        <v>3097</v>
      </c>
      <c r="D606" s="467" t="s">
        <v>192</v>
      </c>
      <c r="E606" s="467" t="s">
        <v>259</v>
      </c>
      <c r="F606" s="472">
        <v>43646</v>
      </c>
      <c r="G606" s="467" t="s">
        <v>955</v>
      </c>
      <c r="H606" s="467" t="s">
        <v>2402</v>
      </c>
      <c r="I606" s="467" t="s">
        <v>2201</v>
      </c>
      <c r="J606" s="467" t="s">
        <v>965</v>
      </c>
      <c r="K606" s="467">
        <v>167.82</v>
      </c>
      <c r="L606" s="467" t="s">
        <v>10</v>
      </c>
      <c r="M606" s="467">
        <v>211.83</v>
      </c>
      <c r="N606" s="467" t="s">
        <v>391</v>
      </c>
      <c r="O606" s="467" t="s">
        <v>3009</v>
      </c>
      <c r="P606" s="467" t="s">
        <v>307</v>
      </c>
      <c r="Q606" s="467" t="s">
        <v>388</v>
      </c>
      <c r="R606" s="467" t="s">
        <v>2168</v>
      </c>
      <c r="S606" s="467" t="s">
        <v>61</v>
      </c>
      <c r="T606" s="467" t="s">
        <v>240</v>
      </c>
      <c r="U606" s="467" t="s">
        <v>302</v>
      </c>
      <c r="V606" s="467">
        <v>189.9</v>
      </c>
      <c r="W606" s="467">
        <v>211.83</v>
      </c>
    </row>
    <row r="607" spans="1:23">
      <c r="A607" s="467"/>
      <c r="B607" s="467"/>
      <c r="C607" s="468" t="s">
        <v>3098</v>
      </c>
      <c r="D607" s="467" t="s">
        <v>192</v>
      </c>
      <c r="E607" s="467" t="s">
        <v>259</v>
      </c>
      <c r="F607" s="472">
        <v>43646</v>
      </c>
      <c r="G607" s="467" t="s">
        <v>957</v>
      </c>
      <c r="H607" s="467" t="s">
        <v>2402</v>
      </c>
      <c r="I607" s="467" t="s">
        <v>2201</v>
      </c>
      <c r="J607" s="467" t="s">
        <v>967</v>
      </c>
      <c r="K607" s="467">
        <v>27.97</v>
      </c>
      <c r="L607" s="467" t="s">
        <v>10</v>
      </c>
      <c r="M607" s="467">
        <v>35.299999999999997</v>
      </c>
      <c r="N607" s="467" t="s">
        <v>394</v>
      </c>
      <c r="O607" s="467" t="s">
        <v>2399</v>
      </c>
      <c r="P607" s="467" t="s">
        <v>307</v>
      </c>
      <c r="Q607" s="467" t="s">
        <v>388</v>
      </c>
      <c r="R607" s="467" t="s">
        <v>2168</v>
      </c>
      <c r="S607" s="467" t="s">
        <v>61</v>
      </c>
      <c r="T607" s="467" t="s">
        <v>240</v>
      </c>
      <c r="U607" s="467" t="s">
        <v>302</v>
      </c>
      <c r="V607" s="467">
        <v>31.65</v>
      </c>
      <c r="W607" s="467">
        <v>35.299999999999997</v>
      </c>
    </row>
    <row r="608" spans="1:23">
      <c r="A608" s="467"/>
      <c r="B608" s="467"/>
      <c r="C608" s="468" t="s">
        <v>3099</v>
      </c>
      <c r="D608" s="467" t="s">
        <v>192</v>
      </c>
      <c r="E608" s="467" t="s">
        <v>259</v>
      </c>
      <c r="F608" s="472">
        <v>43646</v>
      </c>
      <c r="G608" s="467" t="s">
        <v>857</v>
      </c>
      <c r="H608" s="467" t="s">
        <v>2402</v>
      </c>
      <c r="I608" s="467" t="s">
        <v>2201</v>
      </c>
      <c r="J608" s="467" t="s">
        <v>966</v>
      </c>
      <c r="K608" s="467">
        <v>1.86</v>
      </c>
      <c r="L608" s="467" t="s">
        <v>10</v>
      </c>
      <c r="M608" s="467">
        <v>2.35</v>
      </c>
      <c r="N608" s="467" t="s">
        <v>394</v>
      </c>
      <c r="O608" s="467" t="s">
        <v>2399</v>
      </c>
      <c r="P608" s="467" t="s">
        <v>307</v>
      </c>
      <c r="Q608" s="467" t="s">
        <v>388</v>
      </c>
      <c r="R608" s="467" t="s">
        <v>2168</v>
      </c>
      <c r="S608" s="467" t="s">
        <v>61</v>
      </c>
      <c r="T608" s="467" t="s">
        <v>240</v>
      </c>
      <c r="U608" s="467" t="s">
        <v>302</v>
      </c>
      <c r="V608" s="467">
        <v>2.1</v>
      </c>
      <c r="W608" s="467">
        <v>2.35</v>
      </c>
    </row>
    <row r="609" spans="1:23">
      <c r="A609" s="467"/>
      <c r="B609" s="467"/>
      <c r="C609" s="468" t="s">
        <v>3100</v>
      </c>
      <c r="D609" s="467" t="s">
        <v>192</v>
      </c>
      <c r="E609" s="467" t="s">
        <v>259</v>
      </c>
      <c r="F609" s="472">
        <v>43677</v>
      </c>
      <c r="G609" s="467" t="s">
        <v>1870</v>
      </c>
      <c r="H609" s="467" t="s">
        <v>2410</v>
      </c>
      <c r="I609" s="467" t="s">
        <v>2411</v>
      </c>
      <c r="J609" s="467" t="s">
        <v>1882</v>
      </c>
      <c r="K609" s="467">
        <v>957.18</v>
      </c>
      <c r="L609" s="467" t="s">
        <v>10</v>
      </c>
      <c r="M609" s="467">
        <v>1215.55</v>
      </c>
      <c r="N609" s="467" t="s">
        <v>387</v>
      </c>
      <c r="O609" s="467" t="s">
        <v>3007</v>
      </c>
      <c r="P609" s="467" t="s">
        <v>307</v>
      </c>
      <c r="Q609" s="467" t="s">
        <v>388</v>
      </c>
      <c r="R609" s="467" t="s">
        <v>2168</v>
      </c>
      <c r="S609" s="467" t="s">
        <v>61</v>
      </c>
      <c r="T609" s="467" t="s">
        <v>240</v>
      </c>
      <c r="U609" s="467" t="s">
        <v>302</v>
      </c>
      <c r="V609" s="467">
        <v>1070.3399999999999</v>
      </c>
      <c r="W609" s="467">
        <v>1215.55</v>
      </c>
    </row>
    <row r="610" spans="1:23">
      <c r="A610" s="467"/>
      <c r="B610" s="467"/>
      <c r="C610" s="468" t="s">
        <v>3101</v>
      </c>
      <c r="D610" s="467" t="s">
        <v>192</v>
      </c>
      <c r="E610" s="467" t="s">
        <v>259</v>
      </c>
      <c r="F610" s="472">
        <v>43677</v>
      </c>
      <c r="G610" s="467" t="s">
        <v>1872</v>
      </c>
      <c r="H610" s="467" t="s">
        <v>2410</v>
      </c>
      <c r="I610" s="467" t="s">
        <v>2411</v>
      </c>
      <c r="J610" s="467" t="s">
        <v>1883</v>
      </c>
      <c r="K610" s="467">
        <v>133.44</v>
      </c>
      <c r="L610" s="467" t="s">
        <v>10</v>
      </c>
      <c r="M610" s="467">
        <v>169.46</v>
      </c>
      <c r="N610" s="467" t="s">
        <v>391</v>
      </c>
      <c r="O610" s="467" t="s">
        <v>3009</v>
      </c>
      <c r="P610" s="467" t="s">
        <v>307</v>
      </c>
      <c r="Q610" s="467" t="s">
        <v>388</v>
      </c>
      <c r="R610" s="467" t="s">
        <v>2168</v>
      </c>
      <c r="S610" s="467" t="s">
        <v>61</v>
      </c>
      <c r="T610" s="467" t="s">
        <v>240</v>
      </c>
      <c r="U610" s="467" t="s">
        <v>302</v>
      </c>
      <c r="V610" s="467">
        <v>149.22</v>
      </c>
      <c r="W610" s="467">
        <v>169.46</v>
      </c>
    </row>
    <row r="611" spans="1:23">
      <c r="A611" s="467"/>
      <c r="B611" s="467"/>
      <c r="C611" s="468" t="s">
        <v>3102</v>
      </c>
      <c r="D611" s="467" t="s">
        <v>192</v>
      </c>
      <c r="E611" s="467" t="s">
        <v>259</v>
      </c>
      <c r="F611" s="472">
        <v>43677</v>
      </c>
      <c r="G611" s="467" t="s">
        <v>1874</v>
      </c>
      <c r="H611" s="467" t="s">
        <v>2410</v>
      </c>
      <c r="I611" s="467" t="s">
        <v>2411</v>
      </c>
      <c r="J611" s="467" t="s">
        <v>1884</v>
      </c>
      <c r="K611" s="467">
        <v>22.24</v>
      </c>
      <c r="L611" s="467" t="s">
        <v>10</v>
      </c>
      <c r="M611" s="467">
        <v>28.24</v>
      </c>
      <c r="N611" s="467" t="s">
        <v>394</v>
      </c>
      <c r="O611" s="467" t="s">
        <v>2399</v>
      </c>
      <c r="P611" s="467" t="s">
        <v>307</v>
      </c>
      <c r="Q611" s="467" t="s">
        <v>388</v>
      </c>
      <c r="R611" s="467" t="s">
        <v>2168</v>
      </c>
      <c r="S611" s="467" t="s">
        <v>61</v>
      </c>
      <c r="T611" s="467" t="s">
        <v>240</v>
      </c>
      <c r="U611" s="467" t="s">
        <v>302</v>
      </c>
      <c r="V611" s="467">
        <v>24.87</v>
      </c>
      <c r="W611" s="467">
        <v>28.24</v>
      </c>
    </row>
    <row r="612" spans="1:23">
      <c r="A612" s="467"/>
      <c r="B612" s="467"/>
      <c r="C612" s="468" t="s">
        <v>3103</v>
      </c>
      <c r="D612" s="467" t="s">
        <v>192</v>
      </c>
      <c r="E612" s="467" t="s">
        <v>259</v>
      </c>
      <c r="F612" s="472">
        <v>43677</v>
      </c>
      <c r="G612" s="467" t="s">
        <v>1808</v>
      </c>
      <c r="H612" s="467" t="s">
        <v>2410</v>
      </c>
      <c r="I612" s="467" t="s">
        <v>2411</v>
      </c>
      <c r="J612" s="467" t="s">
        <v>966</v>
      </c>
      <c r="K612" s="467">
        <v>1.48</v>
      </c>
      <c r="L612" s="467" t="s">
        <v>10</v>
      </c>
      <c r="M612" s="467">
        <v>1.88</v>
      </c>
      <c r="N612" s="467" t="s">
        <v>394</v>
      </c>
      <c r="O612" s="467" t="s">
        <v>2399</v>
      </c>
      <c r="P612" s="467" t="s">
        <v>307</v>
      </c>
      <c r="Q612" s="467" t="s">
        <v>388</v>
      </c>
      <c r="R612" s="467" t="s">
        <v>2168</v>
      </c>
      <c r="S612" s="467" t="s">
        <v>61</v>
      </c>
      <c r="T612" s="467" t="s">
        <v>240</v>
      </c>
      <c r="U612" s="467" t="s">
        <v>302</v>
      </c>
      <c r="V612" s="467">
        <v>1.65</v>
      </c>
      <c r="W612" s="467">
        <v>1.88</v>
      </c>
    </row>
    <row r="613" spans="1:23">
      <c r="A613" s="467"/>
      <c r="B613" s="467"/>
      <c r="C613" s="468" t="s">
        <v>3104</v>
      </c>
      <c r="D613" s="467" t="s">
        <v>192</v>
      </c>
      <c r="E613" s="467" t="s">
        <v>259</v>
      </c>
      <c r="F613" s="472">
        <v>43708</v>
      </c>
      <c r="G613" s="467" t="s">
        <v>1875</v>
      </c>
      <c r="H613" s="467" t="s">
        <v>2435</v>
      </c>
      <c r="I613" s="467" t="s">
        <v>2332</v>
      </c>
      <c r="J613" s="467" t="s">
        <v>1885</v>
      </c>
      <c r="K613" s="467">
        <v>997.51</v>
      </c>
      <c r="L613" s="467" t="s">
        <v>10</v>
      </c>
      <c r="M613" s="467">
        <v>1218.75</v>
      </c>
      <c r="N613" s="467" t="s">
        <v>387</v>
      </c>
      <c r="O613" s="467" t="s">
        <v>3007</v>
      </c>
      <c r="P613" s="467" t="s">
        <v>307</v>
      </c>
      <c r="Q613" s="467" t="s">
        <v>388</v>
      </c>
      <c r="R613" s="467" t="s">
        <v>2168</v>
      </c>
      <c r="S613" s="467" t="s">
        <v>61</v>
      </c>
      <c r="T613" s="467" t="s">
        <v>240</v>
      </c>
      <c r="U613" s="467" t="s">
        <v>302</v>
      </c>
      <c r="V613" s="467">
        <v>1088.3499999999999</v>
      </c>
      <c r="W613" s="467">
        <v>1218.75</v>
      </c>
    </row>
    <row r="614" spans="1:23">
      <c r="A614" s="467"/>
      <c r="B614" s="467"/>
      <c r="C614" s="468" t="s">
        <v>3105</v>
      </c>
      <c r="D614" s="467" t="s">
        <v>192</v>
      </c>
      <c r="E614" s="467" t="s">
        <v>259</v>
      </c>
      <c r="F614" s="472">
        <v>43708</v>
      </c>
      <c r="G614" s="467" t="s">
        <v>1877</v>
      </c>
      <c r="H614" s="467" t="s">
        <v>2435</v>
      </c>
      <c r="I614" s="467" t="s">
        <v>2332</v>
      </c>
      <c r="J614" s="467" t="s">
        <v>1886</v>
      </c>
      <c r="K614" s="467">
        <v>138.69999999999999</v>
      </c>
      <c r="L614" s="467" t="s">
        <v>10</v>
      </c>
      <c r="M614" s="467">
        <v>169.46</v>
      </c>
      <c r="N614" s="467" t="s">
        <v>391</v>
      </c>
      <c r="O614" s="467" t="s">
        <v>3009</v>
      </c>
      <c r="P614" s="467" t="s">
        <v>307</v>
      </c>
      <c r="Q614" s="467" t="s">
        <v>388</v>
      </c>
      <c r="R614" s="467" t="s">
        <v>2168</v>
      </c>
      <c r="S614" s="467" t="s">
        <v>61</v>
      </c>
      <c r="T614" s="467" t="s">
        <v>240</v>
      </c>
      <c r="U614" s="467" t="s">
        <v>302</v>
      </c>
      <c r="V614" s="467">
        <v>151.33000000000001</v>
      </c>
      <c r="W614" s="467">
        <v>169.46</v>
      </c>
    </row>
    <row r="615" spans="1:23">
      <c r="A615" s="467"/>
      <c r="B615" s="467"/>
      <c r="C615" s="468" t="s">
        <v>3106</v>
      </c>
      <c r="D615" s="467" t="s">
        <v>192</v>
      </c>
      <c r="E615" s="467" t="s">
        <v>259</v>
      </c>
      <c r="F615" s="472">
        <v>43708</v>
      </c>
      <c r="G615" s="467" t="s">
        <v>1879</v>
      </c>
      <c r="H615" s="467" t="s">
        <v>2435</v>
      </c>
      <c r="I615" s="467" t="s">
        <v>2332</v>
      </c>
      <c r="J615" s="467" t="s">
        <v>1888</v>
      </c>
      <c r="K615" s="467">
        <v>23.11</v>
      </c>
      <c r="L615" s="467" t="s">
        <v>10</v>
      </c>
      <c r="M615" s="467">
        <v>28.24</v>
      </c>
      <c r="N615" s="467" t="s">
        <v>394</v>
      </c>
      <c r="O615" s="467" t="s">
        <v>2399</v>
      </c>
      <c r="P615" s="467" t="s">
        <v>307</v>
      </c>
      <c r="Q615" s="467" t="s">
        <v>388</v>
      </c>
      <c r="R615" s="467" t="s">
        <v>2168</v>
      </c>
      <c r="S615" s="467" t="s">
        <v>61</v>
      </c>
      <c r="T615" s="467" t="s">
        <v>240</v>
      </c>
      <c r="U615" s="467" t="s">
        <v>302</v>
      </c>
      <c r="V615" s="467">
        <v>25.21</v>
      </c>
      <c r="W615" s="467">
        <v>28.24</v>
      </c>
    </row>
    <row r="616" spans="1:23">
      <c r="A616" s="467"/>
      <c r="B616" s="467"/>
      <c r="C616" s="468" t="s">
        <v>3107</v>
      </c>
      <c r="D616" s="467" t="s">
        <v>192</v>
      </c>
      <c r="E616" s="467" t="s">
        <v>259</v>
      </c>
      <c r="F616" s="472">
        <v>43708</v>
      </c>
      <c r="G616" s="467" t="s">
        <v>1840</v>
      </c>
      <c r="H616" s="467" t="s">
        <v>2435</v>
      </c>
      <c r="I616" s="467" t="s">
        <v>2332</v>
      </c>
      <c r="J616" s="467" t="s">
        <v>1887</v>
      </c>
      <c r="K616" s="467">
        <v>1.54</v>
      </c>
      <c r="L616" s="467" t="s">
        <v>10</v>
      </c>
      <c r="M616" s="467">
        <v>1.88</v>
      </c>
      <c r="N616" s="467" t="s">
        <v>394</v>
      </c>
      <c r="O616" s="467" t="s">
        <v>2399</v>
      </c>
      <c r="P616" s="467" t="s">
        <v>307</v>
      </c>
      <c r="Q616" s="467" t="s">
        <v>388</v>
      </c>
      <c r="R616" s="467" t="s">
        <v>2168</v>
      </c>
      <c r="S616" s="467" t="s">
        <v>61</v>
      </c>
      <c r="T616" s="467" t="s">
        <v>240</v>
      </c>
      <c r="U616" s="467" t="s">
        <v>302</v>
      </c>
      <c r="V616" s="467">
        <v>1.68</v>
      </c>
      <c r="W616" s="467">
        <v>1.88</v>
      </c>
    </row>
    <row r="617" spans="1:23">
      <c r="A617" s="467"/>
      <c r="B617" s="467"/>
      <c r="C617" s="468" t="s">
        <v>3108</v>
      </c>
      <c r="D617" s="467" t="s">
        <v>192</v>
      </c>
      <c r="E617" s="467" t="s">
        <v>259</v>
      </c>
      <c r="F617" s="472">
        <v>43769</v>
      </c>
      <c r="G617" s="467" t="s">
        <v>3109</v>
      </c>
      <c r="H617" s="467" t="s">
        <v>2258</v>
      </c>
      <c r="I617" s="467" t="s">
        <v>2176</v>
      </c>
      <c r="J617" s="467" t="s">
        <v>3110</v>
      </c>
      <c r="K617" s="467">
        <v>2278.5</v>
      </c>
      <c r="L617" s="467" t="s">
        <v>10</v>
      </c>
      <c r="M617" s="467">
        <v>2802.8</v>
      </c>
      <c r="N617" s="467" t="s">
        <v>387</v>
      </c>
      <c r="O617" s="467" t="s">
        <v>3007</v>
      </c>
      <c r="P617" s="467" t="s">
        <v>307</v>
      </c>
      <c r="Q617" s="467" t="s">
        <v>388</v>
      </c>
      <c r="R617" s="467" t="s">
        <v>2168</v>
      </c>
      <c r="S617" s="467" t="s">
        <v>61</v>
      </c>
      <c r="T617" s="467" t="s">
        <v>240</v>
      </c>
      <c r="U617" s="467" t="s">
        <v>302</v>
      </c>
      <c r="V617" s="467">
        <v>2566.5300000000002</v>
      </c>
      <c r="W617" s="467">
        <v>2802.8</v>
      </c>
    </row>
    <row r="618" spans="1:23">
      <c r="A618" s="467"/>
      <c r="B618" s="467"/>
      <c r="C618" s="468" t="s">
        <v>3111</v>
      </c>
      <c r="D618" s="467" t="s">
        <v>192</v>
      </c>
      <c r="E618" s="467" t="s">
        <v>259</v>
      </c>
      <c r="F618" s="472">
        <v>43769</v>
      </c>
      <c r="G618" s="467" t="s">
        <v>3112</v>
      </c>
      <c r="H618" s="467" t="s">
        <v>2258</v>
      </c>
      <c r="I618" s="467" t="s">
        <v>2176</v>
      </c>
      <c r="J618" s="467" t="s">
        <v>3113</v>
      </c>
      <c r="K618" s="467">
        <v>203.24</v>
      </c>
      <c r="L618" s="467" t="s">
        <v>10</v>
      </c>
      <c r="M618" s="467">
        <v>250.01</v>
      </c>
      <c r="N618" s="467" t="s">
        <v>387</v>
      </c>
      <c r="O618" s="467" t="s">
        <v>3007</v>
      </c>
      <c r="P618" s="467" t="s">
        <v>307</v>
      </c>
      <c r="Q618" s="467" t="s">
        <v>388</v>
      </c>
      <c r="R618" s="467" t="s">
        <v>2168</v>
      </c>
      <c r="S618" s="467" t="s">
        <v>61</v>
      </c>
      <c r="T618" s="467" t="s">
        <v>240</v>
      </c>
      <c r="U618" s="467" t="s">
        <v>302</v>
      </c>
      <c r="V618" s="467">
        <v>228.93</v>
      </c>
      <c r="W618" s="467">
        <v>250.01</v>
      </c>
    </row>
    <row r="619" spans="1:23">
      <c r="A619" s="467"/>
      <c r="B619" s="467"/>
      <c r="C619" s="468" t="s">
        <v>3114</v>
      </c>
      <c r="D619" s="467" t="s">
        <v>192</v>
      </c>
      <c r="E619" s="467" t="s">
        <v>259</v>
      </c>
      <c r="F619" s="472">
        <v>43769</v>
      </c>
      <c r="G619" s="467" t="s">
        <v>3115</v>
      </c>
      <c r="H619" s="467" t="s">
        <v>2258</v>
      </c>
      <c r="I619" s="467" t="s">
        <v>2176</v>
      </c>
      <c r="J619" s="467" t="s">
        <v>3116</v>
      </c>
      <c r="K619" s="467">
        <v>97.26</v>
      </c>
      <c r="L619" s="467" t="s">
        <v>10</v>
      </c>
      <c r="M619" s="467">
        <v>119.64</v>
      </c>
      <c r="N619" s="467" t="s">
        <v>387</v>
      </c>
      <c r="O619" s="467" t="s">
        <v>3007</v>
      </c>
      <c r="P619" s="467" t="s">
        <v>307</v>
      </c>
      <c r="Q619" s="467" t="s">
        <v>388</v>
      </c>
      <c r="R619" s="467" t="s">
        <v>2168</v>
      </c>
      <c r="S619" s="467" t="s">
        <v>61</v>
      </c>
      <c r="T619" s="467" t="s">
        <v>240</v>
      </c>
      <c r="U619" s="467" t="s">
        <v>302</v>
      </c>
      <c r="V619" s="467">
        <v>109.55</v>
      </c>
      <c r="W619" s="467">
        <v>119.64</v>
      </c>
    </row>
    <row r="620" spans="1:23">
      <c r="A620" s="467"/>
      <c r="B620" s="467"/>
      <c r="C620" s="468" t="s">
        <v>3117</v>
      </c>
      <c r="D620" s="467" t="s">
        <v>192</v>
      </c>
      <c r="E620" s="467" t="s">
        <v>259</v>
      </c>
      <c r="F620" s="472">
        <v>43830</v>
      </c>
      <c r="G620" s="467" t="s">
        <v>3056</v>
      </c>
      <c r="H620" s="467" t="s">
        <v>3118</v>
      </c>
      <c r="I620" s="467" t="s">
        <v>2397</v>
      </c>
      <c r="J620" s="467" t="s">
        <v>3119</v>
      </c>
      <c r="K620" s="467">
        <v>52.19</v>
      </c>
      <c r="L620" s="467" t="s">
        <v>10</v>
      </c>
      <c r="M620" s="467">
        <v>67.5</v>
      </c>
      <c r="N620" s="467" t="s">
        <v>387</v>
      </c>
      <c r="O620" s="467" t="s">
        <v>3007</v>
      </c>
      <c r="P620" s="467" t="s">
        <v>307</v>
      </c>
      <c r="Q620" s="467" t="s">
        <v>2480</v>
      </c>
      <c r="R620" s="467" t="s">
        <v>2168</v>
      </c>
      <c r="S620" s="467" t="s">
        <v>61</v>
      </c>
      <c r="T620" s="467" t="s">
        <v>240</v>
      </c>
      <c r="U620" s="467" t="s">
        <v>302</v>
      </c>
      <c r="V620" s="467">
        <v>61.27</v>
      </c>
      <c r="W620" s="467">
        <v>67.5</v>
      </c>
    </row>
    <row r="621" spans="1:23">
      <c r="A621" s="467"/>
      <c r="B621" s="467"/>
      <c r="C621" s="468" t="s">
        <v>3120</v>
      </c>
      <c r="D621" s="467" t="s">
        <v>192</v>
      </c>
      <c r="E621" s="467" t="s">
        <v>259</v>
      </c>
      <c r="F621" s="472">
        <v>43830</v>
      </c>
      <c r="G621" s="467" t="s">
        <v>3060</v>
      </c>
      <c r="H621" s="467" t="s">
        <v>3061</v>
      </c>
      <c r="I621" s="467" t="s">
        <v>2397</v>
      </c>
      <c r="J621" s="467" t="s">
        <v>3121</v>
      </c>
      <c r="K621" s="467">
        <v>9.89</v>
      </c>
      <c r="L621" s="467" t="s">
        <v>10</v>
      </c>
      <c r="M621" s="467">
        <v>12.79</v>
      </c>
      <c r="N621" s="467" t="s">
        <v>391</v>
      </c>
      <c r="O621" s="467" t="s">
        <v>3009</v>
      </c>
      <c r="P621" s="467" t="s">
        <v>307</v>
      </c>
      <c r="Q621" s="467" t="s">
        <v>2480</v>
      </c>
      <c r="R621" s="467" t="s">
        <v>2168</v>
      </c>
      <c r="S621" s="467" t="s">
        <v>61</v>
      </c>
      <c r="T621" s="467" t="s">
        <v>240</v>
      </c>
      <c r="U621" s="467" t="s">
        <v>302</v>
      </c>
      <c r="V621" s="467">
        <v>11.61</v>
      </c>
      <c r="W621" s="467">
        <v>12.79</v>
      </c>
    </row>
    <row r="622" spans="1:23">
      <c r="A622" s="467"/>
      <c r="B622" s="467"/>
      <c r="C622" s="468" t="s">
        <v>3122</v>
      </c>
      <c r="D622" s="467" t="s">
        <v>192</v>
      </c>
      <c r="E622" s="467" t="s">
        <v>259</v>
      </c>
      <c r="F622" s="472">
        <v>43830</v>
      </c>
      <c r="G622" s="467" t="s">
        <v>3064</v>
      </c>
      <c r="H622" s="467" t="s">
        <v>3065</v>
      </c>
      <c r="I622" s="467" t="s">
        <v>2397</v>
      </c>
      <c r="J622" s="467" t="s">
        <v>3123</v>
      </c>
      <c r="K622" s="467">
        <v>1.65</v>
      </c>
      <c r="L622" s="467" t="s">
        <v>10</v>
      </c>
      <c r="M622" s="467">
        <v>2.13</v>
      </c>
      <c r="N622" s="467" t="s">
        <v>394</v>
      </c>
      <c r="O622" s="467" t="s">
        <v>2399</v>
      </c>
      <c r="P622" s="467" t="s">
        <v>307</v>
      </c>
      <c r="Q622" s="467" t="s">
        <v>2480</v>
      </c>
      <c r="R622" s="467" t="s">
        <v>2168</v>
      </c>
      <c r="S622" s="467" t="s">
        <v>61</v>
      </c>
      <c r="T622" s="467" t="s">
        <v>240</v>
      </c>
      <c r="U622" s="467" t="s">
        <v>302</v>
      </c>
      <c r="V622" s="467">
        <v>1.94</v>
      </c>
      <c r="W622" s="467">
        <v>2.13</v>
      </c>
    </row>
    <row r="623" spans="1:23">
      <c r="A623" s="467"/>
      <c r="B623" s="467"/>
      <c r="C623" s="468" t="s">
        <v>3124</v>
      </c>
      <c r="D623" s="467" t="s">
        <v>192</v>
      </c>
      <c r="E623" s="467" t="s">
        <v>259</v>
      </c>
      <c r="F623" s="472">
        <v>43830</v>
      </c>
      <c r="G623" s="467" t="s">
        <v>3068</v>
      </c>
      <c r="H623" s="467" t="s">
        <v>3125</v>
      </c>
      <c r="I623" s="467" t="s">
        <v>2397</v>
      </c>
      <c r="J623" s="467" t="s">
        <v>3126</v>
      </c>
      <c r="K623" s="467">
        <v>643.62</v>
      </c>
      <c r="L623" s="467" t="s">
        <v>10</v>
      </c>
      <c r="M623" s="467">
        <v>832.35</v>
      </c>
      <c r="N623" s="467" t="s">
        <v>387</v>
      </c>
      <c r="O623" s="467" t="s">
        <v>3007</v>
      </c>
      <c r="P623" s="467" t="s">
        <v>307</v>
      </c>
      <c r="Q623" s="467" t="s">
        <v>2480</v>
      </c>
      <c r="R623" s="467" t="s">
        <v>2168</v>
      </c>
      <c r="S623" s="467" t="s">
        <v>61</v>
      </c>
      <c r="T623" s="467" t="s">
        <v>240</v>
      </c>
      <c r="U623" s="467" t="s">
        <v>302</v>
      </c>
      <c r="V623" s="467">
        <v>755.6</v>
      </c>
      <c r="W623" s="467">
        <v>832.35</v>
      </c>
    </row>
    <row r="624" spans="1:23">
      <c r="A624" s="467"/>
      <c r="B624" s="467"/>
      <c r="C624" s="468" t="s">
        <v>3127</v>
      </c>
      <c r="D624" s="467" t="s">
        <v>192</v>
      </c>
      <c r="E624" s="467" t="s">
        <v>259</v>
      </c>
      <c r="F624" s="472">
        <v>43830</v>
      </c>
      <c r="G624" s="467" t="s">
        <v>3071</v>
      </c>
      <c r="H624" s="467" t="s">
        <v>3072</v>
      </c>
      <c r="I624" s="467" t="s">
        <v>2397</v>
      </c>
      <c r="J624" s="467" t="s">
        <v>3128</v>
      </c>
      <c r="K624" s="467">
        <v>90.06</v>
      </c>
      <c r="L624" s="467" t="s">
        <v>10</v>
      </c>
      <c r="M624" s="467">
        <v>116.47</v>
      </c>
      <c r="N624" s="467" t="s">
        <v>391</v>
      </c>
      <c r="O624" s="467" t="s">
        <v>3009</v>
      </c>
      <c r="P624" s="467" t="s">
        <v>307</v>
      </c>
      <c r="Q624" s="467" t="s">
        <v>2480</v>
      </c>
      <c r="R624" s="467" t="s">
        <v>2168</v>
      </c>
      <c r="S624" s="467" t="s">
        <v>61</v>
      </c>
      <c r="T624" s="467" t="s">
        <v>240</v>
      </c>
      <c r="U624" s="467" t="s">
        <v>302</v>
      </c>
      <c r="V624" s="467">
        <v>105.73</v>
      </c>
      <c r="W624" s="467">
        <v>116.47</v>
      </c>
    </row>
    <row r="625" spans="1:23">
      <c r="A625" s="467"/>
      <c r="B625" s="467"/>
      <c r="C625" s="468" t="s">
        <v>3129</v>
      </c>
      <c r="D625" s="467" t="s">
        <v>192</v>
      </c>
      <c r="E625" s="467" t="s">
        <v>259</v>
      </c>
      <c r="F625" s="472">
        <v>43830</v>
      </c>
      <c r="G625" s="467" t="s">
        <v>3074</v>
      </c>
      <c r="H625" s="467" t="s">
        <v>3075</v>
      </c>
      <c r="I625" s="467" t="s">
        <v>2397</v>
      </c>
      <c r="J625" s="467" t="s">
        <v>3130</v>
      </c>
      <c r="K625" s="467">
        <v>15.01</v>
      </c>
      <c r="L625" s="467" t="s">
        <v>10</v>
      </c>
      <c r="M625" s="467">
        <v>19.41</v>
      </c>
      <c r="N625" s="467" t="s">
        <v>394</v>
      </c>
      <c r="O625" s="467" t="s">
        <v>2399</v>
      </c>
      <c r="P625" s="467" t="s">
        <v>307</v>
      </c>
      <c r="Q625" s="467" t="s">
        <v>2480</v>
      </c>
      <c r="R625" s="467" t="s">
        <v>2168</v>
      </c>
      <c r="S625" s="467" t="s">
        <v>61</v>
      </c>
      <c r="T625" s="467" t="s">
        <v>240</v>
      </c>
      <c r="U625" s="467" t="s">
        <v>302</v>
      </c>
      <c r="V625" s="467">
        <v>17.62</v>
      </c>
      <c r="W625" s="467">
        <v>19.41</v>
      </c>
    </row>
    <row r="626" spans="1:23">
      <c r="A626" s="467"/>
      <c r="B626" s="467"/>
      <c r="C626" s="468" t="s">
        <v>3131</v>
      </c>
      <c r="D626" s="467" t="s">
        <v>192</v>
      </c>
      <c r="E626" s="467" t="s">
        <v>259</v>
      </c>
      <c r="F626" s="472">
        <v>43830</v>
      </c>
      <c r="G626" s="467" t="s">
        <v>2395</v>
      </c>
      <c r="H626" s="467" t="s">
        <v>2396</v>
      </c>
      <c r="I626" s="467" t="s">
        <v>2397</v>
      </c>
      <c r="J626" s="467" t="s">
        <v>3132</v>
      </c>
      <c r="K626" s="467">
        <v>0.15</v>
      </c>
      <c r="L626" s="467" t="s">
        <v>10</v>
      </c>
      <c r="M626" s="467">
        <v>0.2</v>
      </c>
      <c r="N626" s="467" t="s">
        <v>394</v>
      </c>
      <c r="O626" s="467" t="s">
        <v>2399</v>
      </c>
      <c r="P626" s="467" t="s">
        <v>307</v>
      </c>
      <c r="Q626" s="467" t="s">
        <v>2480</v>
      </c>
      <c r="R626" s="467" t="s">
        <v>2168</v>
      </c>
      <c r="S626" s="467" t="s">
        <v>61</v>
      </c>
      <c r="T626" s="467" t="s">
        <v>240</v>
      </c>
      <c r="U626" s="467" t="s">
        <v>302</v>
      </c>
      <c r="V626" s="467">
        <v>0.18</v>
      </c>
      <c r="W626" s="467">
        <v>0.2</v>
      </c>
    </row>
    <row r="627" spans="1:23">
      <c r="A627" s="467"/>
      <c r="B627" s="467"/>
      <c r="C627" s="468" t="s">
        <v>3133</v>
      </c>
      <c r="D627" s="467" t="s">
        <v>192</v>
      </c>
      <c r="E627" s="467" t="s">
        <v>259</v>
      </c>
      <c r="F627" s="472">
        <v>43830</v>
      </c>
      <c r="G627" s="467" t="s">
        <v>2395</v>
      </c>
      <c r="H627" s="467" t="s">
        <v>3078</v>
      </c>
      <c r="I627" s="467" t="s">
        <v>2397</v>
      </c>
      <c r="J627" s="467" t="s">
        <v>3132</v>
      </c>
      <c r="K627" s="467">
        <v>1</v>
      </c>
      <c r="L627" s="467" t="s">
        <v>10</v>
      </c>
      <c r="M627" s="467">
        <v>1.29</v>
      </c>
      <c r="N627" s="467" t="s">
        <v>394</v>
      </c>
      <c r="O627" s="467" t="s">
        <v>2399</v>
      </c>
      <c r="P627" s="467" t="s">
        <v>307</v>
      </c>
      <c r="Q627" s="467" t="s">
        <v>2480</v>
      </c>
      <c r="R627" s="467" t="s">
        <v>2168</v>
      </c>
      <c r="S627" s="467" t="s">
        <v>61</v>
      </c>
      <c r="T627" s="467" t="s">
        <v>240</v>
      </c>
      <c r="U627" s="467" t="s">
        <v>302</v>
      </c>
      <c r="V627" s="467">
        <v>1.17</v>
      </c>
      <c r="W627" s="467">
        <v>1.29</v>
      </c>
    </row>
    <row r="628" spans="1:23">
      <c r="A628" s="467"/>
      <c r="B628" s="467"/>
      <c r="C628" s="468" t="s">
        <v>3134</v>
      </c>
      <c r="D628" s="467" t="s">
        <v>193</v>
      </c>
      <c r="E628" s="467" t="s">
        <v>259</v>
      </c>
      <c r="F628" s="472">
        <v>43616</v>
      </c>
      <c r="G628" s="467" t="s">
        <v>945</v>
      </c>
      <c r="H628" s="467" t="s">
        <v>2799</v>
      </c>
      <c r="I628" s="467" t="s">
        <v>2800</v>
      </c>
      <c r="J628" s="467" t="s">
        <v>968</v>
      </c>
      <c r="K628" s="467">
        <v>924.81</v>
      </c>
      <c r="L628" s="467" t="s">
        <v>10</v>
      </c>
      <c r="M628" s="467">
        <v>1204.97</v>
      </c>
      <c r="N628" s="467" t="s">
        <v>387</v>
      </c>
      <c r="O628" s="467" t="s">
        <v>3007</v>
      </c>
      <c r="P628" s="467" t="s">
        <v>307</v>
      </c>
      <c r="Q628" s="467" t="s">
        <v>969</v>
      </c>
      <c r="R628" s="467" t="s">
        <v>2168</v>
      </c>
      <c r="S628" s="467" t="s">
        <v>61</v>
      </c>
      <c r="T628" s="467" t="s">
        <v>240</v>
      </c>
      <c r="U628" s="467" t="s">
        <v>302</v>
      </c>
      <c r="V628" s="467">
        <v>1071.1199999999999</v>
      </c>
      <c r="W628" s="467">
        <v>1204.97</v>
      </c>
    </row>
    <row r="629" spans="1:23">
      <c r="A629" s="467"/>
      <c r="B629" s="467"/>
      <c r="C629" s="468" t="s">
        <v>3135</v>
      </c>
      <c r="D629" s="467" t="s">
        <v>193</v>
      </c>
      <c r="E629" s="467" t="s">
        <v>259</v>
      </c>
      <c r="F629" s="472">
        <v>43616</v>
      </c>
      <c r="G629" s="467" t="s">
        <v>948</v>
      </c>
      <c r="H629" s="467" t="s">
        <v>2799</v>
      </c>
      <c r="I629" s="467" t="s">
        <v>2800</v>
      </c>
      <c r="J629" s="467" t="s">
        <v>970</v>
      </c>
      <c r="K629" s="467">
        <v>125.65</v>
      </c>
      <c r="L629" s="467" t="s">
        <v>10</v>
      </c>
      <c r="M629" s="467">
        <v>163.72</v>
      </c>
      <c r="N629" s="467" t="s">
        <v>391</v>
      </c>
      <c r="O629" s="467" t="s">
        <v>3009</v>
      </c>
      <c r="P629" s="467" t="s">
        <v>307</v>
      </c>
      <c r="Q629" s="467" t="s">
        <v>969</v>
      </c>
      <c r="R629" s="467" t="s">
        <v>2168</v>
      </c>
      <c r="S629" s="467" t="s">
        <v>61</v>
      </c>
      <c r="T629" s="467" t="s">
        <v>240</v>
      </c>
      <c r="U629" s="467" t="s">
        <v>302</v>
      </c>
      <c r="V629" s="467">
        <v>145.53</v>
      </c>
      <c r="W629" s="467">
        <v>163.72</v>
      </c>
    </row>
    <row r="630" spans="1:23">
      <c r="A630" s="467"/>
      <c r="B630" s="467"/>
      <c r="C630" s="468" t="s">
        <v>3136</v>
      </c>
      <c r="D630" s="467" t="s">
        <v>193</v>
      </c>
      <c r="E630" s="467" t="s">
        <v>259</v>
      </c>
      <c r="F630" s="472">
        <v>43616</v>
      </c>
      <c r="G630" s="467" t="s">
        <v>950</v>
      </c>
      <c r="H630" s="467" t="s">
        <v>2799</v>
      </c>
      <c r="I630" s="467" t="s">
        <v>2800</v>
      </c>
      <c r="J630" s="467" t="s">
        <v>972</v>
      </c>
      <c r="K630" s="467">
        <v>20.94</v>
      </c>
      <c r="L630" s="467" t="s">
        <v>10</v>
      </c>
      <c r="M630" s="467">
        <v>27.29</v>
      </c>
      <c r="N630" s="467" t="s">
        <v>394</v>
      </c>
      <c r="O630" s="467" t="s">
        <v>2399</v>
      </c>
      <c r="P630" s="467" t="s">
        <v>307</v>
      </c>
      <c r="Q630" s="467" t="s">
        <v>969</v>
      </c>
      <c r="R630" s="467" t="s">
        <v>2168</v>
      </c>
      <c r="S630" s="467" t="s">
        <v>61</v>
      </c>
      <c r="T630" s="467" t="s">
        <v>240</v>
      </c>
      <c r="U630" s="467" t="s">
        <v>302</v>
      </c>
      <c r="V630" s="467">
        <v>24.25</v>
      </c>
      <c r="W630" s="467">
        <v>27.29</v>
      </c>
    </row>
    <row r="631" spans="1:23">
      <c r="A631" s="467"/>
      <c r="B631" s="467"/>
      <c r="C631" s="468" t="s">
        <v>3137</v>
      </c>
      <c r="D631" s="467" t="s">
        <v>193</v>
      </c>
      <c r="E631" s="467" t="s">
        <v>259</v>
      </c>
      <c r="F631" s="472">
        <v>43616</v>
      </c>
      <c r="G631" s="467" t="s">
        <v>911</v>
      </c>
      <c r="H631" s="467" t="s">
        <v>2799</v>
      </c>
      <c r="I631" s="467" t="s">
        <v>2800</v>
      </c>
      <c r="J631" s="467" t="s">
        <v>971</v>
      </c>
      <c r="K631" s="467">
        <v>1.4</v>
      </c>
      <c r="L631" s="467" t="s">
        <v>10</v>
      </c>
      <c r="M631" s="467">
        <v>1.82</v>
      </c>
      <c r="N631" s="467" t="s">
        <v>394</v>
      </c>
      <c r="O631" s="467" t="s">
        <v>2399</v>
      </c>
      <c r="P631" s="467" t="s">
        <v>307</v>
      </c>
      <c r="Q631" s="467" t="s">
        <v>969</v>
      </c>
      <c r="R631" s="467" t="s">
        <v>2168</v>
      </c>
      <c r="S631" s="467" t="s">
        <v>61</v>
      </c>
      <c r="T631" s="467" t="s">
        <v>240</v>
      </c>
      <c r="U631" s="467" t="s">
        <v>302</v>
      </c>
      <c r="V631" s="467">
        <v>1.62</v>
      </c>
      <c r="W631" s="467">
        <v>1.82</v>
      </c>
    </row>
    <row r="632" spans="1:23">
      <c r="A632" s="467"/>
      <c r="B632" s="467"/>
      <c r="C632" s="468" t="s">
        <v>3138</v>
      </c>
      <c r="D632" s="467" t="s">
        <v>193</v>
      </c>
      <c r="E632" s="467" t="s">
        <v>259</v>
      </c>
      <c r="F632" s="472">
        <v>43646</v>
      </c>
      <c r="G632" s="467" t="s">
        <v>953</v>
      </c>
      <c r="H632" s="467" t="s">
        <v>2402</v>
      </c>
      <c r="I632" s="467" t="s">
        <v>2201</v>
      </c>
      <c r="J632" s="467" t="s">
        <v>973</v>
      </c>
      <c r="K632" s="467">
        <v>821.44</v>
      </c>
      <c r="L632" s="467" t="s">
        <v>10</v>
      </c>
      <c r="M632" s="467">
        <v>1036.8499999999999</v>
      </c>
      <c r="N632" s="467" t="s">
        <v>387</v>
      </c>
      <c r="O632" s="467" t="s">
        <v>3007</v>
      </c>
      <c r="P632" s="467" t="s">
        <v>307</v>
      </c>
      <c r="Q632" s="467" t="s">
        <v>969</v>
      </c>
      <c r="R632" s="467" t="s">
        <v>2168</v>
      </c>
      <c r="S632" s="467" t="s">
        <v>61</v>
      </c>
      <c r="T632" s="467" t="s">
        <v>240</v>
      </c>
      <c r="U632" s="467" t="s">
        <v>302</v>
      </c>
      <c r="V632" s="467">
        <v>929.52</v>
      </c>
      <c r="W632" s="467">
        <v>1036.8499999999999</v>
      </c>
    </row>
    <row r="633" spans="1:23">
      <c r="A633" s="467"/>
      <c r="B633" s="467"/>
      <c r="C633" s="468" t="s">
        <v>3139</v>
      </c>
      <c r="D633" s="467" t="s">
        <v>193</v>
      </c>
      <c r="E633" s="467" t="s">
        <v>259</v>
      </c>
      <c r="F633" s="472">
        <v>43646</v>
      </c>
      <c r="G633" s="467" t="s">
        <v>955</v>
      </c>
      <c r="H633" s="467" t="s">
        <v>2402</v>
      </c>
      <c r="I633" s="467" t="s">
        <v>2201</v>
      </c>
      <c r="J633" s="467" t="s">
        <v>974</v>
      </c>
      <c r="K633" s="467">
        <v>109.76</v>
      </c>
      <c r="L633" s="467" t="s">
        <v>10</v>
      </c>
      <c r="M633" s="467">
        <v>138.54</v>
      </c>
      <c r="N633" s="467" t="s">
        <v>391</v>
      </c>
      <c r="O633" s="467" t="s">
        <v>3009</v>
      </c>
      <c r="P633" s="467" t="s">
        <v>307</v>
      </c>
      <c r="Q633" s="467" t="s">
        <v>969</v>
      </c>
      <c r="R633" s="467" t="s">
        <v>2168</v>
      </c>
      <c r="S633" s="467" t="s">
        <v>61</v>
      </c>
      <c r="T633" s="467" t="s">
        <v>240</v>
      </c>
      <c r="U633" s="467" t="s">
        <v>302</v>
      </c>
      <c r="V633" s="467">
        <v>124.2</v>
      </c>
      <c r="W633" s="467">
        <v>138.54</v>
      </c>
    </row>
    <row r="634" spans="1:23">
      <c r="A634" s="467"/>
      <c r="B634" s="467"/>
      <c r="C634" s="468" t="s">
        <v>3140</v>
      </c>
      <c r="D634" s="467" t="s">
        <v>193</v>
      </c>
      <c r="E634" s="467" t="s">
        <v>259</v>
      </c>
      <c r="F634" s="472">
        <v>43646</v>
      </c>
      <c r="G634" s="467" t="s">
        <v>957</v>
      </c>
      <c r="H634" s="467" t="s">
        <v>2402</v>
      </c>
      <c r="I634" s="467" t="s">
        <v>2201</v>
      </c>
      <c r="J634" s="467" t="s">
        <v>975</v>
      </c>
      <c r="K634" s="467">
        <v>18.29</v>
      </c>
      <c r="L634" s="467" t="s">
        <v>10</v>
      </c>
      <c r="M634" s="467">
        <v>23.09</v>
      </c>
      <c r="N634" s="467" t="s">
        <v>394</v>
      </c>
      <c r="O634" s="467" t="s">
        <v>2399</v>
      </c>
      <c r="P634" s="467" t="s">
        <v>307</v>
      </c>
      <c r="Q634" s="467" t="s">
        <v>969</v>
      </c>
      <c r="R634" s="467" t="s">
        <v>2168</v>
      </c>
      <c r="S634" s="467" t="s">
        <v>61</v>
      </c>
      <c r="T634" s="467" t="s">
        <v>240</v>
      </c>
      <c r="U634" s="467" t="s">
        <v>302</v>
      </c>
      <c r="V634" s="467">
        <v>20.7</v>
      </c>
      <c r="W634" s="467">
        <v>23.09</v>
      </c>
    </row>
    <row r="635" spans="1:23">
      <c r="A635" s="467"/>
      <c r="B635" s="467"/>
      <c r="C635" s="468" t="s">
        <v>3141</v>
      </c>
      <c r="D635" s="467" t="s">
        <v>193</v>
      </c>
      <c r="E635" s="467" t="s">
        <v>259</v>
      </c>
      <c r="F635" s="472">
        <v>43646</v>
      </c>
      <c r="G635" s="467" t="s">
        <v>857</v>
      </c>
      <c r="H635" s="467" t="s">
        <v>2402</v>
      </c>
      <c r="I635" s="467" t="s">
        <v>2201</v>
      </c>
      <c r="J635" s="467" t="s">
        <v>971</v>
      </c>
      <c r="K635" s="467">
        <v>1.22</v>
      </c>
      <c r="L635" s="467" t="s">
        <v>10</v>
      </c>
      <c r="M635" s="467">
        <v>1.54</v>
      </c>
      <c r="N635" s="467" t="s">
        <v>394</v>
      </c>
      <c r="O635" s="467" t="s">
        <v>2399</v>
      </c>
      <c r="P635" s="467" t="s">
        <v>307</v>
      </c>
      <c r="Q635" s="467" t="s">
        <v>969</v>
      </c>
      <c r="R635" s="467" t="s">
        <v>2168</v>
      </c>
      <c r="S635" s="467" t="s">
        <v>61</v>
      </c>
      <c r="T635" s="467" t="s">
        <v>240</v>
      </c>
      <c r="U635" s="467" t="s">
        <v>302</v>
      </c>
      <c r="V635" s="467">
        <v>1.38</v>
      </c>
      <c r="W635" s="467">
        <v>1.54</v>
      </c>
    </row>
    <row r="636" spans="1:23">
      <c r="A636" s="467"/>
      <c r="B636" s="467"/>
      <c r="C636" s="468" t="s">
        <v>3142</v>
      </c>
      <c r="D636" s="467" t="s">
        <v>193</v>
      </c>
      <c r="E636" s="467" t="s">
        <v>259</v>
      </c>
      <c r="F636" s="472">
        <v>43677</v>
      </c>
      <c r="G636" s="467" t="s">
        <v>1870</v>
      </c>
      <c r="H636" s="467" t="s">
        <v>2410</v>
      </c>
      <c r="I636" s="467" t="s">
        <v>2411</v>
      </c>
      <c r="J636" s="467" t="s">
        <v>1889</v>
      </c>
      <c r="K636" s="467">
        <v>861.65</v>
      </c>
      <c r="L636" s="467" t="s">
        <v>10</v>
      </c>
      <c r="M636" s="467">
        <v>1094.24</v>
      </c>
      <c r="N636" s="467" t="s">
        <v>387</v>
      </c>
      <c r="O636" s="467" t="s">
        <v>3007</v>
      </c>
      <c r="P636" s="467" t="s">
        <v>307</v>
      </c>
      <c r="Q636" s="467" t="s">
        <v>969</v>
      </c>
      <c r="R636" s="467" t="s">
        <v>2168</v>
      </c>
      <c r="S636" s="467" t="s">
        <v>61</v>
      </c>
      <c r="T636" s="467" t="s">
        <v>240</v>
      </c>
      <c r="U636" s="467" t="s">
        <v>302</v>
      </c>
      <c r="V636" s="467">
        <v>963.51</v>
      </c>
      <c r="W636" s="467">
        <v>1094.24</v>
      </c>
    </row>
    <row r="637" spans="1:23">
      <c r="A637" s="467"/>
      <c r="B637" s="467"/>
      <c r="C637" s="468" t="s">
        <v>3143</v>
      </c>
      <c r="D637" s="467" t="s">
        <v>193</v>
      </c>
      <c r="E637" s="467" t="s">
        <v>259</v>
      </c>
      <c r="F637" s="472">
        <v>43677</v>
      </c>
      <c r="G637" s="467" t="s">
        <v>1872</v>
      </c>
      <c r="H637" s="467" t="s">
        <v>2410</v>
      </c>
      <c r="I637" s="467" t="s">
        <v>2411</v>
      </c>
      <c r="J637" s="467" t="s">
        <v>974</v>
      </c>
      <c r="K637" s="467">
        <v>115.5</v>
      </c>
      <c r="L637" s="467" t="s">
        <v>10</v>
      </c>
      <c r="M637" s="467">
        <v>146.68</v>
      </c>
      <c r="N637" s="467" t="s">
        <v>391</v>
      </c>
      <c r="O637" s="467" t="s">
        <v>3009</v>
      </c>
      <c r="P637" s="467" t="s">
        <v>307</v>
      </c>
      <c r="Q637" s="467" t="s">
        <v>969</v>
      </c>
      <c r="R637" s="467" t="s">
        <v>2168</v>
      </c>
      <c r="S637" s="467" t="s">
        <v>61</v>
      </c>
      <c r="T637" s="467" t="s">
        <v>240</v>
      </c>
      <c r="U637" s="467" t="s">
        <v>302</v>
      </c>
      <c r="V637" s="467">
        <v>129.15</v>
      </c>
      <c r="W637" s="467">
        <v>146.68</v>
      </c>
    </row>
    <row r="638" spans="1:23">
      <c r="A638" s="467"/>
      <c r="B638" s="467"/>
      <c r="C638" s="468" t="s">
        <v>3144</v>
      </c>
      <c r="D638" s="467" t="s">
        <v>193</v>
      </c>
      <c r="E638" s="467" t="s">
        <v>259</v>
      </c>
      <c r="F638" s="472">
        <v>43677</v>
      </c>
      <c r="G638" s="467" t="s">
        <v>1874</v>
      </c>
      <c r="H638" s="467" t="s">
        <v>2410</v>
      </c>
      <c r="I638" s="467" t="s">
        <v>2411</v>
      </c>
      <c r="J638" s="467" t="s">
        <v>975</v>
      </c>
      <c r="K638" s="467">
        <v>19.25</v>
      </c>
      <c r="L638" s="467" t="s">
        <v>10</v>
      </c>
      <c r="M638" s="467">
        <v>24.45</v>
      </c>
      <c r="N638" s="467" t="s">
        <v>394</v>
      </c>
      <c r="O638" s="467" t="s">
        <v>2399</v>
      </c>
      <c r="P638" s="467" t="s">
        <v>307</v>
      </c>
      <c r="Q638" s="467" t="s">
        <v>969</v>
      </c>
      <c r="R638" s="467" t="s">
        <v>2168</v>
      </c>
      <c r="S638" s="467" t="s">
        <v>61</v>
      </c>
      <c r="T638" s="467" t="s">
        <v>240</v>
      </c>
      <c r="U638" s="467" t="s">
        <v>302</v>
      </c>
      <c r="V638" s="467">
        <v>21.53</v>
      </c>
      <c r="W638" s="467">
        <v>24.45</v>
      </c>
    </row>
    <row r="639" spans="1:23">
      <c r="A639" s="467"/>
      <c r="B639" s="467"/>
      <c r="C639" s="468" t="s">
        <v>3145</v>
      </c>
      <c r="D639" s="467" t="s">
        <v>193</v>
      </c>
      <c r="E639" s="467" t="s">
        <v>259</v>
      </c>
      <c r="F639" s="472">
        <v>43677</v>
      </c>
      <c r="G639" s="467" t="s">
        <v>1808</v>
      </c>
      <c r="H639" s="467" t="s">
        <v>2410</v>
      </c>
      <c r="I639" s="467" t="s">
        <v>2411</v>
      </c>
      <c r="J639" s="467" t="s">
        <v>971</v>
      </c>
      <c r="K639" s="467">
        <v>1.28</v>
      </c>
      <c r="L639" s="467" t="s">
        <v>10</v>
      </c>
      <c r="M639" s="467">
        <v>1.63</v>
      </c>
      <c r="N639" s="467" t="s">
        <v>394</v>
      </c>
      <c r="O639" s="467" t="s">
        <v>2399</v>
      </c>
      <c r="P639" s="467" t="s">
        <v>307</v>
      </c>
      <c r="Q639" s="467" t="s">
        <v>969</v>
      </c>
      <c r="R639" s="467" t="s">
        <v>2168</v>
      </c>
      <c r="S639" s="467" t="s">
        <v>61</v>
      </c>
      <c r="T639" s="467" t="s">
        <v>240</v>
      </c>
      <c r="U639" s="467" t="s">
        <v>302</v>
      </c>
      <c r="V639" s="467">
        <v>1.43</v>
      </c>
      <c r="W639" s="467">
        <v>1.63</v>
      </c>
    </row>
    <row r="640" spans="1:23">
      <c r="A640" s="467"/>
      <c r="B640" s="467"/>
      <c r="C640" s="468" t="s">
        <v>3146</v>
      </c>
      <c r="D640" s="467" t="s">
        <v>193</v>
      </c>
      <c r="E640" s="467" t="s">
        <v>259</v>
      </c>
      <c r="F640" s="472">
        <v>43708</v>
      </c>
      <c r="G640" s="467" t="s">
        <v>1875</v>
      </c>
      <c r="H640" s="467" t="s">
        <v>2435</v>
      </c>
      <c r="I640" s="467" t="s">
        <v>2332</v>
      </c>
      <c r="J640" s="467" t="s">
        <v>1890</v>
      </c>
      <c r="K640" s="467">
        <v>845.85</v>
      </c>
      <c r="L640" s="467" t="s">
        <v>10</v>
      </c>
      <c r="M640" s="467">
        <v>1033.45</v>
      </c>
      <c r="N640" s="467" t="s">
        <v>387</v>
      </c>
      <c r="O640" s="467" t="s">
        <v>3007</v>
      </c>
      <c r="P640" s="467" t="s">
        <v>307</v>
      </c>
      <c r="Q640" s="467" t="s">
        <v>969</v>
      </c>
      <c r="R640" s="467" t="s">
        <v>2168</v>
      </c>
      <c r="S640" s="467" t="s">
        <v>61</v>
      </c>
      <c r="T640" s="467" t="s">
        <v>240</v>
      </c>
      <c r="U640" s="467" t="s">
        <v>302</v>
      </c>
      <c r="V640" s="467">
        <v>922.88</v>
      </c>
      <c r="W640" s="467">
        <v>1033.45</v>
      </c>
    </row>
    <row r="641" spans="1:23">
      <c r="A641" s="467"/>
      <c r="B641" s="467"/>
      <c r="C641" s="468" t="s">
        <v>3147</v>
      </c>
      <c r="D641" s="467" t="s">
        <v>193</v>
      </c>
      <c r="E641" s="467" t="s">
        <v>259</v>
      </c>
      <c r="F641" s="472">
        <v>43708</v>
      </c>
      <c r="G641" s="467" t="s">
        <v>1877</v>
      </c>
      <c r="H641" s="467" t="s">
        <v>2435</v>
      </c>
      <c r="I641" s="467" t="s">
        <v>2332</v>
      </c>
      <c r="J641" s="467" t="s">
        <v>1891</v>
      </c>
      <c r="K641" s="467">
        <v>113.39</v>
      </c>
      <c r="L641" s="467" t="s">
        <v>10</v>
      </c>
      <c r="M641" s="467">
        <v>138.54</v>
      </c>
      <c r="N641" s="467" t="s">
        <v>391</v>
      </c>
      <c r="O641" s="467" t="s">
        <v>3009</v>
      </c>
      <c r="P641" s="467" t="s">
        <v>307</v>
      </c>
      <c r="Q641" s="467" t="s">
        <v>969</v>
      </c>
      <c r="R641" s="467" t="s">
        <v>2168</v>
      </c>
      <c r="S641" s="467" t="s">
        <v>61</v>
      </c>
      <c r="T641" s="467" t="s">
        <v>240</v>
      </c>
      <c r="U641" s="467" t="s">
        <v>302</v>
      </c>
      <c r="V641" s="467">
        <v>123.72</v>
      </c>
      <c r="W641" s="467">
        <v>138.54</v>
      </c>
    </row>
    <row r="642" spans="1:23">
      <c r="A642" s="467"/>
      <c r="B642" s="467"/>
      <c r="C642" s="468" t="s">
        <v>3148</v>
      </c>
      <c r="D642" s="467" t="s">
        <v>193</v>
      </c>
      <c r="E642" s="467" t="s">
        <v>259</v>
      </c>
      <c r="F642" s="472">
        <v>43708</v>
      </c>
      <c r="G642" s="467" t="s">
        <v>1879</v>
      </c>
      <c r="H642" s="467" t="s">
        <v>2435</v>
      </c>
      <c r="I642" s="467" t="s">
        <v>2332</v>
      </c>
      <c r="J642" s="467" t="s">
        <v>1892</v>
      </c>
      <c r="K642" s="467">
        <v>18.899999999999999</v>
      </c>
      <c r="L642" s="467" t="s">
        <v>10</v>
      </c>
      <c r="M642" s="467">
        <v>23.09</v>
      </c>
      <c r="N642" s="467" t="s">
        <v>394</v>
      </c>
      <c r="O642" s="467" t="s">
        <v>2399</v>
      </c>
      <c r="P642" s="467" t="s">
        <v>307</v>
      </c>
      <c r="Q642" s="467" t="s">
        <v>969</v>
      </c>
      <c r="R642" s="467" t="s">
        <v>2168</v>
      </c>
      <c r="S642" s="467" t="s">
        <v>61</v>
      </c>
      <c r="T642" s="467" t="s">
        <v>240</v>
      </c>
      <c r="U642" s="467" t="s">
        <v>302</v>
      </c>
      <c r="V642" s="467">
        <v>20.62</v>
      </c>
      <c r="W642" s="467">
        <v>23.09</v>
      </c>
    </row>
    <row r="643" spans="1:23">
      <c r="A643" s="467"/>
      <c r="B643" s="467"/>
      <c r="C643" s="468" t="s">
        <v>3149</v>
      </c>
      <c r="D643" s="467" t="s">
        <v>193</v>
      </c>
      <c r="E643" s="467" t="s">
        <v>259</v>
      </c>
      <c r="F643" s="472">
        <v>43708</v>
      </c>
      <c r="G643" s="467" t="s">
        <v>1840</v>
      </c>
      <c r="H643" s="467" t="s">
        <v>2435</v>
      </c>
      <c r="I643" s="467" t="s">
        <v>2332</v>
      </c>
      <c r="J643" s="467" t="s">
        <v>1893</v>
      </c>
      <c r="K643" s="467">
        <v>1.26</v>
      </c>
      <c r="L643" s="467" t="s">
        <v>10</v>
      </c>
      <c r="M643" s="467">
        <v>1.54</v>
      </c>
      <c r="N643" s="467" t="s">
        <v>394</v>
      </c>
      <c r="O643" s="467" t="s">
        <v>2399</v>
      </c>
      <c r="P643" s="467" t="s">
        <v>307</v>
      </c>
      <c r="Q643" s="467" t="s">
        <v>969</v>
      </c>
      <c r="R643" s="467" t="s">
        <v>2168</v>
      </c>
      <c r="S643" s="467" t="s">
        <v>61</v>
      </c>
      <c r="T643" s="467" t="s">
        <v>240</v>
      </c>
      <c r="U643" s="467" t="s">
        <v>302</v>
      </c>
      <c r="V643" s="467">
        <v>1.37</v>
      </c>
      <c r="W643" s="467">
        <v>1.54</v>
      </c>
    </row>
    <row r="644" spans="1:23">
      <c r="A644" s="467"/>
      <c r="B644" s="467"/>
      <c r="C644" s="468" t="s">
        <v>3150</v>
      </c>
      <c r="D644" s="467" t="s">
        <v>193</v>
      </c>
      <c r="E644" s="467" t="s">
        <v>259</v>
      </c>
      <c r="F644" s="472">
        <v>43738</v>
      </c>
      <c r="G644" s="467" t="s">
        <v>1583</v>
      </c>
      <c r="H644" s="467" t="s">
        <v>2858</v>
      </c>
      <c r="I644" s="467" t="s">
        <v>2248</v>
      </c>
      <c r="J644" s="467" t="s">
        <v>973</v>
      </c>
      <c r="K644" s="467">
        <v>852.55</v>
      </c>
      <c r="L644" s="467" t="s">
        <v>10</v>
      </c>
      <c r="M644" s="467">
        <v>1036.8499999999999</v>
      </c>
      <c r="N644" s="467" t="s">
        <v>387</v>
      </c>
      <c r="O644" s="467" t="s">
        <v>3007</v>
      </c>
      <c r="P644" s="467" t="s">
        <v>307</v>
      </c>
      <c r="Q644" s="467" t="s">
        <v>969</v>
      </c>
      <c r="R644" s="467" t="s">
        <v>2168</v>
      </c>
      <c r="S644" s="467" t="s">
        <v>61</v>
      </c>
      <c r="T644" s="467" t="s">
        <v>240</v>
      </c>
      <c r="U644" s="467" t="s">
        <v>302</v>
      </c>
      <c r="V644" s="467">
        <v>941.72</v>
      </c>
      <c r="W644" s="467">
        <v>1036.8499999999999</v>
      </c>
    </row>
    <row r="645" spans="1:23">
      <c r="A645" s="467"/>
      <c r="B645" s="467"/>
      <c r="C645" s="468" t="s">
        <v>3151</v>
      </c>
      <c r="D645" s="467" t="s">
        <v>193</v>
      </c>
      <c r="E645" s="467" t="s">
        <v>259</v>
      </c>
      <c r="F645" s="472">
        <v>43738</v>
      </c>
      <c r="G645" s="467" t="s">
        <v>1584</v>
      </c>
      <c r="H645" s="467" t="s">
        <v>2858</v>
      </c>
      <c r="I645" s="467" t="s">
        <v>2248</v>
      </c>
      <c r="J645" s="467" t="s">
        <v>1590</v>
      </c>
      <c r="K645" s="467">
        <v>113.91</v>
      </c>
      <c r="L645" s="467" t="s">
        <v>10</v>
      </c>
      <c r="M645" s="467">
        <v>138.54</v>
      </c>
      <c r="N645" s="467" t="s">
        <v>391</v>
      </c>
      <c r="O645" s="467" t="s">
        <v>3009</v>
      </c>
      <c r="P645" s="467" t="s">
        <v>307</v>
      </c>
      <c r="Q645" s="467" t="s">
        <v>969</v>
      </c>
      <c r="R645" s="467" t="s">
        <v>2168</v>
      </c>
      <c r="S645" s="467" t="s">
        <v>61</v>
      </c>
      <c r="T645" s="467" t="s">
        <v>240</v>
      </c>
      <c r="U645" s="467" t="s">
        <v>302</v>
      </c>
      <c r="V645" s="467">
        <v>125.82</v>
      </c>
      <c r="W645" s="467">
        <v>138.54</v>
      </c>
    </row>
    <row r="646" spans="1:23">
      <c r="A646" s="467"/>
      <c r="B646" s="467"/>
      <c r="C646" s="468" t="s">
        <v>3152</v>
      </c>
      <c r="D646" s="467" t="s">
        <v>193</v>
      </c>
      <c r="E646" s="467" t="s">
        <v>259</v>
      </c>
      <c r="F646" s="472">
        <v>43738</v>
      </c>
      <c r="G646" s="467" t="s">
        <v>1586</v>
      </c>
      <c r="H646" s="467" t="s">
        <v>2858</v>
      </c>
      <c r="I646" s="467" t="s">
        <v>2248</v>
      </c>
      <c r="J646" s="467" t="s">
        <v>1592</v>
      </c>
      <c r="K646" s="467">
        <v>18.989999999999998</v>
      </c>
      <c r="L646" s="467" t="s">
        <v>10</v>
      </c>
      <c r="M646" s="467">
        <v>23.09</v>
      </c>
      <c r="N646" s="467" t="s">
        <v>394</v>
      </c>
      <c r="O646" s="467" t="s">
        <v>2399</v>
      </c>
      <c r="P646" s="467" t="s">
        <v>307</v>
      </c>
      <c r="Q646" s="467" t="s">
        <v>969</v>
      </c>
      <c r="R646" s="467" t="s">
        <v>2168</v>
      </c>
      <c r="S646" s="467" t="s">
        <v>61</v>
      </c>
      <c r="T646" s="467" t="s">
        <v>240</v>
      </c>
      <c r="U646" s="467" t="s">
        <v>302</v>
      </c>
      <c r="V646" s="467">
        <v>20.98</v>
      </c>
      <c r="W646" s="467">
        <v>23.09</v>
      </c>
    </row>
    <row r="647" spans="1:23">
      <c r="A647" s="467"/>
      <c r="B647" s="467"/>
      <c r="C647" s="468" t="s">
        <v>3153</v>
      </c>
      <c r="D647" s="467" t="s">
        <v>193</v>
      </c>
      <c r="E647" s="467" t="s">
        <v>259</v>
      </c>
      <c r="F647" s="472">
        <v>43738</v>
      </c>
      <c r="G647" s="467" t="s">
        <v>1588</v>
      </c>
      <c r="H647" s="467" t="s">
        <v>2858</v>
      </c>
      <c r="I647" s="467" t="s">
        <v>2248</v>
      </c>
      <c r="J647" s="467" t="s">
        <v>1591</v>
      </c>
      <c r="K647" s="467">
        <v>1.27</v>
      </c>
      <c r="L647" s="467" t="s">
        <v>10</v>
      </c>
      <c r="M647" s="467">
        <v>1.54</v>
      </c>
      <c r="N647" s="467" t="s">
        <v>394</v>
      </c>
      <c r="O647" s="467" t="s">
        <v>2399</v>
      </c>
      <c r="P647" s="467" t="s">
        <v>307</v>
      </c>
      <c r="Q647" s="467" t="s">
        <v>969</v>
      </c>
      <c r="R647" s="467" t="s">
        <v>2168</v>
      </c>
      <c r="S647" s="467" t="s">
        <v>61</v>
      </c>
      <c r="T647" s="467" t="s">
        <v>240</v>
      </c>
      <c r="U647" s="467" t="s">
        <v>302</v>
      </c>
      <c r="V647" s="467">
        <v>1.4</v>
      </c>
      <c r="W647" s="467">
        <v>1.54</v>
      </c>
    </row>
    <row r="648" spans="1:23">
      <c r="A648" s="467"/>
      <c r="B648" s="467"/>
      <c r="C648" s="468" t="s">
        <v>3154</v>
      </c>
      <c r="D648" s="467" t="s">
        <v>193</v>
      </c>
      <c r="E648" s="467" t="s">
        <v>259</v>
      </c>
      <c r="F648" s="472">
        <v>43769</v>
      </c>
      <c r="G648" s="467" t="s">
        <v>3034</v>
      </c>
      <c r="H648" s="467" t="s">
        <v>3035</v>
      </c>
      <c r="I648" s="467" t="s">
        <v>2176</v>
      </c>
      <c r="J648" s="467" t="s">
        <v>3155</v>
      </c>
      <c r="K648" s="467">
        <v>763.89</v>
      </c>
      <c r="L648" s="467" t="s">
        <v>10</v>
      </c>
      <c r="M648" s="467">
        <v>939.67</v>
      </c>
      <c r="N648" s="467" t="s">
        <v>387</v>
      </c>
      <c r="O648" s="467" t="s">
        <v>3007</v>
      </c>
      <c r="P648" s="467" t="s">
        <v>445</v>
      </c>
      <c r="Q648" s="467" t="s">
        <v>969</v>
      </c>
      <c r="R648" s="467" t="s">
        <v>2168</v>
      </c>
      <c r="S648" s="467" t="s">
        <v>61</v>
      </c>
      <c r="T648" s="467" t="s">
        <v>240</v>
      </c>
      <c r="U648" s="467" t="s">
        <v>302</v>
      </c>
      <c r="V648" s="467">
        <v>860.45</v>
      </c>
      <c r="W648" s="467">
        <v>939.67</v>
      </c>
    </row>
    <row r="649" spans="1:23">
      <c r="A649" s="467"/>
      <c r="B649" s="467"/>
      <c r="C649" s="468" t="s">
        <v>3156</v>
      </c>
      <c r="D649" s="467" t="s">
        <v>193</v>
      </c>
      <c r="E649" s="467" t="s">
        <v>259</v>
      </c>
      <c r="F649" s="472">
        <v>43769</v>
      </c>
      <c r="G649" s="467" t="s">
        <v>3038</v>
      </c>
      <c r="H649" s="467" t="s">
        <v>2258</v>
      </c>
      <c r="I649" s="467" t="s">
        <v>2176</v>
      </c>
      <c r="J649" s="467" t="s">
        <v>3157</v>
      </c>
      <c r="K649" s="467">
        <v>79</v>
      </c>
      <c r="L649" s="467" t="s">
        <v>10</v>
      </c>
      <c r="M649" s="467">
        <v>97.18</v>
      </c>
      <c r="N649" s="467" t="s">
        <v>387</v>
      </c>
      <c r="O649" s="467" t="s">
        <v>3007</v>
      </c>
      <c r="P649" s="467" t="s">
        <v>307</v>
      </c>
      <c r="Q649" s="467" t="s">
        <v>969</v>
      </c>
      <c r="R649" s="467" t="s">
        <v>2168</v>
      </c>
      <c r="S649" s="467" t="s">
        <v>61</v>
      </c>
      <c r="T649" s="467" t="s">
        <v>240</v>
      </c>
      <c r="U649" s="467" t="s">
        <v>302</v>
      </c>
      <c r="V649" s="467">
        <v>88.99</v>
      </c>
      <c r="W649" s="467">
        <v>97.18</v>
      </c>
    </row>
    <row r="650" spans="1:23">
      <c r="A650" s="467"/>
      <c r="B650" s="467"/>
      <c r="C650" s="468" t="s">
        <v>3158</v>
      </c>
      <c r="D650" s="467" t="s">
        <v>193</v>
      </c>
      <c r="E650" s="467" t="s">
        <v>259</v>
      </c>
      <c r="F650" s="472">
        <v>43769</v>
      </c>
      <c r="G650" s="467" t="s">
        <v>3041</v>
      </c>
      <c r="H650" s="467" t="s">
        <v>2258</v>
      </c>
      <c r="I650" s="467" t="s">
        <v>2176</v>
      </c>
      <c r="J650" s="467" t="s">
        <v>974</v>
      </c>
      <c r="K650" s="467">
        <v>112.62</v>
      </c>
      <c r="L650" s="467" t="s">
        <v>10</v>
      </c>
      <c r="M650" s="467">
        <v>138.54</v>
      </c>
      <c r="N650" s="467" t="s">
        <v>391</v>
      </c>
      <c r="O650" s="467" t="s">
        <v>3009</v>
      </c>
      <c r="P650" s="467" t="s">
        <v>307</v>
      </c>
      <c r="Q650" s="467" t="s">
        <v>969</v>
      </c>
      <c r="R650" s="467" t="s">
        <v>2168</v>
      </c>
      <c r="S650" s="467" t="s">
        <v>61</v>
      </c>
      <c r="T650" s="467" t="s">
        <v>240</v>
      </c>
      <c r="U650" s="467" t="s">
        <v>302</v>
      </c>
      <c r="V650" s="467">
        <v>126.86</v>
      </c>
      <c r="W650" s="467">
        <v>138.54</v>
      </c>
    </row>
    <row r="651" spans="1:23">
      <c r="A651" s="467"/>
      <c r="B651" s="467"/>
      <c r="C651" s="468" t="s">
        <v>3159</v>
      </c>
      <c r="D651" s="467" t="s">
        <v>193</v>
      </c>
      <c r="E651" s="467" t="s">
        <v>259</v>
      </c>
      <c r="F651" s="472">
        <v>43769</v>
      </c>
      <c r="G651" s="467" t="s">
        <v>3043</v>
      </c>
      <c r="H651" s="467" t="s">
        <v>2258</v>
      </c>
      <c r="I651" s="467" t="s">
        <v>2176</v>
      </c>
      <c r="J651" s="467" t="s">
        <v>975</v>
      </c>
      <c r="K651" s="467">
        <v>18.77</v>
      </c>
      <c r="L651" s="467" t="s">
        <v>10</v>
      </c>
      <c r="M651" s="467">
        <v>23.09</v>
      </c>
      <c r="N651" s="467" t="s">
        <v>394</v>
      </c>
      <c r="O651" s="467" t="s">
        <v>2399</v>
      </c>
      <c r="P651" s="467" t="s">
        <v>307</v>
      </c>
      <c r="Q651" s="467" t="s">
        <v>969</v>
      </c>
      <c r="R651" s="467" t="s">
        <v>2168</v>
      </c>
      <c r="S651" s="467" t="s">
        <v>61</v>
      </c>
      <c r="T651" s="467" t="s">
        <v>240</v>
      </c>
      <c r="U651" s="467" t="s">
        <v>302</v>
      </c>
      <c r="V651" s="467">
        <v>21.14</v>
      </c>
      <c r="W651" s="467">
        <v>23.09</v>
      </c>
    </row>
    <row r="652" spans="1:23">
      <c r="A652" s="467"/>
      <c r="B652" s="467"/>
      <c r="C652" s="468" t="s">
        <v>3160</v>
      </c>
      <c r="D652" s="467" t="s">
        <v>193</v>
      </c>
      <c r="E652" s="467" t="s">
        <v>259</v>
      </c>
      <c r="F652" s="472">
        <v>43799</v>
      </c>
      <c r="G652" s="467" t="s">
        <v>3045</v>
      </c>
      <c r="H652" s="467" t="s">
        <v>3161</v>
      </c>
      <c r="I652" s="467" t="s">
        <v>2270</v>
      </c>
      <c r="J652" s="467" t="s">
        <v>968</v>
      </c>
      <c r="K652" s="467">
        <v>848.26</v>
      </c>
      <c r="L652" s="467" t="s">
        <v>10</v>
      </c>
      <c r="M652" s="467">
        <v>1097.8399999999999</v>
      </c>
      <c r="N652" s="467" t="s">
        <v>387</v>
      </c>
      <c r="O652" s="467" t="s">
        <v>3007</v>
      </c>
      <c r="P652" s="467" t="s">
        <v>307</v>
      </c>
      <c r="Q652" s="467" t="s">
        <v>969</v>
      </c>
      <c r="R652" s="467" t="s">
        <v>2168</v>
      </c>
      <c r="S652" s="467" t="s">
        <v>61</v>
      </c>
      <c r="T652" s="467" t="s">
        <v>240</v>
      </c>
      <c r="U652" s="467" t="s">
        <v>2272</v>
      </c>
      <c r="V652" s="467">
        <v>984.06</v>
      </c>
      <c r="W652" s="467">
        <v>1097.8399999999999</v>
      </c>
    </row>
    <row r="653" spans="1:23">
      <c r="A653" s="467"/>
      <c r="B653" s="467"/>
      <c r="C653" s="468" t="s">
        <v>3162</v>
      </c>
      <c r="D653" s="467" t="s">
        <v>193</v>
      </c>
      <c r="E653" s="467" t="s">
        <v>259</v>
      </c>
      <c r="F653" s="472">
        <v>43799</v>
      </c>
      <c r="G653" s="467" t="s">
        <v>3047</v>
      </c>
      <c r="H653" s="467" t="s">
        <v>3048</v>
      </c>
      <c r="I653" s="467" t="s">
        <v>2270</v>
      </c>
      <c r="J653" s="467" t="s">
        <v>3163</v>
      </c>
      <c r="K653" s="467">
        <v>113.33</v>
      </c>
      <c r="L653" s="467" t="s">
        <v>10</v>
      </c>
      <c r="M653" s="467">
        <v>146.68</v>
      </c>
      <c r="N653" s="467" t="s">
        <v>391</v>
      </c>
      <c r="O653" s="467" t="s">
        <v>3009</v>
      </c>
      <c r="P653" s="467" t="s">
        <v>307</v>
      </c>
      <c r="Q653" s="467" t="s">
        <v>969</v>
      </c>
      <c r="R653" s="467" t="s">
        <v>2168</v>
      </c>
      <c r="S653" s="467" t="s">
        <v>61</v>
      </c>
      <c r="T653" s="467" t="s">
        <v>240</v>
      </c>
      <c r="U653" s="467" t="s">
        <v>2272</v>
      </c>
      <c r="V653" s="467">
        <v>131.47</v>
      </c>
      <c r="W653" s="467">
        <v>146.68</v>
      </c>
    </row>
    <row r="654" spans="1:23">
      <c r="A654" s="467"/>
      <c r="B654" s="467"/>
      <c r="C654" s="468" t="s">
        <v>3164</v>
      </c>
      <c r="D654" s="467" t="s">
        <v>193</v>
      </c>
      <c r="E654" s="467" t="s">
        <v>259</v>
      </c>
      <c r="F654" s="472">
        <v>43799</v>
      </c>
      <c r="G654" s="467" t="s">
        <v>3051</v>
      </c>
      <c r="H654" s="467" t="s">
        <v>3052</v>
      </c>
      <c r="I654" s="467" t="s">
        <v>2270</v>
      </c>
      <c r="J654" s="467" t="s">
        <v>972</v>
      </c>
      <c r="K654" s="467">
        <v>18.89</v>
      </c>
      <c r="L654" s="467" t="s">
        <v>10</v>
      </c>
      <c r="M654" s="467">
        <v>24.45</v>
      </c>
      <c r="N654" s="467" t="s">
        <v>394</v>
      </c>
      <c r="O654" s="467" t="s">
        <v>2399</v>
      </c>
      <c r="P654" s="467" t="s">
        <v>307</v>
      </c>
      <c r="Q654" s="467" t="s">
        <v>969</v>
      </c>
      <c r="R654" s="467" t="s">
        <v>2168</v>
      </c>
      <c r="S654" s="467" t="s">
        <v>61</v>
      </c>
      <c r="T654" s="467" t="s">
        <v>240</v>
      </c>
      <c r="U654" s="467" t="s">
        <v>2272</v>
      </c>
      <c r="V654" s="467">
        <v>21.91</v>
      </c>
      <c r="W654" s="467">
        <v>24.45</v>
      </c>
    </row>
    <row r="655" spans="1:23">
      <c r="A655" s="467"/>
      <c r="B655" s="467"/>
      <c r="C655" s="468" t="s">
        <v>3165</v>
      </c>
      <c r="D655" s="467" t="s">
        <v>193</v>
      </c>
      <c r="E655" s="467" t="s">
        <v>259</v>
      </c>
      <c r="F655" s="472">
        <v>43799</v>
      </c>
      <c r="G655" s="467" t="s">
        <v>2274</v>
      </c>
      <c r="H655" s="467" t="s">
        <v>3054</v>
      </c>
      <c r="I655" s="467" t="s">
        <v>2270</v>
      </c>
      <c r="J655" s="467" t="s">
        <v>971</v>
      </c>
      <c r="K655" s="467">
        <v>1.26</v>
      </c>
      <c r="L655" s="467" t="s">
        <v>10</v>
      </c>
      <c r="M655" s="467">
        <v>1.63</v>
      </c>
      <c r="N655" s="467" t="s">
        <v>394</v>
      </c>
      <c r="O655" s="467" t="s">
        <v>2399</v>
      </c>
      <c r="P655" s="467" t="s">
        <v>307</v>
      </c>
      <c r="Q655" s="467" t="s">
        <v>969</v>
      </c>
      <c r="R655" s="467" t="s">
        <v>2168</v>
      </c>
      <c r="S655" s="467" t="s">
        <v>61</v>
      </c>
      <c r="T655" s="467" t="s">
        <v>240</v>
      </c>
      <c r="U655" s="467" t="s">
        <v>302</v>
      </c>
      <c r="V655" s="467">
        <v>1.46</v>
      </c>
      <c r="W655" s="467">
        <v>1.63</v>
      </c>
    </row>
    <row r="656" spans="1:23">
      <c r="A656" s="467"/>
      <c r="B656" s="467"/>
      <c r="C656" s="468" t="s">
        <v>3166</v>
      </c>
      <c r="D656" s="467" t="s">
        <v>193</v>
      </c>
      <c r="E656" s="467" t="s">
        <v>259</v>
      </c>
      <c r="F656" s="472">
        <v>43830</v>
      </c>
      <c r="G656" s="467" t="s">
        <v>3056</v>
      </c>
      <c r="H656" s="467" t="s">
        <v>3167</v>
      </c>
      <c r="I656" s="467" t="s">
        <v>2397</v>
      </c>
      <c r="J656" s="467" t="s">
        <v>3168</v>
      </c>
      <c r="K656" s="467">
        <v>754.1</v>
      </c>
      <c r="L656" s="467" t="s">
        <v>10</v>
      </c>
      <c r="M656" s="467">
        <v>975.23</v>
      </c>
      <c r="N656" s="467" t="s">
        <v>387</v>
      </c>
      <c r="O656" s="467" t="s">
        <v>3007</v>
      </c>
      <c r="P656" s="467" t="s">
        <v>307</v>
      </c>
      <c r="Q656" s="467" t="s">
        <v>969</v>
      </c>
      <c r="R656" s="467" t="s">
        <v>2168</v>
      </c>
      <c r="S656" s="467" t="s">
        <v>61</v>
      </c>
      <c r="T656" s="467" t="s">
        <v>240</v>
      </c>
      <c r="U656" s="467" t="s">
        <v>302</v>
      </c>
      <c r="V656" s="467">
        <v>885.3</v>
      </c>
      <c r="W656" s="467">
        <v>975.23</v>
      </c>
    </row>
    <row r="657" spans="1:23">
      <c r="A657" s="467"/>
      <c r="B657" s="467"/>
      <c r="C657" s="468" t="s">
        <v>3169</v>
      </c>
      <c r="D657" s="467" t="s">
        <v>193</v>
      </c>
      <c r="E657" s="467" t="s">
        <v>259</v>
      </c>
      <c r="F657" s="472">
        <v>43830</v>
      </c>
      <c r="G657" s="467" t="s">
        <v>3060</v>
      </c>
      <c r="H657" s="467" t="s">
        <v>3061</v>
      </c>
      <c r="I657" s="467" t="s">
        <v>2397</v>
      </c>
      <c r="J657" s="467" t="s">
        <v>3170</v>
      </c>
      <c r="K657" s="467">
        <v>142.88</v>
      </c>
      <c r="L657" s="467" t="s">
        <v>10</v>
      </c>
      <c r="M657" s="467">
        <v>184.78</v>
      </c>
      <c r="N657" s="467" t="s">
        <v>391</v>
      </c>
      <c r="O657" s="467" t="s">
        <v>3009</v>
      </c>
      <c r="P657" s="467" t="s">
        <v>307</v>
      </c>
      <c r="Q657" s="467" t="s">
        <v>969</v>
      </c>
      <c r="R657" s="467" t="s">
        <v>2168</v>
      </c>
      <c r="S657" s="467" t="s">
        <v>61</v>
      </c>
      <c r="T657" s="467" t="s">
        <v>240</v>
      </c>
      <c r="U657" s="467" t="s">
        <v>302</v>
      </c>
      <c r="V657" s="467">
        <v>167.74</v>
      </c>
      <c r="W657" s="467">
        <v>184.78</v>
      </c>
    </row>
    <row r="658" spans="1:23">
      <c r="A658" s="467"/>
      <c r="B658" s="467"/>
      <c r="C658" s="468" t="s">
        <v>3171</v>
      </c>
      <c r="D658" s="467" t="s">
        <v>193</v>
      </c>
      <c r="E658" s="467" t="s">
        <v>259</v>
      </c>
      <c r="F658" s="472">
        <v>43830</v>
      </c>
      <c r="G658" s="467" t="s">
        <v>3064</v>
      </c>
      <c r="H658" s="467" t="s">
        <v>3065</v>
      </c>
      <c r="I658" s="467" t="s">
        <v>2397</v>
      </c>
      <c r="J658" s="467" t="s">
        <v>3172</v>
      </c>
      <c r="K658" s="467">
        <v>23.82</v>
      </c>
      <c r="L658" s="467" t="s">
        <v>10</v>
      </c>
      <c r="M658" s="467">
        <v>30.8</v>
      </c>
      <c r="N658" s="467" t="s">
        <v>394</v>
      </c>
      <c r="O658" s="467" t="s">
        <v>2399</v>
      </c>
      <c r="P658" s="467" t="s">
        <v>307</v>
      </c>
      <c r="Q658" s="467" t="s">
        <v>969</v>
      </c>
      <c r="R658" s="467" t="s">
        <v>2168</v>
      </c>
      <c r="S658" s="467" t="s">
        <v>61</v>
      </c>
      <c r="T658" s="467" t="s">
        <v>240</v>
      </c>
      <c r="U658" s="467" t="s">
        <v>302</v>
      </c>
      <c r="V658" s="467">
        <v>27.96</v>
      </c>
      <c r="W658" s="467">
        <v>30.8</v>
      </c>
    </row>
    <row r="659" spans="1:23">
      <c r="A659" s="467"/>
      <c r="B659" s="467"/>
      <c r="C659" s="468" t="s">
        <v>3173</v>
      </c>
      <c r="D659" s="467" t="s">
        <v>193</v>
      </c>
      <c r="E659" s="467" t="s">
        <v>259</v>
      </c>
      <c r="F659" s="472">
        <v>43830</v>
      </c>
      <c r="G659" s="467" t="s">
        <v>3068</v>
      </c>
      <c r="H659" s="467" t="s">
        <v>3174</v>
      </c>
      <c r="I659" s="467" t="s">
        <v>2397</v>
      </c>
      <c r="J659" s="467" t="s">
        <v>968</v>
      </c>
      <c r="K659" s="467">
        <v>834.99</v>
      </c>
      <c r="L659" s="467" t="s">
        <v>10</v>
      </c>
      <c r="M659" s="467">
        <v>1079.8399999999999</v>
      </c>
      <c r="N659" s="467" t="s">
        <v>387</v>
      </c>
      <c r="O659" s="467" t="s">
        <v>3007</v>
      </c>
      <c r="P659" s="467" t="s">
        <v>307</v>
      </c>
      <c r="Q659" s="467" t="s">
        <v>969</v>
      </c>
      <c r="R659" s="467" t="s">
        <v>2168</v>
      </c>
      <c r="S659" s="467" t="s">
        <v>61</v>
      </c>
      <c r="T659" s="467" t="s">
        <v>240</v>
      </c>
      <c r="U659" s="467" t="s">
        <v>302</v>
      </c>
      <c r="V659" s="467">
        <v>980.26</v>
      </c>
      <c r="W659" s="467">
        <v>1079.8399999999999</v>
      </c>
    </row>
    <row r="660" spans="1:23">
      <c r="A660" s="467"/>
      <c r="B660" s="467"/>
      <c r="C660" s="468" t="s">
        <v>3175</v>
      </c>
      <c r="D660" s="467" t="s">
        <v>193</v>
      </c>
      <c r="E660" s="467" t="s">
        <v>259</v>
      </c>
      <c r="F660" s="472">
        <v>43830</v>
      </c>
      <c r="G660" s="467" t="s">
        <v>3071</v>
      </c>
      <c r="H660" s="467" t="s">
        <v>3072</v>
      </c>
      <c r="I660" s="467" t="s">
        <v>2397</v>
      </c>
      <c r="J660" s="467" t="s">
        <v>3163</v>
      </c>
      <c r="K660" s="467">
        <v>113.42</v>
      </c>
      <c r="L660" s="467" t="s">
        <v>10</v>
      </c>
      <c r="M660" s="467">
        <v>146.68</v>
      </c>
      <c r="N660" s="467" t="s">
        <v>391</v>
      </c>
      <c r="O660" s="467" t="s">
        <v>3009</v>
      </c>
      <c r="P660" s="467" t="s">
        <v>307</v>
      </c>
      <c r="Q660" s="467" t="s">
        <v>969</v>
      </c>
      <c r="R660" s="467" t="s">
        <v>2168</v>
      </c>
      <c r="S660" s="467" t="s">
        <v>61</v>
      </c>
      <c r="T660" s="467" t="s">
        <v>240</v>
      </c>
      <c r="U660" s="467" t="s">
        <v>302</v>
      </c>
      <c r="V660" s="467">
        <v>133.15</v>
      </c>
      <c r="W660" s="467">
        <v>146.68</v>
      </c>
    </row>
    <row r="661" spans="1:23">
      <c r="A661" s="467"/>
      <c r="B661" s="467"/>
      <c r="C661" s="468" t="s">
        <v>3176</v>
      </c>
      <c r="D661" s="467" t="s">
        <v>193</v>
      </c>
      <c r="E661" s="467" t="s">
        <v>259</v>
      </c>
      <c r="F661" s="472">
        <v>43830</v>
      </c>
      <c r="G661" s="467" t="s">
        <v>3074</v>
      </c>
      <c r="H661" s="467" t="s">
        <v>3075</v>
      </c>
      <c r="I661" s="467" t="s">
        <v>2397</v>
      </c>
      <c r="J661" s="467" t="s">
        <v>972</v>
      </c>
      <c r="K661" s="467">
        <v>18.91</v>
      </c>
      <c r="L661" s="467" t="s">
        <v>10</v>
      </c>
      <c r="M661" s="467">
        <v>24.45</v>
      </c>
      <c r="N661" s="467" t="s">
        <v>394</v>
      </c>
      <c r="O661" s="467" t="s">
        <v>2399</v>
      </c>
      <c r="P661" s="467" t="s">
        <v>307</v>
      </c>
      <c r="Q661" s="467" t="s">
        <v>969</v>
      </c>
      <c r="R661" s="467" t="s">
        <v>2168</v>
      </c>
      <c r="S661" s="467" t="s">
        <v>61</v>
      </c>
      <c r="T661" s="467" t="s">
        <v>240</v>
      </c>
      <c r="U661" s="467" t="s">
        <v>302</v>
      </c>
      <c r="V661" s="467">
        <v>22.2</v>
      </c>
      <c r="W661" s="467">
        <v>24.45</v>
      </c>
    </row>
    <row r="662" spans="1:23">
      <c r="A662" s="467"/>
      <c r="B662" s="467"/>
      <c r="C662" s="468" t="s">
        <v>3177</v>
      </c>
      <c r="D662" s="467" t="s">
        <v>193</v>
      </c>
      <c r="E662" s="467" t="s">
        <v>259</v>
      </c>
      <c r="F662" s="472">
        <v>43830</v>
      </c>
      <c r="G662" s="467" t="s">
        <v>2395</v>
      </c>
      <c r="H662" s="467" t="s">
        <v>2396</v>
      </c>
      <c r="I662" s="467" t="s">
        <v>2397</v>
      </c>
      <c r="J662" s="467" t="s">
        <v>971</v>
      </c>
      <c r="K662" s="467">
        <v>1.59</v>
      </c>
      <c r="L662" s="467" t="s">
        <v>10</v>
      </c>
      <c r="M662" s="467">
        <v>2.0499999999999998</v>
      </c>
      <c r="N662" s="467" t="s">
        <v>394</v>
      </c>
      <c r="O662" s="467" t="s">
        <v>2399</v>
      </c>
      <c r="P662" s="467" t="s">
        <v>307</v>
      </c>
      <c r="Q662" s="467" t="s">
        <v>969</v>
      </c>
      <c r="R662" s="467" t="s">
        <v>2168</v>
      </c>
      <c r="S662" s="467" t="s">
        <v>61</v>
      </c>
      <c r="T662" s="467" t="s">
        <v>240</v>
      </c>
      <c r="U662" s="467" t="s">
        <v>302</v>
      </c>
      <c r="V662" s="467">
        <v>1.87</v>
      </c>
      <c r="W662" s="467">
        <v>2.0499999999999998</v>
      </c>
    </row>
    <row r="663" spans="1:23">
      <c r="A663" s="467"/>
      <c r="B663" s="467"/>
      <c r="C663" s="468" t="s">
        <v>3178</v>
      </c>
      <c r="D663" s="467" t="s">
        <v>193</v>
      </c>
      <c r="E663" s="467" t="s">
        <v>259</v>
      </c>
      <c r="F663" s="472">
        <v>43830</v>
      </c>
      <c r="G663" s="467" t="s">
        <v>2395</v>
      </c>
      <c r="H663" s="467" t="s">
        <v>3078</v>
      </c>
      <c r="I663" s="467" t="s">
        <v>2397</v>
      </c>
      <c r="J663" s="467" t="s">
        <v>971</v>
      </c>
      <c r="K663" s="467">
        <v>1.26</v>
      </c>
      <c r="L663" s="467" t="s">
        <v>10</v>
      </c>
      <c r="M663" s="467">
        <v>1.63</v>
      </c>
      <c r="N663" s="467" t="s">
        <v>394</v>
      </c>
      <c r="O663" s="467" t="s">
        <v>2399</v>
      </c>
      <c r="P663" s="467" t="s">
        <v>307</v>
      </c>
      <c r="Q663" s="467" t="s">
        <v>969</v>
      </c>
      <c r="R663" s="467" t="s">
        <v>2168</v>
      </c>
      <c r="S663" s="467" t="s">
        <v>61</v>
      </c>
      <c r="T663" s="467" t="s">
        <v>240</v>
      </c>
      <c r="U663" s="467" t="s">
        <v>302</v>
      </c>
      <c r="V663" s="467">
        <v>1.48</v>
      </c>
      <c r="W663" s="467">
        <v>1.63</v>
      </c>
    </row>
    <row r="664" spans="1:23">
      <c r="A664" s="467"/>
      <c r="B664" s="467"/>
      <c r="C664" s="468" t="s">
        <v>3179</v>
      </c>
      <c r="D664" s="467" t="s">
        <v>195</v>
      </c>
      <c r="E664" s="467" t="s">
        <v>259</v>
      </c>
      <c r="F664" s="472">
        <v>43524</v>
      </c>
      <c r="G664" s="467" t="s">
        <v>408</v>
      </c>
      <c r="H664" s="467" t="s">
        <v>2824</v>
      </c>
      <c r="I664" s="467" t="s">
        <v>2825</v>
      </c>
      <c r="J664" s="467" t="s">
        <v>409</v>
      </c>
      <c r="K664" s="467">
        <v>1.52</v>
      </c>
      <c r="L664" s="467" t="s">
        <v>10</v>
      </c>
      <c r="M664" s="467">
        <v>2</v>
      </c>
      <c r="N664" s="467" t="s">
        <v>410</v>
      </c>
      <c r="O664" s="467" t="s">
        <v>2260</v>
      </c>
      <c r="P664" s="467" t="s">
        <v>307</v>
      </c>
      <c r="Q664" s="467" t="s">
        <v>388</v>
      </c>
      <c r="R664" s="467" t="s">
        <v>2168</v>
      </c>
      <c r="S664" s="467" t="s">
        <v>61</v>
      </c>
      <c r="T664" s="467" t="s">
        <v>240</v>
      </c>
      <c r="U664" s="467" t="s">
        <v>302</v>
      </c>
      <c r="V664" s="467">
        <v>1.74</v>
      </c>
      <c r="W664" s="467">
        <v>2</v>
      </c>
    </row>
    <row r="665" spans="1:23">
      <c r="A665" s="467"/>
      <c r="B665" s="467"/>
      <c r="C665" s="468" t="s">
        <v>3180</v>
      </c>
      <c r="D665" s="467" t="s">
        <v>195</v>
      </c>
      <c r="E665" s="467" t="s">
        <v>259</v>
      </c>
      <c r="F665" s="472">
        <v>43524</v>
      </c>
      <c r="G665" s="467" t="s">
        <v>408</v>
      </c>
      <c r="H665" s="467" t="s">
        <v>2824</v>
      </c>
      <c r="I665" s="467" t="s">
        <v>2825</v>
      </c>
      <c r="J665" s="467" t="s">
        <v>411</v>
      </c>
      <c r="K665" s="467">
        <v>170.54</v>
      </c>
      <c r="L665" s="467" t="s">
        <v>10</v>
      </c>
      <c r="M665" s="467">
        <v>224</v>
      </c>
      <c r="N665" s="467" t="s">
        <v>412</v>
      </c>
      <c r="O665" s="467" t="s">
        <v>2286</v>
      </c>
      <c r="P665" s="467" t="s">
        <v>307</v>
      </c>
      <c r="Q665" s="467" t="s">
        <v>388</v>
      </c>
      <c r="R665" s="467" t="s">
        <v>2168</v>
      </c>
      <c r="S665" s="467" t="s">
        <v>61</v>
      </c>
      <c r="T665" s="467" t="s">
        <v>240</v>
      </c>
      <c r="U665" s="467" t="s">
        <v>302</v>
      </c>
      <c r="V665" s="467">
        <v>195.26</v>
      </c>
      <c r="W665" s="467">
        <v>224</v>
      </c>
    </row>
    <row r="666" spans="1:23">
      <c r="A666" s="467"/>
      <c r="B666" s="467"/>
      <c r="C666" s="468" t="s">
        <v>3181</v>
      </c>
      <c r="D666" s="467" t="s">
        <v>195</v>
      </c>
      <c r="E666" s="467" t="s">
        <v>259</v>
      </c>
      <c r="F666" s="472">
        <v>43555</v>
      </c>
      <c r="G666" s="467" t="s">
        <v>413</v>
      </c>
      <c r="H666" s="467" t="s">
        <v>3084</v>
      </c>
      <c r="I666" s="467" t="s">
        <v>2170</v>
      </c>
      <c r="J666" s="467" t="s">
        <v>414</v>
      </c>
      <c r="K666" s="467">
        <v>9.0399999999999991</v>
      </c>
      <c r="L666" s="467" t="s">
        <v>10</v>
      </c>
      <c r="M666" s="467">
        <v>12</v>
      </c>
      <c r="N666" s="467" t="s">
        <v>410</v>
      </c>
      <c r="O666" s="467" t="s">
        <v>2260</v>
      </c>
      <c r="P666" s="467" t="s">
        <v>307</v>
      </c>
      <c r="Q666" s="467" t="s">
        <v>388</v>
      </c>
      <c r="R666" s="467" t="s">
        <v>2168</v>
      </c>
      <c r="S666" s="467" t="s">
        <v>61</v>
      </c>
      <c r="T666" s="467" t="s">
        <v>240</v>
      </c>
      <c r="U666" s="467" t="s">
        <v>302</v>
      </c>
      <c r="V666" s="467">
        <v>10.57</v>
      </c>
      <c r="W666" s="467">
        <v>12</v>
      </c>
    </row>
    <row r="667" spans="1:23">
      <c r="A667" s="467"/>
      <c r="B667" s="467"/>
      <c r="C667" s="468" t="s">
        <v>3182</v>
      </c>
      <c r="D667" s="467" t="s">
        <v>195</v>
      </c>
      <c r="E667" s="467" t="s">
        <v>259</v>
      </c>
      <c r="F667" s="472">
        <v>43555</v>
      </c>
      <c r="G667" s="467" t="s">
        <v>413</v>
      </c>
      <c r="H667" s="467" t="s">
        <v>3084</v>
      </c>
      <c r="I667" s="467" t="s">
        <v>2170</v>
      </c>
      <c r="J667" s="467" t="s">
        <v>415</v>
      </c>
      <c r="K667" s="467">
        <v>22.6</v>
      </c>
      <c r="L667" s="467" t="s">
        <v>10</v>
      </c>
      <c r="M667" s="467">
        <v>30</v>
      </c>
      <c r="N667" s="467" t="s">
        <v>416</v>
      </c>
      <c r="O667" s="467" t="s">
        <v>2277</v>
      </c>
      <c r="P667" s="467" t="s">
        <v>307</v>
      </c>
      <c r="Q667" s="467" t="s">
        <v>388</v>
      </c>
      <c r="R667" s="467" t="s">
        <v>2168</v>
      </c>
      <c r="S667" s="467" t="s">
        <v>61</v>
      </c>
      <c r="T667" s="467" t="s">
        <v>240</v>
      </c>
      <c r="U667" s="467" t="s">
        <v>302</v>
      </c>
      <c r="V667" s="467">
        <v>26.43</v>
      </c>
      <c r="W667" s="467">
        <v>30</v>
      </c>
    </row>
    <row r="668" spans="1:23">
      <c r="A668" s="467"/>
      <c r="B668" s="467"/>
      <c r="C668" s="468" t="s">
        <v>3183</v>
      </c>
      <c r="D668" s="467" t="s">
        <v>195</v>
      </c>
      <c r="E668" s="467" t="s">
        <v>259</v>
      </c>
      <c r="F668" s="472">
        <v>43555</v>
      </c>
      <c r="G668" s="467" t="s">
        <v>413</v>
      </c>
      <c r="H668" s="467" t="s">
        <v>3084</v>
      </c>
      <c r="I668" s="467" t="s">
        <v>2170</v>
      </c>
      <c r="J668" s="467" t="s">
        <v>417</v>
      </c>
      <c r="K668" s="467">
        <v>22.6</v>
      </c>
      <c r="L668" s="467" t="s">
        <v>10</v>
      </c>
      <c r="M668" s="467">
        <v>30</v>
      </c>
      <c r="N668" s="467" t="s">
        <v>416</v>
      </c>
      <c r="O668" s="467" t="s">
        <v>2277</v>
      </c>
      <c r="P668" s="467" t="s">
        <v>307</v>
      </c>
      <c r="Q668" s="467" t="s">
        <v>388</v>
      </c>
      <c r="R668" s="467" t="s">
        <v>2168</v>
      </c>
      <c r="S668" s="467" t="s">
        <v>61</v>
      </c>
      <c r="T668" s="467" t="s">
        <v>240</v>
      </c>
      <c r="U668" s="467" t="s">
        <v>302</v>
      </c>
      <c r="V668" s="467">
        <v>26.43</v>
      </c>
      <c r="W668" s="467">
        <v>30</v>
      </c>
    </row>
    <row r="669" spans="1:23">
      <c r="A669" s="467"/>
      <c r="B669" s="467"/>
      <c r="C669" s="468" t="s">
        <v>3184</v>
      </c>
      <c r="D669" s="467" t="s">
        <v>195</v>
      </c>
      <c r="E669" s="467" t="s">
        <v>259</v>
      </c>
      <c r="F669" s="472">
        <v>43555</v>
      </c>
      <c r="G669" s="467" t="s">
        <v>418</v>
      </c>
      <c r="H669" s="467" t="s">
        <v>3084</v>
      </c>
      <c r="I669" s="467" t="s">
        <v>2170</v>
      </c>
      <c r="J669" s="467" t="s">
        <v>419</v>
      </c>
      <c r="K669" s="467">
        <v>89.63</v>
      </c>
      <c r="L669" s="467" t="s">
        <v>10</v>
      </c>
      <c r="M669" s="467">
        <v>119</v>
      </c>
      <c r="N669" s="467" t="s">
        <v>412</v>
      </c>
      <c r="O669" s="467" t="s">
        <v>2286</v>
      </c>
      <c r="P669" s="467" t="s">
        <v>307</v>
      </c>
      <c r="Q669" s="467" t="s">
        <v>420</v>
      </c>
      <c r="R669" s="467" t="s">
        <v>2168</v>
      </c>
      <c r="S669" s="467" t="s">
        <v>61</v>
      </c>
      <c r="T669" s="467" t="s">
        <v>240</v>
      </c>
      <c r="U669" s="467" t="s">
        <v>302</v>
      </c>
      <c r="V669" s="467">
        <v>104.83</v>
      </c>
      <c r="W669" s="467">
        <v>119</v>
      </c>
    </row>
    <row r="670" spans="1:23">
      <c r="A670" s="467"/>
      <c r="B670" s="467"/>
      <c r="C670" s="468" t="s">
        <v>3185</v>
      </c>
      <c r="D670" s="467" t="s">
        <v>195</v>
      </c>
      <c r="E670" s="467" t="s">
        <v>259</v>
      </c>
      <c r="F670" s="472">
        <v>43555</v>
      </c>
      <c r="G670" s="467" t="s">
        <v>413</v>
      </c>
      <c r="H670" s="467" t="s">
        <v>3084</v>
      </c>
      <c r="I670" s="467" t="s">
        <v>2170</v>
      </c>
      <c r="J670" s="467" t="s">
        <v>421</v>
      </c>
      <c r="K670" s="467">
        <v>75.319999999999993</v>
      </c>
      <c r="L670" s="467" t="s">
        <v>10</v>
      </c>
      <c r="M670" s="467">
        <v>100</v>
      </c>
      <c r="N670" s="467" t="s">
        <v>412</v>
      </c>
      <c r="O670" s="467" t="s">
        <v>2286</v>
      </c>
      <c r="P670" s="467" t="s">
        <v>307</v>
      </c>
      <c r="Q670" s="467" t="s">
        <v>388</v>
      </c>
      <c r="R670" s="467" t="s">
        <v>2168</v>
      </c>
      <c r="S670" s="467" t="s">
        <v>61</v>
      </c>
      <c r="T670" s="467" t="s">
        <v>240</v>
      </c>
      <c r="U670" s="467" t="s">
        <v>302</v>
      </c>
      <c r="V670" s="467">
        <v>88.09</v>
      </c>
      <c r="W670" s="467">
        <v>100</v>
      </c>
    </row>
    <row r="671" spans="1:23">
      <c r="A671" s="467"/>
      <c r="B671" s="467"/>
      <c r="C671" s="468" t="s">
        <v>3186</v>
      </c>
      <c r="D671" s="467" t="s">
        <v>195</v>
      </c>
      <c r="E671" s="467" t="s">
        <v>259</v>
      </c>
      <c r="F671" s="472">
        <v>43555</v>
      </c>
      <c r="G671" s="467" t="s">
        <v>413</v>
      </c>
      <c r="H671" s="467" t="s">
        <v>3084</v>
      </c>
      <c r="I671" s="467" t="s">
        <v>2170</v>
      </c>
      <c r="J671" s="467" t="s">
        <v>422</v>
      </c>
      <c r="K671" s="467">
        <v>75.319999999999993</v>
      </c>
      <c r="L671" s="467" t="s">
        <v>10</v>
      </c>
      <c r="M671" s="467">
        <v>100</v>
      </c>
      <c r="N671" s="467" t="s">
        <v>412</v>
      </c>
      <c r="O671" s="467" t="s">
        <v>2286</v>
      </c>
      <c r="P671" s="467" t="s">
        <v>307</v>
      </c>
      <c r="Q671" s="467" t="s">
        <v>388</v>
      </c>
      <c r="R671" s="467" t="s">
        <v>2168</v>
      </c>
      <c r="S671" s="467" t="s">
        <v>61</v>
      </c>
      <c r="T671" s="467" t="s">
        <v>240</v>
      </c>
      <c r="U671" s="467" t="s">
        <v>302</v>
      </c>
      <c r="V671" s="467">
        <v>88.09</v>
      </c>
      <c r="W671" s="467">
        <v>100</v>
      </c>
    </row>
    <row r="672" spans="1:23">
      <c r="A672" s="467"/>
      <c r="B672" s="467"/>
      <c r="C672" s="468" t="s">
        <v>3187</v>
      </c>
      <c r="D672" s="467" t="s">
        <v>195</v>
      </c>
      <c r="E672" s="467" t="s">
        <v>259</v>
      </c>
      <c r="F672" s="472">
        <v>43585</v>
      </c>
      <c r="G672" s="467" t="s">
        <v>976</v>
      </c>
      <c r="H672" s="467" t="s">
        <v>2790</v>
      </c>
      <c r="I672" s="467" t="s">
        <v>2791</v>
      </c>
      <c r="J672" s="467" t="s">
        <v>551</v>
      </c>
      <c r="K672" s="467">
        <v>1.53</v>
      </c>
      <c r="L672" s="467" t="s">
        <v>10</v>
      </c>
      <c r="M672" s="467">
        <v>2</v>
      </c>
      <c r="N672" s="467" t="s">
        <v>410</v>
      </c>
      <c r="O672" s="467" t="s">
        <v>2260</v>
      </c>
      <c r="P672" s="467" t="s">
        <v>307</v>
      </c>
      <c r="Q672" s="467" t="s">
        <v>388</v>
      </c>
      <c r="R672" s="467" t="s">
        <v>2168</v>
      </c>
      <c r="S672" s="467" t="s">
        <v>61</v>
      </c>
      <c r="T672" s="467" t="s">
        <v>240</v>
      </c>
      <c r="U672" s="467" t="s">
        <v>302</v>
      </c>
      <c r="V672" s="467">
        <v>1.79</v>
      </c>
      <c r="W672" s="467">
        <v>2</v>
      </c>
    </row>
    <row r="673" spans="1:23">
      <c r="A673" s="467"/>
      <c r="B673" s="467"/>
      <c r="C673" s="468" t="s">
        <v>3188</v>
      </c>
      <c r="D673" s="467" t="s">
        <v>195</v>
      </c>
      <c r="E673" s="467" t="s">
        <v>259</v>
      </c>
      <c r="F673" s="472">
        <v>43585</v>
      </c>
      <c r="G673" s="467" t="s">
        <v>977</v>
      </c>
      <c r="H673" s="467" t="s">
        <v>2790</v>
      </c>
      <c r="I673" s="467" t="s">
        <v>2791</v>
      </c>
      <c r="J673" s="467" t="s">
        <v>978</v>
      </c>
      <c r="K673" s="467">
        <v>18.399999999999999</v>
      </c>
      <c r="L673" s="467" t="s">
        <v>10</v>
      </c>
      <c r="M673" s="467">
        <v>24</v>
      </c>
      <c r="N673" s="467" t="s">
        <v>416</v>
      </c>
      <c r="O673" s="467" t="s">
        <v>2277</v>
      </c>
      <c r="P673" s="467" t="s">
        <v>307</v>
      </c>
      <c r="Q673" s="467" t="s">
        <v>451</v>
      </c>
      <c r="R673" s="467" t="s">
        <v>2168</v>
      </c>
      <c r="S673" s="467" t="s">
        <v>61</v>
      </c>
      <c r="T673" s="467" t="s">
        <v>240</v>
      </c>
      <c r="U673" s="467" t="s">
        <v>302</v>
      </c>
      <c r="V673" s="467">
        <v>21.51</v>
      </c>
      <c r="W673" s="467">
        <v>24</v>
      </c>
    </row>
    <row r="674" spans="1:23">
      <c r="A674" s="467"/>
      <c r="B674" s="467"/>
      <c r="C674" s="468" t="s">
        <v>3189</v>
      </c>
      <c r="D674" s="467" t="s">
        <v>195</v>
      </c>
      <c r="E674" s="467" t="s">
        <v>259</v>
      </c>
      <c r="F674" s="472">
        <v>43585</v>
      </c>
      <c r="G674" s="467" t="s">
        <v>977</v>
      </c>
      <c r="H674" s="467" t="s">
        <v>2790</v>
      </c>
      <c r="I674" s="467" t="s">
        <v>2791</v>
      </c>
      <c r="J674" s="467" t="s">
        <v>979</v>
      </c>
      <c r="K674" s="467">
        <v>18.399999999999999</v>
      </c>
      <c r="L674" s="467" t="s">
        <v>10</v>
      </c>
      <c r="M674" s="467">
        <v>24</v>
      </c>
      <c r="N674" s="467" t="s">
        <v>416</v>
      </c>
      <c r="O674" s="467" t="s">
        <v>2277</v>
      </c>
      <c r="P674" s="467" t="s">
        <v>307</v>
      </c>
      <c r="Q674" s="467" t="s">
        <v>388</v>
      </c>
      <c r="R674" s="467" t="s">
        <v>2168</v>
      </c>
      <c r="S674" s="467" t="s">
        <v>61</v>
      </c>
      <c r="T674" s="467" t="s">
        <v>240</v>
      </c>
      <c r="U674" s="467" t="s">
        <v>302</v>
      </c>
      <c r="V674" s="467">
        <v>21.51</v>
      </c>
      <c r="W674" s="467">
        <v>24</v>
      </c>
    </row>
    <row r="675" spans="1:23">
      <c r="A675" s="467"/>
      <c r="B675" s="467"/>
      <c r="C675" s="468" t="s">
        <v>3190</v>
      </c>
      <c r="D675" s="467" t="s">
        <v>195</v>
      </c>
      <c r="E675" s="467" t="s">
        <v>259</v>
      </c>
      <c r="F675" s="472">
        <v>43585</v>
      </c>
      <c r="G675" s="467" t="s">
        <v>977</v>
      </c>
      <c r="H675" s="467" t="s">
        <v>2790</v>
      </c>
      <c r="I675" s="467" t="s">
        <v>2791</v>
      </c>
      <c r="J675" s="467" t="s">
        <v>980</v>
      </c>
      <c r="K675" s="467">
        <v>26.84</v>
      </c>
      <c r="L675" s="467" t="s">
        <v>10</v>
      </c>
      <c r="M675" s="467">
        <v>35</v>
      </c>
      <c r="N675" s="467" t="s">
        <v>412</v>
      </c>
      <c r="O675" s="467" t="s">
        <v>2286</v>
      </c>
      <c r="P675" s="467" t="s">
        <v>307</v>
      </c>
      <c r="Q675" s="467" t="s">
        <v>270</v>
      </c>
      <c r="R675" s="467" t="s">
        <v>2168</v>
      </c>
      <c r="S675" s="467" t="s">
        <v>61</v>
      </c>
      <c r="T675" s="467" t="s">
        <v>240</v>
      </c>
      <c r="U675" s="467" t="s">
        <v>302</v>
      </c>
      <c r="V675" s="467">
        <v>31.37</v>
      </c>
      <c r="W675" s="467">
        <v>35</v>
      </c>
    </row>
    <row r="676" spans="1:23">
      <c r="A676" s="467"/>
      <c r="B676" s="467"/>
      <c r="C676" s="468" t="s">
        <v>3191</v>
      </c>
      <c r="D676" s="467" t="s">
        <v>195</v>
      </c>
      <c r="E676" s="467" t="s">
        <v>259</v>
      </c>
      <c r="F676" s="472">
        <v>43585</v>
      </c>
      <c r="G676" s="467" t="s">
        <v>976</v>
      </c>
      <c r="H676" s="467" t="s">
        <v>2790</v>
      </c>
      <c r="I676" s="467" t="s">
        <v>2791</v>
      </c>
      <c r="J676" s="467" t="s">
        <v>981</v>
      </c>
      <c r="K676" s="467">
        <v>26.84</v>
      </c>
      <c r="L676" s="467" t="s">
        <v>10</v>
      </c>
      <c r="M676" s="467">
        <v>35</v>
      </c>
      <c r="N676" s="467" t="s">
        <v>412</v>
      </c>
      <c r="O676" s="467" t="s">
        <v>2286</v>
      </c>
      <c r="P676" s="467" t="s">
        <v>307</v>
      </c>
      <c r="Q676" s="467" t="s">
        <v>388</v>
      </c>
      <c r="R676" s="467" t="s">
        <v>2168</v>
      </c>
      <c r="S676" s="467" t="s">
        <v>61</v>
      </c>
      <c r="T676" s="467" t="s">
        <v>240</v>
      </c>
      <c r="U676" s="467" t="s">
        <v>302</v>
      </c>
      <c r="V676" s="467">
        <v>31.37</v>
      </c>
      <c r="W676" s="467">
        <v>35</v>
      </c>
    </row>
    <row r="677" spans="1:23">
      <c r="A677" s="467"/>
      <c r="B677" s="467"/>
      <c r="C677" s="468" t="s">
        <v>3192</v>
      </c>
      <c r="D677" s="467" t="s">
        <v>195</v>
      </c>
      <c r="E677" s="467" t="s">
        <v>259</v>
      </c>
      <c r="F677" s="472">
        <v>43585</v>
      </c>
      <c r="G677" s="467" t="s">
        <v>961</v>
      </c>
      <c r="H677" s="467" t="s">
        <v>2790</v>
      </c>
      <c r="I677" s="467" t="s">
        <v>2791</v>
      </c>
      <c r="J677" s="467" t="s">
        <v>982</v>
      </c>
      <c r="K677" s="467">
        <v>3.07</v>
      </c>
      <c r="L677" s="467" t="s">
        <v>10</v>
      </c>
      <c r="M677" s="467">
        <v>4</v>
      </c>
      <c r="N677" s="467" t="s">
        <v>346</v>
      </c>
      <c r="O677" s="467" t="s">
        <v>2266</v>
      </c>
      <c r="P677" s="467" t="s">
        <v>307</v>
      </c>
      <c r="Q677" s="467" t="s">
        <v>2168</v>
      </c>
      <c r="R677" s="467" t="s">
        <v>2168</v>
      </c>
      <c r="S677" s="467" t="s">
        <v>61</v>
      </c>
      <c r="T677" s="467" t="s">
        <v>240</v>
      </c>
      <c r="U677" s="467" t="s">
        <v>302</v>
      </c>
      <c r="V677" s="467">
        <v>3.59</v>
      </c>
      <c r="W677" s="467">
        <v>4</v>
      </c>
    </row>
    <row r="678" spans="1:23">
      <c r="A678" s="467"/>
      <c r="B678" s="467"/>
      <c r="C678" s="468" t="s">
        <v>3193</v>
      </c>
      <c r="D678" s="467" t="s">
        <v>195</v>
      </c>
      <c r="E678" s="467" t="s">
        <v>259</v>
      </c>
      <c r="F678" s="472">
        <v>43585</v>
      </c>
      <c r="G678" s="467" t="s">
        <v>895</v>
      </c>
      <c r="H678" s="467" t="s">
        <v>2790</v>
      </c>
      <c r="I678" s="467" t="s">
        <v>2791</v>
      </c>
      <c r="J678" s="467" t="s">
        <v>983</v>
      </c>
      <c r="K678" s="467">
        <v>15.56</v>
      </c>
      <c r="L678" s="467" t="s">
        <v>10</v>
      </c>
      <c r="M678" s="467">
        <v>20.3</v>
      </c>
      <c r="N678" s="467" t="s">
        <v>533</v>
      </c>
      <c r="O678" s="467" t="s">
        <v>2407</v>
      </c>
      <c r="P678" s="467" t="s">
        <v>307</v>
      </c>
      <c r="Q678" s="467" t="s">
        <v>2168</v>
      </c>
      <c r="R678" s="467" t="s">
        <v>2168</v>
      </c>
      <c r="S678" s="467" t="s">
        <v>61</v>
      </c>
      <c r="T678" s="467" t="s">
        <v>240</v>
      </c>
      <c r="U678" s="467" t="s">
        <v>302</v>
      </c>
      <c r="V678" s="467">
        <v>18.190000000000001</v>
      </c>
      <c r="W678" s="467">
        <v>20.3</v>
      </c>
    </row>
    <row r="679" spans="1:23">
      <c r="A679" s="467"/>
      <c r="B679" s="467"/>
      <c r="C679" s="468" t="s">
        <v>3194</v>
      </c>
      <c r="D679" s="467" t="s">
        <v>195</v>
      </c>
      <c r="E679" s="467" t="s">
        <v>259</v>
      </c>
      <c r="F679" s="472">
        <v>43585</v>
      </c>
      <c r="G679" s="467" t="s">
        <v>895</v>
      </c>
      <c r="H679" s="467" t="s">
        <v>2790</v>
      </c>
      <c r="I679" s="467" t="s">
        <v>2791</v>
      </c>
      <c r="J679" s="467" t="s">
        <v>984</v>
      </c>
      <c r="K679" s="467">
        <v>8.6300000000000008</v>
      </c>
      <c r="L679" s="467" t="s">
        <v>10</v>
      </c>
      <c r="M679" s="467">
        <v>11.25</v>
      </c>
      <c r="N679" s="467" t="s">
        <v>700</v>
      </c>
      <c r="O679" s="467" t="s">
        <v>2899</v>
      </c>
      <c r="P679" s="467" t="s">
        <v>307</v>
      </c>
      <c r="Q679" s="467" t="s">
        <v>2168</v>
      </c>
      <c r="R679" s="467" t="s">
        <v>2168</v>
      </c>
      <c r="S679" s="467" t="s">
        <v>61</v>
      </c>
      <c r="T679" s="467" t="s">
        <v>240</v>
      </c>
      <c r="U679" s="467" t="s">
        <v>302</v>
      </c>
      <c r="V679" s="467">
        <v>10.09</v>
      </c>
      <c r="W679" s="467">
        <v>11.25</v>
      </c>
    </row>
    <row r="680" spans="1:23">
      <c r="A680" s="467"/>
      <c r="B680" s="467"/>
      <c r="C680" s="468" t="s">
        <v>3195</v>
      </c>
      <c r="D680" s="467" t="s">
        <v>195</v>
      </c>
      <c r="E680" s="467" t="s">
        <v>259</v>
      </c>
      <c r="F680" s="472">
        <v>43616</v>
      </c>
      <c r="G680" s="467" t="s">
        <v>985</v>
      </c>
      <c r="H680" s="467" t="s">
        <v>2799</v>
      </c>
      <c r="I680" s="467" t="s">
        <v>2800</v>
      </c>
      <c r="J680" s="467" t="s">
        <v>986</v>
      </c>
      <c r="K680" s="467">
        <v>4.5999999999999996</v>
      </c>
      <c r="L680" s="467" t="s">
        <v>10</v>
      </c>
      <c r="M680" s="467">
        <v>6</v>
      </c>
      <c r="N680" s="467" t="s">
        <v>410</v>
      </c>
      <c r="O680" s="467" t="s">
        <v>2260</v>
      </c>
      <c r="P680" s="467" t="s">
        <v>307</v>
      </c>
      <c r="Q680" s="467" t="s">
        <v>424</v>
      </c>
      <c r="R680" s="467" t="s">
        <v>2168</v>
      </c>
      <c r="S680" s="467" t="s">
        <v>61</v>
      </c>
      <c r="T680" s="467" t="s">
        <v>240</v>
      </c>
      <c r="U680" s="467" t="s">
        <v>302</v>
      </c>
      <c r="V680" s="467">
        <v>5.33</v>
      </c>
      <c r="W680" s="467">
        <v>6</v>
      </c>
    </row>
    <row r="681" spans="1:23">
      <c r="A681" s="467"/>
      <c r="B681" s="467"/>
      <c r="C681" s="468" t="s">
        <v>3196</v>
      </c>
      <c r="D681" s="467" t="s">
        <v>195</v>
      </c>
      <c r="E681" s="467" t="s">
        <v>259</v>
      </c>
      <c r="F681" s="472">
        <v>43616</v>
      </c>
      <c r="G681" s="467" t="s">
        <v>987</v>
      </c>
      <c r="H681" s="467" t="s">
        <v>2799</v>
      </c>
      <c r="I681" s="467" t="s">
        <v>2800</v>
      </c>
      <c r="J681" s="467" t="s">
        <v>988</v>
      </c>
      <c r="K681" s="467">
        <v>6.14</v>
      </c>
      <c r="L681" s="467" t="s">
        <v>10</v>
      </c>
      <c r="M681" s="467">
        <v>8</v>
      </c>
      <c r="N681" s="467" t="s">
        <v>410</v>
      </c>
      <c r="O681" s="467" t="s">
        <v>2260</v>
      </c>
      <c r="P681" s="467" t="s">
        <v>307</v>
      </c>
      <c r="Q681" s="467" t="s">
        <v>969</v>
      </c>
      <c r="R681" s="467" t="s">
        <v>2168</v>
      </c>
      <c r="S681" s="467" t="s">
        <v>61</v>
      </c>
      <c r="T681" s="467" t="s">
        <v>240</v>
      </c>
      <c r="U681" s="467" t="s">
        <v>302</v>
      </c>
      <c r="V681" s="467">
        <v>7.11</v>
      </c>
      <c r="W681" s="467">
        <v>8</v>
      </c>
    </row>
    <row r="682" spans="1:23">
      <c r="A682" s="467"/>
      <c r="B682" s="467"/>
      <c r="C682" s="468" t="s">
        <v>3197</v>
      </c>
      <c r="D682" s="467" t="s">
        <v>195</v>
      </c>
      <c r="E682" s="467" t="s">
        <v>259</v>
      </c>
      <c r="F682" s="472">
        <v>43616</v>
      </c>
      <c r="G682" s="467" t="s">
        <v>989</v>
      </c>
      <c r="H682" s="467" t="s">
        <v>2799</v>
      </c>
      <c r="I682" s="467" t="s">
        <v>2800</v>
      </c>
      <c r="J682" s="467" t="s">
        <v>990</v>
      </c>
      <c r="K682" s="467">
        <v>23.02</v>
      </c>
      <c r="L682" s="467" t="s">
        <v>10</v>
      </c>
      <c r="M682" s="467">
        <v>30</v>
      </c>
      <c r="N682" s="467" t="s">
        <v>416</v>
      </c>
      <c r="O682" s="467" t="s">
        <v>2277</v>
      </c>
      <c r="P682" s="467" t="s">
        <v>307</v>
      </c>
      <c r="Q682" s="467" t="s">
        <v>388</v>
      </c>
      <c r="R682" s="467" t="s">
        <v>2168</v>
      </c>
      <c r="S682" s="467" t="s">
        <v>61</v>
      </c>
      <c r="T682" s="467" t="s">
        <v>240</v>
      </c>
      <c r="U682" s="467" t="s">
        <v>302</v>
      </c>
      <c r="V682" s="467">
        <v>26.66</v>
      </c>
      <c r="W682" s="467">
        <v>30</v>
      </c>
    </row>
    <row r="683" spans="1:23">
      <c r="A683" s="467"/>
      <c r="B683" s="467"/>
      <c r="C683" s="468" t="s">
        <v>3198</v>
      </c>
      <c r="D683" s="467" t="s">
        <v>195</v>
      </c>
      <c r="E683" s="467" t="s">
        <v>259</v>
      </c>
      <c r="F683" s="472">
        <v>43616</v>
      </c>
      <c r="G683" s="467" t="s">
        <v>911</v>
      </c>
      <c r="H683" s="467" t="s">
        <v>2799</v>
      </c>
      <c r="I683" s="467" t="s">
        <v>2800</v>
      </c>
      <c r="J683" s="467" t="s">
        <v>991</v>
      </c>
      <c r="K683" s="467">
        <v>59.1</v>
      </c>
      <c r="L683" s="467" t="s">
        <v>10</v>
      </c>
      <c r="M683" s="467">
        <v>77</v>
      </c>
      <c r="N683" s="467" t="s">
        <v>416</v>
      </c>
      <c r="O683" s="467" t="s">
        <v>2277</v>
      </c>
      <c r="P683" s="467" t="s">
        <v>307</v>
      </c>
      <c r="Q683" s="467" t="s">
        <v>388</v>
      </c>
      <c r="R683" s="467" t="s">
        <v>2168</v>
      </c>
      <c r="S683" s="467" t="s">
        <v>61</v>
      </c>
      <c r="T683" s="467" t="s">
        <v>240</v>
      </c>
      <c r="U683" s="467" t="s">
        <v>302</v>
      </c>
      <c r="V683" s="467">
        <v>68.45</v>
      </c>
      <c r="W683" s="467">
        <v>77</v>
      </c>
    </row>
    <row r="684" spans="1:23">
      <c r="A684" s="467"/>
      <c r="B684" s="467"/>
      <c r="C684" s="468" t="s">
        <v>3199</v>
      </c>
      <c r="D684" s="467" t="s">
        <v>195</v>
      </c>
      <c r="E684" s="467" t="s">
        <v>259</v>
      </c>
      <c r="F684" s="472">
        <v>43616</v>
      </c>
      <c r="G684" s="467" t="s">
        <v>907</v>
      </c>
      <c r="H684" s="467" t="s">
        <v>2799</v>
      </c>
      <c r="I684" s="467" t="s">
        <v>2800</v>
      </c>
      <c r="J684" s="467" t="s">
        <v>992</v>
      </c>
      <c r="K684" s="467">
        <v>425.96</v>
      </c>
      <c r="L684" s="467" t="s">
        <v>10</v>
      </c>
      <c r="M684" s="467">
        <v>555</v>
      </c>
      <c r="N684" s="467" t="s">
        <v>416</v>
      </c>
      <c r="O684" s="467" t="s">
        <v>2277</v>
      </c>
      <c r="P684" s="467" t="s">
        <v>307</v>
      </c>
      <c r="Q684" s="467" t="s">
        <v>947</v>
      </c>
      <c r="R684" s="467" t="s">
        <v>2168</v>
      </c>
      <c r="S684" s="467" t="s">
        <v>61</v>
      </c>
      <c r="T684" s="467" t="s">
        <v>240</v>
      </c>
      <c r="U684" s="467" t="s">
        <v>302</v>
      </c>
      <c r="V684" s="467">
        <v>493.35</v>
      </c>
      <c r="W684" s="467">
        <v>555</v>
      </c>
    </row>
    <row r="685" spans="1:23">
      <c r="A685" s="467"/>
      <c r="B685" s="467"/>
      <c r="C685" s="468" t="s">
        <v>3200</v>
      </c>
      <c r="D685" s="467" t="s">
        <v>195</v>
      </c>
      <c r="E685" s="467" t="s">
        <v>259</v>
      </c>
      <c r="F685" s="472">
        <v>43616</v>
      </c>
      <c r="G685" s="467" t="s">
        <v>989</v>
      </c>
      <c r="H685" s="467" t="s">
        <v>2799</v>
      </c>
      <c r="I685" s="467" t="s">
        <v>2800</v>
      </c>
      <c r="J685" s="467" t="s">
        <v>993</v>
      </c>
      <c r="K685" s="467">
        <v>69.069999999999993</v>
      </c>
      <c r="L685" s="467" t="s">
        <v>10</v>
      </c>
      <c r="M685" s="467">
        <v>90</v>
      </c>
      <c r="N685" s="467" t="s">
        <v>412</v>
      </c>
      <c r="O685" s="467" t="s">
        <v>2286</v>
      </c>
      <c r="P685" s="467" t="s">
        <v>307</v>
      </c>
      <c r="Q685" s="467" t="s">
        <v>388</v>
      </c>
      <c r="R685" s="467" t="s">
        <v>2168</v>
      </c>
      <c r="S685" s="467" t="s">
        <v>61</v>
      </c>
      <c r="T685" s="467" t="s">
        <v>240</v>
      </c>
      <c r="U685" s="467" t="s">
        <v>302</v>
      </c>
      <c r="V685" s="467">
        <v>80</v>
      </c>
      <c r="W685" s="467">
        <v>90</v>
      </c>
    </row>
    <row r="686" spans="1:23">
      <c r="A686" s="467"/>
      <c r="B686" s="467"/>
      <c r="C686" s="468" t="s">
        <v>3201</v>
      </c>
      <c r="D686" s="467" t="s">
        <v>195</v>
      </c>
      <c r="E686" s="467" t="s">
        <v>259</v>
      </c>
      <c r="F686" s="472">
        <v>43616</v>
      </c>
      <c r="G686" s="467" t="s">
        <v>985</v>
      </c>
      <c r="H686" s="467" t="s">
        <v>2799</v>
      </c>
      <c r="I686" s="467" t="s">
        <v>2800</v>
      </c>
      <c r="J686" s="467" t="s">
        <v>994</v>
      </c>
      <c r="K686" s="467">
        <v>53.72</v>
      </c>
      <c r="L686" s="467" t="s">
        <v>10</v>
      </c>
      <c r="M686" s="467">
        <v>70</v>
      </c>
      <c r="N686" s="467" t="s">
        <v>412</v>
      </c>
      <c r="O686" s="467" t="s">
        <v>2286</v>
      </c>
      <c r="P686" s="467" t="s">
        <v>307</v>
      </c>
      <c r="Q686" s="467" t="s">
        <v>424</v>
      </c>
      <c r="R686" s="467" t="s">
        <v>2168</v>
      </c>
      <c r="S686" s="467" t="s">
        <v>61</v>
      </c>
      <c r="T686" s="467" t="s">
        <v>240</v>
      </c>
      <c r="U686" s="467" t="s">
        <v>302</v>
      </c>
      <c r="V686" s="467">
        <v>62.22</v>
      </c>
      <c r="W686" s="467">
        <v>70</v>
      </c>
    </row>
    <row r="687" spans="1:23">
      <c r="A687" s="467"/>
      <c r="B687" s="467"/>
      <c r="C687" s="468" t="s">
        <v>3202</v>
      </c>
      <c r="D687" s="467" t="s">
        <v>195</v>
      </c>
      <c r="E687" s="467" t="s">
        <v>259</v>
      </c>
      <c r="F687" s="472">
        <v>43616</v>
      </c>
      <c r="G687" s="467" t="s">
        <v>985</v>
      </c>
      <c r="H687" s="467" t="s">
        <v>2799</v>
      </c>
      <c r="I687" s="467" t="s">
        <v>2800</v>
      </c>
      <c r="J687" s="467" t="s">
        <v>995</v>
      </c>
      <c r="K687" s="467">
        <v>53.72</v>
      </c>
      <c r="L687" s="467" t="s">
        <v>10</v>
      </c>
      <c r="M687" s="467">
        <v>70</v>
      </c>
      <c r="N687" s="467" t="s">
        <v>412</v>
      </c>
      <c r="O687" s="467" t="s">
        <v>2286</v>
      </c>
      <c r="P687" s="467" t="s">
        <v>307</v>
      </c>
      <c r="Q687" s="467" t="s">
        <v>424</v>
      </c>
      <c r="R687" s="467" t="s">
        <v>2168</v>
      </c>
      <c r="S687" s="467" t="s">
        <v>61</v>
      </c>
      <c r="T687" s="467" t="s">
        <v>240</v>
      </c>
      <c r="U687" s="467" t="s">
        <v>302</v>
      </c>
      <c r="V687" s="467">
        <v>62.22</v>
      </c>
      <c r="W687" s="467">
        <v>70</v>
      </c>
    </row>
    <row r="688" spans="1:23">
      <c r="A688" s="467"/>
      <c r="B688" s="467"/>
      <c r="C688" s="468" t="s">
        <v>3203</v>
      </c>
      <c r="D688" s="467" t="s">
        <v>195</v>
      </c>
      <c r="E688" s="467" t="s">
        <v>259</v>
      </c>
      <c r="F688" s="472">
        <v>43616</v>
      </c>
      <c r="G688" s="467" t="s">
        <v>987</v>
      </c>
      <c r="H688" s="467" t="s">
        <v>2799</v>
      </c>
      <c r="I688" s="467" t="s">
        <v>2800</v>
      </c>
      <c r="J688" s="467" t="s">
        <v>996</v>
      </c>
      <c r="K688" s="467">
        <v>237.92</v>
      </c>
      <c r="L688" s="467" t="s">
        <v>10</v>
      </c>
      <c r="M688" s="467">
        <v>310</v>
      </c>
      <c r="N688" s="467" t="s">
        <v>412</v>
      </c>
      <c r="O688" s="467" t="s">
        <v>2286</v>
      </c>
      <c r="P688" s="467" t="s">
        <v>307</v>
      </c>
      <c r="Q688" s="467" t="s">
        <v>969</v>
      </c>
      <c r="R688" s="467" t="s">
        <v>2168</v>
      </c>
      <c r="S688" s="467" t="s">
        <v>61</v>
      </c>
      <c r="T688" s="467" t="s">
        <v>240</v>
      </c>
      <c r="U688" s="467" t="s">
        <v>302</v>
      </c>
      <c r="V688" s="467">
        <v>275.56</v>
      </c>
      <c r="W688" s="467">
        <v>310</v>
      </c>
    </row>
    <row r="689" spans="1:23">
      <c r="A689" s="467"/>
      <c r="B689" s="467"/>
      <c r="C689" s="468" t="s">
        <v>3204</v>
      </c>
      <c r="D689" s="467" t="s">
        <v>195</v>
      </c>
      <c r="E689" s="467" t="s">
        <v>259</v>
      </c>
      <c r="F689" s="472">
        <v>43616</v>
      </c>
      <c r="G689" s="467" t="s">
        <v>987</v>
      </c>
      <c r="H689" s="467" t="s">
        <v>2799</v>
      </c>
      <c r="I689" s="467" t="s">
        <v>2800</v>
      </c>
      <c r="J689" s="467" t="s">
        <v>997</v>
      </c>
      <c r="K689" s="467">
        <v>237.92</v>
      </c>
      <c r="L689" s="467" t="s">
        <v>10</v>
      </c>
      <c r="M689" s="467">
        <v>310</v>
      </c>
      <c r="N689" s="467" t="s">
        <v>412</v>
      </c>
      <c r="O689" s="467" t="s">
        <v>2286</v>
      </c>
      <c r="P689" s="467" t="s">
        <v>307</v>
      </c>
      <c r="Q689" s="467" t="s">
        <v>969</v>
      </c>
      <c r="R689" s="467" t="s">
        <v>2168</v>
      </c>
      <c r="S689" s="467" t="s">
        <v>61</v>
      </c>
      <c r="T689" s="467" t="s">
        <v>240</v>
      </c>
      <c r="U689" s="467" t="s">
        <v>302</v>
      </c>
      <c r="V689" s="467">
        <v>275.56</v>
      </c>
      <c r="W689" s="467">
        <v>310</v>
      </c>
    </row>
    <row r="690" spans="1:23">
      <c r="A690" s="467"/>
      <c r="B690" s="467"/>
      <c r="C690" s="468" t="s">
        <v>3205</v>
      </c>
      <c r="D690" s="467" t="s">
        <v>195</v>
      </c>
      <c r="E690" s="467" t="s">
        <v>259</v>
      </c>
      <c r="F690" s="472">
        <v>43616</v>
      </c>
      <c r="G690" s="467" t="s">
        <v>907</v>
      </c>
      <c r="H690" s="467" t="s">
        <v>2799</v>
      </c>
      <c r="I690" s="467" t="s">
        <v>2800</v>
      </c>
      <c r="J690" s="467" t="s">
        <v>998</v>
      </c>
      <c r="K690" s="467">
        <v>237.92</v>
      </c>
      <c r="L690" s="467" t="s">
        <v>10</v>
      </c>
      <c r="M690" s="467">
        <v>310</v>
      </c>
      <c r="N690" s="467" t="s">
        <v>412</v>
      </c>
      <c r="O690" s="467" t="s">
        <v>2286</v>
      </c>
      <c r="P690" s="467" t="s">
        <v>307</v>
      </c>
      <c r="Q690" s="467" t="s">
        <v>947</v>
      </c>
      <c r="R690" s="467" t="s">
        <v>2168</v>
      </c>
      <c r="S690" s="467" t="s">
        <v>61</v>
      </c>
      <c r="T690" s="467" t="s">
        <v>240</v>
      </c>
      <c r="U690" s="467" t="s">
        <v>302</v>
      </c>
      <c r="V690" s="467">
        <v>275.56</v>
      </c>
      <c r="W690" s="467">
        <v>310</v>
      </c>
    </row>
    <row r="691" spans="1:23">
      <c r="A691" s="467"/>
      <c r="B691" s="467"/>
      <c r="C691" s="468" t="s">
        <v>3206</v>
      </c>
      <c r="D691" s="467" t="s">
        <v>195</v>
      </c>
      <c r="E691" s="467" t="s">
        <v>259</v>
      </c>
      <c r="F691" s="472">
        <v>43616</v>
      </c>
      <c r="G691" s="467" t="s">
        <v>907</v>
      </c>
      <c r="H691" s="467" t="s">
        <v>2799</v>
      </c>
      <c r="I691" s="467" t="s">
        <v>2800</v>
      </c>
      <c r="J691" s="467" t="s">
        <v>999</v>
      </c>
      <c r="K691" s="467">
        <v>237.92</v>
      </c>
      <c r="L691" s="467" t="s">
        <v>10</v>
      </c>
      <c r="M691" s="467">
        <v>310</v>
      </c>
      <c r="N691" s="467" t="s">
        <v>412</v>
      </c>
      <c r="O691" s="467" t="s">
        <v>2286</v>
      </c>
      <c r="P691" s="467" t="s">
        <v>307</v>
      </c>
      <c r="Q691" s="467" t="s">
        <v>947</v>
      </c>
      <c r="R691" s="467" t="s">
        <v>2168</v>
      </c>
      <c r="S691" s="467" t="s">
        <v>61</v>
      </c>
      <c r="T691" s="467" t="s">
        <v>240</v>
      </c>
      <c r="U691" s="467" t="s">
        <v>302</v>
      </c>
      <c r="V691" s="467">
        <v>275.56</v>
      </c>
      <c r="W691" s="467">
        <v>310</v>
      </c>
    </row>
    <row r="692" spans="1:23">
      <c r="A692" s="467"/>
      <c r="B692" s="467"/>
      <c r="C692" s="468" t="s">
        <v>3207</v>
      </c>
      <c r="D692" s="467" t="s">
        <v>195</v>
      </c>
      <c r="E692" s="467" t="s">
        <v>259</v>
      </c>
      <c r="F692" s="472">
        <v>43616</v>
      </c>
      <c r="G692" s="467" t="s">
        <v>1004</v>
      </c>
      <c r="H692" s="467" t="s">
        <v>2799</v>
      </c>
      <c r="I692" s="467" t="s">
        <v>2800</v>
      </c>
      <c r="J692" s="467" t="s">
        <v>1005</v>
      </c>
      <c r="K692" s="467">
        <v>17.73</v>
      </c>
      <c r="L692" s="467" t="s">
        <v>10</v>
      </c>
      <c r="M692" s="467">
        <v>23.1</v>
      </c>
      <c r="N692" s="467" t="s">
        <v>399</v>
      </c>
      <c r="O692" s="467" t="s">
        <v>2540</v>
      </c>
      <c r="P692" s="467" t="s">
        <v>307</v>
      </c>
      <c r="Q692" s="467" t="s">
        <v>2168</v>
      </c>
      <c r="R692" s="467" t="s">
        <v>2168</v>
      </c>
      <c r="S692" s="467" t="s">
        <v>61</v>
      </c>
      <c r="T692" s="467" t="s">
        <v>240</v>
      </c>
      <c r="U692" s="467" t="s">
        <v>302</v>
      </c>
      <c r="V692" s="467">
        <v>20.54</v>
      </c>
      <c r="W692" s="467">
        <v>23.1</v>
      </c>
    </row>
    <row r="693" spans="1:23">
      <c r="A693" s="467"/>
      <c r="B693" s="467"/>
      <c r="C693" s="468" t="s">
        <v>3208</v>
      </c>
      <c r="D693" s="467" t="s">
        <v>195</v>
      </c>
      <c r="E693" s="467" t="s">
        <v>259</v>
      </c>
      <c r="F693" s="472">
        <v>43616</v>
      </c>
      <c r="G693" s="467" t="s">
        <v>1000</v>
      </c>
      <c r="H693" s="467" t="s">
        <v>2799</v>
      </c>
      <c r="I693" s="467" t="s">
        <v>2800</v>
      </c>
      <c r="J693" s="467" t="s">
        <v>1001</v>
      </c>
      <c r="K693" s="467">
        <v>8.1199999999999992</v>
      </c>
      <c r="L693" s="467" t="s">
        <v>10</v>
      </c>
      <c r="M693" s="467">
        <v>10.58</v>
      </c>
      <c r="N693" s="467" t="s">
        <v>399</v>
      </c>
      <c r="O693" s="467" t="s">
        <v>2540</v>
      </c>
      <c r="P693" s="467" t="s">
        <v>307</v>
      </c>
      <c r="Q693" s="467" t="s">
        <v>2168</v>
      </c>
      <c r="R693" s="467" t="s">
        <v>2168</v>
      </c>
      <c r="S693" s="467" t="s">
        <v>61</v>
      </c>
      <c r="T693" s="467" t="s">
        <v>240</v>
      </c>
      <c r="U693" s="467" t="s">
        <v>302</v>
      </c>
      <c r="V693" s="467">
        <v>9.4</v>
      </c>
      <c r="W693" s="467">
        <v>10.58</v>
      </c>
    </row>
    <row r="694" spans="1:23">
      <c r="A694" s="467"/>
      <c r="B694" s="467"/>
      <c r="C694" s="468" t="s">
        <v>3209</v>
      </c>
      <c r="D694" s="467" t="s">
        <v>195</v>
      </c>
      <c r="E694" s="467" t="s">
        <v>259</v>
      </c>
      <c r="F694" s="472">
        <v>43616</v>
      </c>
      <c r="G694" s="467" t="s">
        <v>911</v>
      </c>
      <c r="H694" s="467" t="s">
        <v>2799</v>
      </c>
      <c r="I694" s="467" t="s">
        <v>2800</v>
      </c>
      <c r="J694" s="467" t="s">
        <v>1002</v>
      </c>
      <c r="K694" s="467">
        <v>11.51</v>
      </c>
      <c r="L694" s="467" t="s">
        <v>10</v>
      </c>
      <c r="M694" s="467">
        <v>15</v>
      </c>
      <c r="N694" s="467" t="s">
        <v>399</v>
      </c>
      <c r="O694" s="467" t="s">
        <v>2540</v>
      </c>
      <c r="P694" s="467" t="s">
        <v>307</v>
      </c>
      <c r="Q694" s="467" t="s">
        <v>2168</v>
      </c>
      <c r="R694" s="467" t="s">
        <v>2168</v>
      </c>
      <c r="S694" s="467" t="s">
        <v>61</v>
      </c>
      <c r="T694" s="467" t="s">
        <v>240</v>
      </c>
      <c r="U694" s="467" t="s">
        <v>302</v>
      </c>
      <c r="V694" s="467">
        <v>13.33</v>
      </c>
      <c r="W694" s="467">
        <v>15</v>
      </c>
    </row>
    <row r="695" spans="1:23">
      <c r="A695" s="467"/>
      <c r="B695" s="467"/>
      <c r="C695" s="468" t="s">
        <v>3210</v>
      </c>
      <c r="D695" s="467" t="s">
        <v>195</v>
      </c>
      <c r="E695" s="467" t="s">
        <v>259</v>
      </c>
      <c r="F695" s="472">
        <v>43616</v>
      </c>
      <c r="G695" s="467" t="s">
        <v>911</v>
      </c>
      <c r="H695" s="467" t="s">
        <v>2799</v>
      </c>
      <c r="I695" s="467" t="s">
        <v>2800</v>
      </c>
      <c r="J695" s="467" t="s">
        <v>1003</v>
      </c>
      <c r="K695" s="467">
        <v>80.59</v>
      </c>
      <c r="L695" s="467" t="s">
        <v>10</v>
      </c>
      <c r="M695" s="467">
        <v>105</v>
      </c>
      <c r="N695" s="467" t="s">
        <v>399</v>
      </c>
      <c r="O695" s="467" t="s">
        <v>2540</v>
      </c>
      <c r="P695" s="467" t="s">
        <v>307</v>
      </c>
      <c r="Q695" s="467" t="s">
        <v>2168</v>
      </c>
      <c r="R695" s="467" t="s">
        <v>2168</v>
      </c>
      <c r="S695" s="467" t="s">
        <v>61</v>
      </c>
      <c r="T695" s="467" t="s">
        <v>240</v>
      </c>
      <c r="U695" s="467" t="s">
        <v>302</v>
      </c>
      <c r="V695" s="467">
        <v>93.34</v>
      </c>
      <c r="W695" s="467">
        <v>105</v>
      </c>
    </row>
    <row r="696" spans="1:23">
      <c r="A696" s="467"/>
      <c r="B696" s="467"/>
      <c r="C696" s="468" t="s">
        <v>3211</v>
      </c>
      <c r="D696" s="467" t="s">
        <v>195</v>
      </c>
      <c r="E696" s="467" t="s">
        <v>259</v>
      </c>
      <c r="F696" s="472">
        <v>43616</v>
      </c>
      <c r="G696" s="467" t="s">
        <v>911</v>
      </c>
      <c r="H696" s="467" t="s">
        <v>2799</v>
      </c>
      <c r="I696" s="467" t="s">
        <v>2800</v>
      </c>
      <c r="J696" s="467" t="s">
        <v>1006</v>
      </c>
      <c r="K696" s="467">
        <v>3.07</v>
      </c>
      <c r="L696" s="467" t="s">
        <v>10</v>
      </c>
      <c r="M696" s="467">
        <v>4</v>
      </c>
      <c r="N696" s="467" t="s">
        <v>339</v>
      </c>
      <c r="O696" s="467" t="s">
        <v>2293</v>
      </c>
      <c r="P696" s="467" t="s">
        <v>307</v>
      </c>
      <c r="Q696" s="467" t="s">
        <v>2168</v>
      </c>
      <c r="R696" s="467" t="s">
        <v>2168</v>
      </c>
      <c r="S696" s="467" t="s">
        <v>61</v>
      </c>
      <c r="T696" s="467" t="s">
        <v>240</v>
      </c>
      <c r="U696" s="467" t="s">
        <v>302</v>
      </c>
      <c r="V696" s="467">
        <v>3.56</v>
      </c>
      <c r="W696" s="467">
        <v>4</v>
      </c>
    </row>
    <row r="697" spans="1:23">
      <c r="A697" s="467"/>
      <c r="B697" s="467"/>
      <c r="C697" s="468" t="s">
        <v>3212</v>
      </c>
      <c r="D697" s="467" t="s">
        <v>195</v>
      </c>
      <c r="E697" s="467" t="s">
        <v>259</v>
      </c>
      <c r="F697" s="472">
        <v>43616</v>
      </c>
      <c r="G697" s="467" t="s">
        <v>1007</v>
      </c>
      <c r="H697" s="467" t="s">
        <v>2799</v>
      </c>
      <c r="I697" s="467" t="s">
        <v>2800</v>
      </c>
      <c r="J697" s="467" t="s">
        <v>1008</v>
      </c>
      <c r="K697" s="467">
        <v>307</v>
      </c>
      <c r="L697" s="467" t="s">
        <v>10</v>
      </c>
      <c r="M697" s="467">
        <v>400</v>
      </c>
      <c r="N697" s="467" t="s">
        <v>346</v>
      </c>
      <c r="O697" s="467" t="s">
        <v>2266</v>
      </c>
      <c r="P697" s="467" t="s">
        <v>307</v>
      </c>
      <c r="Q697" s="467" t="s">
        <v>2168</v>
      </c>
      <c r="R697" s="467" t="s">
        <v>2168</v>
      </c>
      <c r="S697" s="467" t="s">
        <v>61</v>
      </c>
      <c r="T697" s="467" t="s">
        <v>240</v>
      </c>
      <c r="U697" s="467" t="s">
        <v>302</v>
      </c>
      <c r="V697" s="467">
        <v>355.57</v>
      </c>
      <c r="W697" s="467">
        <v>400</v>
      </c>
    </row>
    <row r="698" spans="1:23">
      <c r="A698" s="467"/>
      <c r="B698" s="467"/>
      <c r="C698" s="468" t="s">
        <v>3213</v>
      </c>
      <c r="D698" s="467" t="s">
        <v>195</v>
      </c>
      <c r="E698" s="467" t="s">
        <v>259</v>
      </c>
      <c r="F698" s="472">
        <v>43616</v>
      </c>
      <c r="G698" s="467" t="s">
        <v>1009</v>
      </c>
      <c r="H698" s="467" t="s">
        <v>2799</v>
      </c>
      <c r="I698" s="467" t="s">
        <v>2800</v>
      </c>
      <c r="J698" s="467" t="s">
        <v>1008</v>
      </c>
      <c r="K698" s="467">
        <v>384.03</v>
      </c>
      <c r="L698" s="467" t="s">
        <v>10</v>
      </c>
      <c r="M698" s="467">
        <v>500</v>
      </c>
      <c r="N698" s="467" t="s">
        <v>346</v>
      </c>
      <c r="O698" s="467" t="s">
        <v>2266</v>
      </c>
      <c r="P698" s="467" t="s">
        <v>307</v>
      </c>
      <c r="Q698" s="467" t="s">
        <v>2168</v>
      </c>
      <c r="R698" s="467" t="s">
        <v>2168</v>
      </c>
      <c r="S698" s="467" t="s">
        <v>61</v>
      </c>
      <c r="T698" s="467" t="s">
        <v>240</v>
      </c>
      <c r="U698" s="467" t="s">
        <v>302</v>
      </c>
      <c r="V698" s="467">
        <v>444.79</v>
      </c>
      <c r="W698" s="467">
        <v>500</v>
      </c>
    </row>
    <row r="699" spans="1:23">
      <c r="A699" s="467"/>
      <c r="B699" s="467"/>
      <c r="C699" s="468" t="s">
        <v>3214</v>
      </c>
      <c r="D699" s="467" t="s">
        <v>195</v>
      </c>
      <c r="E699" s="467" t="s">
        <v>259</v>
      </c>
      <c r="F699" s="472">
        <v>43616</v>
      </c>
      <c r="G699" s="467" t="s">
        <v>987</v>
      </c>
      <c r="H699" s="467" t="s">
        <v>2799</v>
      </c>
      <c r="I699" s="467" t="s">
        <v>2800</v>
      </c>
      <c r="J699" s="467" t="s">
        <v>1010</v>
      </c>
      <c r="K699" s="467">
        <v>76.75</v>
      </c>
      <c r="L699" s="467" t="s">
        <v>10</v>
      </c>
      <c r="M699" s="467">
        <v>100</v>
      </c>
      <c r="N699" s="467" t="s">
        <v>490</v>
      </c>
      <c r="O699" s="467" t="s">
        <v>2742</v>
      </c>
      <c r="P699" s="467" t="s">
        <v>307</v>
      </c>
      <c r="Q699" s="467" t="s">
        <v>2168</v>
      </c>
      <c r="R699" s="467" t="s">
        <v>2168</v>
      </c>
      <c r="S699" s="467" t="s">
        <v>61</v>
      </c>
      <c r="T699" s="467" t="s">
        <v>240</v>
      </c>
      <c r="U699" s="467" t="s">
        <v>302</v>
      </c>
      <c r="V699" s="467">
        <v>88.89</v>
      </c>
      <c r="W699" s="467">
        <v>100</v>
      </c>
    </row>
    <row r="700" spans="1:23">
      <c r="A700" s="467"/>
      <c r="B700" s="467"/>
      <c r="C700" s="468" t="s">
        <v>3215</v>
      </c>
      <c r="D700" s="467" t="s">
        <v>195</v>
      </c>
      <c r="E700" s="467" t="s">
        <v>259</v>
      </c>
      <c r="F700" s="472">
        <v>43646</v>
      </c>
      <c r="G700" s="467" t="s">
        <v>1011</v>
      </c>
      <c r="H700" s="467" t="s">
        <v>2402</v>
      </c>
      <c r="I700" s="467" t="s">
        <v>2201</v>
      </c>
      <c r="J700" s="467" t="s">
        <v>1012</v>
      </c>
      <c r="K700" s="467">
        <v>92.69</v>
      </c>
      <c r="L700" s="467" t="s">
        <v>10</v>
      </c>
      <c r="M700" s="467">
        <v>117</v>
      </c>
      <c r="N700" s="467" t="s">
        <v>1013</v>
      </c>
      <c r="O700" s="467" t="s">
        <v>3216</v>
      </c>
      <c r="P700" s="467" t="s">
        <v>307</v>
      </c>
      <c r="Q700" s="467" t="s">
        <v>270</v>
      </c>
      <c r="R700" s="467" t="s">
        <v>2168</v>
      </c>
      <c r="S700" s="467" t="s">
        <v>61</v>
      </c>
      <c r="T700" s="467" t="s">
        <v>240</v>
      </c>
      <c r="U700" s="467" t="s">
        <v>302</v>
      </c>
      <c r="V700" s="467">
        <v>104.89</v>
      </c>
      <c r="W700" s="467">
        <v>117</v>
      </c>
    </row>
    <row r="701" spans="1:23">
      <c r="A701" s="467"/>
      <c r="B701" s="467"/>
      <c r="C701" s="468" t="s">
        <v>3217</v>
      </c>
      <c r="D701" s="467" t="s">
        <v>195</v>
      </c>
      <c r="E701" s="467" t="s">
        <v>259</v>
      </c>
      <c r="F701" s="472">
        <v>43646</v>
      </c>
      <c r="G701" s="467" t="s">
        <v>914</v>
      </c>
      <c r="H701" s="467" t="s">
        <v>2402</v>
      </c>
      <c r="I701" s="467" t="s">
        <v>2201</v>
      </c>
      <c r="J701" s="467" t="s">
        <v>1016</v>
      </c>
      <c r="K701" s="467">
        <v>19.809999999999999</v>
      </c>
      <c r="L701" s="467" t="s">
        <v>10</v>
      </c>
      <c r="M701" s="467">
        <v>25</v>
      </c>
      <c r="N701" s="467" t="s">
        <v>410</v>
      </c>
      <c r="O701" s="467" t="s">
        <v>2260</v>
      </c>
      <c r="P701" s="467" t="s">
        <v>307</v>
      </c>
      <c r="Q701" s="467" t="s">
        <v>270</v>
      </c>
      <c r="R701" s="467" t="s">
        <v>2168</v>
      </c>
      <c r="S701" s="467" t="s">
        <v>61</v>
      </c>
      <c r="T701" s="467" t="s">
        <v>240</v>
      </c>
      <c r="U701" s="467" t="s">
        <v>302</v>
      </c>
      <c r="V701" s="467">
        <v>22.42</v>
      </c>
      <c r="W701" s="467">
        <v>25</v>
      </c>
    </row>
    <row r="702" spans="1:23">
      <c r="A702" s="467"/>
      <c r="B702" s="467"/>
      <c r="C702" s="468" t="s">
        <v>3218</v>
      </c>
      <c r="D702" s="467" t="s">
        <v>195</v>
      </c>
      <c r="E702" s="467" t="s">
        <v>259</v>
      </c>
      <c r="F702" s="472">
        <v>43646</v>
      </c>
      <c r="G702" s="467" t="s">
        <v>1017</v>
      </c>
      <c r="H702" s="467" t="s">
        <v>2402</v>
      </c>
      <c r="I702" s="467" t="s">
        <v>2201</v>
      </c>
      <c r="J702" s="467" t="s">
        <v>1018</v>
      </c>
      <c r="K702" s="467">
        <v>23.77</v>
      </c>
      <c r="L702" s="467" t="s">
        <v>10</v>
      </c>
      <c r="M702" s="467">
        <v>30</v>
      </c>
      <c r="N702" s="467" t="s">
        <v>410</v>
      </c>
      <c r="O702" s="467" t="s">
        <v>2260</v>
      </c>
      <c r="P702" s="467" t="s">
        <v>307</v>
      </c>
      <c r="Q702" s="467" t="s">
        <v>388</v>
      </c>
      <c r="R702" s="467" t="s">
        <v>2168</v>
      </c>
      <c r="S702" s="467" t="s">
        <v>61</v>
      </c>
      <c r="T702" s="467" t="s">
        <v>240</v>
      </c>
      <c r="U702" s="467" t="s">
        <v>302</v>
      </c>
      <c r="V702" s="467">
        <v>26.9</v>
      </c>
      <c r="W702" s="467">
        <v>30</v>
      </c>
    </row>
    <row r="703" spans="1:23">
      <c r="A703" s="467"/>
      <c r="B703" s="467"/>
      <c r="C703" s="468" t="s">
        <v>3219</v>
      </c>
      <c r="D703" s="467" t="s">
        <v>195</v>
      </c>
      <c r="E703" s="467" t="s">
        <v>259</v>
      </c>
      <c r="F703" s="472">
        <v>43646</v>
      </c>
      <c r="G703" s="467" t="s">
        <v>1017</v>
      </c>
      <c r="H703" s="467" t="s">
        <v>2402</v>
      </c>
      <c r="I703" s="467" t="s">
        <v>2201</v>
      </c>
      <c r="J703" s="467" t="s">
        <v>1019</v>
      </c>
      <c r="K703" s="467">
        <v>23.77</v>
      </c>
      <c r="L703" s="467" t="s">
        <v>10</v>
      </c>
      <c r="M703" s="467">
        <v>30</v>
      </c>
      <c r="N703" s="467" t="s">
        <v>410</v>
      </c>
      <c r="O703" s="467" t="s">
        <v>2260</v>
      </c>
      <c r="P703" s="467" t="s">
        <v>307</v>
      </c>
      <c r="Q703" s="467" t="s">
        <v>947</v>
      </c>
      <c r="R703" s="467" t="s">
        <v>2168</v>
      </c>
      <c r="S703" s="467" t="s">
        <v>61</v>
      </c>
      <c r="T703" s="467" t="s">
        <v>240</v>
      </c>
      <c r="U703" s="467" t="s">
        <v>302</v>
      </c>
      <c r="V703" s="467">
        <v>26.9</v>
      </c>
      <c r="W703" s="467">
        <v>30</v>
      </c>
    </row>
    <row r="704" spans="1:23">
      <c r="A704" s="467"/>
      <c r="B704" s="467"/>
      <c r="C704" s="468" t="s">
        <v>3220</v>
      </c>
      <c r="D704" s="467" t="s">
        <v>195</v>
      </c>
      <c r="E704" s="467" t="s">
        <v>259</v>
      </c>
      <c r="F704" s="472">
        <v>43646</v>
      </c>
      <c r="G704" s="467" t="s">
        <v>1017</v>
      </c>
      <c r="H704" s="467" t="s">
        <v>2402</v>
      </c>
      <c r="I704" s="467" t="s">
        <v>2201</v>
      </c>
      <c r="J704" s="467" t="s">
        <v>1020</v>
      </c>
      <c r="K704" s="467">
        <v>23.77</v>
      </c>
      <c r="L704" s="467" t="s">
        <v>10</v>
      </c>
      <c r="M704" s="467">
        <v>30</v>
      </c>
      <c r="N704" s="467" t="s">
        <v>410</v>
      </c>
      <c r="O704" s="467" t="s">
        <v>2260</v>
      </c>
      <c r="P704" s="467" t="s">
        <v>307</v>
      </c>
      <c r="Q704" s="467" t="s">
        <v>969</v>
      </c>
      <c r="R704" s="467" t="s">
        <v>2168</v>
      </c>
      <c r="S704" s="467" t="s">
        <v>61</v>
      </c>
      <c r="T704" s="467" t="s">
        <v>240</v>
      </c>
      <c r="U704" s="467" t="s">
        <v>302</v>
      </c>
      <c r="V704" s="467">
        <v>26.9</v>
      </c>
      <c r="W704" s="467">
        <v>30</v>
      </c>
    </row>
    <row r="705" spans="1:23">
      <c r="A705" s="467"/>
      <c r="B705" s="467"/>
      <c r="C705" s="468" t="s">
        <v>3221</v>
      </c>
      <c r="D705" s="467" t="s">
        <v>195</v>
      </c>
      <c r="E705" s="467" t="s">
        <v>259</v>
      </c>
      <c r="F705" s="472">
        <v>43646</v>
      </c>
      <c r="G705" s="467" t="s">
        <v>1014</v>
      </c>
      <c r="H705" s="467" t="s">
        <v>2402</v>
      </c>
      <c r="I705" s="467" t="s">
        <v>2201</v>
      </c>
      <c r="J705" s="467" t="s">
        <v>1015</v>
      </c>
      <c r="K705" s="467">
        <v>1.58</v>
      </c>
      <c r="L705" s="467" t="s">
        <v>10</v>
      </c>
      <c r="M705" s="467">
        <v>2</v>
      </c>
      <c r="N705" s="467" t="s">
        <v>410</v>
      </c>
      <c r="O705" s="467" t="s">
        <v>2260</v>
      </c>
      <c r="P705" s="467" t="s">
        <v>307</v>
      </c>
      <c r="Q705" s="467" t="s">
        <v>429</v>
      </c>
      <c r="R705" s="467" t="s">
        <v>2168</v>
      </c>
      <c r="S705" s="467" t="s">
        <v>61</v>
      </c>
      <c r="T705" s="467" t="s">
        <v>240</v>
      </c>
      <c r="U705" s="467" t="s">
        <v>302</v>
      </c>
      <c r="V705" s="467">
        <v>1.79</v>
      </c>
      <c r="W705" s="467">
        <v>2</v>
      </c>
    </row>
    <row r="706" spans="1:23">
      <c r="A706" s="467"/>
      <c r="B706" s="467"/>
      <c r="C706" s="468" t="s">
        <v>3222</v>
      </c>
      <c r="D706" s="467" t="s">
        <v>195</v>
      </c>
      <c r="E706" s="467" t="s">
        <v>259</v>
      </c>
      <c r="F706" s="472">
        <v>43646</v>
      </c>
      <c r="G706" s="467" t="s">
        <v>1021</v>
      </c>
      <c r="H706" s="467" t="s">
        <v>2402</v>
      </c>
      <c r="I706" s="467" t="s">
        <v>2201</v>
      </c>
      <c r="J706" s="467" t="s">
        <v>1022</v>
      </c>
      <c r="K706" s="467">
        <v>128.58000000000001</v>
      </c>
      <c r="L706" s="467" t="s">
        <v>10</v>
      </c>
      <c r="M706" s="467">
        <v>162.30000000000001</v>
      </c>
      <c r="N706" s="467" t="s">
        <v>416</v>
      </c>
      <c r="O706" s="467" t="s">
        <v>2277</v>
      </c>
      <c r="P706" s="467" t="s">
        <v>307</v>
      </c>
      <c r="Q706" s="467" t="s">
        <v>270</v>
      </c>
      <c r="R706" s="467" t="s">
        <v>2168</v>
      </c>
      <c r="S706" s="467" t="s">
        <v>61</v>
      </c>
      <c r="T706" s="467" t="s">
        <v>240</v>
      </c>
      <c r="U706" s="467" t="s">
        <v>302</v>
      </c>
      <c r="V706" s="467">
        <v>145.5</v>
      </c>
      <c r="W706" s="467">
        <v>162.30000000000001</v>
      </c>
    </row>
    <row r="707" spans="1:23">
      <c r="A707" s="467"/>
      <c r="B707" s="467"/>
      <c r="C707" s="468" t="s">
        <v>3223</v>
      </c>
      <c r="D707" s="467" t="s">
        <v>195</v>
      </c>
      <c r="E707" s="467" t="s">
        <v>259</v>
      </c>
      <c r="F707" s="472">
        <v>43646</v>
      </c>
      <c r="G707" s="467" t="s">
        <v>914</v>
      </c>
      <c r="H707" s="467" t="s">
        <v>2402</v>
      </c>
      <c r="I707" s="467" t="s">
        <v>2201</v>
      </c>
      <c r="J707" s="467" t="s">
        <v>1023</v>
      </c>
      <c r="K707" s="467">
        <v>9.51</v>
      </c>
      <c r="L707" s="467" t="s">
        <v>10</v>
      </c>
      <c r="M707" s="467">
        <v>12</v>
      </c>
      <c r="N707" s="467" t="s">
        <v>416</v>
      </c>
      <c r="O707" s="467" t="s">
        <v>2277</v>
      </c>
      <c r="P707" s="467" t="s">
        <v>307</v>
      </c>
      <c r="Q707" s="467" t="s">
        <v>451</v>
      </c>
      <c r="R707" s="467" t="s">
        <v>2168</v>
      </c>
      <c r="S707" s="467" t="s">
        <v>61</v>
      </c>
      <c r="T707" s="467" t="s">
        <v>240</v>
      </c>
      <c r="U707" s="467" t="s">
        <v>302</v>
      </c>
      <c r="V707" s="467">
        <v>10.76</v>
      </c>
      <c r="W707" s="467">
        <v>12</v>
      </c>
    </row>
    <row r="708" spans="1:23">
      <c r="A708" s="467"/>
      <c r="B708" s="467"/>
      <c r="C708" s="468" t="s">
        <v>3224</v>
      </c>
      <c r="D708" s="467" t="s">
        <v>195</v>
      </c>
      <c r="E708" s="467" t="s">
        <v>259</v>
      </c>
      <c r="F708" s="472">
        <v>43646</v>
      </c>
      <c r="G708" s="467" t="s">
        <v>914</v>
      </c>
      <c r="H708" s="467" t="s">
        <v>2402</v>
      </c>
      <c r="I708" s="467" t="s">
        <v>2201</v>
      </c>
      <c r="J708" s="467" t="s">
        <v>1024</v>
      </c>
      <c r="K708" s="467">
        <v>9.51</v>
      </c>
      <c r="L708" s="467" t="s">
        <v>10</v>
      </c>
      <c r="M708" s="467">
        <v>12</v>
      </c>
      <c r="N708" s="467" t="s">
        <v>416</v>
      </c>
      <c r="O708" s="467" t="s">
        <v>2277</v>
      </c>
      <c r="P708" s="467" t="s">
        <v>307</v>
      </c>
      <c r="Q708" s="467" t="s">
        <v>449</v>
      </c>
      <c r="R708" s="467" t="s">
        <v>2168</v>
      </c>
      <c r="S708" s="467" t="s">
        <v>61</v>
      </c>
      <c r="T708" s="467" t="s">
        <v>240</v>
      </c>
      <c r="U708" s="467" t="s">
        <v>302</v>
      </c>
      <c r="V708" s="467">
        <v>10.76</v>
      </c>
      <c r="W708" s="467">
        <v>12</v>
      </c>
    </row>
    <row r="709" spans="1:23">
      <c r="A709" s="467"/>
      <c r="B709" s="467"/>
      <c r="C709" s="468" t="s">
        <v>3225</v>
      </c>
      <c r="D709" s="467" t="s">
        <v>195</v>
      </c>
      <c r="E709" s="467" t="s">
        <v>259</v>
      </c>
      <c r="F709" s="472">
        <v>43646</v>
      </c>
      <c r="G709" s="467" t="s">
        <v>914</v>
      </c>
      <c r="H709" s="467" t="s">
        <v>2402</v>
      </c>
      <c r="I709" s="467" t="s">
        <v>2201</v>
      </c>
      <c r="J709" s="467" t="s">
        <v>1025</v>
      </c>
      <c r="K709" s="467">
        <v>9.51</v>
      </c>
      <c r="L709" s="467" t="s">
        <v>10</v>
      </c>
      <c r="M709" s="467">
        <v>12</v>
      </c>
      <c r="N709" s="467" t="s">
        <v>416</v>
      </c>
      <c r="O709" s="467" t="s">
        <v>2277</v>
      </c>
      <c r="P709" s="467" t="s">
        <v>307</v>
      </c>
      <c r="Q709" s="467" t="s">
        <v>388</v>
      </c>
      <c r="R709" s="467" t="s">
        <v>2168</v>
      </c>
      <c r="S709" s="467" t="s">
        <v>61</v>
      </c>
      <c r="T709" s="467" t="s">
        <v>240</v>
      </c>
      <c r="U709" s="467" t="s">
        <v>302</v>
      </c>
      <c r="V709" s="467">
        <v>10.76</v>
      </c>
      <c r="W709" s="467">
        <v>12</v>
      </c>
    </row>
    <row r="710" spans="1:23">
      <c r="A710" s="467"/>
      <c r="B710" s="467"/>
      <c r="C710" s="468" t="s">
        <v>3226</v>
      </c>
      <c r="D710" s="467" t="s">
        <v>195</v>
      </c>
      <c r="E710" s="467" t="s">
        <v>259</v>
      </c>
      <c r="F710" s="472">
        <v>43646</v>
      </c>
      <c r="G710" s="467" t="s">
        <v>914</v>
      </c>
      <c r="H710" s="467" t="s">
        <v>2402</v>
      </c>
      <c r="I710" s="467" t="s">
        <v>2201</v>
      </c>
      <c r="J710" s="467" t="s">
        <v>1026</v>
      </c>
      <c r="K710" s="467">
        <v>9.51</v>
      </c>
      <c r="L710" s="467" t="s">
        <v>10</v>
      </c>
      <c r="M710" s="467">
        <v>12</v>
      </c>
      <c r="N710" s="467" t="s">
        <v>416</v>
      </c>
      <c r="O710" s="467" t="s">
        <v>2277</v>
      </c>
      <c r="P710" s="467" t="s">
        <v>307</v>
      </c>
      <c r="Q710" s="467" t="s">
        <v>969</v>
      </c>
      <c r="R710" s="467" t="s">
        <v>2168</v>
      </c>
      <c r="S710" s="467" t="s">
        <v>61</v>
      </c>
      <c r="T710" s="467" t="s">
        <v>240</v>
      </c>
      <c r="U710" s="467" t="s">
        <v>302</v>
      </c>
      <c r="V710" s="467">
        <v>10.76</v>
      </c>
      <c r="W710" s="467">
        <v>12</v>
      </c>
    </row>
    <row r="711" spans="1:23">
      <c r="A711" s="467"/>
      <c r="B711" s="467"/>
      <c r="C711" s="468" t="s">
        <v>3227</v>
      </c>
      <c r="D711" s="467" t="s">
        <v>195</v>
      </c>
      <c r="E711" s="467" t="s">
        <v>259</v>
      </c>
      <c r="F711" s="472">
        <v>43646</v>
      </c>
      <c r="G711" s="467" t="s">
        <v>914</v>
      </c>
      <c r="H711" s="467" t="s">
        <v>2402</v>
      </c>
      <c r="I711" s="467" t="s">
        <v>2201</v>
      </c>
      <c r="J711" s="467" t="s">
        <v>1027</v>
      </c>
      <c r="K711" s="467">
        <v>9.51</v>
      </c>
      <c r="L711" s="467" t="s">
        <v>10</v>
      </c>
      <c r="M711" s="467">
        <v>12</v>
      </c>
      <c r="N711" s="467" t="s">
        <v>416</v>
      </c>
      <c r="O711" s="467" t="s">
        <v>2277</v>
      </c>
      <c r="P711" s="467" t="s">
        <v>307</v>
      </c>
      <c r="Q711" s="467" t="s">
        <v>947</v>
      </c>
      <c r="R711" s="467" t="s">
        <v>2168</v>
      </c>
      <c r="S711" s="467" t="s">
        <v>61</v>
      </c>
      <c r="T711" s="467" t="s">
        <v>240</v>
      </c>
      <c r="U711" s="467" t="s">
        <v>302</v>
      </c>
      <c r="V711" s="467">
        <v>10.76</v>
      </c>
      <c r="W711" s="467">
        <v>12</v>
      </c>
    </row>
    <row r="712" spans="1:23">
      <c r="A712" s="467"/>
      <c r="B712" s="467"/>
      <c r="C712" s="468" t="s">
        <v>3228</v>
      </c>
      <c r="D712" s="467" t="s">
        <v>195</v>
      </c>
      <c r="E712" s="467" t="s">
        <v>259</v>
      </c>
      <c r="F712" s="472">
        <v>43646</v>
      </c>
      <c r="G712" s="467" t="s">
        <v>1014</v>
      </c>
      <c r="H712" s="467" t="s">
        <v>2402</v>
      </c>
      <c r="I712" s="467" t="s">
        <v>2201</v>
      </c>
      <c r="J712" s="467" t="s">
        <v>1028</v>
      </c>
      <c r="K712" s="467">
        <v>35.49</v>
      </c>
      <c r="L712" s="467" t="s">
        <v>10</v>
      </c>
      <c r="M712" s="467">
        <v>44.8</v>
      </c>
      <c r="N712" s="467" t="s">
        <v>412</v>
      </c>
      <c r="O712" s="467" t="s">
        <v>2286</v>
      </c>
      <c r="P712" s="467" t="s">
        <v>307</v>
      </c>
      <c r="Q712" s="467" t="s">
        <v>429</v>
      </c>
      <c r="R712" s="467" t="s">
        <v>2168</v>
      </c>
      <c r="S712" s="467" t="s">
        <v>61</v>
      </c>
      <c r="T712" s="467" t="s">
        <v>240</v>
      </c>
      <c r="U712" s="467" t="s">
        <v>302</v>
      </c>
      <c r="V712" s="467">
        <v>40.159999999999997</v>
      </c>
      <c r="W712" s="467">
        <v>44.8</v>
      </c>
    </row>
    <row r="713" spans="1:23">
      <c r="A713" s="467"/>
      <c r="B713" s="467"/>
      <c r="C713" s="468" t="s">
        <v>3229</v>
      </c>
      <c r="D713" s="467" t="s">
        <v>195</v>
      </c>
      <c r="E713" s="467" t="s">
        <v>259</v>
      </c>
      <c r="F713" s="472">
        <v>43677</v>
      </c>
      <c r="G713" s="467" t="s">
        <v>1820</v>
      </c>
      <c r="H713" s="467" t="s">
        <v>2410</v>
      </c>
      <c r="I713" s="467" t="s">
        <v>2411</v>
      </c>
      <c r="J713" s="467" t="s">
        <v>1894</v>
      </c>
      <c r="K713" s="467">
        <v>6.3</v>
      </c>
      <c r="L713" s="467" t="s">
        <v>10</v>
      </c>
      <c r="M713" s="467">
        <v>8</v>
      </c>
      <c r="N713" s="467" t="s">
        <v>410</v>
      </c>
      <c r="O713" s="467" t="s">
        <v>2260</v>
      </c>
      <c r="P713" s="467" t="s">
        <v>307</v>
      </c>
      <c r="Q713" s="467" t="s">
        <v>947</v>
      </c>
      <c r="R713" s="467" t="s">
        <v>2168</v>
      </c>
      <c r="S713" s="467" t="s">
        <v>61</v>
      </c>
      <c r="T713" s="467" t="s">
        <v>240</v>
      </c>
      <c r="U713" s="467" t="s">
        <v>302</v>
      </c>
      <c r="V713" s="467">
        <v>7.04</v>
      </c>
      <c r="W713" s="467">
        <v>8</v>
      </c>
    </row>
    <row r="714" spans="1:23">
      <c r="A714" s="467"/>
      <c r="B714" s="467"/>
      <c r="C714" s="468" t="s">
        <v>3230</v>
      </c>
      <c r="D714" s="467" t="s">
        <v>195</v>
      </c>
      <c r="E714" s="467" t="s">
        <v>259</v>
      </c>
      <c r="F714" s="472">
        <v>43677</v>
      </c>
      <c r="G714" s="467" t="s">
        <v>1895</v>
      </c>
      <c r="H714" s="467" t="s">
        <v>3231</v>
      </c>
      <c r="I714" s="467" t="s">
        <v>2411</v>
      </c>
      <c r="J714" s="467" t="s">
        <v>1896</v>
      </c>
      <c r="K714" s="467">
        <v>188.99</v>
      </c>
      <c r="L714" s="467" t="s">
        <v>10</v>
      </c>
      <c r="M714" s="467">
        <v>240</v>
      </c>
      <c r="N714" s="467" t="s">
        <v>416</v>
      </c>
      <c r="O714" s="467" t="s">
        <v>2277</v>
      </c>
      <c r="P714" s="467" t="s">
        <v>445</v>
      </c>
      <c r="Q714" s="467" t="s">
        <v>429</v>
      </c>
      <c r="R714" s="467" t="s">
        <v>2168</v>
      </c>
      <c r="S714" s="467" t="s">
        <v>61</v>
      </c>
      <c r="T714" s="467" t="s">
        <v>240</v>
      </c>
      <c r="U714" s="467" t="s">
        <v>302</v>
      </c>
      <c r="V714" s="467">
        <v>211.33</v>
      </c>
      <c r="W714" s="467">
        <v>240</v>
      </c>
    </row>
    <row r="715" spans="1:23">
      <c r="A715" s="467"/>
      <c r="B715" s="467"/>
      <c r="C715" s="468" t="s">
        <v>3232</v>
      </c>
      <c r="D715" s="467" t="s">
        <v>195</v>
      </c>
      <c r="E715" s="467" t="s">
        <v>259</v>
      </c>
      <c r="F715" s="472">
        <v>43677</v>
      </c>
      <c r="G715" s="467" t="s">
        <v>1829</v>
      </c>
      <c r="H715" s="467" t="s">
        <v>2410</v>
      </c>
      <c r="I715" s="467" t="s">
        <v>2411</v>
      </c>
      <c r="J715" s="467" t="s">
        <v>1897</v>
      </c>
      <c r="K715" s="467">
        <v>23.88</v>
      </c>
      <c r="L715" s="467" t="s">
        <v>10</v>
      </c>
      <c r="M715" s="467">
        <v>30.33</v>
      </c>
      <c r="N715" s="467" t="s">
        <v>412</v>
      </c>
      <c r="O715" s="467" t="s">
        <v>2286</v>
      </c>
      <c r="P715" s="467" t="s">
        <v>307</v>
      </c>
      <c r="Q715" s="467" t="s">
        <v>420</v>
      </c>
      <c r="R715" s="467" t="s">
        <v>2168</v>
      </c>
      <c r="S715" s="467" t="s">
        <v>61</v>
      </c>
      <c r="T715" s="467" t="s">
        <v>240</v>
      </c>
      <c r="U715" s="467" t="s">
        <v>302</v>
      </c>
      <c r="V715" s="467">
        <v>26.7</v>
      </c>
      <c r="W715" s="467">
        <v>30.33</v>
      </c>
    </row>
    <row r="716" spans="1:23">
      <c r="A716" s="467"/>
      <c r="B716" s="467"/>
      <c r="C716" s="468" t="s">
        <v>3233</v>
      </c>
      <c r="D716" s="467" t="s">
        <v>195</v>
      </c>
      <c r="E716" s="467" t="s">
        <v>259</v>
      </c>
      <c r="F716" s="472">
        <v>43677</v>
      </c>
      <c r="G716" s="467" t="s">
        <v>1829</v>
      </c>
      <c r="H716" s="467" t="s">
        <v>2410</v>
      </c>
      <c r="I716" s="467" t="s">
        <v>2411</v>
      </c>
      <c r="J716" s="467" t="s">
        <v>1898</v>
      </c>
      <c r="K716" s="467">
        <v>19.84</v>
      </c>
      <c r="L716" s="467" t="s">
        <v>10</v>
      </c>
      <c r="M716" s="467">
        <v>25.2</v>
      </c>
      <c r="N716" s="467" t="s">
        <v>412</v>
      </c>
      <c r="O716" s="467" t="s">
        <v>2286</v>
      </c>
      <c r="P716" s="467" t="s">
        <v>307</v>
      </c>
      <c r="Q716" s="467" t="s">
        <v>420</v>
      </c>
      <c r="R716" s="467" t="s">
        <v>2168</v>
      </c>
      <c r="S716" s="467" t="s">
        <v>61</v>
      </c>
      <c r="T716" s="467" t="s">
        <v>240</v>
      </c>
      <c r="U716" s="467" t="s">
        <v>302</v>
      </c>
      <c r="V716" s="467">
        <v>22.19</v>
      </c>
      <c r="W716" s="467">
        <v>25.2</v>
      </c>
    </row>
    <row r="717" spans="1:23">
      <c r="A717" s="467"/>
      <c r="B717" s="467"/>
      <c r="C717" s="468" t="s">
        <v>3234</v>
      </c>
      <c r="D717" s="467" t="s">
        <v>195</v>
      </c>
      <c r="E717" s="467" t="s">
        <v>259</v>
      </c>
      <c r="F717" s="472">
        <v>43677</v>
      </c>
      <c r="G717" s="467" t="s">
        <v>1820</v>
      </c>
      <c r="H717" s="467" t="s">
        <v>2410</v>
      </c>
      <c r="I717" s="467" t="s">
        <v>2411</v>
      </c>
      <c r="J717" s="467" t="s">
        <v>1899</v>
      </c>
      <c r="K717" s="467">
        <v>188.99</v>
      </c>
      <c r="L717" s="467" t="s">
        <v>10</v>
      </c>
      <c r="M717" s="467">
        <v>240</v>
      </c>
      <c r="N717" s="467" t="s">
        <v>412</v>
      </c>
      <c r="O717" s="467" t="s">
        <v>2286</v>
      </c>
      <c r="P717" s="467" t="s">
        <v>307</v>
      </c>
      <c r="Q717" s="467" t="s">
        <v>947</v>
      </c>
      <c r="R717" s="467" t="s">
        <v>2168</v>
      </c>
      <c r="S717" s="467" t="s">
        <v>61</v>
      </c>
      <c r="T717" s="467" t="s">
        <v>240</v>
      </c>
      <c r="U717" s="467" t="s">
        <v>302</v>
      </c>
      <c r="V717" s="467">
        <v>211.33</v>
      </c>
      <c r="W717" s="467">
        <v>240</v>
      </c>
    </row>
    <row r="718" spans="1:23">
      <c r="A718" s="467"/>
      <c r="B718" s="467"/>
      <c r="C718" s="468" t="s">
        <v>3235</v>
      </c>
      <c r="D718" s="467" t="s">
        <v>195</v>
      </c>
      <c r="E718" s="467" t="s">
        <v>259</v>
      </c>
      <c r="F718" s="472">
        <v>43677</v>
      </c>
      <c r="G718" s="467" t="s">
        <v>1808</v>
      </c>
      <c r="H718" s="467" t="s">
        <v>2410</v>
      </c>
      <c r="I718" s="467" t="s">
        <v>2411</v>
      </c>
      <c r="J718" s="467" t="s">
        <v>1900</v>
      </c>
      <c r="K718" s="467">
        <v>9.4499999999999993</v>
      </c>
      <c r="L718" s="467" t="s">
        <v>10</v>
      </c>
      <c r="M718" s="467">
        <v>12</v>
      </c>
      <c r="N718" s="467" t="s">
        <v>339</v>
      </c>
      <c r="O718" s="467" t="s">
        <v>2293</v>
      </c>
      <c r="P718" s="467" t="s">
        <v>307</v>
      </c>
      <c r="Q718" s="467" t="s">
        <v>2168</v>
      </c>
      <c r="R718" s="467" t="s">
        <v>2168</v>
      </c>
      <c r="S718" s="467" t="s">
        <v>61</v>
      </c>
      <c r="T718" s="467" t="s">
        <v>240</v>
      </c>
      <c r="U718" s="467" t="s">
        <v>302</v>
      </c>
      <c r="V718" s="467">
        <v>10.57</v>
      </c>
      <c r="W718" s="467">
        <v>12</v>
      </c>
    </row>
    <row r="719" spans="1:23">
      <c r="A719" s="467"/>
      <c r="B719" s="467"/>
      <c r="C719" s="468" t="s">
        <v>3236</v>
      </c>
      <c r="D719" s="467" t="s">
        <v>195</v>
      </c>
      <c r="E719" s="467" t="s">
        <v>259</v>
      </c>
      <c r="F719" s="472">
        <v>43677</v>
      </c>
      <c r="G719" s="467" t="s">
        <v>1820</v>
      </c>
      <c r="H719" s="467" t="s">
        <v>2410</v>
      </c>
      <c r="I719" s="467" t="s">
        <v>2411</v>
      </c>
      <c r="J719" s="467" t="s">
        <v>1901</v>
      </c>
      <c r="K719" s="467">
        <v>78.739999999999995</v>
      </c>
      <c r="L719" s="467" t="s">
        <v>10</v>
      </c>
      <c r="M719" s="467">
        <v>100</v>
      </c>
      <c r="N719" s="467" t="s">
        <v>536</v>
      </c>
      <c r="O719" s="467" t="s">
        <v>2298</v>
      </c>
      <c r="P719" s="467" t="s">
        <v>307</v>
      </c>
      <c r="Q719" s="467" t="s">
        <v>2168</v>
      </c>
      <c r="R719" s="467" t="s">
        <v>2168</v>
      </c>
      <c r="S719" s="467" t="s">
        <v>61</v>
      </c>
      <c r="T719" s="467" t="s">
        <v>240</v>
      </c>
      <c r="U719" s="467" t="s">
        <v>302</v>
      </c>
      <c r="V719" s="467">
        <v>88.05</v>
      </c>
      <c r="W719" s="467">
        <v>100</v>
      </c>
    </row>
    <row r="720" spans="1:23">
      <c r="A720" s="467"/>
      <c r="B720" s="467"/>
      <c r="C720" s="468" t="s">
        <v>3237</v>
      </c>
      <c r="D720" s="467" t="s">
        <v>195</v>
      </c>
      <c r="E720" s="467" t="s">
        <v>259</v>
      </c>
      <c r="F720" s="472">
        <v>43708</v>
      </c>
      <c r="G720" s="467" t="s">
        <v>1840</v>
      </c>
      <c r="H720" s="467" t="s">
        <v>2435</v>
      </c>
      <c r="I720" s="467" t="s">
        <v>2332</v>
      </c>
      <c r="J720" s="467" t="s">
        <v>1902</v>
      </c>
      <c r="K720" s="467">
        <v>67.52</v>
      </c>
      <c r="L720" s="467" t="s">
        <v>10</v>
      </c>
      <c r="M720" s="467">
        <v>82.5</v>
      </c>
      <c r="N720" s="467" t="s">
        <v>344</v>
      </c>
      <c r="O720" s="467" t="s">
        <v>2263</v>
      </c>
      <c r="P720" s="467" t="s">
        <v>307</v>
      </c>
      <c r="Q720" s="467" t="s">
        <v>2168</v>
      </c>
      <c r="R720" s="467" t="s">
        <v>2168</v>
      </c>
      <c r="S720" s="467" t="s">
        <v>61</v>
      </c>
      <c r="T720" s="467" t="s">
        <v>240</v>
      </c>
      <c r="U720" s="467" t="s">
        <v>302</v>
      </c>
      <c r="V720" s="467">
        <v>73.67</v>
      </c>
      <c r="W720" s="467">
        <v>82.5</v>
      </c>
    </row>
    <row r="721" spans="1:23">
      <c r="A721" s="467"/>
      <c r="B721" s="467"/>
      <c r="C721" s="468" t="s">
        <v>3238</v>
      </c>
      <c r="D721" s="467" t="s">
        <v>195</v>
      </c>
      <c r="E721" s="467" t="s">
        <v>259</v>
      </c>
      <c r="F721" s="472">
        <v>43738</v>
      </c>
      <c r="G721" s="467" t="s">
        <v>1593</v>
      </c>
      <c r="H721" s="467" t="s">
        <v>2858</v>
      </c>
      <c r="I721" s="467" t="s">
        <v>2248</v>
      </c>
      <c r="J721" s="467" t="s">
        <v>1594</v>
      </c>
      <c r="K721" s="467">
        <v>24.67</v>
      </c>
      <c r="L721" s="467" t="s">
        <v>10</v>
      </c>
      <c r="M721" s="467">
        <v>30</v>
      </c>
      <c r="N721" s="467" t="s">
        <v>339</v>
      </c>
      <c r="O721" s="467" t="s">
        <v>2293</v>
      </c>
      <c r="P721" s="467" t="s">
        <v>307</v>
      </c>
      <c r="Q721" s="467" t="s">
        <v>2168</v>
      </c>
      <c r="R721" s="467" t="s">
        <v>2168</v>
      </c>
      <c r="S721" s="467" t="s">
        <v>61</v>
      </c>
      <c r="T721" s="467" t="s">
        <v>240</v>
      </c>
      <c r="U721" s="467" t="s">
        <v>302</v>
      </c>
      <c r="V721" s="467">
        <v>27.25</v>
      </c>
      <c r="W721" s="467">
        <v>30</v>
      </c>
    </row>
    <row r="722" spans="1:23">
      <c r="A722" s="467"/>
      <c r="B722" s="467"/>
      <c r="C722" s="468" t="s">
        <v>3239</v>
      </c>
      <c r="D722" s="467" t="s">
        <v>195</v>
      </c>
      <c r="E722" s="467" t="s">
        <v>259</v>
      </c>
      <c r="F722" s="472">
        <v>43769</v>
      </c>
      <c r="G722" s="467" t="s">
        <v>2740</v>
      </c>
      <c r="H722" s="467" t="s">
        <v>2258</v>
      </c>
      <c r="I722" s="467" t="s">
        <v>2176</v>
      </c>
      <c r="J722" s="467" t="s">
        <v>3240</v>
      </c>
      <c r="K722" s="467">
        <v>4.0599999999999996</v>
      </c>
      <c r="L722" s="467" t="s">
        <v>10</v>
      </c>
      <c r="M722" s="467">
        <v>5</v>
      </c>
      <c r="N722" s="467" t="s">
        <v>410</v>
      </c>
      <c r="O722" s="467" t="s">
        <v>2260</v>
      </c>
      <c r="P722" s="467" t="s">
        <v>307</v>
      </c>
      <c r="Q722" s="467" t="s">
        <v>547</v>
      </c>
      <c r="R722" s="467" t="s">
        <v>2168</v>
      </c>
      <c r="S722" s="467" t="s">
        <v>61</v>
      </c>
      <c r="T722" s="467" t="s">
        <v>240</v>
      </c>
      <c r="U722" s="467" t="s">
        <v>302</v>
      </c>
      <c r="V722" s="467">
        <v>4.57</v>
      </c>
      <c r="W722" s="467">
        <v>5</v>
      </c>
    </row>
    <row r="723" spans="1:23">
      <c r="A723" s="467"/>
      <c r="B723" s="467"/>
      <c r="C723" s="468" t="s">
        <v>3241</v>
      </c>
      <c r="D723" s="467" t="s">
        <v>195</v>
      </c>
      <c r="E723" s="467" t="s">
        <v>259</v>
      </c>
      <c r="F723" s="472">
        <v>43769</v>
      </c>
      <c r="G723" s="467" t="s">
        <v>3242</v>
      </c>
      <c r="H723" s="467" t="s">
        <v>2258</v>
      </c>
      <c r="I723" s="467" t="s">
        <v>2176</v>
      </c>
      <c r="J723" s="467" t="s">
        <v>3243</v>
      </c>
      <c r="K723" s="467">
        <v>507.27</v>
      </c>
      <c r="L723" s="467" t="s">
        <v>10</v>
      </c>
      <c r="M723" s="467">
        <v>624</v>
      </c>
      <c r="N723" s="467" t="s">
        <v>344</v>
      </c>
      <c r="O723" s="467" t="s">
        <v>2263</v>
      </c>
      <c r="P723" s="467" t="s">
        <v>307</v>
      </c>
      <c r="Q723" s="467" t="s">
        <v>2168</v>
      </c>
      <c r="R723" s="467" t="s">
        <v>2168</v>
      </c>
      <c r="S723" s="467" t="s">
        <v>61</v>
      </c>
      <c r="T723" s="467" t="s">
        <v>240</v>
      </c>
      <c r="U723" s="467" t="s">
        <v>302</v>
      </c>
      <c r="V723" s="467">
        <v>571.39</v>
      </c>
      <c r="W723" s="467">
        <v>624</v>
      </c>
    </row>
    <row r="724" spans="1:23">
      <c r="A724" s="467"/>
      <c r="B724" s="467"/>
      <c r="C724" s="468" t="s">
        <v>3244</v>
      </c>
      <c r="D724" s="467" t="s">
        <v>195</v>
      </c>
      <c r="E724" s="467" t="s">
        <v>259</v>
      </c>
      <c r="F724" s="472">
        <v>43769</v>
      </c>
      <c r="G724" s="467" t="s">
        <v>3245</v>
      </c>
      <c r="H724" s="467" t="s">
        <v>2258</v>
      </c>
      <c r="I724" s="467" t="s">
        <v>2176</v>
      </c>
      <c r="J724" s="467" t="s">
        <v>3246</v>
      </c>
      <c r="K724" s="467">
        <v>736.52</v>
      </c>
      <c r="L724" s="467" t="s">
        <v>10</v>
      </c>
      <c r="M724" s="467">
        <v>906</v>
      </c>
      <c r="N724" s="467" t="s">
        <v>346</v>
      </c>
      <c r="O724" s="467" t="s">
        <v>2266</v>
      </c>
      <c r="P724" s="467" t="s">
        <v>307</v>
      </c>
      <c r="Q724" s="467" t="s">
        <v>2168</v>
      </c>
      <c r="R724" s="467" t="s">
        <v>2168</v>
      </c>
      <c r="S724" s="467" t="s">
        <v>61</v>
      </c>
      <c r="T724" s="467" t="s">
        <v>240</v>
      </c>
      <c r="U724" s="467" t="s">
        <v>302</v>
      </c>
      <c r="V724" s="467">
        <v>829.62</v>
      </c>
      <c r="W724" s="467">
        <v>906</v>
      </c>
    </row>
    <row r="725" spans="1:23">
      <c r="A725" s="467"/>
      <c r="B725" s="467"/>
      <c r="C725" s="468" t="s">
        <v>3247</v>
      </c>
      <c r="D725" s="467" t="s">
        <v>195</v>
      </c>
      <c r="E725" s="467" t="s">
        <v>259</v>
      </c>
      <c r="F725" s="472">
        <v>43830</v>
      </c>
      <c r="G725" s="467" t="s">
        <v>2395</v>
      </c>
      <c r="H725" s="467" t="s">
        <v>3248</v>
      </c>
      <c r="I725" s="467" t="s">
        <v>2397</v>
      </c>
      <c r="J725" s="467" t="s">
        <v>3249</v>
      </c>
      <c r="K725" s="467">
        <v>23.2</v>
      </c>
      <c r="L725" s="467" t="s">
        <v>10</v>
      </c>
      <c r="M725" s="467">
        <v>30</v>
      </c>
      <c r="N725" s="467" t="s">
        <v>410</v>
      </c>
      <c r="O725" s="467" t="s">
        <v>2260</v>
      </c>
      <c r="P725" s="467" t="s">
        <v>307</v>
      </c>
      <c r="Q725" s="467" t="s">
        <v>472</v>
      </c>
      <c r="R725" s="467" t="s">
        <v>2168</v>
      </c>
      <c r="S725" s="467" t="s">
        <v>61</v>
      </c>
      <c r="T725" s="467" t="s">
        <v>240</v>
      </c>
      <c r="U725" s="467" t="s">
        <v>302</v>
      </c>
      <c r="V725" s="467">
        <v>27.24</v>
      </c>
      <c r="W725" s="467">
        <v>30</v>
      </c>
    </row>
    <row r="726" spans="1:23">
      <c r="A726" s="467"/>
      <c r="B726" s="467"/>
      <c r="C726" s="468" t="s">
        <v>3250</v>
      </c>
      <c r="D726" s="467" t="s">
        <v>195</v>
      </c>
      <c r="E726" s="467" t="s">
        <v>259</v>
      </c>
      <c r="F726" s="472">
        <v>43830</v>
      </c>
      <c r="G726" s="467" t="s">
        <v>3251</v>
      </c>
      <c r="H726" s="467" t="s">
        <v>3252</v>
      </c>
      <c r="I726" s="467" t="s">
        <v>2397</v>
      </c>
      <c r="J726" s="467" t="s">
        <v>3253</v>
      </c>
      <c r="K726" s="467">
        <v>13.53</v>
      </c>
      <c r="L726" s="467" t="s">
        <v>10</v>
      </c>
      <c r="M726" s="467">
        <v>17.5</v>
      </c>
      <c r="N726" s="467" t="s">
        <v>412</v>
      </c>
      <c r="O726" s="467" t="s">
        <v>2286</v>
      </c>
      <c r="P726" s="467" t="s">
        <v>307</v>
      </c>
      <c r="Q726" s="467" t="s">
        <v>429</v>
      </c>
      <c r="R726" s="467" t="s">
        <v>2168</v>
      </c>
      <c r="S726" s="467" t="s">
        <v>61</v>
      </c>
      <c r="T726" s="467" t="s">
        <v>240</v>
      </c>
      <c r="U726" s="467" t="s">
        <v>302</v>
      </c>
      <c r="V726" s="467">
        <v>15.88</v>
      </c>
      <c r="W726" s="467">
        <v>17.5</v>
      </c>
    </row>
    <row r="727" spans="1:23">
      <c r="A727" s="467"/>
      <c r="B727" s="467"/>
      <c r="C727" s="468" t="s">
        <v>3254</v>
      </c>
      <c r="D727" s="467" t="s">
        <v>195</v>
      </c>
      <c r="E727" s="467" t="s">
        <v>259</v>
      </c>
      <c r="F727" s="472">
        <v>43830</v>
      </c>
      <c r="G727" s="467" t="s">
        <v>3255</v>
      </c>
      <c r="H727" s="467" t="s">
        <v>3256</v>
      </c>
      <c r="I727" s="467" t="s">
        <v>3257</v>
      </c>
      <c r="J727" s="467" t="s">
        <v>3258</v>
      </c>
      <c r="K727" s="467">
        <v>46.4</v>
      </c>
      <c r="L727" s="467" t="s">
        <v>10</v>
      </c>
      <c r="M727" s="467">
        <v>60</v>
      </c>
      <c r="N727" s="467" t="s">
        <v>416</v>
      </c>
      <c r="O727" s="467" t="s">
        <v>2277</v>
      </c>
      <c r="P727" s="467" t="s">
        <v>445</v>
      </c>
      <c r="Q727" s="467" t="s">
        <v>446</v>
      </c>
      <c r="R727" s="467" t="s">
        <v>2168</v>
      </c>
      <c r="S727" s="467" t="s">
        <v>61</v>
      </c>
      <c r="T727" s="467" t="s">
        <v>240</v>
      </c>
      <c r="U727" s="467" t="s">
        <v>302</v>
      </c>
      <c r="V727" s="467">
        <v>54.47</v>
      </c>
      <c r="W727" s="467">
        <v>60</v>
      </c>
    </row>
    <row r="728" spans="1:23">
      <c r="A728" s="467"/>
      <c r="B728" s="467"/>
      <c r="C728" s="468" t="s">
        <v>3259</v>
      </c>
      <c r="D728" s="467" t="s">
        <v>195</v>
      </c>
      <c r="E728" s="467" t="s">
        <v>259</v>
      </c>
      <c r="F728" s="472">
        <v>43830</v>
      </c>
      <c r="G728" s="467" t="s">
        <v>3255</v>
      </c>
      <c r="H728" s="467" t="s">
        <v>3256</v>
      </c>
      <c r="I728" s="467" t="s">
        <v>3257</v>
      </c>
      <c r="J728" s="467" t="s">
        <v>3260</v>
      </c>
      <c r="K728" s="467">
        <v>30.93</v>
      </c>
      <c r="L728" s="467" t="s">
        <v>10</v>
      </c>
      <c r="M728" s="467">
        <v>40</v>
      </c>
      <c r="N728" s="467" t="s">
        <v>416</v>
      </c>
      <c r="O728" s="467" t="s">
        <v>2277</v>
      </c>
      <c r="P728" s="467" t="s">
        <v>445</v>
      </c>
      <c r="Q728" s="467" t="s">
        <v>429</v>
      </c>
      <c r="R728" s="467" t="s">
        <v>2168</v>
      </c>
      <c r="S728" s="467" t="s">
        <v>61</v>
      </c>
      <c r="T728" s="467" t="s">
        <v>240</v>
      </c>
      <c r="U728" s="467" t="s">
        <v>302</v>
      </c>
      <c r="V728" s="467">
        <v>36.31</v>
      </c>
      <c r="W728" s="467">
        <v>40</v>
      </c>
    </row>
    <row r="729" spans="1:23">
      <c r="A729" s="467"/>
      <c r="B729" s="467"/>
      <c r="C729" s="468" t="s">
        <v>3261</v>
      </c>
      <c r="D729" s="467" t="s">
        <v>195</v>
      </c>
      <c r="E729" s="467" t="s">
        <v>259</v>
      </c>
      <c r="F729" s="472">
        <v>43830</v>
      </c>
      <c r="G729" s="467" t="s">
        <v>3262</v>
      </c>
      <c r="H729" s="467" t="s">
        <v>3263</v>
      </c>
      <c r="I729" s="467" t="s">
        <v>3257</v>
      </c>
      <c r="J729" s="467" t="s">
        <v>3264</v>
      </c>
      <c r="K729" s="467">
        <v>5.8</v>
      </c>
      <c r="L729" s="467" t="s">
        <v>10</v>
      </c>
      <c r="M729" s="467">
        <v>7.5</v>
      </c>
      <c r="N729" s="467" t="s">
        <v>410</v>
      </c>
      <c r="O729" s="467" t="s">
        <v>2260</v>
      </c>
      <c r="P729" s="467" t="s">
        <v>445</v>
      </c>
      <c r="Q729" s="467" t="s">
        <v>446</v>
      </c>
      <c r="R729" s="467" t="s">
        <v>2168</v>
      </c>
      <c r="S729" s="467" t="s">
        <v>61</v>
      </c>
      <c r="T729" s="467" t="s">
        <v>240</v>
      </c>
      <c r="U729" s="467" t="s">
        <v>302</v>
      </c>
      <c r="V729" s="467">
        <v>6.81</v>
      </c>
      <c r="W729" s="467">
        <v>7.5</v>
      </c>
    </row>
    <row r="730" spans="1:23">
      <c r="A730" s="467"/>
      <c r="B730" s="467"/>
      <c r="C730" s="468" t="s">
        <v>3265</v>
      </c>
      <c r="D730" s="467" t="s">
        <v>195</v>
      </c>
      <c r="E730" s="467" t="s">
        <v>259</v>
      </c>
      <c r="F730" s="472">
        <v>43830</v>
      </c>
      <c r="G730" s="467" t="s">
        <v>3262</v>
      </c>
      <c r="H730" s="467" t="s">
        <v>3263</v>
      </c>
      <c r="I730" s="467" t="s">
        <v>3257</v>
      </c>
      <c r="J730" s="467" t="s">
        <v>3266</v>
      </c>
      <c r="K730" s="467">
        <v>5.8</v>
      </c>
      <c r="L730" s="467" t="s">
        <v>10</v>
      </c>
      <c r="M730" s="467">
        <v>7.5</v>
      </c>
      <c r="N730" s="467" t="s">
        <v>410</v>
      </c>
      <c r="O730" s="467" t="s">
        <v>2260</v>
      </c>
      <c r="P730" s="467" t="s">
        <v>445</v>
      </c>
      <c r="Q730" s="467" t="s">
        <v>429</v>
      </c>
      <c r="R730" s="467" t="s">
        <v>2168</v>
      </c>
      <c r="S730" s="467" t="s">
        <v>61</v>
      </c>
      <c r="T730" s="467" t="s">
        <v>240</v>
      </c>
      <c r="U730" s="467" t="s">
        <v>302</v>
      </c>
      <c r="V730" s="467">
        <v>6.81</v>
      </c>
      <c r="W730" s="467">
        <v>7.5</v>
      </c>
    </row>
    <row r="731" spans="1:23">
      <c r="A731" s="467"/>
      <c r="B731" s="467"/>
      <c r="C731" s="468" t="s">
        <v>3267</v>
      </c>
      <c r="D731" s="467" t="s">
        <v>195</v>
      </c>
      <c r="E731" s="467" t="s">
        <v>259</v>
      </c>
      <c r="F731" s="472">
        <v>43830</v>
      </c>
      <c r="G731" s="467" t="s">
        <v>2748</v>
      </c>
      <c r="H731" s="467" t="s">
        <v>3268</v>
      </c>
      <c r="I731" s="467" t="s">
        <v>2749</v>
      </c>
      <c r="J731" s="467" t="s">
        <v>3269</v>
      </c>
      <c r="K731" s="467">
        <v>-83.51</v>
      </c>
      <c r="L731" s="467" t="s">
        <v>10</v>
      </c>
      <c r="M731" s="467">
        <v>-108</v>
      </c>
      <c r="N731" s="467" t="s">
        <v>2751</v>
      </c>
      <c r="O731" s="467" t="s">
        <v>2752</v>
      </c>
      <c r="P731" s="467" t="s">
        <v>307</v>
      </c>
      <c r="Q731" s="467" t="s">
        <v>2168</v>
      </c>
      <c r="R731" s="467" t="s">
        <v>2168</v>
      </c>
      <c r="S731" s="467" t="s">
        <v>61</v>
      </c>
      <c r="T731" s="467" t="s">
        <v>240</v>
      </c>
      <c r="U731" s="467" t="s">
        <v>302</v>
      </c>
      <c r="V731" s="467">
        <v>-98.04</v>
      </c>
      <c r="W731" s="467">
        <v>-108</v>
      </c>
    </row>
    <row r="732" spans="1:23">
      <c r="A732" s="467"/>
      <c r="B732" s="467"/>
      <c r="C732" s="468" t="s">
        <v>3270</v>
      </c>
      <c r="D732" s="467" t="s">
        <v>195</v>
      </c>
      <c r="E732" s="467" t="s">
        <v>259</v>
      </c>
      <c r="F732" s="472">
        <v>43830</v>
      </c>
      <c r="G732" s="467" t="s">
        <v>2748</v>
      </c>
      <c r="H732" s="467" t="s">
        <v>3271</v>
      </c>
      <c r="I732" s="467" t="s">
        <v>2749</v>
      </c>
      <c r="J732" s="467" t="s">
        <v>3272</v>
      </c>
      <c r="K732" s="467">
        <v>83.51</v>
      </c>
      <c r="L732" s="467" t="s">
        <v>10</v>
      </c>
      <c r="M732" s="467">
        <v>108</v>
      </c>
      <c r="N732" s="467" t="s">
        <v>533</v>
      </c>
      <c r="O732" s="467" t="s">
        <v>2407</v>
      </c>
      <c r="P732" s="467" t="s">
        <v>307</v>
      </c>
      <c r="Q732" s="467" t="s">
        <v>2168</v>
      </c>
      <c r="R732" s="467" t="s">
        <v>2168</v>
      </c>
      <c r="S732" s="467" t="s">
        <v>61</v>
      </c>
      <c r="T732" s="467" t="s">
        <v>240</v>
      </c>
      <c r="U732" s="467" t="s">
        <v>302</v>
      </c>
      <c r="V732" s="467">
        <v>98.04</v>
      </c>
      <c r="W732" s="467">
        <v>108</v>
      </c>
    </row>
    <row r="733" spans="1:23">
      <c r="A733" s="467"/>
      <c r="B733" s="467"/>
      <c r="C733" s="468" t="s">
        <v>3273</v>
      </c>
      <c r="D733" s="467" t="s">
        <v>196</v>
      </c>
      <c r="E733" s="467" t="s">
        <v>259</v>
      </c>
      <c r="F733" s="472">
        <v>43677</v>
      </c>
      <c r="G733" s="467" t="s">
        <v>1903</v>
      </c>
      <c r="H733" s="467" t="s">
        <v>2410</v>
      </c>
      <c r="I733" s="467" t="s">
        <v>2411</v>
      </c>
      <c r="J733" s="467" t="s">
        <v>1904</v>
      </c>
      <c r="K733" s="467">
        <v>23.62</v>
      </c>
      <c r="L733" s="467" t="s">
        <v>10</v>
      </c>
      <c r="M733" s="467">
        <v>30</v>
      </c>
      <c r="N733" s="467" t="s">
        <v>410</v>
      </c>
      <c r="O733" s="467" t="s">
        <v>2260</v>
      </c>
      <c r="P733" s="467" t="s">
        <v>307</v>
      </c>
      <c r="Q733" s="467" t="s">
        <v>1905</v>
      </c>
      <c r="R733" s="467" t="s">
        <v>2168</v>
      </c>
      <c r="S733" s="467" t="s">
        <v>61</v>
      </c>
      <c r="T733" s="467" t="s">
        <v>240</v>
      </c>
      <c r="U733" s="467" t="s">
        <v>302</v>
      </c>
      <c r="V733" s="467">
        <v>26.41</v>
      </c>
      <c r="W733" s="467">
        <v>30</v>
      </c>
    </row>
    <row r="734" spans="1:23">
      <c r="A734" s="467"/>
      <c r="B734" s="467"/>
      <c r="C734" s="468" t="s">
        <v>3274</v>
      </c>
      <c r="D734" s="467" t="s">
        <v>196</v>
      </c>
      <c r="E734" s="467" t="s">
        <v>259</v>
      </c>
      <c r="F734" s="472">
        <v>43677</v>
      </c>
      <c r="G734" s="467" t="s">
        <v>1906</v>
      </c>
      <c r="H734" s="467" t="s">
        <v>3231</v>
      </c>
      <c r="I734" s="467" t="s">
        <v>2411</v>
      </c>
      <c r="J734" s="467" t="s">
        <v>1907</v>
      </c>
      <c r="K734" s="467">
        <v>188.99</v>
      </c>
      <c r="L734" s="467" t="s">
        <v>10</v>
      </c>
      <c r="M734" s="467">
        <v>240</v>
      </c>
      <c r="N734" s="467" t="s">
        <v>416</v>
      </c>
      <c r="O734" s="467" t="s">
        <v>2277</v>
      </c>
      <c r="P734" s="467" t="s">
        <v>445</v>
      </c>
      <c r="Q734" s="467" t="s">
        <v>969</v>
      </c>
      <c r="R734" s="467" t="s">
        <v>2168</v>
      </c>
      <c r="S734" s="467" t="s">
        <v>61</v>
      </c>
      <c r="T734" s="467" t="s">
        <v>240</v>
      </c>
      <c r="U734" s="467" t="s">
        <v>302</v>
      </c>
      <c r="V734" s="467">
        <v>211.33</v>
      </c>
      <c r="W734" s="467">
        <v>240</v>
      </c>
    </row>
    <row r="735" spans="1:23">
      <c r="A735" s="467"/>
      <c r="B735" s="467"/>
      <c r="C735" s="468" t="s">
        <v>3275</v>
      </c>
      <c r="D735" s="467" t="s">
        <v>196</v>
      </c>
      <c r="E735" s="467" t="s">
        <v>259</v>
      </c>
      <c r="F735" s="472">
        <v>43708</v>
      </c>
      <c r="G735" s="467" t="s">
        <v>1908</v>
      </c>
      <c r="H735" s="467" t="s">
        <v>2435</v>
      </c>
      <c r="I735" s="467" t="s">
        <v>2332</v>
      </c>
      <c r="J735" s="467" t="s">
        <v>1909</v>
      </c>
      <c r="K735" s="467">
        <v>9.82</v>
      </c>
      <c r="L735" s="467" t="s">
        <v>10</v>
      </c>
      <c r="M735" s="467">
        <v>12</v>
      </c>
      <c r="N735" s="467" t="s">
        <v>410</v>
      </c>
      <c r="O735" s="467" t="s">
        <v>2260</v>
      </c>
      <c r="P735" s="467" t="s">
        <v>307</v>
      </c>
      <c r="Q735" s="467" t="s">
        <v>969</v>
      </c>
      <c r="R735" s="467" t="s">
        <v>2168</v>
      </c>
      <c r="S735" s="467" t="s">
        <v>61</v>
      </c>
      <c r="T735" s="467" t="s">
        <v>240</v>
      </c>
      <c r="U735" s="467" t="s">
        <v>302</v>
      </c>
      <c r="V735" s="467">
        <v>10.71</v>
      </c>
      <c r="W735" s="467">
        <v>12</v>
      </c>
    </row>
    <row r="736" spans="1:23">
      <c r="A736" s="467"/>
      <c r="B736" s="467"/>
      <c r="C736" s="468" t="s">
        <v>3276</v>
      </c>
      <c r="D736" s="467" t="s">
        <v>196</v>
      </c>
      <c r="E736" s="467" t="s">
        <v>259</v>
      </c>
      <c r="F736" s="472">
        <v>43708</v>
      </c>
      <c r="G736" s="467" t="s">
        <v>1908</v>
      </c>
      <c r="H736" s="467" t="s">
        <v>2435</v>
      </c>
      <c r="I736" s="467" t="s">
        <v>2332</v>
      </c>
      <c r="J736" s="467" t="s">
        <v>1910</v>
      </c>
      <c r="K736" s="467">
        <v>97.4</v>
      </c>
      <c r="L736" s="467" t="s">
        <v>10</v>
      </c>
      <c r="M736" s="467">
        <v>119</v>
      </c>
      <c r="N736" s="467" t="s">
        <v>412</v>
      </c>
      <c r="O736" s="467" t="s">
        <v>2286</v>
      </c>
      <c r="P736" s="467" t="s">
        <v>307</v>
      </c>
      <c r="Q736" s="467" t="s">
        <v>969</v>
      </c>
      <c r="R736" s="467" t="s">
        <v>2168</v>
      </c>
      <c r="S736" s="467" t="s">
        <v>61</v>
      </c>
      <c r="T736" s="467" t="s">
        <v>240</v>
      </c>
      <c r="U736" s="467" t="s">
        <v>302</v>
      </c>
      <c r="V736" s="467">
        <v>106.27</v>
      </c>
      <c r="W736" s="467">
        <v>119</v>
      </c>
    </row>
    <row r="737" spans="1:23">
      <c r="A737" s="467"/>
      <c r="B737" s="467"/>
      <c r="C737" s="468" t="s">
        <v>3277</v>
      </c>
      <c r="D737" s="467" t="s">
        <v>198</v>
      </c>
      <c r="E737" s="467" t="s">
        <v>259</v>
      </c>
      <c r="F737" s="472">
        <v>43585</v>
      </c>
      <c r="G737" s="467" t="s">
        <v>1029</v>
      </c>
      <c r="H737" s="467" t="s">
        <v>2790</v>
      </c>
      <c r="I737" s="467" t="s">
        <v>2791</v>
      </c>
      <c r="J737" s="467" t="s">
        <v>1030</v>
      </c>
      <c r="K737" s="467">
        <v>195.51</v>
      </c>
      <c r="L737" s="467" t="s">
        <v>10</v>
      </c>
      <c r="M737" s="467">
        <v>255</v>
      </c>
      <c r="N737" s="467" t="s">
        <v>339</v>
      </c>
      <c r="O737" s="467" t="s">
        <v>2293</v>
      </c>
      <c r="P737" s="467" t="s">
        <v>307</v>
      </c>
      <c r="Q737" s="467" t="s">
        <v>2168</v>
      </c>
      <c r="R737" s="467" t="s">
        <v>2168</v>
      </c>
      <c r="S737" s="467" t="s">
        <v>61</v>
      </c>
      <c r="T737" s="467" t="s">
        <v>240</v>
      </c>
      <c r="U737" s="467" t="s">
        <v>302</v>
      </c>
      <c r="V737" s="467">
        <v>228.52</v>
      </c>
      <c r="W737" s="467">
        <v>255</v>
      </c>
    </row>
    <row r="738" spans="1:23">
      <c r="A738" s="467"/>
      <c r="B738" s="467"/>
      <c r="C738" s="468" t="s">
        <v>3278</v>
      </c>
      <c r="D738" s="467" t="s">
        <v>198</v>
      </c>
      <c r="E738" s="467" t="s">
        <v>259</v>
      </c>
      <c r="F738" s="472">
        <v>43585</v>
      </c>
      <c r="G738" s="467" t="s">
        <v>1031</v>
      </c>
      <c r="H738" s="467" t="s">
        <v>2790</v>
      </c>
      <c r="I738" s="467" t="s">
        <v>2791</v>
      </c>
      <c r="J738" s="467" t="s">
        <v>1032</v>
      </c>
      <c r="K738" s="467">
        <v>306.69</v>
      </c>
      <c r="L738" s="467" t="s">
        <v>10</v>
      </c>
      <c r="M738" s="467">
        <v>400</v>
      </c>
      <c r="N738" s="467" t="s">
        <v>344</v>
      </c>
      <c r="O738" s="467" t="s">
        <v>2263</v>
      </c>
      <c r="P738" s="467" t="s">
        <v>307</v>
      </c>
      <c r="Q738" s="467" t="s">
        <v>2168</v>
      </c>
      <c r="R738" s="467" t="s">
        <v>2168</v>
      </c>
      <c r="S738" s="467" t="s">
        <v>61</v>
      </c>
      <c r="T738" s="467" t="s">
        <v>240</v>
      </c>
      <c r="U738" s="467" t="s">
        <v>302</v>
      </c>
      <c r="V738" s="467">
        <v>358.47</v>
      </c>
      <c r="W738" s="467">
        <v>400</v>
      </c>
    </row>
    <row r="739" spans="1:23">
      <c r="A739" s="467"/>
      <c r="B739" s="467"/>
      <c r="C739" s="468" t="s">
        <v>3279</v>
      </c>
      <c r="D739" s="467" t="s">
        <v>198</v>
      </c>
      <c r="E739" s="467" t="s">
        <v>259</v>
      </c>
      <c r="F739" s="472">
        <v>43585</v>
      </c>
      <c r="G739" s="467" t="s">
        <v>1029</v>
      </c>
      <c r="H739" s="467" t="s">
        <v>2790</v>
      </c>
      <c r="I739" s="467" t="s">
        <v>2791</v>
      </c>
      <c r="J739" s="467" t="s">
        <v>1033</v>
      </c>
      <c r="K739" s="467">
        <v>214.68</v>
      </c>
      <c r="L739" s="467" t="s">
        <v>10</v>
      </c>
      <c r="M739" s="467">
        <v>280</v>
      </c>
      <c r="N739" s="467" t="s">
        <v>346</v>
      </c>
      <c r="O739" s="467" t="s">
        <v>2266</v>
      </c>
      <c r="P739" s="467" t="s">
        <v>307</v>
      </c>
      <c r="Q739" s="467" t="s">
        <v>2168</v>
      </c>
      <c r="R739" s="467" t="s">
        <v>2168</v>
      </c>
      <c r="S739" s="467" t="s">
        <v>61</v>
      </c>
      <c r="T739" s="467" t="s">
        <v>240</v>
      </c>
      <c r="U739" s="467" t="s">
        <v>302</v>
      </c>
      <c r="V739" s="467">
        <v>250.93</v>
      </c>
      <c r="W739" s="467">
        <v>280</v>
      </c>
    </row>
    <row r="740" spans="1:23">
      <c r="A740" s="467"/>
      <c r="B740" s="467"/>
      <c r="C740" s="468" t="s">
        <v>3280</v>
      </c>
      <c r="D740" s="467" t="s">
        <v>198</v>
      </c>
      <c r="E740" s="467" t="s">
        <v>259</v>
      </c>
      <c r="F740" s="472">
        <v>43585</v>
      </c>
      <c r="G740" s="467" t="s">
        <v>1034</v>
      </c>
      <c r="H740" s="467" t="s">
        <v>2790</v>
      </c>
      <c r="I740" s="467" t="s">
        <v>2791</v>
      </c>
      <c r="J740" s="467" t="s">
        <v>1035</v>
      </c>
      <c r="K740" s="467">
        <v>161.01</v>
      </c>
      <c r="L740" s="467" t="s">
        <v>10</v>
      </c>
      <c r="M740" s="467">
        <v>210</v>
      </c>
      <c r="N740" s="467" t="s">
        <v>346</v>
      </c>
      <c r="O740" s="467" t="s">
        <v>2266</v>
      </c>
      <c r="P740" s="467" t="s">
        <v>307</v>
      </c>
      <c r="Q740" s="467" t="s">
        <v>2168</v>
      </c>
      <c r="R740" s="467" t="s">
        <v>2168</v>
      </c>
      <c r="S740" s="467" t="s">
        <v>61</v>
      </c>
      <c r="T740" s="467" t="s">
        <v>240</v>
      </c>
      <c r="U740" s="467" t="s">
        <v>302</v>
      </c>
      <c r="V740" s="467">
        <v>188.19</v>
      </c>
      <c r="W740" s="467">
        <v>210</v>
      </c>
    </row>
    <row r="741" spans="1:23">
      <c r="A741" s="467"/>
      <c r="B741" s="467"/>
      <c r="C741" s="468" t="s">
        <v>3281</v>
      </c>
      <c r="D741" s="467" t="s">
        <v>198</v>
      </c>
      <c r="E741" s="467" t="s">
        <v>259</v>
      </c>
      <c r="F741" s="472">
        <v>43585</v>
      </c>
      <c r="G741" s="467" t="s">
        <v>977</v>
      </c>
      <c r="H741" s="467" t="s">
        <v>2790</v>
      </c>
      <c r="I741" s="467" t="s">
        <v>2791</v>
      </c>
      <c r="J741" s="467" t="s">
        <v>1036</v>
      </c>
      <c r="K741" s="467">
        <v>49.84</v>
      </c>
      <c r="L741" s="467" t="s">
        <v>10</v>
      </c>
      <c r="M741" s="467">
        <v>65</v>
      </c>
      <c r="N741" s="467" t="s">
        <v>533</v>
      </c>
      <c r="O741" s="467" t="s">
        <v>2407</v>
      </c>
      <c r="P741" s="467" t="s">
        <v>307</v>
      </c>
      <c r="Q741" s="467" t="s">
        <v>2168</v>
      </c>
      <c r="R741" s="467" t="s">
        <v>2168</v>
      </c>
      <c r="S741" s="467" t="s">
        <v>61</v>
      </c>
      <c r="T741" s="467" t="s">
        <v>240</v>
      </c>
      <c r="U741" s="467" t="s">
        <v>302</v>
      </c>
      <c r="V741" s="467">
        <v>58.25</v>
      </c>
      <c r="W741" s="467">
        <v>65</v>
      </c>
    </row>
    <row r="742" spans="1:23">
      <c r="A742" s="467"/>
      <c r="B742" s="467"/>
      <c r="C742" s="468" t="s">
        <v>3282</v>
      </c>
      <c r="D742" s="467" t="s">
        <v>198</v>
      </c>
      <c r="E742" s="467" t="s">
        <v>259</v>
      </c>
      <c r="F742" s="472">
        <v>43585</v>
      </c>
      <c r="G742" s="467" t="s">
        <v>1034</v>
      </c>
      <c r="H742" s="467" t="s">
        <v>2790</v>
      </c>
      <c r="I742" s="467" t="s">
        <v>2791</v>
      </c>
      <c r="J742" s="467" t="s">
        <v>1037</v>
      </c>
      <c r="K742" s="467">
        <v>76.67</v>
      </c>
      <c r="L742" s="467" t="s">
        <v>10</v>
      </c>
      <c r="M742" s="467">
        <v>100</v>
      </c>
      <c r="N742" s="467" t="s">
        <v>536</v>
      </c>
      <c r="O742" s="467" t="s">
        <v>2298</v>
      </c>
      <c r="P742" s="467" t="s">
        <v>307</v>
      </c>
      <c r="Q742" s="467" t="s">
        <v>2168</v>
      </c>
      <c r="R742" s="467" t="s">
        <v>2168</v>
      </c>
      <c r="S742" s="467" t="s">
        <v>61</v>
      </c>
      <c r="T742" s="467" t="s">
        <v>240</v>
      </c>
      <c r="U742" s="467" t="s">
        <v>302</v>
      </c>
      <c r="V742" s="467">
        <v>89.61</v>
      </c>
      <c r="W742" s="467">
        <v>100</v>
      </c>
    </row>
    <row r="743" spans="1:23">
      <c r="A743" s="467"/>
      <c r="B743" s="467"/>
      <c r="C743" s="468" t="s">
        <v>3283</v>
      </c>
      <c r="D743" s="467" t="s">
        <v>199</v>
      </c>
      <c r="E743" s="467" t="s">
        <v>259</v>
      </c>
      <c r="F743" s="472">
        <v>43496</v>
      </c>
      <c r="G743" s="467" t="s">
        <v>385</v>
      </c>
      <c r="H743" s="467" t="s">
        <v>3005</v>
      </c>
      <c r="I743" s="467" t="s">
        <v>3006</v>
      </c>
      <c r="J743" s="467" t="s">
        <v>386</v>
      </c>
      <c r="K743" s="467">
        <v>932.66</v>
      </c>
      <c r="L743" s="467" t="s">
        <v>10</v>
      </c>
      <c r="M743" s="467">
        <v>1190.0999999999999</v>
      </c>
      <c r="N743" s="467" t="s">
        <v>387</v>
      </c>
      <c r="O743" s="467" t="s">
        <v>3007</v>
      </c>
      <c r="P743" s="467" t="s">
        <v>307</v>
      </c>
      <c r="Q743" s="467" t="s">
        <v>388</v>
      </c>
      <c r="R743" s="467" t="s">
        <v>2168</v>
      </c>
      <c r="S743" s="467" t="s">
        <v>61</v>
      </c>
      <c r="T743" s="467" t="s">
        <v>240</v>
      </c>
      <c r="U743" s="467" t="s">
        <v>302</v>
      </c>
      <c r="V743" s="467">
        <v>1033.1500000000001</v>
      </c>
      <c r="W743" s="467">
        <v>1190.0999999999999</v>
      </c>
    </row>
    <row r="744" spans="1:23">
      <c r="A744" s="467"/>
      <c r="B744" s="467"/>
      <c r="C744" s="468" t="s">
        <v>3284</v>
      </c>
      <c r="D744" s="467" t="s">
        <v>199</v>
      </c>
      <c r="E744" s="467" t="s">
        <v>259</v>
      </c>
      <c r="F744" s="472">
        <v>43496</v>
      </c>
      <c r="G744" s="467" t="s">
        <v>389</v>
      </c>
      <c r="H744" s="467" t="s">
        <v>3005</v>
      </c>
      <c r="I744" s="467" t="s">
        <v>3006</v>
      </c>
      <c r="J744" s="467" t="s">
        <v>390</v>
      </c>
      <c r="K744" s="467">
        <v>129.52000000000001</v>
      </c>
      <c r="L744" s="467" t="s">
        <v>10</v>
      </c>
      <c r="M744" s="467">
        <v>165.27</v>
      </c>
      <c r="N744" s="467" t="s">
        <v>391</v>
      </c>
      <c r="O744" s="467" t="s">
        <v>3009</v>
      </c>
      <c r="P744" s="467" t="s">
        <v>307</v>
      </c>
      <c r="Q744" s="467" t="s">
        <v>388</v>
      </c>
      <c r="R744" s="467" t="s">
        <v>2168</v>
      </c>
      <c r="S744" s="467" t="s">
        <v>61</v>
      </c>
      <c r="T744" s="467" t="s">
        <v>240</v>
      </c>
      <c r="U744" s="467" t="s">
        <v>302</v>
      </c>
      <c r="V744" s="467">
        <v>143.47999999999999</v>
      </c>
      <c r="W744" s="467">
        <v>165.27</v>
      </c>
    </row>
    <row r="745" spans="1:23">
      <c r="A745" s="467"/>
      <c r="B745" s="467"/>
      <c r="C745" s="468" t="s">
        <v>3285</v>
      </c>
      <c r="D745" s="467" t="s">
        <v>199</v>
      </c>
      <c r="E745" s="467" t="s">
        <v>259</v>
      </c>
      <c r="F745" s="472">
        <v>43496</v>
      </c>
      <c r="G745" s="467" t="s">
        <v>392</v>
      </c>
      <c r="H745" s="467" t="s">
        <v>3005</v>
      </c>
      <c r="I745" s="467" t="s">
        <v>3006</v>
      </c>
      <c r="J745" s="467" t="s">
        <v>393</v>
      </c>
      <c r="K745" s="467">
        <v>0.72</v>
      </c>
      <c r="L745" s="467" t="s">
        <v>10</v>
      </c>
      <c r="M745" s="467">
        <v>0.92</v>
      </c>
      <c r="N745" s="467" t="s">
        <v>394</v>
      </c>
      <c r="O745" s="467" t="s">
        <v>2399</v>
      </c>
      <c r="P745" s="467" t="s">
        <v>307</v>
      </c>
      <c r="Q745" s="467" t="s">
        <v>388</v>
      </c>
      <c r="R745" s="467" t="s">
        <v>2168</v>
      </c>
      <c r="S745" s="467" t="s">
        <v>61</v>
      </c>
      <c r="T745" s="467" t="s">
        <v>240</v>
      </c>
      <c r="U745" s="467" t="s">
        <v>302</v>
      </c>
      <c r="V745" s="467">
        <v>0.8</v>
      </c>
      <c r="W745" s="467">
        <v>0.92</v>
      </c>
    </row>
    <row r="746" spans="1:23">
      <c r="A746" s="467"/>
      <c r="B746" s="467"/>
      <c r="C746" s="468" t="s">
        <v>3286</v>
      </c>
      <c r="D746" s="467" t="s">
        <v>199</v>
      </c>
      <c r="E746" s="467" t="s">
        <v>259</v>
      </c>
      <c r="F746" s="472">
        <v>43496</v>
      </c>
      <c r="G746" s="467" t="s">
        <v>395</v>
      </c>
      <c r="H746" s="467" t="s">
        <v>3005</v>
      </c>
      <c r="I746" s="467" t="s">
        <v>3006</v>
      </c>
      <c r="J746" s="467" t="s">
        <v>396</v>
      </c>
      <c r="K746" s="467">
        <v>21.58</v>
      </c>
      <c r="L746" s="467" t="s">
        <v>10</v>
      </c>
      <c r="M746" s="467">
        <v>27.54</v>
      </c>
      <c r="N746" s="467" t="s">
        <v>394</v>
      </c>
      <c r="O746" s="467" t="s">
        <v>2399</v>
      </c>
      <c r="P746" s="467" t="s">
        <v>307</v>
      </c>
      <c r="Q746" s="467" t="s">
        <v>388</v>
      </c>
      <c r="R746" s="467" t="s">
        <v>2168</v>
      </c>
      <c r="S746" s="467" t="s">
        <v>61</v>
      </c>
      <c r="T746" s="467" t="s">
        <v>240</v>
      </c>
      <c r="U746" s="467" t="s">
        <v>302</v>
      </c>
      <c r="V746" s="467">
        <v>23.91</v>
      </c>
      <c r="W746" s="467">
        <v>27.54</v>
      </c>
    </row>
    <row r="747" spans="1:23">
      <c r="A747" s="467"/>
      <c r="B747" s="467"/>
      <c r="C747" s="468" t="s">
        <v>3287</v>
      </c>
      <c r="D747" s="467" t="s">
        <v>199</v>
      </c>
      <c r="E747" s="467" t="s">
        <v>259</v>
      </c>
      <c r="F747" s="472">
        <v>43616</v>
      </c>
      <c r="G747" s="467" t="s">
        <v>945</v>
      </c>
      <c r="H747" s="467" t="s">
        <v>2799</v>
      </c>
      <c r="I747" s="467" t="s">
        <v>2800</v>
      </c>
      <c r="J747" s="467" t="s">
        <v>946</v>
      </c>
      <c r="K747" s="467">
        <v>631.80999999999995</v>
      </c>
      <c r="L747" s="467" t="s">
        <v>10</v>
      </c>
      <c r="M747" s="467">
        <v>823.21</v>
      </c>
      <c r="N747" s="467" t="s">
        <v>387</v>
      </c>
      <c r="O747" s="467" t="s">
        <v>3007</v>
      </c>
      <c r="P747" s="467" t="s">
        <v>307</v>
      </c>
      <c r="Q747" s="467" t="s">
        <v>947</v>
      </c>
      <c r="R747" s="467" t="s">
        <v>2168</v>
      </c>
      <c r="S747" s="467" t="s">
        <v>61</v>
      </c>
      <c r="T747" s="467" t="s">
        <v>240</v>
      </c>
      <c r="U747" s="467" t="s">
        <v>302</v>
      </c>
      <c r="V747" s="467">
        <v>731.77</v>
      </c>
      <c r="W747" s="467">
        <v>823.21</v>
      </c>
    </row>
    <row r="748" spans="1:23">
      <c r="A748" s="467"/>
      <c r="B748" s="467"/>
      <c r="C748" s="468" t="s">
        <v>3288</v>
      </c>
      <c r="D748" s="467" t="s">
        <v>199</v>
      </c>
      <c r="E748" s="467" t="s">
        <v>259</v>
      </c>
      <c r="F748" s="472">
        <v>43616</v>
      </c>
      <c r="G748" s="467" t="s">
        <v>948</v>
      </c>
      <c r="H748" s="467" t="s">
        <v>2799</v>
      </c>
      <c r="I748" s="467" t="s">
        <v>2800</v>
      </c>
      <c r="J748" s="467" t="s">
        <v>949</v>
      </c>
      <c r="K748" s="467">
        <v>86.33</v>
      </c>
      <c r="L748" s="467" t="s">
        <v>10</v>
      </c>
      <c r="M748" s="467">
        <v>112.48</v>
      </c>
      <c r="N748" s="467" t="s">
        <v>391</v>
      </c>
      <c r="O748" s="467" t="s">
        <v>3009</v>
      </c>
      <c r="P748" s="467" t="s">
        <v>307</v>
      </c>
      <c r="Q748" s="467" t="s">
        <v>947</v>
      </c>
      <c r="R748" s="467" t="s">
        <v>2168</v>
      </c>
      <c r="S748" s="467" t="s">
        <v>61</v>
      </c>
      <c r="T748" s="467" t="s">
        <v>240</v>
      </c>
      <c r="U748" s="467" t="s">
        <v>302</v>
      </c>
      <c r="V748" s="467">
        <v>99.99</v>
      </c>
      <c r="W748" s="467">
        <v>112.48</v>
      </c>
    </row>
    <row r="749" spans="1:23">
      <c r="A749" s="467"/>
      <c r="B749" s="467"/>
      <c r="C749" s="468" t="s">
        <v>3289</v>
      </c>
      <c r="D749" s="467" t="s">
        <v>199</v>
      </c>
      <c r="E749" s="467" t="s">
        <v>259</v>
      </c>
      <c r="F749" s="472">
        <v>43616</v>
      </c>
      <c r="G749" s="467" t="s">
        <v>950</v>
      </c>
      <c r="H749" s="467" t="s">
        <v>2799</v>
      </c>
      <c r="I749" s="467" t="s">
        <v>2800</v>
      </c>
      <c r="J749" s="467" t="s">
        <v>951</v>
      </c>
      <c r="K749" s="467">
        <v>14.39</v>
      </c>
      <c r="L749" s="467" t="s">
        <v>10</v>
      </c>
      <c r="M749" s="467">
        <v>18.75</v>
      </c>
      <c r="N749" s="467" t="s">
        <v>394</v>
      </c>
      <c r="O749" s="467" t="s">
        <v>2399</v>
      </c>
      <c r="P749" s="467" t="s">
        <v>307</v>
      </c>
      <c r="Q749" s="467" t="s">
        <v>947</v>
      </c>
      <c r="R749" s="467" t="s">
        <v>2168</v>
      </c>
      <c r="S749" s="467" t="s">
        <v>61</v>
      </c>
      <c r="T749" s="467" t="s">
        <v>240</v>
      </c>
      <c r="U749" s="467" t="s">
        <v>302</v>
      </c>
      <c r="V749" s="467">
        <v>16.670000000000002</v>
      </c>
      <c r="W749" s="467">
        <v>18.75</v>
      </c>
    </row>
    <row r="750" spans="1:23">
      <c r="A750" s="467"/>
      <c r="B750" s="467"/>
      <c r="C750" s="468" t="s">
        <v>3290</v>
      </c>
      <c r="D750" s="467" t="s">
        <v>199</v>
      </c>
      <c r="E750" s="467" t="s">
        <v>259</v>
      </c>
      <c r="F750" s="472">
        <v>43616</v>
      </c>
      <c r="G750" s="467" t="s">
        <v>911</v>
      </c>
      <c r="H750" s="467" t="s">
        <v>2799</v>
      </c>
      <c r="I750" s="467" t="s">
        <v>2800</v>
      </c>
      <c r="J750" s="467" t="s">
        <v>952</v>
      </c>
      <c r="K750" s="467">
        <v>0.96</v>
      </c>
      <c r="L750" s="467" t="s">
        <v>10</v>
      </c>
      <c r="M750" s="467">
        <v>1.25</v>
      </c>
      <c r="N750" s="467" t="s">
        <v>394</v>
      </c>
      <c r="O750" s="467" t="s">
        <v>2399</v>
      </c>
      <c r="P750" s="467" t="s">
        <v>307</v>
      </c>
      <c r="Q750" s="467" t="s">
        <v>947</v>
      </c>
      <c r="R750" s="467" t="s">
        <v>2168</v>
      </c>
      <c r="S750" s="467" t="s">
        <v>61</v>
      </c>
      <c r="T750" s="467" t="s">
        <v>240</v>
      </c>
      <c r="U750" s="467" t="s">
        <v>302</v>
      </c>
      <c r="V750" s="467">
        <v>1.1100000000000001</v>
      </c>
      <c r="W750" s="467">
        <v>1.25</v>
      </c>
    </row>
    <row r="751" spans="1:23">
      <c r="A751" s="467"/>
      <c r="B751" s="467"/>
      <c r="C751" s="468" t="s">
        <v>3291</v>
      </c>
      <c r="D751" s="467" t="s">
        <v>199</v>
      </c>
      <c r="E751" s="467" t="s">
        <v>259</v>
      </c>
      <c r="F751" s="472">
        <v>43646</v>
      </c>
      <c r="G751" s="467" t="s">
        <v>953</v>
      </c>
      <c r="H751" s="467" t="s">
        <v>2402</v>
      </c>
      <c r="I751" s="467" t="s">
        <v>2201</v>
      </c>
      <c r="J751" s="467" t="s">
        <v>954</v>
      </c>
      <c r="K751" s="467">
        <v>656.46</v>
      </c>
      <c r="L751" s="467" t="s">
        <v>10</v>
      </c>
      <c r="M751" s="467">
        <v>828.61</v>
      </c>
      <c r="N751" s="467" t="s">
        <v>387</v>
      </c>
      <c r="O751" s="467" t="s">
        <v>3007</v>
      </c>
      <c r="P751" s="467" t="s">
        <v>307</v>
      </c>
      <c r="Q751" s="467" t="s">
        <v>947</v>
      </c>
      <c r="R751" s="467" t="s">
        <v>2168</v>
      </c>
      <c r="S751" s="467" t="s">
        <v>61</v>
      </c>
      <c r="T751" s="467" t="s">
        <v>240</v>
      </c>
      <c r="U751" s="467" t="s">
        <v>302</v>
      </c>
      <c r="V751" s="467">
        <v>742.83</v>
      </c>
      <c r="W751" s="467">
        <v>828.61</v>
      </c>
    </row>
    <row r="752" spans="1:23">
      <c r="A752" s="467"/>
      <c r="B752" s="467"/>
      <c r="C752" s="468" t="s">
        <v>3292</v>
      </c>
      <c r="D752" s="467" t="s">
        <v>199</v>
      </c>
      <c r="E752" s="467" t="s">
        <v>259</v>
      </c>
      <c r="F752" s="472">
        <v>43646</v>
      </c>
      <c r="G752" s="467" t="s">
        <v>955</v>
      </c>
      <c r="H752" s="467" t="s">
        <v>2402</v>
      </c>
      <c r="I752" s="467" t="s">
        <v>2201</v>
      </c>
      <c r="J752" s="467" t="s">
        <v>956</v>
      </c>
      <c r="K752" s="467">
        <v>89.11</v>
      </c>
      <c r="L752" s="467" t="s">
        <v>10</v>
      </c>
      <c r="M752" s="467">
        <v>112.48</v>
      </c>
      <c r="N752" s="467" t="s">
        <v>391</v>
      </c>
      <c r="O752" s="467" t="s">
        <v>3009</v>
      </c>
      <c r="P752" s="467" t="s">
        <v>307</v>
      </c>
      <c r="Q752" s="467" t="s">
        <v>947</v>
      </c>
      <c r="R752" s="467" t="s">
        <v>2168</v>
      </c>
      <c r="S752" s="467" t="s">
        <v>61</v>
      </c>
      <c r="T752" s="467" t="s">
        <v>240</v>
      </c>
      <c r="U752" s="467" t="s">
        <v>302</v>
      </c>
      <c r="V752" s="467">
        <v>100.83</v>
      </c>
      <c r="W752" s="467">
        <v>112.48</v>
      </c>
    </row>
    <row r="753" spans="1:23">
      <c r="A753" s="467"/>
      <c r="B753" s="467"/>
      <c r="C753" s="468" t="s">
        <v>3293</v>
      </c>
      <c r="D753" s="467" t="s">
        <v>199</v>
      </c>
      <c r="E753" s="467" t="s">
        <v>259</v>
      </c>
      <c r="F753" s="472">
        <v>43646</v>
      </c>
      <c r="G753" s="467" t="s">
        <v>957</v>
      </c>
      <c r="H753" s="467" t="s">
        <v>2402</v>
      </c>
      <c r="I753" s="467" t="s">
        <v>2201</v>
      </c>
      <c r="J753" s="467" t="s">
        <v>958</v>
      </c>
      <c r="K753" s="467">
        <v>14.85</v>
      </c>
      <c r="L753" s="467" t="s">
        <v>10</v>
      </c>
      <c r="M753" s="467">
        <v>18.75</v>
      </c>
      <c r="N753" s="467" t="s">
        <v>394</v>
      </c>
      <c r="O753" s="467" t="s">
        <v>2399</v>
      </c>
      <c r="P753" s="467" t="s">
        <v>307</v>
      </c>
      <c r="Q753" s="467" t="s">
        <v>947</v>
      </c>
      <c r="R753" s="467" t="s">
        <v>2168</v>
      </c>
      <c r="S753" s="467" t="s">
        <v>61</v>
      </c>
      <c r="T753" s="467" t="s">
        <v>240</v>
      </c>
      <c r="U753" s="467" t="s">
        <v>302</v>
      </c>
      <c r="V753" s="467">
        <v>16.8</v>
      </c>
      <c r="W753" s="467">
        <v>18.75</v>
      </c>
    </row>
    <row r="754" spans="1:23">
      <c r="A754" s="467"/>
      <c r="B754" s="467"/>
      <c r="C754" s="468" t="s">
        <v>3294</v>
      </c>
      <c r="D754" s="467" t="s">
        <v>199</v>
      </c>
      <c r="E754" s="467" t="s">
        <v>259</v>
      </c>
      <c r="F754" s="472">
        <v>43646</v>
      </c>
      <c r="G754" s="467" t="s">
        <v>857</v>
      </c>
      <c r="H754" s="467" t="s">
        <v>2402</v>
      </c>
      <c r="I754" s="467" t="s">
        <v>2201</v>
      </c>
      <c r="J754" s="467" t="s">
        <v>952</v>
      </c>
      <c r="K754" s="467">
        <v>0.99</v>
      </c>
      <c r="L754" s="467" t="s">
        <v>10</v>
      </c>
      <c r="M754" s="467">
        <v>1.25</v>
      </c>
      <c r="N754" s="467" t="s">
        <v>394</v>
      </c>
      <c r="O754" s="467" t="s">
        <v>2399</v>
      </c>
      <c r="P754" s="467" t="s">
        <v>307</v>
      </c>
      <c r="Q754" s="467" t="s">
        <v>947</v>
      </c>
      <c r="R754" s="467" t="s">
        <v>2168</v>
      </c>
      <c r="S754" s="467" t="s">
        <v>61</v>
      </c>
      <c r="T754" s="467" t="s">
        <v>240</v>
      </c>
      <c r="U754" s="467" t="s">
        <v>302</v>
      </c>
      <c r="V754" s="467">
        <v>1.1200000000000001</v>
      </c>
      <c r="W754" s="467">
        <v>1.25</v>
      </c>
    </row>
    <row r="755" spans="1:23">
      <c r="A755" s="467"/>
      <c r="B755" s="467"/>
      <c r="C755" s="468" t="s">
        <v>3295</v>
      </c>
      <c r="D755" s="467" t="s">
        <v>199</v>
      </c>
      <c r="E755" s="467" t="s">
        <v>259</v>
      </c>
      <c r="F755" s="472">
        <v>43677</v>
      </c>
      <c r="G755" s="467" t="s">
        <v>1870</v>
      </c>
      <c r="H755" s="467" t="s">
        <v>2410</v>
      </c>
      <c r="I755" s="467" t="s">
        <v>2411</v>
      </c>
      <c r="J755" s="467" t="s">
        <v>1871</v>
      </c>
      <c r="K755" s="467">
        <v>649.80999999999995</v>
      </c>
      <c r="L755" s="467" t="s">
        <v>10</v>
      </c>
      <c r="M755" s="467">
        <v>825.21</v>
      </c>
      <c r="N755" s="467" t="s">
        <v>387</v>
      </c>
      <c r="O755" s="467" t="s">
        <v>3007</v>
      </c>
      <c r="P755" s="467" t="s">
        <v>307</v>
      </c>
      <c r="Q755" s="467" t="s">
        <v>947</v>
      </c>
      <c r="R755" s="467" t="s">
        <v>2168</v>
      </c>
      <c r="S755" s="467" t="s">
        <v>61</v>
      </c>
      <c r="T755" s="467" t="s">
        <v>240</v>
      </c>
      <c r="U755" s="467" t="s">
        <v>302</v>
      </c>
      <c r="V755" s="467">
        <v>726.63</v>
      </c>
      <c r="W755" s="467">
        <v>825.21</v>
      </c>
    </row>
    <row r="756" spans="1:23">
      <c r="A756" s="467"/>
      <c r="B756" s="467"/>
      <c r="C756" s="468" t="s">
        <v>3296</v>
      </c>
      <c r="D756" s="467" t="s">
        <v>199</v>
      </c>
      <c r="E756" s="467" t="s">
        <v>259</v>
      </c>
      <c r="F756" s="472">
        <v>43677</v>
      </c>
      <c r="G756" s="467" t="s">
        <v>1872</v>
      </c>
      <c r="H756" s="467" t="s">
        <v>2410</v>
      </c>
      <c r="I756" s="467" t="s">
        <v>2411</v>
      </c>
      <c r="J756" s="467" t="s">
        <v>1873</v>
      </c>
      <c r="K756" s="467">
        <v>88.57</v>
      </c>
      <c r="L756" s="467" t="s">
        <v>10</v>
      </c>
      <c r="M756" s="467">
        <v>112.48</v>
      </c>
      <c r="N756" s="467" t="s">
        <v>391</v>
      </c>
      <c r="O756" s="467" t="s">
        <v>3009</v>
      </c>
      <c r="P756" s="467" t="s">
        <v>307</v>
      </c>
      <c r="Q756" s="467" t="s">
        <v>947</v>
      </c>
      <c r="R756" s="467" t="s">
        <v>2168</v>
      </c>
      <c r="S756" s="467" t="s">
        <v>61</v>
      </c>
      <c r="T756" s="467" t="s">
        <v>240</v>
      </c>
      <c r="U756" s="467" t="s">
        <v>302</v>
      </c>
      <c r="V756" s="467">
        <v>99.04</v>
      </c>
      <c r="W756" s="467">
        <v>112.48</v>
      </c>
    </row>
    <row r="757" spans="1:23">
      <c r="A757" s="467"/>
      <c r="B757" s="467"/>
      <c r="C757" s="468" t="s">
        <v>3297</v>
      </c>
      <c r="D757" s="467" t="s">
        <v>199</v>
      </c>
      <c r="E757" s="467" t="s">
        <v>259</v>
      </c>
      <c r="F757" s="472">
        <v>43677</v>
      </c>
      <c r="G757" s="467" t="s">
        <v>1874</v>
      </c>
      <c r="H757" s="467" t="s">
        <v>2410</v>
      </c>
      <c r="I757" s="467" t="s">
        <v>2411</v>
      </c>
      <c r="J757" s="467" t="s">
        <v>958</v>
      </c>
      <c r="K757" s="467">
        <v>14.76</v>
      </c>
      <c r="L757" s="467" t="s">
        <v>10</v>
      </c>
      <c r="M757" s="467">
        <v>18.75</v>
      </c>
      <c r="N757" s="467" t="s">
        <v>394</v>
      </c>
      <c r="O757" s="467" t="s">
        <v>2399</v>
      </c>
      <c r="P757" s="467" t="s">
        <v>307</v>
      </c>
      <c r="Q757" s="467" t="s">
        <v>947</v>
      </c>
      <c r="R757" s="467" t="s">
        <v>2168</v>
      </c>
      <c r="S757" s="467" t="s">
        <v>61</v>
      </c>
      <c r="T757" s="467" t="s">
        <v>240</v>
      </c>
      <c r="U757" s="467" t="s">
        <v>302</v>
      </c>
      <c r="V757" s="467">
        <v>16.5</v>
      </c>
      <c r="W757" s="467">
        <v>18.75</v>
      </c>
    </row>
    <row r="758" spans="1:23">
      <c r="A758" s="467"/>
      <c r="B758" s="467"/>
      <c r="C758" s="468" t="s">
        <v>3298</v>
      </c>
      <c r="D758" s="467" t="s">
        <v>199</v>
      </c>
      <c r="E758" s="467" t="s">
        <v>259</v>
      </c>
      <c r="F758" s="472">
        <v>43677</v>
      </c>
      <c r="G758" s="467" t="s">
        <v>1808</v>
      </c>
      <c r="H758" s="467" t="s">
        <v>2410</v>
      </c>
      <c r="I758" s="467" t="s">
        <v>2411</v>
      </c>
      <c r="J758" s="467" t="s">
        <v>952</v>
      </c>
      <c r="K758" s="467">
        <v>0.98</v>
      </c>
      <c r="L758" s="467" t="s">
        <v>10</v>
      </c>
      <c r="M758" s="467">
        <v>1.25</v>
      </c>
      <c r="N758" s="467" t="s">
        <v>394</v>
      </c>
      <c r="O758" s="467" t="s">
        <v>2399</v>
      </c>
      <c r="P758" s="467" t="s">
        <v>307</v>
      </c>
      <c r="Q758" s="467" t="s">
        <v>947</v>
      </c>
      <c r="R758" s="467" t="s">
        <v>2168</v>
      </c>
      <c r="S758" s="467" t="s">
        <v>61</v>
      </c>
      <c r="T758" s="467" t="s">
        <v>240</v>
      </c>
      <c r="U758" s="467" t="s">
        <v>302</v>
      </c>
      <c r="V758" s="467">
        <v>1.1000000000000001</v>
      </c>
      <c r="W758" s="467">
        <v>1.25</v>
      </c>
    </row>
    <row r="759" spans="1:23">
      <c r="A759" s="467"/>
      <c r="B759" s="467"/>
      <c r="C759" s="468" t="s">
        <v>3299</v>
      </c>
      <c r="D759" s="467" t="s">
        <v>199</v>
      </c>
      <c r="E759" s="467" t="s">
        <v>259</v>
      </c>
      <c r="F759" s="472">
        <v>43708</v>
      </c>
      <c r="G759" s="467" t="s">
        <v>1875</v>
      </c>
      <c r="H759" s="467" t="s">
        <v>2435</v>
      </c>
      <c r="I759" s="467" t="s">
        <v>2332</v>
      </c>
      <c r="J759" s="467" t="s">
        <v>1876</v>
      </c>
      <c r="K759" s="467">
        <v>675.41</v>
      </c>
      <c r="L759" s="467" t="s">
        <v>10</v>
      </c>
      <c r="M759" s="467">
        <v>825.21</v>
      </c>
      <c r="N759" s="467" t="s">
        <v>387</v>
      </c>
      <c r="O759" s="467" t="s">
        <v>3007</v>
      </c>
      <c r="P759" s="467" t="s">
        <v>307</v>
      </c>
      <c r="Q759" s="467" t="s">
        <v>947</v>
      </c>
      <c r="R759" s="467" t="s">
        <v>2168</v>
      </c>
      <c r="S759" s="467" t="s">
        <v>61</v>
      </c>
      <c r="T759" s="467" t="s">
        <v>240</v>
      </c>
      <c r="U759" s="467" t="s">
        <v>302</v>
      </c>
      <c r="V759" s="467">
        <v>736.92</v>
      </c>
      <c r="W759" s="467">
        <v>825.21</v>
      </c>
    </row>
    <row r="760" spans="1:23">
      <c r="A760" s="467"/>
      <c r="B760" s="467"/>
      <c r="C760" s="468" t="s">
        <v>3300</v>
      </c>
      <c r="D760" s="467" t="s">
        <v>199</v>
      </c>
      <c r="E760" s="467" t="s">
        <v>259</v>
      </c>
      <c r="F760" s="472">
        <v>43708</v>
      </c>
      <c r="G760" s="467" t="s">
        <v>1877</v>
      </c>
      <c r="H760" s="467" t="s">
        <v>2435</v>
      </c>
      <c r="I760" s="467" t="s">
        <v>2332</v>
      </c>
      <c r="J760" s="467" t="s">
        <v>1878</v>
      </c>
      <c r="K760" s="467">
        <v>92.06</v>
      </c>
      <c r="L760" s="467" t="s">
        <v>10</v>
      </c>
      <c r="M760" s="467">
        <v>112.48</v>
      </c>
      <c r="N760" s="467" t="s">
        <v>391</v>
      </c>
      <c r="O760" s="467" t="s">
        <v>3009</v>
      </c>
      <c r="P760" s="467" t="s">
        <v>307</v>
      </c>
      <c r="Q760" s="467" t="s">
        <v>947</v>
      </c>
      <c r="R760" s="467" t="s">
        <v>2168</v>
      </c>
      <c r="S760" s="467" t="s">
        <v>61</v>
      </c>
      <c r="T760" s="467" t="s">
        <v>240</v>
      </c>
      <c r="U760" s="467" t="s">
        <v>302</v>
      </c>
      <c r="V760" s="467">
        <v>100.44</v>
      </c>
      <c r="W760" s="467">
        <v>112.48</v>
      </c>
    </row>
    <row r="761" spans="1:23">
      <c r="A761" s="467"/>
      <c r="B761" s="467"/>
      <c r="C761" s="468" t="s">
        <v>3301</v>
      </c>
      <c r="D761" s="467" t="s">
        <v>199</v>
      </c>
      <c r="E761" s="467" t="s">
        <v>259</v>
      </c>
      <c r="F761" s="472">
        <v>43708</v>
      </c>
      <c r="G761" s="467" t="s">
        <v>1879</v>
      </c>
      <c r="H761" s="467" t="s">
        <v>2435</v>
      </c>
      <c r="I761" s="467" t="s">
        <v>2332</v>
      </c>
      <c r="J761" s="467" t="s">
        <v>1880</v>
      </c>
      <c r="K761" s="467">
        <v>15.35</v>
      </c>
      <c r="L761" s="467" t="s">
        <v>10</v>
      </c>
      <c r="M761" s="467">
        <v>18.75</v>
      </c>
      <c r="N761" s="467" t="s">
        <v>394</v>
      </c>
      <c r="O761" s="467" t="s">
        <v>2399</v>
      </c>
      <c r="P761" s="467" t="s">
        <v>307</v>
      </c>
      <c r="Q761" s="467" t="s">
        <v>947</v>
      </c>
      <c r="R761" s="467" t="s">
        <v>2168</v>
      </c>
      <c r="S761" s="467" t="s">
        <v>61</v>
      </c>
      <c r="T761" s="467" t="s">
        <v>240</v>
      </c>
      <c r="U761" s="467" t="s">
        <v>302</v>
      </c>
      <c r="V761" s="467">
        <v>16.75</v>
      </c>
      <c r="W761" s="467">
        <v>18.75</v>
      </c>
    </row>
    <row r="762" spans="1:23">
      <c r="A762" s="467"/>
      <c r="B762" s="467"/>
      <c r="C762" s="468" t="s">
        <v>3302</v>
      </c>
      <c r="D762" s="467" t="s">
        <v>199</v>
      </c>
      <c r="E762" s="467" t="s">
        <v>259</v>
      </c>
      <c r="F762" s="472">
        <v>43708</v>
      </c>
      <c r="G762" s="467" t="s">
        <v>1840</v>
      </c>
      <c r="H762" s="467" t="s">
        <v>2435</v>
      </c>
      <c r="I762" s="467" t="s">
        <v>2332</v>
      </c>
      <c r="J762" s="467" t="s">
        <v>1881</v>
      </c>
      <c r="K762" s="467">
        <v>1.02</v>
      </c>
      <c r="L762" s="467" t="s">
        <v>10</v>
      </c>
      <c r="M762" s="467">
        <v>1.25</v>
      </c>
      <c r="N762" s="467" t="s">
        <v>394</v>
      </c>
      <c r="O762" s="467" t="s">
        <v>2399</v>
      </c>
      <c r="P762" s="467" t="s">
        <v>307</v>
      </c>
      <c r="Q762" s="467" t="s">
        <v>947</v>
      </c>
      <c r="R762" s="467" t="s">
        <v>2168</v>
      </c>
      <c r="S762" s="467" t="s">
        <v>61</v>
      </c>
      <c r="T762" s="467" t="s">
        <v>240</v>
      </c>
      <c r="U762" s="467" t="s">
        <v>302</v>
      </c>
      <c r="V762" s="467">
        <v>1.1100000000000001</v>
      </c>
      <c r="W762" s="467">
        <v>1.25</v>
      </c>
    </row>
    <row r="763" spans="1:23">
      <c r="A763" s="467"/>
      <c r="B763" s="467"/>
      <c r="C763" s="468" t="s">
        <v>3303</v>
      </c>
      <c r="D763" s="467" t="s">
        <v>199</v>
      </c>
      <c r="E763" s="467" t="s">
        <v>259</v>
      </c>
      <c r="F763" s="472">
        <v>43738</v>
      </c>
      <c r="G763" s="467" t="s">
        <v>1583</v>
      </c>
      <c r="H763" s="467" t="s">
        <v>2858</v>
      </c>
      <c r="I763" s="467" t="s">
        <v>2248</v>
      </c>
      <c r="J763" s="467" t="s">
        <v>954</v>
      </c>
      <c r="K763" s="467">
        <v>680.17</v>
      </c>
      <c r="L763" s="467" t="s">
        <v>10</v>
      </c>
      <c r="M763" s="467">
        <v>827.21</v>
      </c>
      <c r="N763" s="467" t="s">
        <v>387</v>
      </c>
      <c r="O763" s="467" t="s">
        <v>3007</v>
      </c>
      <c r="P763" s="467" t="s">
        <v>307</v>
      </c>
      <c r="Q763" s="467" t="s">
        <v>947</v>
      </c>
      <c r="R763" s="467" t="s">
        <v>2168</v>
      </c>
      <c r="S763" s="467" t="s">
        <v>61</v>
      </c>
      <c r="T763" s="467" t="s">
        <v>240</v>
      </c>
      <c r="U763" s="467" t="s">
        <v>302</v>
      </c>
      <c r="V763" s="467">
        <v>751.31</v>
      </c>
      <c r="W763" s="467">
        <v>827.21</v>
      </c>
    </row>
    <row r="764" spans="1:23">
      <c r="A764" s="467"/>
      <c r="B764" s="467"/>
      <c r="C764" s="468" t="s">
        <v>3304</v>
      </c>
      <c r="D764" s="467" t="s">
        <v>199</v>
      </c>
      <c r="E764" s="467" t="s">
        <v>259</v>
      </c>
      <c r="F764" s="472">
        <v>43738</v>
      </c>
      <c r="G764" s="467" t="s">
        <v>1584</v>
      </c>
      <c r="H764" s="467" t="s">
        <v>2858</v>
      </c>
      <c r="I764" s="467" t="s">
        <v>2248</v>
      </c>
      <c r="J764" s="467" t="s">
        <v>1585</v>
      </c>
      <c r="K764" s="467">
        <v>92.49</v>
      </c>
      <c r="L764" s="467" t="s">
        <v>10</v>
      </c>
      <c r="M764" s="467">
        <v>112.48</v>
      </c>
      <c r="N764" s="467" t="s">
        <v>391</v>
      </c>
      <c r="O764" s="467" t="s">
        <v>3009</v>
      </c>
      <c r="P764" s="467" t="s">
        <v>307</v>
      </c>
      <c r="Q764" s="467" t="s">
        <v>947</v>
      </c>
      <c r="R764" s="467" t="s">
        <v>2168</v>
      </c>
      <c r="S764" s="467" t="s">
        <v>61</v>
      </c>
      <c r="T764" s="467" t="s">
        <v>240</v>
      </c>
      <c r="U764" s="467" t="s">
        <v>302</v>
      </c>
      <c r="V764" s="467">
        <v>102.16</v>
      </c>
      <c r="W764" s="467">
        <v>112.48</v>
      </c>
    </row>
    <row r="765" spans="1:23">
      <c r="A765" s="467"/>
      <c r="B765" s="467"/>
      <c r="C765" s="468" t="s">
        <v>3305</v>
      </c>
      <c r="D765" s="467" t="s">
        <v>199</v>
      </c>
      <c r="E765" s="467" t="s">
        <v>259</v>
      </c>
      <c r="F765" s="472">
        <v>43738</v>
      </c>
      <c r="G765" s="467" t="s">
        <v>1586</v>
      </c>
      <c r="H765" s="467" t="s">
        <v>2858</v>
      </c>
      <c r="I765" s="467" t="s">
        <v>2248</v>
      </c>
      <c r="J765" s="467" t="s">
        <v>1587</v>
      </c>
      <c r="K765" s="467">
        <v>15.42</v>
      </c>
      <c r="L765" s="467" t="s">
        <v>10</v>
      </c>
      <c r="M765" s="467">
        <v>18.75</v>
      </c>
      <c r="N765" s="467" t="s">
        <v>394</v>
      </c>
      <c r="O765" s="467" t="s">
        <v>2399</v>
      </c>
      <c r="P765" s="467" t="s">
        <v>307</v>
      </c>
      <c r="Q765" s="467" t="s">
        <v>947</v>
      </c>
      <c r="R765" s="467" t="s">
        <v>2168</v>
      </c>
      <c r="S765" s="467" t="s">
        <v>61</v>
      </c>
      <c r="T765" s="467" t="s">
        <v>240</v>
      </c>
      <c r="U765" s="467" t="s">
        <v>302</v>
      </c>
      <c r="V765" s="467">
        <v>17.03</v>
      </c>
      <c r="W765" s="467">
        <v>18.75</v>
      </c>
    </row>
    <row r="766" spans="1:23">
      <c r="A766" s="467"/>
      <c r="B766" s="467"/>
      <c r="C766" s="468" t="s">
        <v>3306</v>
      </c>
      <c r="D766" s="467" t="s">
        <v>199</v>
      </c>
      <c r="E766" s="467" t="s">
        <v>259</v>
      </c>
      <c r="F766" s="472">
        <v>43738</v>
      </c>
      <c r="G766" s="467" t="s">
        <v>1588</v>
      </c>
      <c r="H766" s="467" t="s">
        <v>2858</v>
      </c>
      <c r="I766" s="467" t="s">
        <v>2248</v>
      </c>
      <c r="J766" s="467" t="s">
        <v>1589</v>
      </c>
      <c r="K766" s="467">
        <v>1.03</v>
      </c>
      <c r="L766" s="467" t="s">
        <v>10</v>
      </c>
      <c r="M766" s="467">
        <v>1.25</v>
      </c>
      <c r="N766" s="467" t="s">
        <v>394</v>
      </c>
      <c r="O766" s="467" t="s">
        <v>2399</v>
      </c>
      <c r="P766" s="467" t="s">
        <v>307</v>
      </c>
      <c r="Q766" s="467" t="s">
        <v>947</v>
      </c>
      <c r="R766" s="467" t="s">
        <v>2168</v>
      </c>
      <c r="S766" s="467" t="s">
        <v>61</v>
      </c>
      <c r="T766" s="467" t="s">
        <v>240</v>
      </c>
      <c r="U766" s="467" t="s">
        <v>302</v>
      </c>
      <c r="V766" s="467">
        <v>1.1399999999999999</v>
      </c>
      <c r="W766" s="467">
        <v>1.25</v>
      </c>
    </row>
    <row r="767" spans="1:23">
      <c r="A767" s="467"/>
      <c r="B767" s="467"/>
      <c r="C767" s="468" t="s">
        <v>3307</v>
      </c>
      <c r="D767" s="467" t="s">
        <v>199</v>
      </c>
      <c r="E767" s="467" t="s">
        <v>259</v>
      </c>
      <c r="F767" s="472">
        <v>43769</v>
      </c>
      <c r="G767" s="467" t="s">
        <v>3034</v>
      </c>
      <c r="H767" s="467" t="s">
        <v>3035</v>
      </c>
      <c r="I767" s="467" t="s">
        <v>2176</v>
      </c>
      <c r="J767" s="467" t="s">
        <v>3036</v>
      </c>
      <c r="K767" s="467">
        <v>601.47</v>
      </c>
      <c r="L767" s="467" t="s">
        <v>10</v>
      </c>
      <c r="M767" s="467">
        <v>739.88</v>
      </c>
      <c r="N767" s="467" t="s">
        <v>387</v>
      </c>
      <c r="O767" s="467" t="s">
        <v>3007</v>
      </c>
      <c r="P767" s="467" t="s">
        <v>445</v>
      </c>
      <c r="Q767" s="467" t="s">
        <v>947</v>
      </c>
      <c r="R767" s="467" t="s">
        <v>2168</v>
      </c>
      <c r="S767" s="467" t="s">
        <v>61</v>
      </c>
      <c r="T767" s="467" t="s">
        <v>240</v>
      </c>
      <c r="U767" s="467" t="s">
        <v>302</v>
      </c>
      <c r="V767" s="467">
        <v>677.5</v>
      </c>
      <c r="W767" s="467">
        <v>739.88</v>
      </c>
    </row>
    <row r="768" spans="1:23">
      <c r="A768" s="467"/>
      <c r="B768" s="467"/>
      <c r="C768" s="468" t="s">
        <v>3308</v>
      </c>
      <c r="D768" s="467" t="s">
        <v>199</v>
      </c>
      <c r="E768" s="467" t="s">
        <v>259</v>
      </c>
      <c r="F768" s="472">
        <v>43769</v>
      </c>
      <c r="G768" s="467" t="s">
        <v>3038</v>
      </c>
      <c r="H768" s="467" t="s">
        <v>2258</v>
      </c>
      <c r="I768" s="467" t="s">
        <v>2176</v>
      </c>
      <c r="J768" s="467" t="s">
        <v>3039</v>
      </c>
      <c r="K768" s="467">
        <v>70.989999999999995</v>
      </c>
      <c r="L768" s="467" t="s">
        <v>10</v>
      </c>
      <c r="M768" s="467">
        <v>87.33</v>
      </c>
      <c r="N768" s="467" t="s">
        <v>387</v>
      </c>
      <c r="O768" s="467" t="s">
        <v>3007</v>
      </c>
      <c r="P768" s="467" t="s">
        <v>307</v>
      </c>
      <c r="Q768" s="467" t="s">
        <v>947</v>
      </c>
      <c r="R768" s="467" t="s">
        <v>2168</v>
      </c>
      <c r="S768" s="467" t="s">
        <v>61</v>
      </c>
      <c r="T768" s="467" t="s">
        <v>240</v>
      </c>
      <c r="U768" s="467" t="s">
        <v>302</v>
      </c>
      <c r="V768" s="467">
        <v>79.959999999999994</v>
      </c>
      <c r="W768" s="467">
        <v>87.33</v>
      </c>
    </row>
    <row r="769" spans="1:23">
      <c r="A769" s="467"/>
      <c r="B769" s="467"/>
      <c r="C769" s="468" t="s">
        <v>3309</v>
      </c>
      <c r="D769" s="467" t="s">
        <v>199</v>
      </c>
      <c r="E769" s="467" t="s">
        <v>259</v>
      </c>
      <c r="F769" s="472">
        <v>43769</v>
      </c>
      <c r="G769" s="467" t="s">
        <v>3041</v>
      </c>
      <c r="H769" s="467" t="s">
        <v>2258</v>
      </c>
      <c r="I769" s="467" t="s">
        <v>2176</v>
      </c>
      <c r="J769" s="467" t="s">
        <v>1873</v>
      </c>
      <c r="K769" s="467">
        <v>91.44</v>
      </c>
      <c r="L769" s="467" t="s">
        <v>10</v>
      </c>
      <c r="M769" s="467">
        <v>112.48</v>
      </c>
      <c r="N769" s="467" t="s">
        <v>391</v>
      </c>
      <c r="O769" s="467" t="s">
        <v>3009</v>
      </c>
      <c r="P769" s="467" t="s">
        <v>307</v>
      </c>
      <c r="Q769" s="467" t="s">
        <v>947</v>
      </c>
      <c r="R769" s="467" t="s">
        <v>2168</v>
      </c>
      <c r="S769" s="467" t="s">
        <v>61</v>
      </c>
      <c r="T769" s="467" t="s">
        <v>240</v>
      </c>
      <c r="U769" s="467" t="s">
        <v>302</v>
      </c>
      <c r="V769" s="467">
        <v>103</v>
      </c>
      <c r="W769" s="467">
        <v>112.48</v>
      </c>
    </row>
    <row r="770" spans="1:23">
      <c r="A770" s="467"/>
      <c r="B770" s="467"/>
      <c r="C770" s="468" t="s">
        <v>3310</v>
      </c>
      <c r="D770" s="467" t="s">
        <v>199</v>
      </c>
      <c r="E770" s="467" t="s">
        <v>259</v>
      </c>
      <c r="F770" s="472">
        <v>43769</v>
      </c>
      <c r="G770" s="467" t="s">
        <v>2740</v>
      </c>
      <c r="H770" s="467" t="s">
        <v>2258</v>
      </c>
      <c r="I770" s="467" t="s">
        <v>2176</v>
      </c>
      <c r="J770" s="467" t="s">
        <v>952</v>
      </c>
      <c r="K770" s="467">
        <v>1.02</v>
      </c>
      <c r="L770" s="467" t="s">
        <v>10</v>
      </c>
      <c r="M770" s="467">
        <v>1.25</v>
      </c>
      <c r="N770" s="467" t="s">
        <v>394</v>
      </c>
      <c r="O770" s="467" t="s">
        <v>2399</v>
      </c>
      <c r="P770" s="467" t="s">
        <v>307</v>
      </c>
      <c r="Q770" s="467" t="s">
        <v>947</v>
      </c>
      <c r="R770" s="467" t="s">
        <v>2168</v>
      </c>
      <c r="S770" s="467" t="s">
        <v>61</v>
      </c>
      <c r="T770" s="467" t="s">
        <v>240</v>
      </c>
      <c r="U770" s="467" t="s">
        <v>302</v>
      </c>
      <c r="V770" s="467">
        <v>1.1499999999999999</v>
      </c>
      <c r="W770" s="467">
        <v>1.25</v>
      </c>
    </row>
    <row r="771" spans="1:23">
      <c r="A771" s="467"/>
      <c r="B771" s="467"/>
      <c r="C771" s="468" t="s">
        <v>3311</v>
      </c>
      <c r="D771" s="467" t="s">
        <v>199</v>
      </c>
      <c r="E771" s="467" t="s">
        <v>259</v>
      </c>
      <c r="F771" s="472">
        <v>43769</v>
      </c>
      <c r="G771" s="467" t="s">
        <v>3043</v>
      </c>
      <c r="H771" s="467" t="s">
        <v>2258</v>
      </c>
      <c r="I771" s="467" t="s">
        <v>2176</v>
      </c>
      <c r="J771" s="467" t="s">
        <v>958</v>
      </c>
      <c r="K771" s="467">
        <v>15.24</v>
      </c>
      <c r="L771" s="467" t="s">
        <v>10</v>
      </c>
      <c r="M771" s="467">
        <v>18.75</v>
      </c>
      <c r="N771" s="467" t="s">
        <v>394</v>
      </c>
      <c r="O771" s="467" t="s">
        <v>2399</v>
      </c>
      <c r="P771" s="467" t="s">
        <v>307</v>
      </c>
      <c r="Q771" s="467" t="s">
        <v>947</v>
      </c>
      <c r="R771" s="467" t="s">
        <v>2168</v>
      </c>
      <c r="S771" s="467" t="s">
        <v>61</v>
      </c>
      <c r="T771" s="467" t="s">
        <v>240</v>
      </c>
      <c r="U771" s="467" t="s">
        <v>302</v>
      </c>
      <c r="V771" s="467">
        <v>17.170000000000002</v>
      </c>
      <c r="W771" s="467">
        <v>18.75</v>
      </c>
    </row>
    <row r="772" spans="1:23">
      <c r="A772" s="467"/>
      <c r="B772" s="467"/>
      <c r="C772" s="468" t="s">
        <v>3312</v>
      </c>
      <c r="D772" s="467" t="s">
        <v>199</v>
      </c>
      <c r="E772" s="467" t="s">
        <v>259</v>
      </c>
      <c r="F772" s="472">
        <v>43799</v>
      </c>
      <c r="G772" s="467" t="s">
        <v>3045</v>
      </c>
      <c r="H772" s="467" t="s">
        <v>2284</v>
      </c>
      <c r="I772" s="467" t="s">
        <v>2270</v>
      </c>
      <c r="J772" s="467" t="s">
        <v>946</v>
      </c>
      <c r="K772" s="467">
        <v>639.15</v>
      </c>
      <c r="L772" s="467" t="s">
        <v>10</v>
      </c>
      <c r="M772" s="467">
        <v>827.21</v>
      </c>
      <c r="N772" s="467" t="s">
        <v>387</v>
      </c>
      <c r="O772" s="467" t="s">
        <v>3007</v>
      </c>
      <c r="P772" s="467" t="s">
        <v>307</v>
      </c>
      <c r="Q772" s="467" t="s">
        <v>947</v>
      </c>
      <c r="R772" s="467" t="s">
        <v>2168</v>
      </c>
      <c r="S772" s="467" t="s">
        <v>61</v>
      </c>
      <c r="T772" s="467" t="s">
        <v>240</v>
      </c>
      <c r="U772" s="467" t="s">
        <v>2272</v>
      </c>
      <c r="V772" s="467">
        <v>741.47</v>
      </c>
      <c r="W772" s="467">
        <v>827.21</v>
      </c>
    </row>
    <row r="773" spans="1:23">
      <c r="A773" s="467"/>
      <c r="B773" s="467"/>
      <c r="C773" s="468" t="s">
        <v>3313</v>
      </c>
      <c r="D773" s="467" t="s">
        <v>199</v>
      </c>
      <c r="E773" s="467" t="s">
        <v>259</v>
      </c>
      <c r="F773" s="472">
        <v>43799</v>
      </c>
      <c r="G773" s="467" t="s">
        <v>3047</v>
      </c>
      <c r="H773" s="467" t="s">
        <v>3048</v>
      </c>
      <c r="I773" s="467" t="s">
        <v>2270</v>
      </c>
      <c r="J773" s="467" t="s">
        <v>3049</v>
      </c>
      <c r="K773" s="467">
        <v>86.91</v>
      </c>
      <c r="L773" s="467" t="s">
        <v>10</v>
      </c>
      <c r="M773" s="467">
        <v>112.48</v>
      </c>
      <c r="N773" s="467" t="s">
        <v>391</v>
      </c>
      <c r="O773" s="467" t="s">
        <v>3009</v>
      </c>
      <c r="P773" s="467" t="s">
        <v>307</v>
      </c>
      <c r="Q773" s="467" t="s">
        <v>947</v>
      </c>
      <c r="R773" s="467" t="s">
        <v>2168</v>
      </c>
      <c r="S773" s="467" t="s">
        <v>61</v>
      </c>
      <c r="T773" s="467" t="s">
        <v>240</v>
      </c>
      <c r="U773" s="467" t="s">
        <v>2272</v>
      </c>
      <c r="V773" s="467">
        <v>100.82</v>
      </c>
      <c r="W773" s="467">
        <v>112.48</v>
      </c>
    </row>
    <row r="774" spans="1:23">
      <c r="A774" s="467"/>
      <c r="B774" s="467"/>
      <c r="C774" s="468" t="s">
        <v>3314</v>
      </c>
      <c r="D774" s="467" t="s">
        <v>199</v>
      </c>
      <c r="E774" s="467" t="s">
        <v>259</v>
      </c>
      <c r="F774" s="472">
        <v>43799</v>
      </c>
      <c r="G774" s="467" t="s">
        <v>3051</v>
      </c>
      <c r="H774" s="467" t="s">
        <v>3052</v>
      </c>
      <c r="I774" s="467" t="s">
        <v>2270</v>
      </c>
      <c r="J774" s="467" t="s">
        <v>951</v>
      </c>
      <c r="K774" s="467">
        <v>14.49</v>
      </c>
      <c r="L774" s="467" t="s">
        <v>10</v>
      </c>
      <c r="M774" s="467">
        <v>18.75</v>
      </c>
      <c r="N774" s="467" t="s">
        <v>394</v>
      </c>
      <c r="O774" s="467" t="s">
        <v>2399</v>
      </c>
      <c r="P774" s="467" t="s">
        <v>307</v>
      </c>
      <c r="Q774" s="467" t="s">
        <v>947</v>
      </c>
      <c r="R774" s="467" t="s">
        <v>2168</v>
      </c>
      <c r="S774" s="467" t="s">
        <v>61</v>
      </c>
      <c r="T774" s="467" t="s">
        <v>240</v>
      </c>
      <c r="U774" s="467" t="s">
        <v>2272</v>
      </c>
      <c r="V774" s="467">
        <v>16.809999999999999</v>
      </c>
      <c r="W774" s="467">
        <v>18.75</v>
      </c>
    </row>
    <row r="775" spans="1:23">
      <c r="A775" s="467"/>
      <c r="B775" s="467"/>
      <c r="C775" s="468" t="s">
        <v>3315</v>
      </c>
      <c r="D775" s="467" t="s">
        <v>199</v>
      </c>
      <c r="E775" s="467" t="s">
        <v>259</v>
      </c>
      <c r="F775" s="472">
        <v>43799</v>
      </c>
      <c r="G775" s="467" t="s">
        <v>2274</v>
      </c>
      <c r="H775" s="467" t="s">
        <v>3054</v>
      </c>
      <c r="I775" s="467" t="s">
        <v>2270</v>
      </c>
      <c r="J775" s="467" t="s">
        <v>952</v>
      </c>
      <c r="K775" s="467">
        <v>0.97</v>
      </c>
      <c r="L775" s="467" t="s">
        <v>10</v>
      </c>
      <c r="M775" s="467">
        <v>1.25</v>
      </c>
      <c r="N775" s="467" t="s">
        <v>394</v>
      </c>
      <c r="O775" s="467" t="s">
        <v>2399</v>
      </c>
      <c r="P775" s="467" t="s">
        <v>307</v>
      </c>
      <c r="Q775" s="467" t="s">
        <v>947</v>
      </c>
      <c r="R775" s="467" t="s">
        <v>2168</v>
      </c>
      <c r="S775" s="467" t="s">
        <v>61</v>
      </c>
      <c r="T775" s="467" t="s">
        <v>240</v>
      </c>
      <c r="U775" s="467" t="s">
        <v>302</v>
      </c>
      <c r="V775" s="467">
        <v>1.1299999999999999</v>
      </c>
      <c r="W775" s="467">
        <v>1.25</v>
      </c>
    </row>
    <row r="776" spans="1:23">
      <c r="A776" s="467"/>
      <c r="B776" s="467"/>
      <c r="C776" s="468" t="s">
        <v>3316</v>
      </c>
      <c r="D776" s="467" t="s">
        <v>199</v>
      </c>
      <c r="E776" s="467" t="s">
        <v>259</v>
      </c>
      <c r="F776" s="472">
        <v>43830</v>
      </c>
      <c r="G776" s="467" t="s">
        <v>3056</v>
      </c>
      <c r="H776" s="467" t="s">
        <v>3057</v>
      </c>
      <c r="I776" s="467" t="s">
        <v>2397</v>
      </c>
      <c r="J776" s="467" t="s">
        <v>3058</v>
      </c>
      <c r="K776" s="467">
        <v>598.29</v>
      </c>
      <c r="L776" s="467" t="s">
        <v>10</v>
      </c>
      <c r="M776" s="467">
        <v>773.73</v>
      </c>
      <c r="N776" s="467" t="s">
        <v>387</v>
      </c>
      <c r="O776" s="467" t="s">
        <v>3007</v>
      </c>
      <c r="P776" s="467" t="s">
        <v>307</v>
      </c>
      <c r="Q776" s="467" t="s">
        <v>947</v>
      </c>
      <c r="R776" s="467" t="s">
        <v>2168</v>
      </c>
      <c r="S776" s="467" t="s">
        <v>61</v>
      </c>
      <c r="T776" s="467" t="s">
        <v>240</v>
      </c>
      <c r="U776" s="467" t="s">
        <v>302</v>
      </c>
      <c r="V776" s="467">
        <v>702.38</v>
      </c>
      <c r="W776" s="467">
        <v>773.73</v>
      </c>
    </row>
    <row r="777" spans="1:23">
      <c r="A777" s="467"/>
      <c r="B777" s="467"/>
      <c r="C777" s="468" t="s">
        <v>3317</v>
      </c>
      <c r="D777" s="467" t="s">
        <v>199</v>
      </c>
      <c r="E777" s="467" t="s">
        <v>259</v>
      </c>
      <c r="F777" s="472">
        <v>43830</v>
      </c>
      <c r="G777" s="467" t="s">
        <v>3060</v>
      </c>
      <c r="H777" s="467" t="s">
        <v>3061</v>
      </c>
      <c r="I777" s="467" t="s">
        <v>2397</v>
      </c>
      <c r="J777" s="467" t="s">
        <v>3062</v>
      </c>
      <c r="K777" s="467">
        <v>113.36</v>
      </c>
      <c r="L777" s="467" t="s">
        <v>10</v>
      </c>
      <c r="M777" s="467">
        <v>146.6</v>
      </c>
      <c r="N777" s="467" t="s">
        <v>391</v>
      </c>
      <c r="O777" s="467" t="s">
        <v>3009</v>
      </c>
      <c r="P777" s="467" t="s">
        <v>307</v>
      </c>
      <c r="Q777" s="467" t="s">
        <v>947</v>
      </c>
      <c r="R777" s="467" t="s">
        <v>2168</v>
      </c>
      <c r="S777" s="467" t="s">
        <v>61</v>
      </c>
      <c r="T777" s="467" t="s">
        <v>240</v>
      </c>
      <c r="U777" s="467" t="s">
        <v>302</v>
      </c>
      <c r="V777" s="467">
        <v>133.08000000000001</v>
      </c>
      <c r="W777" s="467">
        <v>146.6</v>
      </c>
    </row>
    <row r="778" spans="1:23">
      <c r="A778" s="467"/>
      <c r="B778" s="467"/>
      <c r="C778" s="468" t="s">
        <v>3318</v>
      </c>
      <c r="D778" s="467" t="s">
        <v>199</v>
      </c>
      <c r="E778" s="467" t="s">
        <v>259</v>
      </c>
      <c r="F778" s="472">
        <v>43830</v>
      </c>
      <c r="G778" s="467" t="s">
        <v>3064</v>
      </c>
      <c r="H778" s="467" t="s">
        <v>3065</v>
      </c>
      <c r="I778" s="467" t="s">
        <v>2397</v>
      </c>
      <c r="J778" s="467" t="s">
        <v>3066</v>
      </c>
      <c r="K778" s="467">
        <v>18.89</v>
      </c>
      <c r="L778" s="467" t="s">
        <v>10</v>
      </c>
      <c r="M778" s="467">
        <v>24.43</v>
      </c>
      <c r="N778" s="467" t="s">
        <v>394</v>
      </c>
      <c r="O778" s="467" t="s">
        <v>2399</v>
      </c>
      <c r="P778" s="467" t="s">
        <v>307</v>
      </c>
      <c r="Q778" s="467" t="s">
        <v>947</v>
      </c>
      <c r="R778" s="467" t="s">
        <v>2168</v>
      </c>
      <c r="S778" s="467" t="s">
        <v>61</v>
      </c>
      <c r="T778" s="467" t="s">
        <v>240</v>
      </c>
      <c r="U778" s="467" t="s">
        <v>302</v>
      </c>
      <c r="V778" s="467">
        <v>22.18</v>
      </c>
      <c r="W778" s="467">
        <v>24.43</v>
      </c>
    </row>
    <row r="779" spans="1:23">
      <c r="A779" s="467"/>
      <c r="B779" s="467"/>
      <c r="C779" s="468" t="s">
        <v>3319</v>
      </c>
      <c r="D779" s="467" t="s">
        <v>199</v>
      </c>
      <c r="E779" s="467" t="s">
        <v>259</v>
      </c>
      <c r="F779" s="472">
        <v>43830</v>
      </c>
      <c r="G779" s="467" t="s">
        <v>3068</v>
      </c>
      <c r="H779" s="467" t="s">
        <v>3069</v>
      </c>
      <c r="I779" s="467" t="s">
        <v>2397</v>
      </c>
      <c r="J779" s="467" t="s">
        <v>946</v>
      </c>
      <c r="K779" s="467">
        <v>627.27</v>
      </c>
      <c r="L779" s="467" t="s">
        <v>10</v>
      </c>
      <c r="M779" s="467">
        <v>811.21</v>
      </c>
      <c r="N779" s="467" t="s">
        <v>387</v>
      </c>
      <c r="O779" s="467" t="s">
        <v>3007</v>
      </c>
      <c r="P779" s="467" t="s">
        <v>307</v>
      </c>
      <c r="Q779" s="467" t="s">
        <v>947</v>
      </c>
      <c r="R779" s="467" t="s">
        <v>2168</v>
      </c>
      <c r="S779" s="467" t="s">
        <v>61</v>
      </c>
      <c r="T779" s="467" t="s">
        <v>240</v>
      </c>
      <c r="U779" s="467" t="s">
        <v>302</v>
      </c>
      <c r="V779" s="467">
        <v>736.4</v>
      </c>
      <c r="W779" s="467">
        <v>811.21</v>
      </c>
    </row>
    <row r="780" spans="1:23">
      <c r="A780" s="467"/>
      <c r="B780" s="467"/>
      <c r="C780" s="468" t="s">
        <v>3320</v>
      </c>
      <c r="D780" s="467" t="s">
        <v>199</v>
      </c>
      <c r="E780" s="467" t="s">
        <v>259</v>
      </c>
      <c r="F780" s="472">
        <v>43830</v>
      </c>
      <c r="G780" s="467" t="s">
        <v>3071</v>
      </c>
      <c r="H780" s="467" t="s">
        <v>3072</v>
      </c>
      <c r="I780" s="467" t="s">
        <v>2397</v>
      </c>
      <c r="J780" s="467" t="s">
        <v>3049</v>
      </c>
      <c r="K780" s="467">
        <v>86.98</v>
      </c>
      <c r="L780" s="467" t="s">
        <v>10</v>
      </c>
      <c r="M780" s="467">
        <v>112.48</v>
      </c>
      <c r="N780" s="467" t="s">
        <v>391</v>
      </c>
      <c r="O780" s="467" t="s">
        <v>3009</v>
      </c>
      <c r="P780" s="467" t="s">
        <v>307</v>
      </c>
      <c r="Q780" s="467" t="s">
        <v>947</v>
      </c>
      <c r="R780" s="467" t="s">
        <v>2168</v>
      </c>
      <c r="S780" s="467" t="s">
        <v>61</v>
      </c>
      <c r="T780" s="467" t="s">
        <v>240</v>
      </c>
      <c r="U780" s="467" t="s">
        <v>302</v>
      </c>
      <c r="V780" s="467">
        <v>102.11</v>
      </c>
      <c r="W780" s="467">
        <v>112.48</v>
      </c>
    </row>
    <row r="781" spans="1:23">
      <c r="A781" s="467"/>
      <c r="B781" s="467"/>
      <c r="C781" s="468" t="s">
        <v>3321</v>
      </c>
      <c r="D781" s="467" t="s">
        <v>199</v>
      </c>
      <c r="E781" s="467" t="s">
        <v>259</v>
      </c>
      <c r="F781" s="472">
        <v>43830</v>
      </c>
      <c r="G781" s="467" t="s">
        <v>3074</v>
      </c>
      <c r="H781" s="467" t="s">
        <v>3075</v>
      </c>
      <c r="I781" s="467" t="s">
        <v>2397</v>
      </c>
      <c r="J781" s="467" t="s">
        <v>951</v>
      </c>
      <c r="K781" s="467">
        <v>14.5</v>
      </c>
      <c r="L781" s="467" t="s">
        <v>10</v>
      </c>
      <c r="M781" s="467">
        <v>18.75</v>
      </c>
      <c r="N781" s="467" t="s">
        <v>394</v>
      </c>
      <c r="O781" s="467" t="s">
        <v>2399</v>
      </c>
      <c r="P781" s="467" t="s">
        <v>307</v>
      </c>
      <c r="Q781" s="467" t="s">
        <v>947</v>
      </c>
      <c r="R781" s="467" t="s">
        <v>2168</v>
      </c>
      <c r="S781" s="467" t="s">
        <v>61</v>
      </c>
      <c r="T781" s="467" t="s">
        <v>240</v>
      </c>
      <c r="U781" s="467" t="s">
        <v>302</v>
      </c>
      <c r="V781" s="467">
        <v>17.02</v>
      </c>
      <c r="W781" s="467">
        <v>18.75</v>
      </c>
    </row>
    <row r="782" spans="1:23">
      <c r="A782" s="467"/>
      <c r="B782" s="467"/>
      <c r="C782" s="468" t="s">
        <v>3322</v>
      </c>
      <c r="D782" s="467" t="s">
        <v>199</v>
      </c>
      <c r="E782" s="467" t="s">
        <v>259</v>
      </c>
      <c r="F782" s="472">
        <v>43830</v>
      </c>
      <c r="G782" s="467" t="s">
        <v>2395</v>
      </c>
      <c r="H782" s="467" t="s">
        <v>2396</v>
      </c>
      <c r="I782" s="467" t="s">
        <v>2397</v>
      </c>
      <c r="J782" s="467" t="s">
        <v>952</v>
      </c>
      <c r="K782" s="467">
        <v>1.26</v>
      </c>
      <c r="L782" s="467" t="s">
        <v>10</v>
      </c>
      <c r="M782" s="467">
        <v>1.63</v>
      </c>
      <c r="N782" s="467" t="s">
        <v>394</v>
      </c>
      <c r="O782" s="467" t="s">
        <v>2399</v>
      </c>
      <c r="P782" s="467" t="s">
        <v>307</v>
      </c>
      <c r="Q782" s="467" t="s">
        <v>947</v>
      </c>
      <c r="R782" s="467" t="s">
        <v>2168</v>
      </c>
      <c r="S782" s="467" t="s">
        <v>61</v>
      </c>
      <c r="T782" s="467" t="s">
        <v>240</v>
      </c>
      <c r="U782" s="467" t="s">
        <v>302</v>
      </c>
      <c r="V782" s="467">
        <v>1.48</v>
      </c>
      <c r="W782" s="467">
        <v>1.63</v>
      </c>
    </row>
    <row r="783" spans="1:23">
      <c r="A783" s="467"/>
      <c r="B783" s="467"/>
      <c r="C783" s="468" t="s">
        <v>3323</v>
      </c>
      <c r="D783" s="467" t="s">
        <v>199</v>
      </c>
      <c r="E783" s="467" t="s">
        <v>259</v>
      </c>
      <c r="F783" s="472">
        <v>43830</v>
      </c>
      <c r="G783" s="467" t="s">
        <v>2395</v>
      </c>
      <c r="H783" s="467" t="s">
        <v>3078</v>
      </c>
      <c r="I783" s="467" t="s">
        <v>2397</v>
      </c>
      <c r="J783" s="467" t="s">
        <v>952</v>
      </c>
      <c r="K783" s="467">
        <v>1.0900000000000001</v>
      </c>
      <c r="L783" s="467" t="s">
        <v>10</v>
      </c>
      <c r="M783" s="467">
        <v>1.41</v>
      </c>
      <c r="N783" s="467" t="s">
        <v>394</v>
      </c>
      <c r="O783" s="467" t="s">
        <v>2399</v>
      </c>
      <c r="P783" s="467" t="s">
        <v>307</v>
      </c>
      <c r="Q783" s="467" t="s">
        <v>947</v>
      </c>
      <c r="R783" s="467" t="s">
        <v>2168</v>
      </c>
      <c r="S783" s="467" t="s">
        <v>61</v>
      </c>
      <c r="T783" s="467" t="s">
        <v>240</v>
      </c>
      <c r="U783" s="467" t="s">
        <v>302</v>
      </c>
      <c r="V783" s="467">
        <v>1.28</v>
      </c>
      <c r="W783" s="467">
        <v>1.41</v>
      </c>
    </row>
    <row r="784" spans="1:23">
      <c r="A784" s="467"/>
      <c r="B784" s="467"/>
      <c r="C784" s="468" t="s">
        <v>3324</v>
      </c>
      <c r="D784" s="467" t="s">
        <v>200</v>
      </c>
      <c r="E784" s="467" t="s">
        <v>259</v>
      </c>
      <c r="F784" s="472">
        <v>43524</v>
      </c>
      <c r="G784" s="467" t="s">
        <v>400</v>
      </c>
      <c r="H784" s="467" t="s">
        <v>2824</v>
      </c>
      <c r="I784" s="467" t="s">
        <v>2825</v>
      </c>
      <c r="J784" s="467" t="s">
        <v>386</v>
      </c>
      <c r="K784" s="467">
        <v>1161.3900000000001</v>
      </c>
      <c r="L784" s="467" t="s">
        <v>10</v>
      </c>
      <c r="M784" s="467">
        <v>1525.43</v>
      </c>
      <c r="N784" s="467" t="s">
        <v>387</v>
      </c>
      <c r="O784" s="467" t="s">
        <v>3007</v>
      </c>
      <c r="P784" s="467" t="s">
        <v>307</v>
      </c>
      <c r="Q784" s="467" t="s">
        <v>388</v>
      </c>
      <c r="R784" s="467" t="s">
        <v>2168</v>
      </c>
      <c r="S784" s="467" t="s">
        <v>61</v>
      </c>
      <c r="T784" s="467" t="s">
        <v>240</v>
      </c>
      <c r="U784" s="467" t="s">
        <v>302</v>
      </c>
      <c r="V784" s="467">
        <v>1329.76</v>
      </c>
      <c r="W784" s="467">
        <v>1525.43</v>
      </c>
    </row>
    <row r="785" spans="1:23">
      <c r="A785" s="467"/>
      <c r="B785" s="467"/>
      <c r="C785" s="468" t="s">
        <v>3325</v>
      </c>
      <c r="D785" s="467" t="s">
        <v>200</v>
      </c>
      <c r="E785" s="467" t="s">
        <v>259</v>
      </c>
      <c r="F785" s="472">
        <v>43524</v>
      </c>
      <c r="G785" s="467" t="s">
        <v>401</v>
      </c>
      <c r="H785" s="467" t="s">
        <v>2824</v>
      </c>
      <c r="I785" s="467" t="s">
        <v>2825</v>
      </c>
      <c r="J785" s="467" t="s">
        <v>390</v>
      </c>
      <c r="K785" s="467">
        <v>161.28</v>
      </c>
      <c r="L785" s="467" t="s">
        <v>10</v>
      </c>
      <c r="M785" s="467">
        <v>211.83</v>
      </c>
      <c r="N785" s="467" t="s">
        <v>391</v>
      </c>
      <c r="O785" s="467" t="s">
        <v>3009</v>
      </c>
      <c r="P785" s="467" t="s">
        <v>307</v>
      </c>
      <c r="Q785" s="467" t="s">
        <v>388</v>
      </c>
      <c r="R785" s="467" t="s">
        <v>2168</v>
      </c>
      <c r="S785" s="467" t="s">
        <v>61</v>
      </c>
      <c r="T785" s="467" t="s">
        <v>240</v>
      </c>
      <c r="U785" s="467" t="s">
        <v>302</v>
      </c>
      <c r="V785" s="467">
        <v>184.66</v>
      </c>
      <c r="W785" s="467">
        <v>211.83</v>
      </c>
    </row>
    <row r="786" spans="1:23">
      <c r="A786" s="467"/>
      <c r="B786" s="467"/>
      <c r="C786" s="468" t="s">
        <v>3326</v>
      </c>
      <c r="D786" s="467" t="s">
        <v>200</v>
      </c>
      <c r="E786" s="467" t="s">
        <v>259</v>
      </c>
      <c r="F786" s="472">
        <v>43524</v>
      </c>
      <c r="G786" s="467" t="s">
        <v>402</v>
      </c>
      <c r="H786" s="467" t="s">
        <v>2824</v>
      </c>
      <c r="I786" s="467" t="s">
        <v>2825</v>
      </c>
      <c r="J786" s="467" t="s">
        <v>396</v>
      </c>
      <c r="K786" s="467">
        <v>26.88</v>
      </c>
      <c r="L786" s="467" t="s">
        <v>10</v>
      </c>
      <c r="M786" s="467">
        <v>35.31</v>
      </c>
      <c r="N786" s="467" t="s">
        <v>394</v>
      </c>
      <c r="O786" s="467" t="s">
        <v>2399</v>
      </c>
      <c r="P786" s="467" t="s">
        <v>307</v>
      </c>
      <c r="Q786" s="467" t="s">
        <v>388</v>
      </c>
      <c r="R786" s="467" t="s">
        <v>2168</v>
      </c>
      <c r="S786" s="467" t="s">
        <v>61</v>
      </c>
      <c r="T786" s="467" t="s">
        <v>240</v>
      </c>
      <c r="U786" s="467" t="s">
        <v>302</v>
      </c>
      <c r="V786" s="467">
        <v>30.78</v>
      </c>
      <c r="W786" s="467">
        <v>35.31</v>
      </c>
    </row>
    <row r="787" spans="1:23">
      <c r="A787" s="467"/>
      <c r="B787" s="467"/>
      <c r="C787" s="468" t="s">
        <v>3327</v>
      </c>
      <c r="D787" s="467" t="s">
        <v>200</v>
      </c>
      <c r="E787" s="467" t="s">
        <v>259</v>
      </c>
      <c r="F787" s="472">
        <v>43524</v>
      </c>
      <c r="G787" s="467" t="s">
        <v>403</v>
      </c>
      <c r="H787" s="467" t="s">
        <v>2824</v>
      </c>
      <c r="I787" s="467" t="s">
        <v>2825</v>
      </c>
      <c r="J787" s="467" t="s">
        <v>393</v>
      </c>
      <c r="K787" s="467">
        <v>1.79</v>
      </c>
      <c r="L787" s="467" t="s">
        <v>10</v>
      </c>
      <c r="M787" s="467">
        <v>2.35</v>
      </c>
      <c r="N787" s="467" t="s">
        <v>394</v>
      </c>
      <c r="O787" s="467" t="s">
        <v>2399</v>
      </c>
      <c r="P787" s="467" t="s">
        <v>307</v>
      </c>
      <c r="Q787" s="467" t="s">
        <v>388</v>
      </c>
      <c r="R787" s="467" t="s">
        <v>2168</v>
      </c>
      <c r="S787" s="467" t="s">
        <v>61</v>
      </c>
      <c r="T787" s="467" t="s">
        <v>240</v>
      </c>
      <c r="U787" s="467" t="s">
        <v>302</v>
      </c>
      <c r="V787" s="467">
        <v>2.0499999999999998</v>
      </c>
      <c r="W787" s="467">
        <v>2.35</v>
      </c>
    </row>
    <row r="788" spans="1:23">
      <c r="A788" s="467"/>
      <c r="B788" s="467"/>
      <c r="C788" s="468" t="s">
        <v>3328</v>
      </c>
      <c r="D788" s="467" t="s">
        <v>200</v>
      </c>
      <c r="E788" s="467" t="s">
        <v>259</v>
      </c>
      <c r="F788" s="472">
        <v>43616</v>
      </c>
      <c r="G788" s="467" t="s">
        <v>945</v>
      </c>
      <c r="H788" s="467" t="s">
        <v>2799</v>
      </c>
      <c r="I788" s="467" t="s">
        <v>2800</v>
      </c>
      <c r="J788" s="467" t="s">
        <v>386</v>
      </c>
      <c r="K788" s="467">
        <v>1167.69</v>
      </c>
      <c r="L788" s="467" t="s">
        <v>10</v>
      </c>
      <c r="M788" s="467">
        <v>1521.43</v>
      </c>
      <c r="N788" s="467" t="s">
        <v>387</v>
      </c>
      <c r="O788" s="467" t="s">
        <v>3007</v>
      </c>
      <c r="P788" s="467" t="s">
        <v>307</v>
      </c>
      <c r="Q788" s="467" t="s">
        <v>388</v>
      </c>
      <c r="R788" s="467" t="s">
        <v>2168</v>
      </c>
      <c r="S788" s="467" t="s">
        <v>61</v>
      </c>
      <c r="T788" s="467" t="s">
        <v>240</v>
      </c>
      <c r="U788" s="467" t="s">
        <v>302</v>
      </c>
      <c r="V788" s="467">
        <v>1352.43</v>
      </c>
      <c r="W788" s="467">
        <v>1521.43</v>
      </c>
    </row>
    <row r="789" spans="1:23">
      <c r="A789" s="467"/>
      <c r="B789" s="467"/>
      <c r="C789" s="468" t="s">
        <v>3329</v>
      </c>
      <c r="D789" s="467" t="s">
        <v>200</v>
      </c>
      <c r="E789" s="467" t="s">
        <v>259</v>
      </c>
      <c r="F789" s="472">
        <v>43616</v>
      </c>
      <c r="G789" s="467" t="s">
        <v>948</v>
      </c>
      <c r="H789" s="467" t="s">
        <v>2799</v>
      </c>
      <c r="I789" s="467" t="s">
        <v>2800</v>
      </c>
      <c r="J789" s="467" t="s">
        <v>963</v>
      </c>
      <c r="K789" s="467">
        <v>162.58000000000001</v>
      </c>
      <c r="L789" s="467" t="s">
        <v>10</v>
      </c>
      <c r="M789" s="467">
        <v>211.83</v>
      </c>
      <c r="N789" s="467" t="s">
        <v>391</v>
      </c>
      <c r="O789" s="467" t="s">
        <v>3009</v>
      </c>
      <c r="P789" s="467" t="s">
        <v>307</v>
      </c>
      <c r="Q789" s="467" t="s">
        <v>388</v>
      </c>
      <c r="R789" s="467" t="s">
        <v>2168</v>
      </c>
      <c r="S789" s="467" t="s">
        <v>61</v>
      </c>
      <c r="T789" s="467" t="s">
        <v>240</v>
      </c>
      <c r="U789" s="467" t="s">
        <v>302</v>
      </c>
      <c r="V789" s="467">
        <v>188.3</v>
      </c>
      <c r="W789" s="467">
        <v>211.83</v>
      </c>
    </row>
    <row r="790" spans="1:23">
      <c r="A790" s="467"/>
      <c r="B790" s="467"/>
      <c r="C790" s="468" t="s">
        <v>3330</v>
      </c>
      <c r="D790" s="467" t="s">
        <v>200</v>
      </c>
      <c r="E790" s="467" t="s">
        <v>259</v>
      </c>
      <c r="F790" s="472">
        <v>43616</v>
      </c>
      <c r="G790" s="467" t="s">
        <v>950</v>
      </c>
      <c r="H790" s="467" t="s">
        <v>2799</v>
      </c>
      <c r="I790" s="467" t="s">
        <v>2800</v>
      </c>
      <c r="J790" s="467" t="s">
        <v>396</v>
      </c>
      <c r="K790" s="467">
        <v>27.09</v>
      </c>
      <c r="L790" s="467" t="s">
        <v>10</v>
      </c>
      <c r="M790" s="467">
        <v>35.299999999999997</v>
      </c>
      <c r="N790" s="467" t="s">
        <v>394</v>
      </c>
      <c r="O790" s="467" t="s">
        <v>2399</v>
      </c>
      <c r="P790" s="467" t="s">
        <v>307</v>
      </c>
      <c r="Q790" s="467" t="s">
        <v>388</v>
      </c>
      <c r="R790" s="467" t="s">
        <v>2168</v>
      </c>
      <c r="S790" s="467" t="s">
        <v>61</v>
      </c>
      <c r="T790" s="467" t="s">
        <v>240</v>
      </c>
      <c r="U790" s="467" t="s">
        <v>302</v>
      </c>
      <c r="V790" s="467">
        <v>31.38</v>
      </c>
      <c r="W790" s="467">
        <v>35.299999999999997</v>
      </c>
    </row>
    <row r="791" spans="1:23">
      <c r="A791" s="467"/>
      <c r="B791" s="467"/>
      <c r="C791" s="468" t="s">
        <v>3331</v>
      </c>
      <c r="D791" s="467" t="s">
        <v>200</v>
      </c>
      <c r="E791" s="467" t="s">
        <v>259</v>
      </c>
      <c r="F791" s="472">
        <v>43616</v>
      </c>
      <c r="G791" s="467" t="s">
        <v>911</v>
      </c>
      <c r="H791" s="467" t="s">
        <v>2799</v>
      </c>
      <c r="I791" s="467" t="s">
        <v>2800</v>
      </c>
      <c r="J791" s="467" t="s">
        <v>393</v>
      </c>
      <c r="K791" s="467">
        <v>1.8</v>
      </c>
      <c r="L791" s="467" t="s">
        <v>10</v>
      </c>
      <c r="M791" s="467">
        <v>2.35</v>
      </c>
      <c r="N791" s="467" t="s">
        <v>394</v>
      </c>
      <c r="O791" s="467" t="s">
        <v>2399</v>
      </c>
      <c r="P791" s="467" t="s">
        <v>307</v>
      </c>
      <c r="Q791" s="467" t="s">
        <v>388</v>
      </c>
      <c r="R791" s="467" t="s">
        <v>2168</v>
      </c>
      <c r="S791" s="467" t="s">
        <v>61</v>
      </c>
      <c r="T791" s="467" t="s">
        <v>240</v>
      </c>
      <c r="U791" s="467" t="s">
        <v>302</v>
      </c>
      <c r="V791" s="467">
        <v>2.08</v>
      </c>
      <c r="W791" s="467">
        <v>2.35</v>
      </c>
    </row>
    <row r="792" spans="1:23">
      <c r="A792" s="467"/>
      <c r="B792" s="467"/>
      <c r="C792" s="468" t="s">
        <v>3332</v>
      </c>
      <c r="D792" s="467" t="s">
        <v>200</v>
      </c>
      <c r="E792" s="467" t="s">
        <v>259</v>
      </c>
      <c r="F792" s="472">
        <v>43646</v>
      </c>
      <c r="G792" s="467" t="s">
        <v>953</v>
      </c>
      <c r="H792" s="467" t="s">
        <v>2402</v>
      </c>
      <c r="I792" s="467" t="s">
        <v>2201</v>
      </c>
      <c r="J792" s="467" t="s">
        <v>964</v>
      </c>
      <c r="K792" s="467">
        <v>1210.8900000000001</v>
      </c>
      <c r="L792" s="467" t="s">
        <v>10</v>
      </c>
      <c r="M792" s="467">
        <v>1528.43</v>
      </c>
      <c r="N792" s="467" t="s">
        <v>387</v>
      </c>
      <c r="O792" s="467" t="s">
        <v>3007</v>
      </c>
      <c r="P792" s="467" t="s">
        <v>307</v>
      </c>
      <c r="Q792" s="467" t="s">
        <v>388</v>
      </c>
      <c r="R792" s="467" t="s">
        <v>2168</v>
      </c>
      <c r="S792" s="467" t="s">
        <v>61</v>
      </c>
      <c r="T792" s="467" t="s">
        <v>240</v>
      </c>
      <c r="U792" s="467" t="s">
        <v>302</v>
      </c>
      <c r="V792" s="467">
        <v>1370.21</v>
      </c>
      <c r="W792" s="467">
        <v>1528.43</v>
      </c>
    </row>
    <row r="793" spans="1:23">
      <c r="A793" s="467"/>
      <c r="B793" s="467"/>
      <c r="C793" s="468" t="s">
        <v>3333</v>
      </c>
      <c r="D793" s="467" t="s">
        <v>200</v>
      </c>
      <c r="E793" s="467" t="s">
        <v>259</v>
      </c>
      <c r="F793" s="472">
        <v>43646</v>
      </c>
      <c r="G793" s="467" t="s">
        <v>955</v>
      </c>
      <c r="H793" s="467" t="s">
        <v>2402</v>
      </c>
      <c r="I793" s="467" t="s">
        <v>2201</v>
      </c>
      <c r="J793" s="467" t="s">
        <v>965</v>
      </c>
      <c r="K793" s="467">
        <v>167.82</v>
      </c>
      <c r="L793" s="467" t="s">
        <v>10</v>
      </c>
      <c r="M793" s="467">
        <v>211.83</v>
      </c>
      <c r="N793" s="467" t="s">
        <v>391</v>
      </c>
      <c r="O793" s="467" t="s">
        <v>3009</v>
      </c>
      <c r="P793" s="467" t="s">
        <v>307</v>
      </c>
      <c r="Q793" s="467" t="s">
        <v>388</v>
      </c>
      <c r="R793" s="467" t="s">
        <v>2168</v>
      </c>
      <c r="S793" s="467" t="s">
        <v>61</v>
      </c>
      <c r="T793" s="467" t="s">
        <v>240</v>
      </c>
      <c r="U793" s="467" t="s">
        <v>302</v>
      </c>
      <c r="V793" s="467">
        <v>189.9</v>
      </c>
      <c r="W793" s="467">
        <v>211.83</v>
      </c>
    </row>
    <row r="794" spans="1:23">
      <c r="A794" s="467"/>
      <c r="B794" s="467"/>
      <c r="C794" s="468" t="s">
        <v>3334</v>
      </c>
      <c r="D794" s="467" t="s">
        <v>200</v>
      </c>
      <c r="E794" s="467" t="s">
        <v>259</v>
      </c>
      <c r="F794" s="472">
        <v>43646</v>
      </c>
      <c r="G794" s="467" t="s">
        <v>957</v>
      </c>
      <c r="H794" s="467" t="s">
        <v>2402</v>
      </c>
      <c r="I794" s="467" t="s">
        <v>2201</v>
      </c>
      <c r="J794" s="467" t="s">
        <v>967</v>
      </c>
      <c r="K794" s="467">
        <v>27.97</v>
      </c>
      <c r="L794" s="467" t="s">
        <v>10</v>
      </c>
      <c r="M794" s="467">
        <v>35.299999999999997</v>
      </c>
      <c r="N794" s="467" t="s">
        <v>394</v>
      </c>
      <c r="O794" s="467" t="s">
        <v>2399</v>
      </c>
      <c r="P794" s="467" t="s">
        <v>307</v>
      </c>
      <c r="Q794" s="467" t="s">
        <v>388</v>
      </c>
      <c r="R794" s="467" t="s">
        <v>2168</v>
      </c>
      <c r="S794" s="467" t="s">
        <v>61</v>
      </c>
      <c r="T794" s="467" t="s">
        <v>240</v>
      </c>
      <c r="U794" s="467" t="s">
        <v>302</v>
      </c>
      <c r="V794" s="467">
        <v>31.65</v>
      </c>
      <c r="W794" s="467">
        <v>35.299999999999997</v>
      </c>
    </row>
    <row r="795" spans="1:23">
      <c r="A795" s="467"/>
      <c r="B795" s="467"/>
      <c r="C795" s="468" t="s">
        <v>3335</v>
      </c>
      <c r="D795" s="467" t="s">
        <v>200</v>
      </c>
      <c r="E795" s="467" t="s">
        <v>259</v>
      </c>
      <c r="F795" s="472">
        <v>43646</v>
      </c>
      <c r="G795" s="467" t="s">
        <v>857</v>
      </c>
      <c r="H795" s="467" t="s">
        <v>2402</v>
      </c>
      <c r="I795" s="467" t="s">
        <v>2201</v>
      </c>
      <c r="J795" s="467" t="s">
        <v>966</v>
      </c>
      <c r="K795" s="467">
        <v>1.86</v>
      </c>
      <c r="L795" s="467" t="s">
        <v>10</v>
      </c>
      <c r="M795" s="467">
        <v>2.35</v>
      </c>
      <c r="N795" s="467" t="s">
        <v>394</v>
      </c>
      <c r="O795" s="467" t="s">
        <v>2399</v>
      </c>
      <c r="P795" s="467" t="s">
        <v>307</v>
      </c>
      <c r="Q795" s="467" t="s">
        <v>388</v>
      </c>
      <c r="R795" s="467" t="s">
        <v>2168</v>
      </c>
      <c r="S795" s="467" t="s">
        <v>61</v>
      </c>
      <c r="T795" s="467" t="s">
        <v>240</v>
      </c>
      <c r="U795" s="467" t="s">
        <v>302</v>
      </c>
      <c r="V795" s="467">
        <v>2.1</v>
      </c>
      <c r="W795" s="467">
        <v>2.35</v>
      </c>
    </row>
    <row r="796" spans="1:23">
      <c r="A796" s="467"/>
      <c r="B796" s="467"/>
      <c r="C796" s="468" t="s">
        <v>3336</v>
      </c>
      <c r="D796" s="467" t="s">
        <v>200</v>
      </c>
      <c r="E796" s="467" t="s">
        <v>259</v>
      </c>
      <c r="F796" s="472">
        <v>43677</v>
      </c>
      <c r="G796" s="467" t="s">
        <v>1870</v>
      </c>
      <c r="H796" s="467" t="s">
        <v>2410</v>
      </c>
      <c r="I796" s="467" t="s">
        <v>2411</v>
      </c>
      <c r="J796" s="467" t="s">
        <v>1911</v>
      </c>
      <c r="K796" s="467">
        <v>1435.77</v>
      </c>
      <c r="L796" s="467" t="s">
        <v>10</v>
      </c>
      <c r="M796" s="467">
        <v>1823.32</v>
      </c>
      <c r="N796" s="467" t="s">
        <v>387</v>
      </c>
      <c r="O796" s="467" t="s">
        <v>3007</v>
      </c>
      <c r="P796" s="467" t="s">
        <v>307</v>
      </c>
      <c r="Q796" s="467" t="s">
        <v>388</v>
      </c>
      <c r="R796" s="467" t="s">
        <v>2168</v>
      </c>
      <c r="S796" s="467" t="s">
        <v>61</v>
      </c>
      <c r="T796" s="467" t="s">
        <v>240</v>
      </c>
      <c r="U796" s="467" t="s">
        <v>302</v>
      </c>
      <c r="V796" s="467">
        <v>1605.51</v>
      </c>
      <c r="W796" s="467">
        <v>1823.32</v>
      </c>
    </row>
    <row r="797" spans="1:23">
      <c r="A797" s="467"/>
      <c r="B797" s="467"/>
      <c r="C797" s="468" t="s">
        <v>3337</v>
      </c>
      <c r="D797" s="467" t="s">
        <v>200</v>
      </c>
      <c r="E797" s="467" t="s">
        <v>259</v>
      </c>
      <c r="F797" s="472">
        <v>43677</v>
      </c>
      <c r="G797" s="467" t="s">
        <v>1872</v>
      </c>
      <c r="H797" s="467" t="s">
        <v>2410</v>
      </c>
      <c r="I797" s="467" t="s">
        <v>2411</v>
      </c>
      <c r="J797" s="467" t="s">
        <v>1912</v>
      </c>
      <c r="K797" s="467">
        <v>200.16</v>
      </c>
      <c r="L797" s="467" t="s">
        <v>10</v>
      </c>
      <c r="M797" s="467">
        <v>254.19</v>
      </c>
      <c r="N797" s="467" t="s">
        <v>391</v>
      </c>
      <c r="O797" s="467" t="s">
        <v>3009</v>
      </c>
      <c r="P797" s="467" t="s">
        <v>307</v>
      </c>
      <c r="Q797" s="467" t="s">
        <v>388</v>
      </c>
      <c r="R797" s="467" t="s">
        <v>2168</v>
      </c>
      <c r="S797" s="467" t="s">
        <v>61</v>
      </c>
      <c r="T797" s="467" t="s">
        <v>240</v>
      </c>
      <c r="U797" s="467" t="s">
        <v>302</v>
      </c>
      <c r="V797" s="467">
        <v>223.82</v>
      </c>
      <c r="W797" s="467">
        <v>254.19</v>
      </c>
    </row>
    <row r="798" spans="1:23">
      <c r="A798" s="467"/>
      <c r="B798" s="467"/>
      <c r="C798" s="468" t="s">
        <v>3338</v>
      </c>
      <c r="D798" s="467" t="s">
        <v>200</v>
      </c>
      <c r="E798" s="467" t="s">
        <v>259</v>
      </c>
      <c r="F798" s="472">
        <v>43677</v>
      </c>
      <c r="G798" s="467" t="s">
        <v>1874</v>
      </c>
      <c r="H798" s="467" t="s">
        <v>2410</v>
      </c>
      <c r="I798" s="467" t="s">
        <v>2411</v>
      </c>
      <c r="J798" s="467" t="s">
        <v>1913</v>
      </c>
      <c r="K798" s="467">
        <v>33.36</v>
      </c>
      <c r="L798" s="467" t="s">
        <v>10</v>
      </c>
      <c r="M798" s="467">
        <v>42.37</v>
      </c>
      <c r="N798" s="467" t="s">
        <v>394</v>
      </c>
      <c r="O798" s="467" t="s">
        <v>2399</v>
      </c>
      <c r="P798" s="467" t="s">
        <v>307</v>
      </c>
      <c r="Q798" s="467" t="s">
        <v>388</v>
      </c>
      <c r="R798" s="467" t="s">
        <v>2168</v>
      </c>
      <c r="S798" s="467" t="s">
        <v>61</v>
      </c>
      <c r="T798" s="467" t="s">
        <v>240</v>
      </c>
      <c r="U798" s="467" t="s">
        <v>302</v>
      </c>
      <c r="V798" s="467">
        <v>37.299999999999997</v>
      </c>
      <c r="W798" s="467">
        <v>42.37</v>
      </c>
    </row>
    <row r="799" spans="1:23">
      <c r="A799" s="467"/>
      <c r="B799" s="467"/>
      <c r="C799" s="468" t="s">
        <v>3339</v>
      </c>
      <c r="D799" s="467" t="s">
        <v>200</v>
      </c>
      <c r="E799" s="467" t="s">
        <v>259</v>
      </c>
      <c r="F799" s="472">
        <v>43677</v>
      </c>
      <c r="G799" s="467" t="s">
        <v>1808</v>
      </c>
      <c r="H799" s="467" t="s">
        <v>2410</v>
      </c>
      <c r="I799" s="467" t="s">
        <v>2411</v>
      </c>
      <c r="J799" s="467" t="s">
        <v>966</v>
      </c>
      <c r="K799" s="467">
        <v>1.91</v>
      </c>
      <c r="L799" s="467" t="s">
        <v>10</v>
      </c>
      <c r="M799" s="467">
        <v>2.42</v>
      </c>
      <c r="N799" s="467" t="s">
        <v>394</v>
      </c>
      <c r="O799" s="467" t="s">
        <v>2399</v>
      </c>
      <c r="P799" s="467" t="s">
        <v>307</v>
      </c>
      <c r="Q799" s="467" t="s">
        <v>388</v>
      </c>
      <c r="R799" s="467" t="s">
        <v>2168</v>
      </c>
      <c r="S799" s="467" t="s">
        <v>61</v>
      </c>
      <c r="T799" s="467" t="s">
        <v>240</v>
      </c>
      <c r="U799" s="467" t="s">
        <v>302</v>
      </c>
      <c r="V799" s="467">
        <v>2.14</v>
      </c>
      <c r="W799" s="467">
        <v>2.42</v>
      </c>
    </row>
    <row r="800" spans="1:23">
      <c r="A800" s="467"/>
      <c r="B800" s="467"/>
      <c r="C800" s="468" t="s">
        <v>3340</v>
      </c>
      <c r="D800" s="467" t="s">
        <v>200</v>
      </c>
      <c r="E800" s="467" t="s">
        <v>259</v>
      </c>
      <c r="F800" s="472">
        <v>43708</v>
      </c>
      <c r="G800" s="467" t="s">
        <v>1875</v>
      </c>
      <c r="H800" s="467" t="s">
        <v>2435</v>
      </c>
      <c r="I800" s="467" t="s">
        <v>2332</v>
      </c>
      <c r="J800" s="467" t="s">
        <v>1914</v>
      </c>
      <c r="K800" s="467">
        <v>1496.26</v>
      </c>
      <c r="L800" s="467" t="s">
        <v>10</v>
      </c>
      <c r="M800" s="467">
        <v>1828.12</v>
      </c>
      <c r="N800" s="467" t="s">
        <v>387</v>
      </c>
      <c r="O800" s="467" t="s">
        <v>3007</v>
      </c>
      <c r="P800" s="467" t="s">
        <v>307</v>
      </c>
      <c r="Q800" s="467" t="s">
        <v>388</v>
      </c>
      <c r="R800" s="467" t="s">
        <v>2168</v>
      </c>
      <c r="S800" s="467" t="s">
        <v>61</v>
      </c>
      <c r="T800" s="467" t="s">
        <v>240</v>
      </c>
      <c r="U800" s="467" t="s">
        <v>302</v>
      </c>
      <c r="V800" s="467">
        <v>1632.52</v>
      </c>
      <c r="W800" s="467">
        <v>1828.12</v>
      </c>
    </row>
    <row r="801" spans="1:23">
      <c r="A801" s="467"/>
      <c r="B801" s="467"/>
      <c r="C801" s="468" t="s">
        <v>3341</v>
      </c>
      <c r="D801" s="467" t="s">
        <v>200</v>
      </c>
      <c r="E801" s="467" t="s">
        <v>259</v>
      </c>
      <c r="F801" s="472">
        <v>43708</v>
      </c>
      <c r="G801" s="467" t="s">
        <v>1877</v>
      </c>
      <c r="H801" s="467" t="s">
        <v>2435</v>
      </c>
      <c r="I801" s="467" t="s">
        <v>2332</v>
      </c>
      <c r="J801" s="467" t="s">
        <v>1915</v>
      </c>
      <c r="K801" s="467">
        <v>208.05</v>
      </c>
      <c r="L801" s="467" t="s">
        <v>10</v>
      </c>
      <c r="M801" s="467">
        <v>254.19</v>
      </c>
      <c r="N801" s="467" t="s">
        <v>391</v>
      </c>
      <c r="O801" s="467" t="s">
        <v>3009</v>
      </c>
      <c r="P801" s="467" t="s">
        <v>307</v>
      </c>
      <c r="Q801" s="467" t="s">
        <v>388</v>
      </c>
      <c r="R801" s="467" t="s">
        <v>2168</v>
      </c>
      <c r="S801" s="467" t="s">
        <v>61</v>
      </c>
      <c r="T801" s="467" t="s">
        <v>240</v>
      </c>
      <c r="U801" s="467" t="s">
        <v>302</v>
      </c>
      <c r="V801" s="467">
        <v>227</v>
      </c>
      <c r="W801" s="467">
        <v>254.19</v>
      </c>
    </row>
    <row r="802" spans="1:23">
      <c r="A802" s="467"/>
      <c r="B802" s="467"/>
      <c r="C802" s="468" t="s">
        <v>3342</v>
      </c>
      <c r="D802" s="467" t="s">
        <v>200</v>
      </c>
      <c r="E802" s="467" t="s">
        <v>259</v>
      </c>
      <c r="F802" s="472">
        <v>43708</v>
      </c>
      <c r="G802" s="467" t="s">
        <v>1879</v>
      </c>
      <c r="H802" s="467" t="s">
        <v>2435</v>
      </c>
      <c r="I802" s="467" t="s">
        <v>2332</v>
      </c>
      <c r="J802" s="467" t="s">
        <v>1917</v>
      </c>
      <c r="K802" s="467">
        <v>34.68</v>
      </c>
      <c r="L802" s="467" t="s">
        <v>10</v>
      </c>
      <c r="M802" s="467">
        <v>42.37</v>
      </c>
      <c r="N802" s="467" t="s">
        <v>394</v>
      </c>
      <c r="O802" s="467" t="s">
        <v>2399</v>
      </c>
      <c r="P802" s="467" t="s">
        <v>307</v>
      </c>
      <c r="Q802" s="467" t="s">
        <v>388</v>
      </c>
      <c r="R802" s="467" t="s">
        <v>2168</v>
      </c>
      <c r="S802" s="467" t="s">
        <v>61</v>
      </c>
      <c r="T802" s="467" t="s">
        <v>240</v>
      </c>
      <c r="U802" s="467" t="s">
        <v>302</v>
      </c>
      <c r="V802" s="467">
        <v>37.840000000000003</v>
      </c>
      <c r="W802" s="467">
        <v>42.37</v>
      </c>
    </row>
    <row r="803" spans="1:23">
      <c r="A803" s="467"/>
      <c r="B803" s="467"/>
      <c r="C803" s="468" t="s">
        <v>3343</v>
      </c>
      <c r="D803" s="467" t="s">
        <v>200</v>
      </c>
      <c r="E803" s="467" t="s">
        <v>259</v>
      </c>
      <c r="F803" s="472">
        <v>43708</v>
      </c>
      <c r="G803" s="467" t="s">
        <v>1840</v>
      </c>
      <c r="H803" s="467" t="s">
        <v>2435</v>
      </c>
      <c r="I803" s="467" t="s">
        <v>2332</v>
      </c>
      <c r="J803" s="467" t="s">
        <v>1916</v>
      </c>
      <c r="K803" s="467">
        <v>2.31</v>
      </c>
      <c r="L803" s="467" t="s">
        <v>10</v>
      </c>
      <c r="M803" s="467">
        <v>2.82</v>
      </c>
      <c r="N803" s="467" t="s">
        <v>394</v>
      </c>
      <c r="O803" s="467" t="s">
        <v>2399</v>
      </c>
      <c r="P803" s="467" t="s">
        <v>307</v>
      </c>
      <c r="Q803" s="467" t="s">
        <v>388</v>
      </c>
      <c r="R803" s="467" t="s">
        <v>2168</v>
      </c>
      <c r="S803" s="467" t="s">
        <v>61</v>
      </c>
      <c r="T803" s="467" t="s">
        <v>240</v>
      </c>
      <c r="U803" s="467" t="s">
        <v>302</v>
      </c>
      <c r="V803" s="467">
        <v>2.52</v>
      </c>
      <c r="W803" s="467">
        <v>2.82</v>
      </c>
    </row>
    <row r="804" spans="1:23">
      <c r="A804" s="467"/>
      <c r="B804" s="467"/>
      <c r="C804" s="468" t="s">
        <v>3344</v>
      </c>
      <c r="D804" s="467" t="s">
        <v>200</v>
      </c>
      <c r="E804" s="467" t="s">
        <v>259</v>
      </c>
      <c r="F804" s="472">
        <v>43769</v>
      </c>
      <c r="G804" s="467" t="s">
        <v>3109</v>
      </c>
      <c r="H804" s="467" t="s">
        <v>2258</v>
      </c>
      <c r="I804" s="467" t="s">
        <v>2176</v>
      </c>
      <c r="J804" s="467" t="s">
        <v>3345</v>
      </c>
      <c r="K804" s="467">
        <v>3417.74</v>
      </c>
      <c r="L804" s="467" t="s">
        <v>10</v>
      </c>
      <c r="M804" s="467">
        <v>4204.2</v>
      </c>
      <c r="N804" s="467" t="s">
        <v>387</v>
      </c>
      <c r="O804" s="467" t="s">
        <v>3007</v>
      </c>
      <c r="P804" s="467" t="s">
        <v>307</v>
      </c>
      <c r="Q804" s="467" t="s">
        <v>388</v>
      </c>
      <c r="R804" s="467" t="s">
        <v>2168</v>
      </c>
      <c r="S804" s="467" t="s">
        <v>61</v>
      </c>
      <c r="T804" s="467" t="s">
        <v>240</v>
      </c>
      <c r="U804" s="467" t="s">
        <v>302</v>
      </c>
      <c r="V804" s="467">
        <v>3849.78</v>
      </c>
      <c r="W804" s="467">
        <v>4204.2</v>
      </c>
    </row>
    <row r="805" spans="1:23">
      <c r="A805" s="467"/>
      <c r="B805" s="467"/>
      <c r="C805" s="468" t="s">
        <v>3346</v>
      </c>
      <c r="D805" s="467" t="s">
        <v>200</v>
      </c>
      <c r="E805" s="467" t="s">
        <v>259</v>
      </c>
      <c r="F805" s="472">
        <v>43769</v>
      </c>
      <c r="G805" s="467" t="s">
        <v>3112</v>
      </c>
      <c r="H805" s="467" t="s">
        <v>2258</v>
      </c>
      <c r="I805" s="467" t="s">
        <v>2176</v>
      </c>
      <c r="J805" s="467" t="s">
        <v>3347</v>
      </c>
      <c r="K805" s="467">
        <v>304.60000000000002</v>
      </c>
      <c r="L805" s="467" t="s">
        <v>10</v>
      </c>
      <c r="M805" s="467">
        <v>374.69</v>
      </c>
      <c r="N805" s="467" t="s">
        <v>387</v>
      </c>
      <c r="O805" s="467" t="s">
        <v>3007</v>
      </c>
      <c r="P805" s="467" t="s">
        <v>307</v>
      </c>
      <c r="Q805" s="467" t="s">
        <v>388</v>
      </c>
      <c r="R805" s="467" t="s">
        <v>2168</v>
      </c>
      <c r="S805" s="467" t="s">
        <v>61</v>
      </c>
      <c r="T805" s="467" t="s">
        <v>240</v>
      </c>
      <c r="U805" s="467" t="s">
        <v>302</v>
      </c>
      <c r="V805" s="467">
        <v>343.1</v>
      </c>
      <c r="W805" s="467">
        <v>374.69</v>
      </c>
    </row>
    <row r="806" spans="1:23">
      <c r="A806" s="467"/>
      <c r="B806" s="467"/>
      <c r="C806" s="468" t="s">
        <v>3348</v>
      </c>
      <c r="D806" s="467" t="s">
        <v>200</v>
      </c>
      <c r="E806" s="467" t="s">
        <v>259</v>
      </c>
      <c r="F806" s="472">
        <v>43769</v>
      </c>
      <c r="G806" s="467" t="s">
        <v>3115</v>
      </c>
      <c r="H806" s="467" t="s">
        <v>2258</v>
      </c>
      <c r="I806" s="467" t="s">
        <v>2176</v>
      </c>
      <c r="J806" s="467" t="s">
        <v>3347</v>
      </c>
      <c r="K806" s="467">
        <v>145.88999999999999</v>
      </c>
      <c r="L806" s="467" t="s">
        <v>10</v>
      </c>
      <c r="M806" s="467">
        <v>179.46</v>
      </c>
      <c r="N806" s="467" t="s">
        <v>387</v>
      </c>
      <c r="O806" s="467" t="s">
        <v>3007</v>
      </c>
      <c r="P806" s="467" t="s">
        <v>307</v>
      </c>
      <c r="Q806" s="467" t="s">
        <v>388</v>
      </c>
      <c r="R806" s="467" t="s">
        <v>2168</v>
      </c>
      <c r="S806" s="467" t="s">
        <v>61</v>
      </c>
      <c r="T806" s="467" t="s">
        <v>240</v>
      </c>
      <c r="U806" s="467" t="s">
        <v>302</v>
      </c>
      <c r="V806" s="467">
        <v>164.33</v>
      </c>
      <c r="W806" s="467">
        <v>179.46</v>
      </c>
    </row>
    <row r="807" spans="1:23">
      <c r="A807" s="467"/>
      <c r="B807" s="467"/>
      <c r="C807" s="468" t="s">
        <v>3349</v>
      </c>
      <c r="D807" s="467" t="s">
        <v>200</v>
      </c>
      <c r="E807" s="467" t="s">
        <v>259</v>
      </c>
      <c r="F807" s="472">
        <v>43830</v>
      </c>
      <c r="G807" s="467" t="s">
        <v>3056</v>
      </c>
      <c r="H807" s="467" t="s">
        <v>3118</v>
      </c>
      <c r="I807" s="467" t="s">
        <v>2397</v>
      </c>
      <c r="J807" s="467" t="s">
        <v>3119</v>
      </c>
      <c r="K807" s="467">
        <v>121.8</v>
      </c>
      <c r="L807" s="467" t="s">
        <v>10</v>
      </c>
      <c r="M807" s="467">
        <v>157.51</v>
      </c>
      <c r="N807" s="467" t="s">
        <v>387</v>
      </c>
      <c r="O807" s="467" t="s">
        <v>3007</v>
      </c>
      <c r="P807" s="467" t="s">
        <v>307</v>
      </c>
      <c r="Q807" s="467" t="s">
        <v>2480</v>
      </c>
      <c r="R807" s="467" t="s">
        <v>2168</v>
      </c>
      <c r="S807" s="467" t="s">
        <v>61</v>
      </c>
      <c r="T807" s="467" t="s">
        <v>240</v>
      </c>
      <c r="U807" s="467" t="s">
        <v>302</v>
      </c>
      <c r="V807" s="467">
        <v>142.99</v>
      </c>
      <c r="W807" s="467">
        <v>157.51</v>
      </c>
    </row>
    <row r="808" spans="1:23">
      <c r="A808" s="467"/>
      <c r="B808" s="467"/>
      <c r="C808" s="468" t="s">
        <v>3350</v>
      </c>
      <c r="D808" s="467" t="s">
        <v>200</v>
      </c>
      <c r="E808" s="467" t="s">
        <v>259</v>
      </c>
      <c r="F808" s="472">
        <v>43830</v>
      </c>
      <c r="G808" s="467" t="s">
        <v>3060</v>
      </c>
      <c r="H808" s="467" t="s">
        <v>3061</v>
      </c>
      <c r="I808" s="467" t="s">
        <v>2397</v>
      </c>
      <c r="J808" s="467" t="s">
        <v>3121</v>
      </c>
      <c r="K808" s="467">
        <v>23.07</v>
      </c>
      <c r="L808" s="467" t="s">
        <v>10</v>
      </c>
      <c r="M808" s="467">
        <v>29.84</v>
      </c>
      <c r="N808" s="467" t="s">
        <v>391</v>
      </c>
      <c r="O808" s="467" t="s">
        <v>3009</v>
      </c>
      <c r="P808" s="467" t="s">
        <v>307</v>
      </c>
      <c r="Q808" s="467" t="s">
        <v>2480</v>
      </c>
      <c r="R808" s="467" t="s">
        <v>2168</v>
      </c>
      <c r="S808" s="467" t="s">
        <v>61</v>
      </c>
      <c r="T808" s="467" t="s">
        <v>240</v>
      </c>
      <c r="U808" s="467" t="s">
        <v>302</v>
      </c>
      <c r="V808" s="467">
        <v>27.08</v>
      </c>
      <c r="W808" s="467">
        <v>29.84</v>
      </c>
    </row>
    <row r="809" spans="1:23">
      <c r="A809" s="467"/>
      <c r="B809" s="467"/>
      <c r="C809" s="468" t="s">
        <v>3351</v>
      </c>
      <c r="D809" s="467" t="s">
        <v>200</v>
      </c>
      <c r="E809" s="467" t="s">
        <v>259</v>
      </c>
      <c r="F809" s="472">
        <v>43830</v>
      </c>
      <c r="G809" s="467" t="s">
        <v>3064</v>
      </c>
      <c r="H809" s="467" t="s">
        <v>3065</v>
      </c>
      <c r="I809" s="467" t="s">
        <v>2397</v>
      </c>
      <c r="J809" s="467" t="s">
        <v>3123</v>
      </c>
      <c r="K809" s="467">
        <v>3.85</v>
      </c>
      <c r="L809" s="467" t="s">
        <v>10</v>
      </c>
      <c r="M809" s="467">
        <v>4.9800000000000004</v>
      </c>
      <c r="N809" s="467" t="s">
        <v>394</v>
      </c>
      <c r="O809" s="467" t="s">
        <v>2399</v>
      </c>
      <c r="P809" s="467" t="s">
        <v>307</v>
      </c>
      <c r="Q809" s="467" t="s">
        <v>2480</v>
      </c>
      <c r="R809" s="467" t="s">
        <v>2168</v>
      </c>
      <c r="S809" s="467" t="s">
        <v>61</v>
      </c>
      <c r="T809" s="467" t="s">
        <v>240</v>
      </c>
      <c r="U809" s="467" t="s">
        <v>302</v>
      </c>
      <c r="V809" s="467">
        <v>4.5199999999999996</v>
      </c>
      <c r="W809" s="467">
        <v>4.9800000000000004</v>
      </c>
    </row>
    <row r="810" spans="1:23">
      <c r="A810" s="467"/>
      <c r="B810" s="467"/>
      <c r="C810" s="468" t="s">
        <v>3352</v>
      </c>
      <c r="D810" s="467" t="s">
        <v>200</v>
      </c>
      <c r="E810" s="467" t="s">
        <v>259</v>
      </c>
      <c r="F810" s="472">
        <v>43830</v>
      </c>
      <c r="G810" s="467" t="s">
        <v>3068</v>
      </c>
      <c r="H810" s="467" t="s">
        <v>3125</v>
      </c>
      <c r="I810" s="467" t="s">
        <v>2397</v>
      </c>
      <c r="J810" s="467" t="s">
        <v>3126</v>
      </c>
      <c r="K810" s="467">
        <v>1501.77</v>
      </c>
      <c r="L810" s="467" t="s">
        <v>10</v>
      </c>
      <c r="M810" s="467">
        <v>1942.14</v>
      </c>
      <c r="N810" s="467" t="s">
        <v>387</v>
      </c>
      <c r="O810" s="467" t="s">
        <v>3007</v>
      </c>
      <c r="P810" s="467" t="s">
        <v>307</v>
      </c>
      <c r="Q810" s="467" t="s">
        <v>2480</v>
      </c>
      <c r="R810" s="467" t="s">
        <v>2168</v>
      </c>
      <c r="S810" s="467" t="s">
        <v>61</v>
      </c>
      <c r="T810" s="467" t="s">
        <v>240</v>
      </c>
      <c r="U810" s="467" t="s">
        <v>302</v>
      </c>
      <c r="V810" s="467">
        <v>1763.05</v>
      </c>
      <c r="W810" s="467">
        <v>1942.14</v>
      </c>
    </row>
    <row r="811" spans="1:23">
      <c r="A811" s="467"/>
      <c r="B811" s="467"/>
      <c r="C811" s="468" t="s">
        <v>3353</v>
      </c>
      <c r="D811" s="467" t="s">
        <v>200</v>
      </c>
      <c r="E811" s="467" t="s">
        <v>259</v>
      </c>
      <c r="F811" s="472">
        <v>43830</v>
      </c>
      <c r="G811" s="467" t="s">
        <v>3071</v>
      </c>
      <c r="H811" s="467" t="s">
        <v>3072</v>
      </c>
      <c r="I811" s="467" t="s">
        <v>2397</v>
      </c>
      <c r="J811" s="467" t="s">
        <v>3128</v>
      </c>
      <c r="K811" s="467">
        <v>210.15</v>
      </c>
      <c r="L811" s="467" t="s">
        <v>10</v>
      </c>
      <c r="M811" s="467">
        <v>271.77</v>
      </c>
      <c r="N811" s="467" t="s">
        <v>391</v>
      </c>
      <c r="O811" s="467" t="s">
        <v>3009</v>
      </c>
      <c r="P811" s="467" t="s">
        <v>307</v>
      </c>
      <c r="Q811" s="467" t="s">
        <v>2480</v>
      </c>
      <c r="R811" s="467" t="s">
        <v>2168</v>
      </c>
      <c r="S811" s="467" t="s">
        <v>61</v>
      </c>
      <c r="T811" s="467" t="s">
        <v>240</v>
      </c>
      <c r="U811" s="467" t="s">
        <v>302</v>
      </c>
      <c r="V811" s="467">
        <v>246.71</v>
      </c>
      <c r="W811" s="467">
        <v>271.77</v>
      </c>
    </row>
    <row r="812" spans="1:23">
      <c r="A812" s="467"/>
      <c r="B812" s="467"/>
      <c r="C812" s="468" t="s">
        <v>3354</v>
      </c>
      <c r="D812" s="467" t="s">
        <v>200</v>
      </c>
      <c r="E812" s="467" t="s">
        <v>259</v>
      </c>
      <c r="F812" s="472">
        <v>43830</v>
      </c>
      <c r="G812" s="467" t="s">
        <v>3074</v>
      </c>
      <c r="H812" s="467" t="s">
        <v>3075</v>
      </c>
      <c r="I812" s="467" t="s">
        <v>2397</v>
      </c>
      <c r="J812" s="467" t="s">
        <v>3130</v>
      </c>
      <c r="K812" s="467">
        <v>35.020000000000003</v>
      </c>
      <c r="L812" s="467" t="s">
        <v>10</v>
      </c>
      <c r="M812" s="467">
        <v>45.29</v>
      </c>
      <c r="N812" s="467" t="s">
        <v>394</v>
      </c>
      <c r="O812" s="467" t="s">
        <v>2399</v>
      </c>
      <c r="P812" s="467" t="s">
        <v>307</v>
      </c>
      <c r="Q812" s="467" t="s">
        <v>2480</v>
      </c>
      <c r="R812" s="467" t="s">
        <v>2168</v>
      </c>
      <c r="S812" s="467" t="s">
        <v>61</v>
      </c>
      <c r="T812" s="467" t="s">
        <v>240</v>
      </c>
      <c r="U812" s="467" t="s">
        <v>302</v>
      </c>
      <c r="V812" s="467">
        <v>41.11</v>
      </c>
      <c r="W812" s="467">
        <v>45.29</v>
      </c>
    </row>
    <row r="813" spans="1:23">
      <c r="A813" s="467"/>
      <c r="B813" s="467"/>
      <c r="C813" s="468" t="s">
        <v>3355</v>
      </c>
      <c r="D813" s="467" t="s">
        <v>200</v>
      </c>
      <c r="E813" s="467" t="s">
        <v>259</v>
      </c>
      <c r="F813" s="472">
        <v>43830</v>
      </c>
      <c r="G813" s="467" t="s">
        <v>2395</v>
      </c>
      <c r="H813" s="467" t="s">
        <v>2396</v>
      </c>
      <c r="I813" s="467" t="s">
        <v>2397</v>
      </c>
      <c r="J813" s="467" t="s">
        <v>3132</v>
      </c>
      <c r="K813" s="467">
        <v>0.36</v>
      </c>
      <c r="L813" s="467" t="s">
        <v>10</v>
      </c>
      <c r="M813" s="467">
        <v>0.46</v>
      </c>
      <c r="N813" s="467" t="s">
        <v>394</v>
      </c>
      <c r="O813" s="467" t="s">
        <v>2399</v>
      </c>
      <c r="P813" s="467" t="s">
        <v>307</v>
      </c>
      <c r="Q813" s="467" t="s">
        <v>2480</v>
      </c>
      <c r="R813" s="467" t="s">
        <v>2168</v>
      </c>
      <c r="S813" s="467" t="s">
        <v>61</v>
      </c>
      <c r="T813" s="467" t="s">
        <v>240</v>
      </c>
      <c r="U813" s="467" t="s">
        <v>302</v>
      </c>
      <c r="V813" s="467">
        <v>0.42</v>
      </c>
      <c r="W813" s="467">
        <v>0.46</v>
      </c>
    </row>
    <row r="814" spans="1:23">
      <c r="A814" s="467"/>
      <c r="B814" s="467"/>
      <c r="C814" s="468" t="s">
        <v>3356</v>
      </c>
      <c r="D814" s="467" t="s">
        <v>200</v>
      </c>
      <c r="E814" s="467" t="s">
        <v>259</v>
      </c>
      <c r="F814" s="472">
        <v>43830</v>
      </c>
      <c r="G814" s="467" t="s">
        <v>2395</v>
      </c>
      <c r="H814" s="467" t="s">
        <v>3078</v>
      </c>
      <c r="I814" s="467" t="s">
        <v>2397</v>
      </c>
      <c r="J814" s="467" t="s">
        <v>3132</v>
      </c>
      <c r="K814" s="467">
        <v>2.34</v>
      </c>
      <c r="L814" s="467" t="s">
        <v>10</v>
      </c>
      <c r="M814" s="467">
        <v>3.02</v>
      </c>
      <c r="N814" s="467" t="s">
        <v>394</v>
      </c>
      <c r="O814" s="467" t="s">
        <v>2399</v>
      </c>
      <c r="P814" s="467" t="s">
        <v>307</v>
      </c>
      <c r="Q814" s="467" t="s">
        <v>2480</v>
      </c>
      <c r="R814" s="467" t="s">
        <v>2168</v>
      </c>
      <c r="S814" s="467" t="s">
        <v>61</v>
      </c>
      <c r="T814" s="467" t="s">
        <v>240</v>
      </c>
      <c r="U814" s="467" t="s">
        <v>302</v>
      </c>
      <c r="V814" s="467">
        <v>2.75</v>
      </c>
      <c r="W814" s="467">
        <v>3.02</v>
      </c>
    </row>
    <row r="815" spans="1:23">
      <c r="A815" s="467"/>
      <c r="B815" s="467"/>
      <c r="C815" s="468" t="s">
        <v>3357</v>
      </c>
      <c r="D815" s="467" t="s">
        <v>201</v>
      </c>
      <c r="E815" s="467" t="s">
        <v>259</v>
      </c>
      <c r="F815" s="472">
        <v>43496</v>
      </c>
      <c r="G815" s="467" t="s">
        <v>385</v>
      </c>
      <c r="H815" s="467" t="s">
        <v>3005</v>
      </c>
      <c r="I815" s="467" t="s">
        <v>3006</v>
      </c>
      <c r="J815" s="467" t="s">
        <v>423</v>
      </c>
      <c r="K815" s="467">
        <v>243.08</v>
      </c>
      <c r="L815" s="467" t="s">
        <v>10</v>
      </c>
      <c r="M815" s="467">
        <v>310.18</v>
      </c>
      <c r="N815" s="467" t="s">
        <v>387</v>
      </c>
      <c r="O815" s="467" t="s">
        <v>3007</v>
      </c>
      <c r="P815" s="467" t="s">
        <v>307</v>
      </c>
      <c r="Q815" s="467" t="s">
        <v>424</v>
      </c>
      <c r="R815" s="467" t="s">
        <v>2168</v>
      </c>
      <c r="S815" s="467" t="s">
        <v>61</v>
      </c>
      <c r="T815" s="467" t="s">
        <v>240</v>
      </c>
      <c r="U815" s="467" t="s">
        <v>302</v>
      </c>
      <c r="V815" s="467">
        <v>269.27</v>
      </c>
      <c r="W815" s="467">
        <v>310.18</v>
      </c>
    </row>
    <row r="816" spans="1:23">
      <c r="A816" s="467"/>
      <c r="B816" s="467"/>
      <c r="C816" s="468" t="s">
        <v>3358</v>
      </c>
      <c r="D816" s="467" t="s">
        <v>201</v>
      </c>
      <c r="E816" s="467" t="s">
        <v>259</v>
      </c>
      <c r="F816" s="472">
        <v>43496</v>
      </c>
      <c r="G816" s="467" t="s">
        <v>389</v>
      </c>
      <c r="H816" s="467" t="s">
        <v>3005</v>
      </c>
      <c r="I816" s="467" t="s">
        <v>3006</v>
      </c>
      <c r="J816" s="467" t="s">
        <v>425</v>
      </c>
      <c r="K816" s="467">
        <v>34.14</v>
      </c>
      <c r="L816" s="467" t="s">
        <v>10</v>
      </c>
      <c r="M816" s="467">
        <v>43.56</v>
      </c>
      <c r="N816" s="467" t="s">
        <v>391</v>
      </c>
      <c r="O816" s="467" t="s">
        <v>3009</v>
      </c>
      <c r="P816" s="467" t="s">
        <v>307</v>
      </c>
      <c r="Q816" s="467" t="s">
        <v>424</v>
      </c>
      <c r="R816" s="467" t="s">
        <v>2168</v>
      </c>
      <c r="S816" s="467" t="s">
        <v>61</v>
      </c>
      <c r="T816" s="467" t="s">
        <v>240</v>
      </c>
      <c r="U816" s="467" t="s">
        <v>302</v>
      </c>
      <c r="V816" s="467">
        <v>37.82</v>
      </c>
      <c r="W816" s="467">
        <v>43.56</v>
      </c>
    </row>
    <row r="817" spans="1:23">
      <c r="A817" s="467"/>
      <c r="B817" s="467"/>
      <c r="C817" s="468" t="s">
        <v>3359</v>
      </c>
      <c r="D817" s="467" t="s">
        <v>201</v>
      </c>
      <c r="E817" s="467" t="s">
        <v>259</v>
      </c>
      <c r="F817" s="472">
        <v>43496</v>
      </c>
      <c r="G817" s="467" t="s">
        <v>392</v>
      </c>
      <c r="H817" s="467" t="s">
        <v>3005</v>
      </c>
      <c r="I817" s="467" t="s">
        <v>3006</v>
      </c>
      <c r="J817" s="467" t="s">
        <v>426</v>
      </c>
      <c r="K817" s="467">
        <v>0.6</v>
      </c>
      <c r="L817" s="467" t="s">
        <v>10</v>
      </c>
      <c r="M817" s="467">
        <v>0.76</v>
      </c>
      <c r="N817" s="467" t="s">
        <v>394</v>
      </c>
      <c r="O817" s="467" t="s">
        <v>2399</v>
      </c>
      <c r="P817" s="467" t="s">
        <v>307</v>
      </c>
      <c r="Q817" s="467" t="s">
        <v>424</v>
      </c>
      <c r="R817" s="467" t="s">
        <v>2168</v>
      </c>
      <c r="S817" s="467" t="s">
        <v>61</v>
      </c>
      <c r="T817" s="467" t="s">
        <v>240</v>
      </c>
      <c r="U817" s="467" t="s">
        <v>302</v>
      </c>
      <c r="V817" s="467">
        <v>0.66</v>
      </c>
      <c r="W817" s="467">
        <v>0.76</v>
      </c>
    </row>
    <row r="818" spans="1:23">
      <c r="A818" s="467"/>
      <c r="B818" s="467"/>
      <c r="C818" s="468" t="s">
        <v>3360</v>
      </c>
      <c r="D818" s="467" t="s">
        <v>201</v>
      </c>
      <c r="E818" s="467" t="s">
        <v>259</v>
      </c>
      <c r="F818" s="472">
        <v>43496</v>
      </c>
      <c r="G818" s="467" t="s">
        <v>395</v>
      </c>
      <c r="H818" s="467" t="s">
        <v>3005</v>
      </c>
      <c r="I818" s="467" t="s">
        <v>3006</v>
      </c>
      <c r="J818" s="467" t="s">
        <v>427</v>
      </c>
      <c r="K818" s="467">
        <v>5.69</v>
      </c>
      <c r="L818" s="467" t="s">
        <v>10</v>
      </c>
      <c r="M818" s="467">
        <v>7.26</v>
      </c>
      <c r="N818" s="467" t="s">
        <v>394</v>
      </c>
      <c r="O818" s="467" t="s">
        <v>2399</v>
      </c>
      <c r="P818" s="467" t="s">
        <v>307</v>
      </c>
      <c r="Q818" s="467" t="s">
        <v>424</v>
      </c>
      <c r="R818" s="467" t="s">
        <v>2168</v>
      </c>
      <c r="S818" s="467" t="s">
        <v>61</v>
      </c>
      <c r="T818" s="467" t="s">
        <v>240</v>
      </c>
      <c r="U818" s="467" t="s">
        <v>302</v>
      </c>
      <c r="V818" s="467">
        <v>6.3</v>
      </c>
      <c r="W818" s="467">
        <v>7.26</v>
      </c>
    </row>
    <row r="819" spans="1:23">
      <c r="A819" s="467"/>
      <c r="B819" s="467"/>
      <c r="C819" s="468" t="s">
        <v>3361</v>
      </c>
      <c r="D819" s="467" t="s">
        <v>201</v>
      </c>
      <c r="E819" s="467" t="s">
        <v>259</v>
      </c>
      <c r="F819" s="472">
        <v>43524</v>
      </c>
      <c r="G819" s="467" t="s">
        <v>400</v>
      </c>
      <c r="H819" s="467" t="s">
        <v>2824</v>
      </c>
      <c r="I819" s="467" t="s">
        <v>2825</v>
      </c>
      <c r="J819" s="467" t="s">
        <v>423</v>
      </c>
      <c r="K819" s="467">
        <v>237.98</v>
      </c>
      <c r="L819" s="467" t="s">
        <v>10</v>
      </c>
      <c r="M819" s="467">
        <v>312.58</v>
      </c>
      <c r="N819" s="467" t="s">
        <v>387</v>
      </c>
      <c r="O819" s="467" t="s">
        <v>3007</v>
      </c>
      <c r="P819" s="467" t="s">
        <v>307</v>
      </c>
      <c r="Q819" s="467" t="s">
        <v>424</v>
      </c>
      <c r="R819" s="467" t="s">
        <v>2168</v>
      </c>
      <c r="S819" s="467" t="s">
        <v>61</v>
      </c>
      <c r="T819" s="467" t="s">
        <v>240</v>
      </c>
      <c r="U819" s="467" t="s">
        <v>302</v>
      </c>
      <c r="V819" s="467">
        <v>272.48</v>
      </c>
      <c r="W819" s="467">
        <v>312.58</v>
      </c>
    </row>
    <row r="820" spans="1:23">
      <c r="A820" s="467"/>
      <c r="B820" s="467"/>
      <c r="C820" s="468" t="s">
        <v>3362</v>
      </c>
      <c r="D820" s="467" t="s">
        <v>201</v>
      </c>
      <c r="E820" s="467" t="s">
        <v>259</v>
      </c>
      <c r="F820" s="472">
        <v>43524</v>
      </c>
      <c r="G820" s="467" t="s">
        <v>401</v>
      </c>
      <c r="H820" s="467" t="s">
        <v>2824</v>
      </c>
      <c r="I820" s="467" t="s">
        <v>2825</v>
      </c>
      <c r="J820" s="467" t="s">
        <v>425</v>
      </c>
      <c r="K820" s="467">
        <v>33.159999999999997</v>
      </c>
      <c r="L820" s="467" t="s">
        <v>10</v>
      </c>
      <c r="M820" s="467">
        <v>43.56</v>
      </c>
      <c r="N820" s="467" t="s">
        <v>391</v>
      </c>
      <c r="O820" s="467" t="s">
        <v>3009</v>
      </c>
      <c r="P820" s="467" t="s">
        <v>307</v>
      </c>
      <c r="Q820" s="467" t="s">
        <v>424</v>
      </c>
      <c r="R820" s="467" t="s">
        <v>2168</v>
      </c>
      <c r="S820" s="467" t="s">
        <v>61</v>
      </c>
      <c r="T820" s="467" t="s">
        <v>240</v>
      </c>
      <c r="U820" s="467" t="s">
        <v>302</v>
      </c>
      <c r="V820" s="467">
        <v>37.97</v>
      </c>
      <c r="W820" s="467">
        <v>43.56</v>
      </c>
    </row>
    <row r="821" spans="1:23">
      <c r="A821" s="467"/>
      <c r="B821" s="467"/>
      <c r="C821" s="468" t="s">
        <v>3363</v>
      </c>
      <c r="D821" s="467" t="s">
        <v>201</v>
      </c>
      <c r="E821" s="467" t="s">
        <v>259</v>
      </c>
      <c r="F821" s="472">
        <v>43524</v>
      </c>
      <c r="G821" s="467" t="s">
        <v>402</v>
      </c>
      <c r="H821" s="467" t="s">
        <v>2824</v>
      </c>
      <c r="I821" s="467" t="s">
        <v>2825</v>
      </c>
      <c r="J821" s="467" t="s">
        <v>427</v>
      </c>
      <c r="K821" s="467">
        <v>5.53</v>
      </c>
      <c r="L821" s="467" t="s">
        <v>10</v>
      </c>
      <c r="M821" s="467">
        <v>7.26</v>
      </c>
      <c r="N821" s="467" t="s">
        <v>394</v>
      </c>
      <c r="O821" s="467" t="s">
        <v>2399</v>
      </c>
      <c r="P821" s="467" t="s">
        <v>307</v>
      </c>
      <c r="Q821" s="467" t="s">
        <v>424</v>
      </c>
      <c r="R821" s="467" t="s">
        <v>2168</v>
      </c>
      <c r="S821" s="467" t="s">
        <v>61</v>
      </c>
      <c r="T821" s="467" t="s">
        <v>240</v>
      </c>
      <c r="U821" s="467" t="s">
        <v>302</v>
      </c>
      <c r="V821" s="467">
        <v>6.33</v>
      </c>
      <c r="W821" s="467">
        <v>7.26</v>
      </c>
    </row>
    <row r="822" spans="1:23">
      <c r="A822" s="467"/>
      <c r="B822" s="467"/>
      <c r="C822" s="468" t="s">
        <v>3364</v>
      </c>
      <c r="D822" s="467" t="s">
        <v>201</v>
      </c>
      <c r="E822" s="467" t="s">
        <v>259</v>
      </c>
      <c r="F822" s="472">
        <v>43524</v>
      </c>
      <c r="G822" s="467" t="s">
        <v>403</v>
      </c>
      <c r="H822" s="467" t="s">
        <v>2824</v>
      </c>
      <c r="I822" s="467" t="s">
        <v>2825</v>
      </c>
      <c r="J822" s="467" t="s">
        <v>426</v>
      </c>
      <c r="K822" s="467">
        <v>0.37</v>
      </c>
      <c r="L822" s="467" t="s">
        <v>10</v>
      </c>
      <c r="M822" s="467">
        <v>0.48</v>
      </c>
      <c r="N822" s="467" t="s">
        <v>394</v>
      </c>
      <c r="O822" s="467" t="s">
        <v>2399</v>
      </c>
      <c r="P822" s="467" t="s">
        <v>307</v>
      </c>
      <c r="Q822" s="467" t="s">
        <v>424</v>
      </c>
      <c r="R822" s="467" t="s">
        <v>2168</v>
      </c>
      <c r="S822" s="467" t="s">
        <v>61</v>
      </c>
      <c r="T822" s="467" t="s">
        <v>240</v>
      </c>
      <c r="U822" s="467" t="s">
        <v>302</v>
      </c>
      <c r="V822" s="467">
        <v>0.42</v>
      </c>
      <c r="W822" s="467">
        <v>0.48</v>
      </c>
    </row>
    <row r="823" spans="1:23">
      <c r="A823" s="467"/>
      <c r="B823" s="467"/>
      <c r="C823" s="468" t="s">
        <v>3365</v>
      </c>
      <c r="D823" s="467" t="s">
        <v>201</v>
      </c>
      <c r="E823" s="467" t="s">
        <v>259</v>
      </c>
      <c r="F823" s="472">
        <v>43555</v>
      </c>
      <c r="G823" s="467" t="s">
        <v>404</v>
      </c>
      <c r="H823" s="467" t="s">
        <v>3084</v>
      </c>
      <c r="I823" s="467" t="s">
        <v>2170</v>
      </c>
      <c r="J823" s="467" t="s">
        <v>423</v>
      </c>
      <c r="K823" s="467">
        <v>821.96</v>
      </c>
      <c r="L823" s="467" t="s">
        <v>10</v>
      </c>
      <c r="M823" s="467">
        <v>1091.24</v>
      </c>
      <c r="N823" s="467" t="s">
        <v>387</v>
      </c>
      <c r="O823" s="467" t="s">
        <v>3007</v>
      </c>
      <c r="P823" s="467" t="s">
        <v>307</v>
      </c>
      <c r="Q823" s="467" t="s">
        <v>424</v>
      </c>
      <c r="R823" s="467" t="s">
        <v>2168</v>
      </c>
      <c r="S823" s="467" t="s">
        <v>61</v>
      </c>
      <c r="T823" s="467" t="s">
        <v>240</v>
      </c>
      <c r="U823" s="467" t="s">
        <v>302</v>
      </c>
      <c r="V823" s="467">
        <v>961.32</v>
      </c>
      <c r="W823" s="467">
        <v>1091.24</v>
      </c>
    </row>
    <row r="824" spans="1:23">
      <c r="A824" s="467"/>
      <c r="B824" s="467"/>
      <c r="C824" s="468" t="s">
        <v>3366</v>
      </c>
      <c r="D824" s="467" t="s">
        <v>201</v>
      </c>
      <c r="E824" s="467" t="s">
        <v>259</v>
      </c>
      <c r="F824" s="472">
        <v>43555</v>
      </c>
      <c r="G824" s="467" t="s">
        <v>405</v>
      </c>
      <c r="H824" s="467" t="s">
        <v>3084</v>
      </c>
      <c r="I824" s="467" t="s">
        <v>2170</v>
      </c>
      <c r="J824" s="467" t="s">
        <v>425</v>
      </c>
      <c r="K824" s="467">
        <v>114.85</v>
      </c>
      <c r="L824" s="467" t="s">
        <v>10</v>
      </c>
      <c r="M824" s="467">
        <v>152.47999999999999</v>
      </c>
      <c r="N824" s="467" t="s">
        <v>391</v>
      </c>
      <c r="O824" s="467" t="s">
        <v>3009</v>
      </c>
      <c r="P824" s="467" t="s">
        <v>307</v>
      </c>
      <c r="Q824" s="467" t="s">
        <v>424</v>
      </c>
      <c r="R824" s="467" t="s">
        <v>2168</v>
      </c>
      <c r="S824" s="467" t="s">
        <v>61</v>
      </c>
      <c r="T824" s="467" t="s">
        <v>240</v>
      </c>
      <c r="U824" s="467" t="s">
        <v>302</v>
      </c>
      <c r="V824" s="467">
        <v>134.32</v>
      </c>
      <c r="W824" s="467">
        <v>152.47999999999999</v>
      </c>
    </row>
    <row r="825" spans="1:23">
      <c r="A825" s="467"/>
      <c r="B825" s="467"/>
      <c r="C825" s="468" t="s">
        <v>3367</v>
      </c>
      <c r="D825" s="467" t="s">
        <v>201</v>
      </c>
      <c r="E825" s="467" t="s">
        <v>259</v>
      </c>
      <c r="F825" s="472">
        <v>43555</v>
      </c>
      <c r="G825" s="467" t="s">
        <v>406</v>
      </c>
      <c r="H825" s="467" t="s">
        <v>3084</v>
      </c>
      <c r="I825" s="467" t="s">
        <v>2170</v>
      </c>
      <c r="J825" s="467" t="s">
        <v>426</v>
      </c>
      <c r="K825" s="467">
        <v>1.27</v>
      </c>
      <c r="L825" s="467" t="s">
        <v>10</v>
      </c>
      <c r="M825" s="467">
        <v>1.69</v>
      </c>
      <c r="N825" s="467" t="s">
        <v>394</v>
      </c>
      <c r="O825" s="467" t="s">
        <v>2399</v>
      </c>
      <c r="P825" s="467" t="s">
        <v>307</v>
      </c>
      <c r="Q825" s="467" t="s">
        <v>424</v>
      </c>
      <c r="R825" s="467" t="s">
        <v>2168</v>
      </c>
      <c r="S825" s="467" t="s">
        <v>61</v>
      </c>
      <c r="T825" s="467" t="s">
        <v>240</v>
      </c>
      <c r="U825" s="467" t="s">
        <v>302</v>
      </c>
      <c r="V825" s="467">
        <v>1.49</v>
      </c>
      <c r="W825" s="467">
        <v>1.69</v>
      </c>
    </row>
    <row r="826" spans="1:23">
      <c r="A826" s="467"/>
      <c r="B826" s="467"/>
      <c r="C826" s="468" t="s">
        <v>3368</v>
      </c>
      <c r="D826" s="467" t="s">
        <v>201</v>
      </c>
      <c r="E826" s="467" t="s">
        <v>259</v>
      </c>
      <c r="F826" s="472">
        <v>43555</v>
      </c>
      <c r="G826" s="467" t="s">
        <v>407</v>
      </c>
      <c r="H826" s="467" t="s">
        <v>3084</v>
      </c>
      <c r="I826" s="467" t="s">
        <v>2170</v>
      </c>
      <c r="J826" s="467" t="s">
        <v>427</v>
      </c>
      <c r="K826" s="467">
        <v>19.14</v>
      </c>
      <c r="L826" s="467" t="s">
        <v>10</v>
      </c>
      <c r="M826" s="467">
        <v>25.41</v>
      </c>
      <c r="N826" s="467" t="s">
        <v>394</v>
      </c>
      <c r="O826" s="467" t="s">
        <v>2399</v>
      </c>
      <c r="P826" s="467" t="s">
        <v>307</v>
      </c>
      <c r="Q826" s="467" t="s">
        <v>424</v>
      </c>
      <c r="R826" s="467" t="s">
        <v>2168</v>
      </c>
      <c r="S826" s="467" t="s">
        <v>61</v>
      </c>
      <c r="T826" s="467" t="s">
        <v>240</v>
      </c>
      <c r="U826" s="467" t="s">
        <v>302</v>
      </c>
      <c r="V826" s="467">
        <v>22.39</v>
      </c>
      <c r="W826" s="467">
        <v>25.41</v>
      </c>
    </row>
    <row r="827" spans="1:23">
      <c r="A827" s="467"/>
      <c r="B827" s="467"/>
      <c r="C827" s="468" t="s">
        <v>3369</v>
      </c>
      <c r="D827" s="467" t="s">
        <v>201</v>
      </c>
      <c r="E827" s="467" t="s">
        <v>259</v>
      </c>
      <c r="F827" s="472">
        <v>43585</v>
      </c>
      <c r="G827" s="467" t="s">
        <v>959</v>
      </c>
      <c r="H827" s="467" t="s">
        <v>2790</v>
      </c>
      <c r="I827" s="467" t="s">
        <v>2791</v>
      </c>
      <c r="J827" s="467" t="s">
        <v>423</v>
      </c>
      <c r="K827" s="467">
        <v>478.71</v>
      </c>
      <c r="L827" s="467" t="s">
        <v>10</v>
      </c>
      <c r="M827" s="467">
        <v>624.36</v>
      </c>
      <c r="N827" s="467" t="s">
        <v>387</v>
      </c>
      <c r="O827" s="467" t="s">
        <v>3007</v>
      </c>
      <c r="P827" s="467" t="s">
        <v>307</v>
      </c>
      <c r="Q827" s="467" t="s">
        <v>424</v>
      </c>
      <c r="R827" s="467" t="s">
        <v>2168</v>
      </c>
      <c r="S827" s="467" t="s">
        <v>61</v>
      </c>
      <c r="T827" s="467" t="s">
        <v>240</v>
      </c>
      <c r="U827" s="467" t="s">
        <v>302</v>
      </c>
      <c r="V827" s="467">
        <v>559.54</v>
      </c>
      <c r="W827" s="467">
        <v>624.36</v>
      </c>
    </row>
    <row r="828" spans="1:23">
      <c r="A828" s="467"/>
      <c r="B828" s="467"/>
      <c r="C828" s="468" t="s">
        <v>3370</v>
      </c>
      <c r="D828" s="467" t="s">
        <v>201</v>
      </c>
      <c r="E828" s="467" t="s">
        <v>259</v>
      </c>
      <c r="F828" s="472">
        <v>43585</v>
      </c>
      <c r="G828" s="467" t="s">
        <v>960</v>
      </c>
      <c r="H828" s="467" t="s">
        <v>2790</v>
      </c>
      <c r="I828" s="467" t="s">
        <v>2791</v>
      </c>
      <c r="J828" s="467" t="s">
        <v>425</v>
      </c>
      <c r="K828" s="467">
        <v>66.8</v>
      </c>
      <c r="L828" s="467" t="s">
        <v>10</v>
      </c>
      <c r="M828" s="467">
        <v>87.13</v>
      </c>
      <c r="N828" s="467" t="s">
        <v>391</v>
      </c>
      <c r="O828" s="467" t="s">
        <v>3009</v>
      </c>
      <c r="P828" s="467" t="s">
        <v>307</v>
      </c>
      <c r="Q828" s="467" t="s">
        <v>424</v>
      </c>
      <c r="R828" s="467" t="s">
        <v>2168</v>
      </c>
      <c r="S828" s="467" t="s">
        <v>61</v>
      </c>
      <c r="T828" s="467" t="s">
        <v>240</v>
      </c>
      <c r="U828" s="467" t="s">
        <v>302</v>
      </c>
      <c r="V828" s="467">
        <v>78.08</v>
      </c>
      <c r="W828" s="467">
        <v>87.13</v>
      </c>
    </row>
    <row r="829" spans="1:23">
      <c r="A829" s="467"/>
      <c r="B829" s="467"/>
      <c r="C829" s="468" t="s">
        <v>3371</v>
      </c>
      <c r="D829" s="467" t="s">
        <v>201</v>
      </c>
      <c r="E829" s="467" t="s">
        <v>259</v>
      </c>
      <c r="F829" s="472">
        <v>43585</v>
      </c>
      <c r="G829" s="467" t="s">
        <v>961</v>
      </c>
      <c r="H829" s="467" t="s">
        <v>2790</v>
      </c>
      <c r="I829" s="467" t="s">
        <v>2791</v>
      </c>
      <c r="J829" s="467" t="s">
        <v>426</v>
      </c>
      <c r="K829" s="467">
        <v>0.74</v>
      </c>
      <c r="L829" s="467" t="s">
        <v>10</v>
      </c>
      <c r="M829" s="467">
        <v>0.97</v>
      </c>
      <c r="N829" s="467" t="s">
        <v>394</v>
      </c>
      <c r="O829" s="467" t="s">
        <v>2399</v>
      </c>
      <c r="P829" s="467" t="s">
        <v>307</v>
      </c>
      <c r="Q829" s="467" t="s">
        <v>424</v>
      </c>
      <c r="R829" s="467" t="s">
        <v>2168</v>
      </c>
      <c r="S829" s="467" t="s">
        <v>61</v>
      </c>
      <c r="T829" s="467" t="s">
        <v>240</v>
      </c>
      <c r="U829" s="467" t="s">
        <v>302</v>
      </c>
      <c r="V829" s="467">
        <v>0.86</v>
      </c>
      <c r="W829" s="467">
        <v>0.97</v>
      </c>
    </row>
    <row r="830" spans="1:23">
      <c r="A830" s="467"/>
      <c r="B830" s="467"/>
      <c r="C830" s="468" t="s">
        <v>3372</v>
      </c>
      <c r="D830" s="467" t="s">
        <v>201</v>
      </c>
      <c r="E830" s="467" t="s">
        <v>259</v>
      </c>
      <c r="F830" s="472">
        <v>43585</v>
      </c>
      <c r="G830" s="467" t="s">
        <v>962</v>
      </c>
      <c r="H830" s="467" t="s">
        <v>2790</v>
      </c>
      <c r="I830" s="467" t="s">
        <v>2791</v>
      </c>
      <c r="J830" s="467" t="s">
        <v>427</v>
      </c>
      <c r="K830" s="467">
        <v>11.13</v>
      </c>
      <c r="L830" s="467" t="s">
        <v>10</v>
      </c>
      <c r="M830" s="467">
        <v>14.52</v>
      </c>
      <c r="N830" s="467" t="s">
        <v>394</v>
      </c>
      <c r="O830" s="467" t="s">
        <v>2399</v>
      </c>
      <c r="P830" s="467" t="s">
        <v>307</v>
      </c>
      <c r="Q830" s="467" t="s">
        <v>424</v>
      </c>
      <c r="R830" s="467" t="s">
        <v>2168</v>
      </c>
      <c r="S830" s="467" t="s">
        <v>61</v>
      </c>
      <c r="T830" s="467" t="s">
        <v>240</v>
      </c>
      <c r="U830" s="467" t="s">
        <v>302</v>
      </c>
      <c r="V830" s="467">
        <v>13.01</v>
      </c>
      <c r="W830" s="467">
        <v>14.52</v>
      </c>
    </row>
    <row r="831" spans="1:23">
      <c r="A831" s="467"/>
      <c r="B831" s="467"/>
      <c r="C831" s="468" t="s">
        <v>3373</v>
      </c>
      <c r="D831" s="467" t="s">
        <v>201</v>
      </c>
      <c r="E831" s="467" t="s">
        <v>259</v>
      </c>
      <c r="F831" s="472">
        <v>43616</v>
      </c>
      <c r="G831" s="467" t="s">
        <v>945</v>
      </c>
      <c r="H831" s="467" t="s">
        <v>2799</v>
      </c>
      <c r="I831" s="467" t="s">
        <v>2800</v>
      </c>
      <c r="J831" s="467" t="s">
        <v>423</v>
      </c>
      <c r="K831" s="467">
        <v>358.93</v>
      </c>
      <c r="L831" s="467" t="s">
        <v>10</v>
      </c>
      <c r="M831" s="467">
        <v>467.67</v>
      </c>
      <c r="N831" s="467" t="s">
        <v>387</v>
      </c>
      <c r="O831" s="467" t="s">
        <v>3007</v>
      </c>
      <c r="P831" s="467" t="s">
        <v>307</v>
      </c>
      <c r="Q831" s="467" t="s">
        <v>424</v>
      </c>
      <c r="R831" s="467" t="s">
        <v>2168</v>
      </c>
      <c r="S831" s="467" t="s">
        <v>61</v>
      </c>
      <c r="T831" s="467" t="s">
        <v>240</v>
      </c>
      <c r="U831" s="467" t="s">
        <v>302</v>
      </c>
      <c r="V831" s="467">
        <v>415.72</v>
      </c>
      <c r="W831" s="467">
        <v>467.67</v>
      </c>
    </row>
    <row r="832" spans="1:23">
      <c r="A832" s="467"/>
      <c r="B832" s="467"/>
      <c r="C832" s="468" t="s">
        <v>3374</v>
      </c>
      <c r="D832" s="467" t="s">
        <v>201</v>
      </c>
      <c r="E832" s="467" t="s">
        <v>259</v>
      </c>
      <c r="F832" s="472">
        <v>43616</v>
      </c>
      <c r="G832" s="467" t="s">
        <v>948</v>
      </c>
      <c r="H832" s="467" t="s">
        <v>2799</v>
      </c>
      <c r="I832" s="467" t="s">
        <v>2800</v>
      </c>
      <c r="J832" s="467" t="s">
        <v>1038</v>
      </c>
      <c r="K832" s="467">
        <v>50.16</v>
      </c>
      <c r="L832" s="467" t="s">
        <v>10</v>
      </c>
      <c r="M832" s="467">
        <v>65.349999999999994</v>
      </c>
      <c r="N832" s="467" t="s">
        <v>391</v>
      </c>
      <c r="O832" s="467" t="s">
        <v>3009</v>
      </c>
      <c r="P832" s="467" t="s">
        <v>307</v>
      </c>
      <c r="Q832" s="467" t="s">
        <v>424</v>
      </c>
      <c r="R832" s="467" t="s">
        <v>2168</v>
      </c>
      <c r="S832" s="467" t="s">
        <v>61</v>
      </c>
      <c r="T832" s="467" t="s">
        <v>240</v>
      </c>
      <c r="U832" s="467" t="s">
        <v>302</v>
      </c>
      <c r="V832" s="467">
        <v>58.1</v>
      </c>
      <c r="W832" s="467">
        <v>65.349999999999994</v>
      </c>
    </row>
    <row r="833" spans="1:23">
      <c r="A833" s="467"/>
      <c r="B833" s="467"/>
      <c r="C833" s="468" t="s">
        <v>3375</v>
      </c>
      <c r="D833" s="467" t="s">
        <v>201</v>
      </c>
      <c r="E833" s="467" t="s">
        <v>259</v>
      </c>
      <c r="F833" s="472">
        <v>43616</v>
      </c>
      <c r="G833" s="467" t="s">
        <v>950</v>
      </c>
      <c r="H833" s="467" t="s">
        <v>2799</v>
      </c>
      <c r="I833" s="467" t="s">
        <v>2800</v>
      </c>
      <c r="J833" s="467" t="s">
        <v>427</v>
      </c>
      <c r="K833" s="467">
        <v>8.36</v>
      </c>
      <c r="L833" s="467" t="s">
        <v>10</v>
      </c>
      <c r="M833" s="467">
        <v>10.89</v>
      </c>
      <c r="N833" s="467" t="s">
        <v>394</v>
      </c>
      <c r="O833" s="467" t="s">
        <v>2399</v>
      </c>
      <c r="P833" s="467" t="s">
        <v>307</v>
      </c>
      <c r="Q833" s="467" t="s">
        <v>424</v>
      </c>
      <c r="R833" s="467" t="s">
        <v>2168</v>
      </c>
      <c r="S833" s="467" t="s">
        <v>61</v>
      </c>
      <c r="T833" s="467" t="s">
        <v>240</v>
      </c>
      <c r="U833" s="467" t="s">
        <v>302</v>
      </c>
      <c r="V833" s="467">
        <v>9.68</v>
      </c>
      <c r="W833" s="467">
        <v>10.89</v>
      </c>
    </row>
    <row r="834" spans="1:23">
      <c r="A834" s="467"/>
      <c r="B834" s="467"/>
      <c r="C834" s="468" t="s">
        <v>3376</v>
      </c>
      <c r="D834" s="467" t="s">
        <v>201</v>
      </c>
      <c r="E834" s="467" t="s">
        <v>259</v>
      </c>
      <c r="F834" s="472">
        <v>43616</v>
      </c>
      <c r="G834" s="467" t="s">
        <v>911</v>
      </c>
      <c r="H834" s="467" t="s">
        <v>2799</v>
      </c>
      <c r="I834" s="467" t="s">
        <v>2800</v>
      </c>
      <c r="J834" s="467" t="s">
        <v>426</v>
      </c>
      <c r="K834" s="467">
        <v>0.56000000000000005</v>
      </c>
      <c r="L834" s="467" t="s">
        <v>10</v>
      </c>
      <c r="M834" s="467">
        <v>0.73</v>
      </c>
      <c r="N834" s="467" t="s">
        <v>394</v>
      </c>
      <c r="O834" s="467" t="s">
        <v>2399</v>
      </c>
      <c r="P834" s="467" t="s">
        <v>307</v>
      </c>
      <c r="Q834" s="467" t="s">
        <v>424</v>
      </c>
      <c r="R834" s="467" t="s">
        <v>2168</v>
      </c>
      <c r="S834" s="467" t="s">
        <v>61</v>
      </c>
      <c r="T834" s="467" t="s">
        <v>240</v>
      </c>
      <c r="U834" s="467" t="s">
        <v>302</v>
      </c>
      <c r="V834" s="467">
        <v>0.65</v>
      </c>
      <c r="W834" s="467">
        <v>0.73</v>
      </c>
    </row>
    <row r="835" spans="1:23">
      <c r="A835" s="467"/>
      <c r="B835" s="467"/>
      <c r="C835" s="468" t="s">
        <v>3377</v>
      </c>
      <c r="D835" s="467" t="s">
        <v>201</v>
      </c>
      <c r="E835" s="467" t="s">
        <v>259</v>
      </c>
      <c r="F835" s="472">
        <v>43646</v>
      </c>
      <c r="G835" s="467" t="s">
        <v>953</v>
      </c>
      <c r="H835" s="467" t="s">
        <v>2402</v>
      </c>
      <c r="I835" s="467" t="s">
        <v>2201</v>
      </c>
      <c r="J835" s="467" t="s">
        <v>1039</v>
      </c>
      <c r="K835" s="467">
        <v>491.54</v>
      </c>
      <c r="L835" s="467" t="s">
        <v>10</v>
      </c>
      <c r="M835" s="467">
        <v>620.44000000000005</v>
      </c>
      <c r="N835" s="467" t="s">
        <v>387</v>
      </c>
      <c r="O835" s="467" t="s">
        <v>3007</v>
      </c>
      <c r="P835" s="467" t="s">
        <v>307</v>
      </c>
      <c r="Q835" s="467" t="s">
        <v>424</v>
      </c>
      <c r="R835" s="467" t="s">
        <v>2168</v>
      </c>
      <c r="S835" s="467" t="s">
        <v>61</v>
      </c>
      <c r="T835" s="467" t="s">
        <v>240</v>
      </c>
      <c r="U835" s="467" t="s">
        <v>302</v>
      </c>
      <c r="V835" s="467">
        <v>556.21</v>
      </c>
      <c r="W835" s="467">
        <v>620.44000000000005</v>
      </c>
    </row>
    <row r="836" spans="1:23">
      <c r="A836" s="467"/>
      <c r="B836" s="467"/>
      <c r="C836" s="468" t="s">
        <v>3378</v>
      </c>
      <c r="D836" s="467" t="s">
        <v>201</v>
      </c>
      <c r="E836" s="467" t="s">
        <v>259</v>
      </c>
      <c r="F836" s="472">
        <v>43646</v>
      </c>
      <c r="G836" s="467" t="s">
        <v>955</v>
      </c>
      <c r="H836" s="467" t="s">
        <v>2402</v>
      </c>
      <c r="I836" s="467" t="s">
        <v>2201</v>
      </c>
      <c r="J836" s="467" t="s">
        <v>1040</v>
      </c>
      <c r="K836" s="467">
        <v>69.03</v>
      </c>
      <c r="L836" s="467" t="s">
        <v>10</v>
      </c>
      <c r="M836" s="467">
        <v>87.13</v>
      </c>
      <c r="N836" s="467" t="s">
        <v>391</v>
      </c>
      <c r="O836" s="467" t="s">
        <v>3009</v>
      </c>
      <c r="P836" s="467" t="s">
        <v>307</v>
      </c>
      <c r="Q836" s="467" t="s">
        <v>424</v>
      </c>
      <c r="R836" s="467" t="s">
        <v>2168</v>
      </c>
      <c r="S836" s="467" t="s">
        <v>61</v>
      </c>
      <c r="T836" s="467" t="s">
        <v>240</v>
      </c>
      <c r="U836" s="467" t="s">
        <v>302</v>
      </c>
      <c r="V836" s="467">
        <v>78.11</v>
      </c>
      <c r="W836" s="467">
        <v>87.13</v>
      </c>
    </row>
    <row r="837" spans="1:23">
      <c r="A837" s="467"/>
      <c r="B837" s="467"/>
      <c r="C837" s="468" t="s">
        <v>3379</v>
      </c>
      <c r="D837" s="467" t="s">
        <v>201</v>
      </c>
      <c r="E837" s="467" t="s">
        <v>259</v>
      </c>
      <c r="F837" s="472">
        <v>43646</v>
      </c>
      <c r="G837" s="467" t="s">
        <v>957</v>
      </c>
      <c r="H837" s="467" t="s">
        <v>2402</v>
      </c>
      <c r="I837" s="467" t="s">
        <v>2201</v>
      </c>
      <c r="J837" s="467" t="s">
        <v>1041</v>
      </c>
      <c r="K837" s="467">
        <v>11.5</v>
      </c>
      <c r="L837" s="467" t="s">
        <v>10</v>
      </c>
      <c r="M837" s="467">
        <v>14.52</v>
      </c>
      <c r="N837" s="467" t="s">
        <v>394</v>
      </c>
      <c r="O837" s="467" t="s">
        <v>2399</v>
      </c>
      <c r="P837" s="467" t="s">
        <v>307</v>
      </c>
      <c r="Q837" s="467" t="s">
        <v>424</v>
      </c>
      <c r="R837" s="467" t="s">
        <v>2168</v>
      </c>
      <c r="S837" s="467" t="s">
        <v>61</v>
      </c>
      <c r="T837" s="467" t="s">
        <v>240</v>
      </c>
      <c r="U837" s="467" t="s">
        <v>302</v>
      </c>
      <c r="V837" s="467">
        <v>13.01</v>
      </c>
      <c r="W837" s="467">
        <v>14.52</v>
      </c>
    </row>
    <row r="838" spans="1:23">
      <c r="A838" s="467"/>
      <c r="B838" s="467"/>
      <c r="C838" s="468" t="s">
        <v>3380</v>
      </c>
      <c r="D838" s="467" t="s">
        <v>201</v>
      </c>
      <c r="E838" s="467" t="s">
        <v>259</v>
      </c>
      <c r="F838" s="472">
        <v>43646</v>
      </c>
      <c r="G838" s="467" t="s">
        <v>857</v>
      </c>
      <c r="H838" s="467" t="s">
        <v>2402</v>
      </c>
      <c r="I838" s="467" t="s">
        <v>2201</v>
      </c>
      <c r="J838" s="467" t="s">
        <v>426</v>
      </c>
      <c r="K838" s="467">
        <v>0.77</v>
      </c>
      <c r="L838" s="467" t="s">
        <v>10</v>
      </c>
      <c r="M838" s="467">
        <v>0.97</v>
      </c>
      <c r="N838" s="467" t="s">
        <v>394</v>
      </c>
      <c r="O838" s="467" t="s">
        <v>2399</v>
      </c>
      <c r="P838" s="467" t="s">
        <v>307</v>
      </c>
      <c r="Q838" s="467" t="s">
        <v>424</v>
      </c>
      <c r="R838" s="467" t="s">
        <v>2168</v>
      </c>
      <c r="S838" s="467" t="s">
        <v>61</v>
      </c>
      <c r="T838" s="467" t="s">
        <v>240</v>
      </c>
      <c r="U838" s="467" t="s">
        <v>302</v>
      </c>
      <c r="V838" s="467">
        <v>0.87</v>
      </c>
      <c r="W838" s="467">
        <v>0.97</v>
      </c>
    </row>
    <row r="839" spans="1:23">
      <c r="A839" s="467"/>
      <c r="B839" s="467"/>
      <c r="C839" s="468" t="s">
        <v>3381</v>
      </c>
      <c r="D839" s="467" t="s">
        <v>201</v>
      </c>
      <c r="E839" s="467" t="s">
        <v>259</v>
      </c>
      <c r="F839" s="472">
        <v>43677</v>
      </c>
      <c r="G839" s="467" t="s">
        <v>1870</v>
      </c>
      <c r="H839" s="467" t="s">
        <v>2410</v>
      </c>
      <c r="I839" s="467" t="s">
        <v>2411</v>
      </c>
      <c r="J839" s="467" t="s">
        <v>1918</v>
      </c>
      <c r="K839" s="467">
        <v>739.29</v>
      </c>
      <c r="L839" s="467" t="s">
        <v>10</v>
      </c>
      <c r="M839" s="467">
        <v>938.84</v>
      </c>
      <c r="N839" s="467" t="s">
        <v>387</v>
      </c>
      <c r="O839" s="467" t="s">
        <v>3007</v>
      </c>
      <c r="P839" s="467" t="s">
        <v>307</v>
      </c>
      <c r="Q839" s="467" t="s">
        <v>424</v>
      </c>
      <c r="R839" s="467" t="s">
        <v>2168</v>
      </c>
      <c r="S839" s="467" t="s">
        <v>61</v>
      </c>
      <c r="T839" s="467" t="s">
        <v>240</v>
      </c>
      <c r="U839" s="467" t="s">
        <v>302</v>
      </c>
      <c r="V839" s="467">
        <v>826.69</v>
      </c>
      <c r="W839" s="467">
        <v>938.84</v>
      </c>
    </row>
    <row r="840" spans="1:23">
      <c r="A840" s="467"/>
      <c r="B840" s="467"/>
      <c r="C840" s="468" t="s">
        <v>3382</v>
      </c>
      <c r="D840" s="467" t="s">
        <v>201</v>
      </c>
      <c r="E840" s="467" t="s">
        <v>259</v>
      </c>
      <c r="F840" s="472">
        <v>43677</v>
      </c>
      <c r="G840" s="467" t="s">
        <v>1872</v>
      </c>
      <c r="H840" s="467" t="s">
        <v>2410</v>
      </c>
      <c r="I840" s="467" t="s">
        <v>2411</v>
      </c>
      <c r="J840" s="467" t="s">
        <v>1919</v>
      </c>
      <c r="K840" s="467">
        <v>103.04</v>
      </c>
      <c r="L840" s="467" t="s">
        <v>10</v>
      </c>
      <c r="M840" s="467">
        <v>130.85</v>
      </c>
      <c r="N840" s="467" t="s">
        <v>391</v>
      </c>
      <c r="O840" s="467" t="s">
        <v>3009</v>
      </c>
      <c r="P840" s="467" t="s">
        <v>307</v>
      </c>
      <c r="Q840" s="467" t="s">
        <v>424</v>
      </c>
      <c r="R840" s="467" t="s">
        <v>2168</v>
      </c>
      <c r="S840" s="467" t="s">
        <v>61</v>
      </c>
      <c r="T840" s="467" t="s">
        <v>240</v>
      </c>
      <c r="U840" s="467" t="s">
        <v>302</v>
      </c>
      <c r="V840" s="467">
        <v>115.22</v>
      </c>
      <c r="W840" s="467">
        <v>130.85</v>
      </c>
    </row>
    <row r="841" spans="1:23">
      <c r="A841" s="467"/>
      <c r="B841" s="467"/>
      <c r="C841" s="468" t="s">
        <v>3383</v>
      </c>
      <c r="D841" s="467" t="s">
        <v>201</v>
      </c>
      <c r="E841" s="467" t="s">
        <v>259</v>
      </c>
      <c r="F841" s="472">
        <v>43677</v>
      </c>
      <c r="G841" s="467" t="s">
        <v>1874</v>
      </c>
      <c r="H841" s="467" t="s">
        <v>2410</v>
      </c>
      <c r="I841" s="467" t="s">
        <v>2411</v>
      </c>
      <c r="J841" s="467" t="s">
        <v>1920</v>
      </c>
      <c r="K841" s="467">
        <v>17.170000000000002</v>
      </c>
      <c r="L841" s="467" t="s">
        <v>10</v>
      </c>
      <c r="M841" s="467">
        <v>21.81</v>
      </c>
      <c r="N841" s="467" t="s">
        <v>394</v>
      </c>
      <c r="O841" s="467" t="s">
        <v>2399</v>
      </c>
      <c r="P841" s="467" t="s">
        <v>307</v>
      </c>
      <c r="Q841" s="467" t="s">
        <v>424</v>
      </c>
      <c r="R841" s="467" t="s">
        <v>2168</v>
      </c>
      <c r="S841" s="467" t="s">
        <v>61</v>
      </c>
      <c r="T841" s="467" t="s">
        <v>240</v>
      </c>
      <c r="U841" s="467" t="s">
        <v>302</v>
      </c>
      <c r="V841" s="467">
        <v>19.2</v>
      </c>
      <c r="W841" s="467">
        <v>21.81</v>
      </c>
    </row>
    <row r="842" spans="1:23">
      <c r="A842" s="467"/>
      <c r="B842" s="467"/>
      <c r="C842" s="468" t="s">
        <v>3384</v>
      </c>
      <c r="D842" s="467" t="s">
        <v>201</v>
      </c>
      <c r="E842" s="467" t="s">
        <v>259</v>
      </c>
      <c r="F842" s="472">
        <v>43677</v>
      </c>
      <c r="G842" s="467" t="s">
        <v>1808</v>
      </c>
      <c r="H842" s="467" t="s">
        <v>2410</v>
      </c>
      <c r="I842" s="467" t="s">
        <v>2411</v>
      </c>
      <c r="J842" s="467" t="s">
        <v>426</v>
      </c>
      <c r="K842" s="467">
        <v>1.1399999999999999</v>
      </c>
      <c r="L842" s="467" t="s">
        <v>10</v>
      </c>
      <c r="M842" s="467">
        <v>1.45</v>
      </c>
      <c r="N842" s="467" t="s">
        <v>394</v>
      </c>
      <c r="O842" s="467" t="s">
        <v>2399</v>
      </c>
      <c r="P842" s="467" t="s">
        <v>307</v>
      </c>
      <c r="Q842" s="467" t="s">
        <v>424</v>
      </c>
      <c r="R842" s="467" t="s">
        <v>2168</v>
      </c>
      <c r="S842" s="467" t="s">
        <v>61</v>
      </c>
      <c r="T842" s="467" t="s">
        <v>240</v>
      </c>
      <c r="U842" s="467" t="s">
        <v>302</v>
      </c>
      <c r="V842" s="467">
        <v>1.27</v>
      </c>
      <c r="W842" s="467">
        <v>1.45</v>
      </c>
    </row>
    <row r="843" spans="1:23">
      <c r="A843" s="467"/>
      <c r="B843" s="467"/>
      <c r="C843" s="468" t="s">
        <v>3385</v>
      </c>
      <c r="D843" s="467" t="s">
        <v>201</v>
      </c>
      <c r="E843" s="467" t="s">
        <v>259</v>
      </c>
      <c r="F843" s="472">
        <v>43708</v>
      </c>
      <c r="G843" s="467" t="s">
        <v>1875</v>
      </c>
      <c r="H843" s="467" t="s">
        <v>2435</v>
      </c>
      <c r="I843" s="467" t="s">
        <v>2332</v>
      </c>
      <c r="J843" s="467" t="s">
        <v>1921</v>
      </c>
      <c r="K843" s="467">
        <v>640.35</v>
      </c>
      <c r="L843" s="467" t="s">
        <v>10</v>
      </c>
      <c r="M843" s="467">
        <v>782.37</v>
      </c>
      <c r="N843" s="467" t="s">
        <v>387</v>
      </c>
      <c r="O843" s="467" t="s">
        <v>3007</v>
      </c>
      <c r="P843" s="467" t="s">
        <v>307</v>
      </c>
      <c r="Q843" s="467" t="s">
        <v>424</v>
      </c>
      <c r="R843" s="467" t="s">
        <v>2168</v>
      </c>
      <c r="S843" s="467" t="s">
        <v>61</v>
      </c>
      <c r="T843" s="467" t="s">
        <v>240</v>
      </c>
      <c r="U843" s="467" t="s">
        <v>302</v>
      </c>
      <c r="V843" s="467">
        <v>698.67</v>
      </c>
      <c r="W843" s="467">
        <v>782.37</v>
      </c>
    </row>
    <row r="844" spans="1:23">
      <c r="A844" s="467"/>
      <c r="B844" s="467"/>
      <c r="C844" s="468" t="s">
        <v>3386</v>
      </c>
      <c r="D844" s="467" t="s">
        <v>201</v>
      </c>
      <c r="E844" s="467" t="s">
        <v>259</v>
      </c>
      <c r="F844" s="472">
        <v>43708</v>
      </c>
      <c r="G844" s="467" t="s">
        <v>1877</v>
      </c>
      <c r="H844" s="467" t="s">
        <v>2435</v>
      </c>
      <c r="I844" s="467" t="s">
        <v>2332</v>
      </c>
      <c r="J844" s="467" t="s">
        <v>1922</v>
      </c>
      <c r="K844" s="467">
        <v>89.25</v>
      </c>
      <c r="L844" s="467" t="s">
        <v>10</v>
      </c>
      <c r="M844" s="467">
        <v>109.04</v>
      </c>
      <c r="N844" s="467" t="s">
        <v>391</v>
      </c>
      <c r="O844" s="467" t="s">
        <v>3009</v>
      </c>
      <c r="P844" s="467" t="s">
        <v>307</v>
      </c>
      <c r="Q844" s="467" t="s">
        <v>424</v>
      </c>
      <c r="R844" s="467" t="s">
        <v>2168</v>
      </c>
      <c r="S844" s="467" t="s">
        <v>61</v>
      </c>
      <c r="T844" s="467" t="s">
        <v>240</v>
      </c>
      <c r="U844" s="467" t="s">
        <v>302</v>
      </c>
      <c r="V844" s="467">
        <v>97.38</v>
      </c>
      <c r="W844" s="467">
        <v>109.04</v>
      </c>
    </row>
    <row r="845" spans="1:23">
      <c r="A845" s="467"/>
      <c r="B845" s="467"/>
      <c r="C845" s="468" t="s">
        <v>3387</v>
      </c>
      <c r="D845" s="467" t="s">
        <v>201</v>
      </c>
      <c r="E845" s="467" t="s">
        <v>259</v>
      </c>
      <c r="F845" s="472">
        <v>43708</v>
      </c>
      <c r="G845" s="467" t="s">
        <v>1879</v>
      </c>
      <c r="H845" s="467" t="s">
        <v>2435</v>
      </c>
      <c r="I845" s="467" t="s">
        <v>2332</v>
      </c>
      <c r="J845" s="467" t="s">
        <v>1923</v>
      </c>
      <c r="K845" s="467">
        <v>14.87</v>
      </c>
      <c r="L845" s="467" t="s">
        <v>10</v>
      </c>
      <c r="M845" s="467">
        <v>18.170000000000002</v>
      </c>
      <c r="N845" s="467" t="s">
        <v>394</v>
      </c>
      <c r="O845" s="467" t="s">
        <v>2399</v>
      </c>
      <c r="P845" s="467" t="s">
        <v>307</v>
      </c>
      <c r="Q845" s="467" t="s">
        <v>424</v>
      </c>
      <c r="R845" s="467" t="s">
        <v>2168</v>
      </c>
      <c r="S845" s="467" t="s">
        <v>61</v>
      </c>
      <c r="T845" s="467" t="s">
        <v>240</v>
      </c>
      <c r="U845" s="467" t="s">
        <v>302</v>
      </c>
      <c r="V845" s="467">
        <v>16.22</v>
      </c>
      <c r="W845" s="467">
        <v>18.170000000000002</v>
      </c>
    </row>
    <row r="846" spans="1:23">
      <c r="A846" s="467"/>
      <c r="B846" s="467"/>
      <c r="C846" s="468" t="s">
        <v>3388</v>
      </c>
      <c r="D846" s="467" t="s">
        <v>201</v>
      </c>
      <c r="E846" s="467" t="s">
        <v>259</v>
      </c>
      <c r="F846" s="472">
        <v>43708</v>
      </c>
      <c r="G846" s="467" t="s">
        <v>1840</v>
      </c>
      <c r="H846" s="467" t="s">
        <v>2435</v>
      </c>
      <c r="I846" s="467" t="s">
        <v>2332</v>
      </c>
      <c r="J846" s="467" t="s">
        <v>1924</v>
      </c>
      <c r="K846" s="467">
        <v>0.99</v>
      </c>
      <c r="L846" s="467" t="s">
        <v>10</v>
      </c>
      <c r="M846" s="467">
        <v>1.21</v>
      </c>
      <c r="N846" s="467" t="s">
        <v>394</v>
      </c>
      <c r="O846" s="467" t="s">
        <v>2399</v>
      </c>
      <c r="P846" s="467" t="s">
        <v>307</v>
      </c>
      <c r="Q846" s="467" t="s">
        <v>424</v>
      </c>
      <c r="R846" s="467" t="s">
        <v>2168</v>
      </c>
      <c r="S846" s="467" t="s">
        <v>61</v>
      </c>
      <c r="T846" s="467" t="s">
        <v>240</v>
      </c>
      <c r="U846" s="467" t="s">
        <v>302</v>
      </c>
      <c r="V846" s="467">
        <v>1.08</v>
      </c>
      <c r="W846" s="467">
        <v>1.21</v>
      </c>
    </row>
    <row r="847" spans="1:23">
      <c r="A847" s="467"/>
      <c r="B847" s="467"/>
      <c r="C847" s="468" t="s">
        <v>3389</v>
      </c>
      <c r="D847" s="467" t="s">
        <v>201</v>
      </c>
      <c r="E847" s="467" t="s">
        <v>259</v>
      </c>
      <c r="F847" s="472">
        <v>43738</v>
      </c>
      <c r="G847" s="467" t="s">
        <v>1583</v>
      </c>
      <c r="H847" s="467" t="s">
        <v>2858</v>
      </c>
      <c r="I847" s="467" t="s">
        <v>2248</v>
      </c>
      <c r="J847" s="467" t="s">
        <v>1595</v>
      </c>
      <c r="K847" s="467">
        <v>385.98</v>
      </c>
      <c r="L847" s="467" t="s">
        <v>10</v>
      </c>
      <c r="M847" s="467">
        <v>469.42</v>
      </c>
      <c r="N847" s="467" t="s">
        <v>387</v>
      </c>
      <c r="O847" s="467" t="s">
        <v>3007</v>
      </c>
      <c r="P847" s="467" t="s">
        <v>307</v>
      </c>
      <c r="Q847" s="467" t="s">
        <v>424</v>
      </c>
      <c r="R847" s="467" t="s">
        <v>2168</v>
      </c>
      <c r="S847" s="467" t="s">
        <v>61</v>
      </c>
      <c r="T847" s="467" t="s">
        <v>240</v>
      </c>
      <c r="U847" s="467" t="s">
        <v>302</v>
      </c>
      <c r="V847" s="467">
        <v>426.35</v>
      </c>
      <c r="W847" s="467">
        <v>469.42</v>
      </c>
    </row>
    <row r="848" spans="1:23">
      <c r="A848" s="467"/>
      <c r="B848" s="467"/>
      <c r="C848" s="468" t="s">
        <v>3390</v>
      </c>
      <c r="D848" s="467" t="s">
        <v>201</v>
      </c>
      <c r="E848" s="467" t="s">
        <v>259</v>
      </c>
      <c r="F848" s="472">
        <v>43738</v>
      </c>
      <c r="G848" s="467" t="s">
        <v>1584</v>
      </c>
      <c r="H848" s="467" t="s">
        <v>2858</v>
      </c>
      <c r="I848" s="467" t="s">
        <v>2248</v>
      </c>
      <c r="J848" s="467" t="s">
        <v>1596</v>
      </c>
      <c r="K848" s="467">
        <v>53.79</v>
      </c>
      <c r="L848" s="467" t="s">
        <v>10</v>
      </c>
      <c r="M848" s="467">
        <v>65.42</v>
      </c>
      <c r="N848" s="467" t="s">
        <v>391</v>
      </c>
      <c r="O848" s="467" t="s">
        <v>3009</v>
      </c>
      <c r="P848" s="467" t="s">
        <v>307</v>
      </c>
      <c r="Q848" s="467" t="s">
        <v>424</v>
      </c>
      <c r="R848" s="467" t="s">
        <v>2168</v>
      </c>
      <c r="S848" s="467" t="s">
        <v>61</v>
      </c>
      <c r="T848" s="467" t="s">
        <v>240</v>
      </c>
      <c r="U848" s="467" t="s">
        <v>302</v>
      </c>
      <c r="V848" s="467">
        <v>59.42</v>
      </c>
      <c r="W848" s="467">
        <v>65.42</v>
      </c>
    </row>
    <row r="849" spans="1:23">
      <c r="A849" s="467"/>
      <c r="B849" s="467"/>
      <c r="C849" s="468" t="s">
        <v>3391</v>
      </c>
      <c r="D849" s="467" t="s">
        <v>201</v>
      </c>
      <c r="E849" s="467" t="s">
        <v>259</v>
      </c>
      <c r="F849" s="472">
        <v>43738</v>
      </c>
      <c r="G849" s="467" t="s">
        <v>1586</v>
      </c>
      <c r="H849" s="467" t="s">
        <v>2858</v>
      </c>
      <c r="I849" s="467" t="s">
        <v>2248</v>
      </c>
      <c r="J849" s="467" t="s">
        <v>1598</v>
      </c>
      <c r="K849" s="467">
        <v>8.9600000000000009</v>
      </c>
      <c r="L849" s="467" t="s">
        <v>10</v>
      </c>
      <c r="M849" s="467">
        <v>10.9</v>
      </c>
      <c r="N849" s="467" t="s">
        <v>394</v>
      </c>
      <c r="O849" s="467" t="s">
        <v>2399</v>
      </c>
      <c r="P849" s="467" t="s">
        <v>307</v>
      </c>
      <c r="Q849" s="467" t="s">
        <v>424</v>
      </c>
      <c r="R849" s="467" t="s">
        <v>2168</v>
      </c>
      <c r="S849" s="467" t="s">
        <v>61</v>
      </c>
      <c r="T849" s="467" t="s">
        <v>240</v>
      </c>
      <c r="U849" s="467" t="s">
        <v>302</v>
      </c>
      <c r="V849" s="467">
        <v>9.9</v>
      </c>
      <c r="W849" s="467">
        <v>10.9</v>
      </c>
    </row>
    <row r="850" spans="1:23">
      <c r="A850" s="467"/>
      <c r="B850" s="467"/>
      <c r="C850" s="468" t="s">
        <v>3392</v>
      </c>
      <c r="D850" s="467" t="s">
        <v>201</v>
      </c>
      <c r="E850" s="467" t="s">
        <v>259</v>
      </c>
      <c r="F850" s="472">
        <v>43738</v>
      </c>
      <c r="G850" s="467" t="s">
        <v>1588</v>
      </c>
      <c r="H850" s="467" t="s">
        <v>2858</v>
      </c>
      <c r="I850" s="467" t="s">
        <v>2248</v>
      </c>
      <c r="J850" s="467" t="s">
        <v>1597</v>
      </c>
      <c r="K850" s="467">
        <v>0.6</v>
      </c>
      <c r="L850" s="467" t="s">
        <v>10</v>
      </c>
      <c r="M850" s="467">
        <v>0.73</v>
      </c>
      <c r="N850" s="467" t="s">
        <v>394</v>
      </c>
      <c r="O850" s="467" t="s">
        <v>2399</v>
      </c>
      <c r="P850" s="467" t="s">
        <v>307</v>
      </c>
      <c r="Q850" s="467" t="s">
        <v>424</v>
      </c>
      <c r="R850" s="467" t="s">
        <v>2168</v>
      </c>
      <c r="S850" s="467" t="s">
        <v>61</v>
      </c>
      <c r="T850" s="467" t="s">
        <v>240</v>
      </c>
      <c r="U850" s="467" t="s">
        <v>302</v>
      </c>
      <c r="V850" s="467">
        <v>0.66</v>
      </c>
      <c r="W850" s="467">
        <v>0.73</v>
      </c>
    </row>
    <row r="851" spans="1:23">
      <c r="A851" s="467"/>
      <c r="B851" s="467"/>
      <c r="C851" s="468" t="s">
        <v>3393</v>
      </c>
      <c r="D851" s="467" t="s">
        <v>201</v>
      </c>
      <c r="E851" s="467" t="s">
        <v>259</v>
      </c>
      <c r="F851" s="472">
        <v>43769</v>
      </c>
      <c r="G851" s="467" t="s">
        <v>3034</v>
      </c>
      <c r="H851" s="467" t="s">
        <v>3035</v>
      </c>
      <c r="I851" s="467" t="s">
        <v>2176</v>
      </c>
      <c r="J851" s="467" t="s">
        <v>3394</v>
      </c>
      <c r="K851" s="467">
        <v>216.4</v>
      </c>
      <c r="L851" s="467" t="s">
        <v>10</v>
      </c>
      <c r="M851" s="467">
        <v>266.19</v>
      </c>
      <c r="N851" s="467" t="s">
        <v>387</v>
      </c>
      <c r="O851" s="467" t="s">
        <v>3007</v>
      </c>
      <c r="P851" s="467" t="s">
        <v>445</v>
      </c>
      <c r="Q851" s="467" t="s">
        <v>424</v>
      </c>
      <c r="R851" s="467" t="s">
        <v>2168</v>
      </c>
      <c r="S851" s="467" t="s">
        <v>61</v>
      </c>
      <c r="T851" s="467" t="s">
        <v>240</v>
      </c>
      <c r="U851" s="467" t="s">
        <v>302</v>
      </c>
      <c r="V851" s="467">
        <v>243.76</v>
      </c>
      <c r="W851" s="467">
        <v>266.19</v>
      </c>
    </row>
    <row r="852" spans="1:23">
      <c r="A852" s="467"/>
      <c r="B852" s="467"/>
      <c r="C852" s="468" t="s">
        <v>3395</v>
      </c>
      <c r="D852" s="467" t="s">
        <v>201</v>
      </c>
      <c r="E852" s="467" t="s">
        <v>259</v>
      </c>
      <c r="F852" s="472">
        <v>43769</v>
      </c>
      <c r="G852" s="467" t="s">
        <v>3038</v>
      </c>
      <c r="H852" s="467" t="s">
        <v>2258</v>
      </c>
      <c r="I852" s="467" t="s">
        <v>2176</v>
      </c>
      <c r="J852" s="467" t="s">
        <v>3396</v>
      </c>
      <c r="K852" s="467">
        <v>38.340000000000003</v>
      </c>
      <c r="L852" s="467" t="s">
        <v>10</v>
      </c>
      <c r="M852" s="467">
        <v>47.16</v>
      </c>
      <c r="N852" s="467" t="s">
        <v>387</v>
      </c>
      <c r="O852" s="467" t="s">
        <v>3007</v>
      </c>
      <c r="P852" s="467" t="s">
        <v>307</v>
      </c>
      <c r="Q852" s="467" t="s">
        <v>424</v>
      </c>
      <c r="R852" s="467" t="s">
        <v>2168</v>
      </c>
      <c r="S852" s="467" t="s">
        <v>61</v>
      </c>
      <c r="T852" s="467" t="s">
        <v>240</v>
      </c>
      <c r="U852" s="467" t="s">
        <v>302</v>
      </c>
      <c r="V852" s="467">
        <v>43.19</v>
      </c>
      <c r="W852" s="467">
        <v>47.16</v>
      </c>
    </row>
    <row r="853" spans="1:23">
      <c r="A853" s="467"/>
      <c r="B853" s="467"/>
      <c r="C853" s="468" t="s">
        <v>3397</v>
      </c>
      <c r="D853" s="467" t="s">
        <v>201</v>
      </c>
      <c r="E853" s="467" t="s">
        <v>259</v>
      </c>
      <c r="F853" s="472">
        <v>43769</v>
      </c>
      <c r="G853" s="467" t="s">
        <v>3041</v>
      </c>
      <c r="H853" s="467" t="s">
        <v>2258</v>
      </c>
      <c r="I853" s="467" t="s">
        <v>2176</v>
      </c>
      <c r="J853" s="467" t="s">
        <v>3398</v>
      </c>
      <c r="K853" s="467">
        <v>35.46</v>
      </c>
      <c r="L853" s="467" t="s">
        <v>10</v>
      </c>
      <c r="M853" s="467">
        <v>43.62</v>
      </c>
      <c r="N853" s="467" t="s">
        <v>391</v>
      </c>
      <c r="O853" s="467" t="s">
        <v>3009</v>
      </c>
      <c r="P853" s="467" t="s">
        <v>307</v>
      </c>
      <c r="Q853" s="467" t="s">
        <v>424</v>
      </c>
      <c r="R853" s="467" t="s">
        <v>2168</v>
      </c>
      <c r="S853" s="467" t="s">
        <v>61</v>
      </c>
      <c r="T853" s="467" t="s">
        <v>240</v>
      </c>
      <c r="U853" s="467" t="s">
        <v>302</v>
      </c>
      <c r="V853" s="467">
        <v>39.94</v>
      </c>
      <c r="W853" s="467">
        <v>43.62</v>
      </c>
    </row>
    <row r="854" spans="1:23">
      <c r="A854" s="467"/>
      <c r="B854" s="467"/>
      <c r="C854" s="468" t="s">
        <v>3399</v>
      </c>
      <c r="D854" s="467" t="s">
        <v>201</v>
      </c>
      <c r="E854" s="467" t="s">
        <v>259</v>
      </c>
      <c r="F854" s="472">
        <v>43769</v>
      </c>
      <c r="G854" s="467" t="s">
        <v>2740</v>
      </c>
      <c r="H854" s="467" t="s">
        <v>2258</v>
      </c>
      <c r="I854" s="467" t="s">
        <v>2176</v>
      </c>
      <c r="J854" s="467" t="s">
        <v>426</v>
      </c>
      <c r="K854" s="467">
        <v>0.39</v>
      </c>
      <c r="L854" s="467" t="s">
        <v>10</v>
      </c>
      <c r="M854" s="467">
        <v>0.48</v>
      </c>
      <c r="N854" s="467" t="s">
        <v>394</v>
      </c>
      <c r="O854" s="467" t="s">
        <v>2399</v>
      </c>
      <c r="P854" s="467" t="s">
        <v>307</v>
      </c>
      <c r="Q854" s="467" t="s">
        <v>424</v>
      </c>
      <c r="R854" s="467" t="s">
        <v>2168</v>
      </c>
      <c r="S854" s="467" t="s">
        <v>61</v>
      </c>
      <c r="T854" s="467" t="s">
        <v>240</v>
      </c>
      <c r="U854" s="467" t="s">
        <v>302</v>
      </c>
      <c r="V854" s="467">
        <v>0.44</v>
      </c>
      <c r="W854" s="467">
        <v>0.48</v>
      </c>
    </row>
    <row r="855" spans="1:23">
      <c r="A855" s="467"/>
      <c r="B855" s="467"/>
      <c r="C855" s="468" t="s">
        <v>3400</v>
      </c>
      <c r="D855" s="467" t="s">
        <v>201</v>
      </c>
      <c r="E855" s="467" t="s">
        <v>259</v>
      </c>
      <c r="F855" s="472">
        <v>43769</v>
      </c>
      <c r="G855" s="467" t="s">
        <v>3043</v>
      </c>
      <c r="H855" s="467" t="s">
        <v>2258</v>
      </c>
      <c r="I855" s="467" t="s">
        <v>2176</v>
      </c>
      <c r="J855" s="467" t="s">
        <v>3401</v>
      </c>
      <c r="K855" s="467">
        <v>5.91</v>
      </c>
      <c r="L855" s="467" t="s">
        <v>10</v>
      </c>
      <c r="M855" s="467">
        <v>7.27</v>
      </c>
      <c r="N855" s="467" t="s">
        <v>394</v>
      </c>
      <c r="O855" s="467" t="s">
        <v>2399</v>
      </c>
      <c r="P855" s="467" t="s">
        <v>307</v>
      </c>
      <c r="Q855" s="467" t="s">
        <v>424</v>
      </c>
      <c r="R855" s="467" t="s">
        <v>2168</v>
      </c>
      <c r="S855" s="467" t="s">
        <v>61</v>
      </c>
      <c r="T855" s="467" t="s">
        <v>240</v>
      </c>
      <c r="U855" s="467" t="s">
        <v>302</v>
      </c>
      <c r="V855" s="467">
        <v>6.66</v>
      </c>
      <c r="W855" s="467">
        <v>7.27</v>
      </c>
    </row>
    <row r="856" spans="1:23">
      <c r="A856" s="467"/>
      <c r="B856" s="467"/>
      <c r="C856" s="468" t="s">
        <v>3402</v>
      </c>
      <c r="D856" s="467" t="s">
        <v>201</v>
      </c>
      <c r="E856" s="467" t="s">
        <v>259</v>
      </c>
      <c r="F856" s="472">
        <v>43830</v>
      </c>
      <c r="G856" s="467" t="s">
        <v>3403</v>
      </c>
      <c r="H856" s="467" t="s">
        <v>3404</v>
      </c>
      <c r="I856" s="467" t="s">
        <v>3257</v>
      </c>
      <c r="J856" s="467" t="s">
        <v>3405</v>
      </c>
      <c r="K856" s="467">
        <v>483.9</v>
      </c>
      <c r="L856" s="467" t="s">
        <v>10</v>
      </c>
      <c r="M856" s="467">
        <v>625.79999999999995</v>
      </c>
      <c r="N856" s="467" t="s">
        <v>391</v>
      </c>
      <c r="O856" s="467" t="s">
        <v>3009</v>
      </c>
      <c r="P856" s="467" t="s">
        <v>445</v>
      </c>
      <c r="Q856" s="467" t="s">
        <v>424</v>
      </c>
      <c r="R856" s="467" t="s">
        <v>2168</v>
      </c>
      <c r="S856" s="467" t="s">
        <v>61</v>
      </c>
      <c r="T856" s="467" t="s">
        <v>240</v>
      </c>
      <c r="U856" s="467" t="s">
        <v>302</v>
      </c>
      <c r="V856" s="467">
        <v>568.09</v>
      </c>
      <c r="W856" s="467">
        <v>625.79999999999995</v>
      </c>
    </row>
    <row r="857" spans="1:23">
      <c r="A857" s="467"/>
      <c r="B857" s="467"/>
      <c r="C857" s="468" t="s">
        <v>3406</v>
      </c>
      <c r="D857" s="467" t="s">
        <v>202</v>
      </c>
      <c r="E857" s="467" t="s">
        <v>259</v>
      </c>
      <c r="F857" s="472">
        <v>43616</v>
      </c>
      <c r="G857" s="467" t="s">
        <v>1042</v>
      </c>
      <c r="H857" s="467" t="s">
        <v>3407</v>
      </c>
      <c r="I857" s="467" t="s">
        <v>2800</v>
      </c>
      <c r="J857" s="467" t="s">
        <v>1043</v>
      </c>
      <c r="K857" s="467">
        <v>98.88</v>
      </c>
      <c r="L857" s="467" t="s">
        <v>10</v>
      </c>
      <c r="M857" s="467">
        <v>128.84</v>
      </c>
      <c r="N857" s="467" t="s">
        <v>387</v>
      </c>
      <c r="O857" s="467" t="s">
        <v>3007</v>
      </c>
      <c r="P857" s="467" t="s">
        <v>445</v>
      </c>
      <c r="Q857" s="467" t="s">
        <v>1044</v>
      </c>
      <c r="R857" s="467" t="s">
        <v>2168</v>
      </c>
      <c r="S857" s="467" t="s">
        <v>61</v>
      </c>
      <c r="T857" s="467" t="s">
        <v>240</v>
      </c>
      <c r="U857" s="467" t="s">
        <v>302</v>
      </c>
      <c r="V857" s="467">
        <v>114.52</v>
      </c>
      <c r="W857" s="467">
        <v>128.84</v>
      </c>
    </row>
    <row r="858" spans="1:23">
      <c r="A858" s="467"/>
      <c r="B858" s="467"/>
      <c r="C858" s="468" t="s">
        <v>3408</v>
      </c>
      <c r="D858" s="467" t="s">
        <v>202</v>
      </c>
      <c r="E858" s="467" t="s">
        <v>259</v>
      </c>
      <c r="F858" s="472">
        <v>43616</v>
      </c>
      <c r="G858" s="467" t="s">
        <v>1045</v>
      </c>
      <c r="H858" s="467" t="s">
        <v>3407</v>
      </c>
      <c r="I858" s="467" t="s">
        <v>2800</v>
      </c>
      <c r="J858" s="467" t="s">
        <v>1046</v>
      </c>
      <c r="K858" s="467">
        <v>15.68</v>
      </c>
      <c r="L858" s="467" t="s">
        <v>10</v>
      </c>
      <c r="M858" s="467">
        <v>20.43</v>
      </c>
      <c r="N858" s="467" t="s">
        <v>387</v>
      </c>
      <c r="O858" s="467" t="s">
        <v>3007</v>
      </c>
      <c r="P858" s="467" t="s">
        <v>445</v>
      </c>
      <c r="Q858" s="467" t="s">
        <v>1044</v>
      </c>
      <c r="R858" s="467" t="s">
        <v>2168</v>
      </c>
      <c r="S858" s="467" t="s">
        <v>61</v>
      </c>
      <c r="T858" s="467" t="s">
        <v>240</v>
      </c>
      <c r="U858" s="467" t="s">
        <v>302</v>
      </c>
      <c r="V858" s="467">
        <v>18.16</v>
      </c>
      <c r="W858" s="467">
        <v>20.43</v>
      </c>
    </row>
    <row r="859" spans="1:23">
      <c r="A859" s="467"/>
      <c r="B859" s="467"/>
      <c r="C859" s="468" t="s">
        <v>3409</v>
      </c>
      <c r="D859" s="467" t="s">
        <v>202</v>
      </c>
      <c r="E859" s="467" t="s">
        <v>259</v>
      </c>
      <c r="F859" s="472">
        <v>43616</v>
      </c>
      <c r="G859" s="467" t="s">
        <v>1048</v>
      </c>
      <c r="H859" s="467" t="s">
        <v>3407</v>
      </c>
      <c r="I859" s="467" t="s">
        <v>2800</v>
      </c>
      <c r="J859" s="467" t="s">
        <v>1049</v>
      </c>
      <c r="K859" s="467">
        <v>15.71</v>
      </c>
      <c r="L859" s="467" t="s">
        <v>10</v>
      </c>
      <c r="M859" s="467">
        <v>20.47</v>
      </c>
      <c r="N859" s="467" t="s">
        <v>391</v>
      </c>
      <c r="O859" s="467" t="s">
        <v>3009</v>
      </c>
      <c r="P859" s="467" t="s">
        <v>445</v>
      </c>
      <c r="Q859" s="467" t="s">
        <v>1044</v>
      </c>
      <c r="R859" s="467" t="s">
        <v>2168</v>
      </c>
      <c r="S859" s="467" t="s">
        <v>61</v>
      </c>
      <c r="T859" s="467" t="s">
        <v>240</v>
      </c>
      <c r="U859" s="467" t="s">
        <v>302</v>
      </c>
      <c r="V859" s="467">
        <v>18.2</v>
      </c>
      <c r="W859" s="467">
        <v>20.47</v>
      </c>
    </row>
    <row r="860" spans="1:23">
      <c r="A860" s="467"/>
      <c r="B860" s="467"/>
      <c r="C860" s="468" t="s">
        <v>3410</v>
      </c>
      <c r="D860" s="467" t="s">
        <v>202</v>
      </c>
      <c r="E860" s="467" t="s">
        <v>259</v>
      </c>
      <c r="F860" s="472">
        <v>43616</v>
      </c>
      <c r="G860" s="467" t="s">
        <v>948</v>
      </c>
      <c r="H860" s="467" t="s">
        <v>2799</v>
      </c>
      <c r="I860" s="467" t="s">
        <v>2800</v>
      </c>
      <c r="J860" s="467" t="s">
        <v>1047</v>
      </c>
      <c r="K860" s="467">
        <v>66.56</v>
      </c>
      <c r="L860" s="467" t="s">
        <v>10</v>
      </c>
      <c r="M860" s="467">
        <v>86.73</v>
      </c>
      <c r="N860" s="467" t="s">
        <v>391</v>
      </c>
      <c r="O860" s="467" t="s">
        <v>3009</v>
      </c>
      <c r="P860" s="467" t="s">
        <v>307</v>
      </c>
      <c r="Q860" s="467" t="s">
        <v>429</v>
      </c>
      <c r="R860" s="467" t="s">
        <v>2168</v>
      </c>
      <c r="S860" s="467" t="s">
        <v>61</v>
      </c>
      <c r="T860" s="467" t="s">
        <v>240</v>
      </c>
      <c r="U860" s="467" t="s">
        <v>302</v>
      </c>
      <c r="V860" s="467">
        <v>77.09</v>
      </c>
      <c r="W860" s="467">
        <v>86.73</v>
      </c>
    </row>
    <row r="861" spans="1:23">
      <c r="A861" s="467"/>
      <c r="B861" s="467"/>
      <c r="C861" s="468" t="s">
        <v>3411</v>
      </c>
      <c r="D861" s="467" t="s">
        <v>202</v>
      </c>
      <c r="E861" s="467" t="s">
        <v>259</v>
      </c>
      <c r="F861" s="472">
        <v>43616</v>
      </c>
      <c r="G861" s="467" t="s">
        <v>1052</v>
      </c>
      <c r="H861" s="467" t="s">
        <v>3407</v>
      </c>
      <c r="I861" s="467" t="s">
        <v>2800</v>
      </c>
      <c r="J861" s="467" t="s">
        <v>1053</v>
      </c>
      <c r="K861" s="467">
        <v>2.62</v>
      </c>
      <c r="L861" s="467" t="s">
        <v>10</v>
      </c>
      <c r="M861" s="467">
        <v>3.41</v>
      </c>
      <c r="N861" s="467" t="s">
        <v>394</v>
      </c>
      <c r="O861" s="467" t="s">
        <v>2399</v>
      </c>
      <c r="P861" s="467" t="s">
        <v>445</v>
      </c>
      <c r="Q861" s="467" t="s">
        <v>1044</v>
      </c>
      <c r="R861" s="467" t="s">
        <v>2168</v>
      </c>
      <c r="S861" s="467" t="s">
        <v>61</v>
      </c>
      <c r="T861" s="467" t="s">
        <v>240</v>
      </c>
      <c r="U861" s="467" t="s">
        <v>302</v>
      </c>
      <c r="V861" s="467">
        <v>3.03</v>
      </c>
      <c r="W861" s="467">
        <v>3.41</v>
      </c>
    </row>
    <row r="862" spans="1:23">
      <c r="A862" s="467"/>
      <c r="B862" s="467"/>
      <c r="C862" s="468" t="s">
        <v>3412</v>
      </c>
      <c r="D862" s="467" t="s">
        <v>202</v>
      </c>
      <c r="E862" s="467" t="s">
        <v>259</v>
      </c>
      <c r="F862" s="472">
        <v>43616</v>
      </c>
      <c r="G862" s="467" t="s">
        <v>1050</v>
      </c>
      <c r="H862" s="467" t="s">
        <v>3407</v>
      </c>
      <c r="I862" s="467" t="s">
        <v>2800</v>
      </c>
      <c r="J862" s="467" t="s">
        <v>1051</v>
      </c>
      <c r="K862" s="467">
        <v>0.18</v>
      </c>
      <c r="L862" s="467" t="s">
        <v>10</v>
      </c>
      <c r="M862" s="467">
        <v>0.23</v>
      </c>
      <c r="N862" s="467" t="s">
        <v>394</v>
      </c>
      <c r="O862" s="467" t="s">
        <v>2399</v>
      </c>
      <c r="P862" s="467" t="s">
        <v>445</v>
      </c>
      <c r="Q862" s="467" t="s">
        <v>1044</v>
      </c>
      <c r="R862" s="467" t="s">
        <v>2168</v>
      </c>
      <c r="S862" s="467" t="s">
        <v>61</v>
      </c>
      <c r="T862" s="467" t="s">
        <v>240</v>
      </c>
      <c r="U862" s="467" t="s">
        <v>302</v>
      </c>
      <c r="V862" s="467">
        <v>0.21</v>
      </c>
      <c r="W862" s="467">
        <v>0.23</v>
      </c>
    </row>
    <row r="863" spans="1:23">
      <c r="A863" s="467"/>
      <c r="B863" s="467"/>
      <c r="C863" s="468" t="s">
        <v>3413</v>
      </c>
      <c r="D863" s="467" t="s">
        <v>202</v>
      </c>
      <c r="E863" s="467" t="s">
        <v>259</v>
      </c>
      <c r="F863" s="472">
        <v>43646</v>
      </c>
      <c r="G863" s="467" t="s">
        <v>1054</v>
      </c>
      <c r="H863" s="467" t="s">
        <v>3414</v>
      </c>
      <c r="I863" s="467" t="s">
        <v>2201</v>
      </c>
      <c r="J863" s="467" t="s">
        <v>1055</v>
      </c>
      <c r="K863" s="467">
        <v>80.7</v>
      </c>
      <c r="L863" s="467" t="s">
        <v>10</v>
      </c>
      <c r="M863" s="467">
        <v>101.86</v>
      </c>
      <c r="N863" s="467" t="s">
        <v>387</v>
      </c>
      <c r="O863" s="467" t="s">
        <v>3007</v>
      </c>
      <c r="P863" s="467" t="s">
        <v>445</v>
      </c>
      <c r="Q863" s="467" t="s">
        <v>1044</v>
      </c>
      <c r="R863" s="467" t="s">
        <v>2168</v>
      </c>
      <c r="S863" s="467" t="s">
        <v>61</v>
      </c>
      <c r="T863" s="467" t="s">
        <v>240</v>
      </c>
      <c r="U863" s="467" t="s">
        <v>302</v>
      </c>
      <c r="V863" s="467">
        <v>91.32</v>
      </c>
      <c r="W863" s="467">
        <v>101.86</v>
      </c>
    </row>
    <row r="864" spans="1:23">
      <c r="A864" s="467"/>
      <c r="B864" s="467"/>
      <c r="C864" s="468" t="s">
        <v>3415</v>
      </c>
      <c r="D864" s="467" t="s">
        <v>202</v>
      </c>
      <c r="E864" s="467" t="s">
        <v>259</v>
      </c>
      <c r="F864" s="472">
        <v>43646</v>
      </c>
      <c r="G864" s="467" t="s">
        <v>1056</v>
      </c>
      <c r="H864" s="467" t="s">
        <v>3414</v>
      </c>
      <c r="I864" s="467" t="s">
        <v>2201</v>
      </c>
      <c r="J864" s="467" t="s">
        <v>1057</v>
      </c>
      <c r="K864" s="467">
        <v>12.52</v>
      </c>
      <c r="L864" s="467" t="s">
        <v>10</v>
      </c>
      <c r="M864" s="467">
        <v>15.8</v>
      </c>
      <c r="N864" s="467" t="s">
        <v>387</v>
      </c>
      <c r="O864" s="467" t="s">
        <v>3007</v>
      </c>
      <c r="P864" s="467" t="s">
        <v>445</v>
      </c>
      <c r="Q864" s="467" t="s">
        <v>1044</v>
      </c>
      <c r="R864" s="467" t="s">
        <v>2168</v>
      </c>
      <c r="S864" s="467" t="s">
        <v>61</v>
      </c>
      <c r="T864" s="467" t="s">
        <v>240</v>
      </c>
      <c r="U864" s="467" t="s">
        <v>302</v>
      </c>
      <c r="V864" s="467">
        <v>14.17</v>
      </c>
      <c r="W864" s="467">
        <v>15.8</v>
      </c>
    </row>
    <row r="865" spans="1:23">
      <c r="A865" s="467"/>
      <c r="B865" s="467"/>
      <c r="C865" s="468" t="s">
        <v>3416</v>
      </c>
      <c r="D865" s="467" t="s">
        <v>202</v>
      </c>
      <c r="E865" s="467" t="s">
        <v>259</v>
      </c>
      <c r="F865" s="472">
        <v>43646</v>
      </c>
      <c r="G865" s="467" t="s">
        <v>1058</v>
      </c>
      <c r="H865" s="467" t="s">
        <v>3414</v>
      </c>
      <c r="I865" s="467" t="s">
        <v>2201</v>
      </c>
      <c r="J865" s="467" t="s">
        <v>1059</v>
      </c>
      <c r="K865" s="467">
        <v>12.98</v>
      </c>
      <c r="L865" s="467" t="s">
        <v>10</v>
      </c>
      <c r="M865" s="467">
        <v>16.38</v>
      </c>
      <c r="N865" s="467" t="s">
        <v>391</v>
      </c>
      <c r="O865" s="467" t="s">
        <v>3009</v>
      </c>
      <c r="P865" s="467" t="s">
        <v>445</v>
      </c>
      <c r="Q865" s="467" t="s">
        <v>1044</v>
      </c>
      <c r="R865" s="467" t="s">
        <v>2168</v>
      </c>
      <c r="S865" s="467" t="s">
        <v>61</v>
      </c>
      <c r="T865" s="467" t="s">
        <v>240</v>
      </c>
      <c r="U865" s="467" t="s">
        <v>302</v>
      </c>
      <c r="V865" s="467">
        <v>14.69</v>
      </c>
      <c r="W865" s="467">
        <v>16.38</v>
      </c>
    </row>
    <row r="866" spans="1:23">
      <c r="A866" s="467"/>
      <c r="B866" s="467"/>
      <c r="C866" s="468" t="s">
        <v>3417</v>
      </c>
      <c r="D866" s="467" t="s">
        <v>202</v>
      </c>
      <c r="E866" s="467" t="s">
        <v>259</v>
      </c>
      <c r="F866" s="472">
        <v>43646</v>
      </c>
      <c r="G866" s="467" t="s">
        <v>1060</v>
      </c>
      <c r="H866" s="467" t="s">
        <v>3414</v>
      </c>
      <c r="I866" s="467" t="s">
        <v>2201</v>
      </c>
      <c r="J866" s="467" t="s">
        <v>1061</v>
      </c>
      <c r="K866" s="467">
        <v>2.16</v>
      </c>
      <c r="L866" s="467" t="s">
        <v>10</v>
      </c>
      <c r="M866" s="467">
        <v>2.73</v>
      </c>
      <c r="N866" s="467" t="s">
        <v>394</v>
      </c>
      <c r="O866" s="467" t="s">
        <v>2399</v>
      </c>
      <c r="P866" s="467" t="s">
        <v>445</v>
      </c>
      <c r="Q866" s="467" t="s">
        <v>1044</v>
      </c>
      <c r="R866" s="467" t="s">
        <v>2168</v>
      </c>
      <c r="S866" s="467" t="s">
        <v>61</v>
      </c>
      <c r="T866" s="467" t="s">
        <v>240</v>
      </c>
      <c r="U866" s="467" t="s">
        <v>302</v>
      </c>
      <c r="V866" s="467">
        <v>2.44</v>
      </c>
      <c r="W866" s="467">
        <v>2.73</v>
      </c>
    </row>
    <row r="867" spans="1:23">
      <c r="A867" s="467"/>
      <c r="B867" s="467"/>
      <c r="C867" s="468" t="s">
        <v>3418</v>
      </c>
      <c r="D867" s="467" t="s">
        <v>202</v>
      </c>
      <c r="E867" s="467" t="s">
        <v>259</v>
      </c>
      <c r="F867" s="472">
        <v>43677</v>
      </c>
      <c r="G867" s="467" t="s">
        <v>1925</v>
      </c>
      <c r="H867" s="467" t="s">
        <v>3231</v>
      </c>
      <c r="I867" s="467" t="s">
        <v>2411</v>
      </c>
      <c r="J867" s="467" t="s">
        <v>1926</v>
      </c>
      <c r="K867" s="467">
        <v>101.49</v>
      </c>
      <c r="L867" s="467" t="s">
        <v>10</v>
      </c>
      <c r="M867" s="467">
        <v>128.88</v>
      </c>
      <c r="N867" s="467" t="s">
        <v>387</v>
      </c>
      <c r="O867" s="467" t="s">
        <v>3007</v>
      </c>
      <c r="P867" s="467" t="s">
        <v>445</v>
      </c>
      <c r="Q867" s="467" t="s">
        <v>1044</v>
      </c>
      <c r="R867" s="467" t="s">
        <v>2168</v>
      </c>
      <c r="S867" s="467" t="s">
        <v>61</v>
      </c>
      <c r="T867" s="467" t="s">
        <v>240</v>
      </c>
      <c r="U867" s="467" t="s">
        <v>302</v>
      </c>
      <c r="V867" s="467">
        <v>113.49</v>
      </c>
      <c r="W867" s="467">
        <v>128.88</v>
      </c>
    </row>
    <row r="868" spans="1:23">
      <c r="A868" s="467"/>
      <c r="B868" s="467"/>
      <c r="C868" s="468" t="s">
        <v>3419</v>
      </c>
      <c r="D868" s="467" t="s">
        <v>202</v>
      </c>
      <c r="E868" s="467" t="s">
        <v>259</v>
      </c>
      <c r="F868" s="472">
        <v>43677</v>
      </c>
      <c r="G868" s="467" t="s">
        <v>1927</v>
      </c>
      <c r="H868" s="467" t="s">
        <v>3231</v>
      </c>
      <c r="I868" s="467" t="s">
        <v>2411</v>
      </c>
      <c r="J868" s="467" t="s">
        <v>1928</v>
      </c>
      <c r="K868" s="467">
        <v>16.22</v>
      </c>
      <c r="L868" s="467" t="s">
        <v>10</v>
      </c>
      <c r="M868" s="467">
        <v>20.6</v>
      </c>
      <c r="N868" s="467" t="s">
        <v>387</v>
      </c>
      <c r="O868" s="467" t="s">
        <v>3007</v>
      </c>
      <c r="P868" s="467" t="s">
        <v>445</v>
      </c>
      <c r="Q868" s="467" t="s">
        <v>1044</v>
      </c>
      <c r="R868" s="467" t="s">
        <v>2168</v>
      </c>
      <c r="S868" s="467" t="s">
        <v>61</v>
      </c>
      <c r="T868" s="467" t="s">
        <v>240</v>
      </c>
      <c r="U868" s="467" t="s">
        <v>302</v>
      </c>
      <c r="V868" s="467">
        <v>18.14</v>
      </c>
      <c r="W868" s="467">
        <v>20.6</v>
      </c>
    </row>
    <row r="869" spans="1:23">
      <c r="A869" s="467"/>
      <c r="B869" s="467"/>
      <c r="C869" s="468" t="s">
        <v>3420</v>
      </c>
      <c r="D869" s="467" t="s">
        <v>202</v>
      </c>
      <c r="E869" s="467" t="s">
        <v>259</v>
      </c>
      <c r="F869" s="472">
        <v>43677</v>
      </c>
      <c r="G869" s="467" t="s">
        <v>1929</v>
      </c>
      <c r="H869" s="467" t="s">
        <v>3231</v>
      </c>
      <c r="I869" s="467" t="s">
        <v>2411</v>
      </c>
      <c r="J869" s="467" t="s">
        <v>1930</v>
      </c>
      <c r="K869" s="467">
        <v>16.12</v>
      </c>
      <c r="L869" s="467" t="s">
        <v>10</v>
      </c>
      <c r="M869" s="467">
        <v>20.47</v>
      </c>
      <c r="N869" s="467" t="s">
        <v>391</v>
      </c>
      <c r="O869" s="467" t="s">
        <v>3009</v>
      </c>
      <c r="P869" s="467" t="s">
        <v>445</v>
      </c>
      <c r="Q869" s="467" t="s">
        <v>1044</v>
      </c>
      <c r="R869" s="467" t="s">
        <v>2168</v>
      </c>
      <c r="S869" s="467" t="s">
        <v>61</v>
      </c>
      <c r="T869" s="467" t="s">
        <v>240</v>
      </c>
      <c r="U869" s="467" t="s">
        <v>302</v>
      </c>
      <c r="V869" s="467">
        <v>18.03</v>
      </c>
      <c r="W869" s="467">
        <v>20.47</v>
      </c>
    </row>
    <row r="870" spans="1:23">
      <c r="A870" s="467"/>
      <c r="B870" s="467"/>
      <c r="C870" s="468" t="s">
        <v>3421</v>
      </c>
      <c r="D870" s="467" t="s">
        <v>202</v>
      </c>
      <c r="E870" s="467" t="s">
        <v>259</v>
      </c>
      <c r="F870" s="472">
        <v>43677</v>
      </c>
      <c r="G870" s="467" t="s">
        <v>1931</v>
      </c>
      <c r="H870" s="467" t="s">
        <v>3231</v>
      </c>
      <c r="I870" s="467" t="s">
        <v>2411</v>
      </c>
      <c r="J870" s="467" t="s">
        <v>1932</v>
      </c>
      <c r="K870" s="467">
        <v>2.69</v>
      </c>
      <c r="L870" s="467" t="s">
        <v>10</v>
      </c>
      <c r="M870" s="467">
        <v>3.41</v>
      </c>
      <c r="N870" s="467" t="s">
        <v>394</v>
      </c>
      <c r="O870" s="467" t="s">
        <v>2399</v>
      </c>
      <c r="P870" s="467" t="s">
        <v>445</v>
      </c>
      <c r="Q870" s="467" t="s">
        <v>1044</v>
      </c>
      <c r="R870" s="467" t="s">
        <v>2168</v>
      </c>
      <c r="S870" s="467" t="s">
        <v>61</v>
      </c>
      <c r="T870" s="467" t="s">
        <v>240</v>
      </c>
      <c r="U870" s="467" t="s">
        <v>302</v>
      </c>
      <c r="V870" s="467">
        <v>3.01</v>
      </c>
      <c r="W870" s="467">
        <v>3.41</v>
      </c>
    </row>
    <row r="871" spans="1:23">
      <c r="A871" s="467"/>
      <c r="B871" s="467"/>
      <c r="C871" s="468" t="s">
        <v>3422</v>
      </c>
      <c r="D871" s="467" t="s">
        <v>202</v>
      </c>
      <c r="E871" s="467" t="s">
        <v>259</v>
      </c>
      <c r="F871" s="472">
        <v>43677</v>
      </c>
      <c r="G871" s="467" t="s">
        <v>1906</v>
      </c>
      <c r="H871" s="467" t="s">
        <v>3231</v>
      </c>
      <c r="I871" s="467" t="s">
        <v>2411</v>
      </c>
      <c r="J871" s="467" t="s">
        <v>1933</v>
      </c>
      <c r="K871" s="467">
        <v>0.18</v>
      </c>
      <c r="L871" s="467" t="s">
        <v>10</v>
      </c>
      <c r="M871" s="467">
        <v>0.23</v>
      </c>
      <c r="N871" s="467" t="s">
        <v>394</v>
      </c>
      <c r="O871" s="467" t="s">
        <v>2399</v>
      </c>
      <c r="P871" s="467" t="s">
        <v>445</v>
      </c>
      <c r="Q871" s="467" t="s">
        <v>1044</v>
      </c>
      <c r="R871" s="467" t="s">
        <v>2168</v>
      </c>
      <c r="S871" s="467" t="s">
        <v>61</v>
      </c>
      <c r="T871" s="467" t="s">
        <v>240</v>
      </c>
      <c r="U871" s="467" t="s">
        <v>302</v>
      </c>
      <c r="V871" s="467">
        <v>0.2</v>
      </c>
      <c r="W871" s="467">
        <v>0.23</v>
      </c>
    </row>
    <row r="872" spans="1:23">
      <c r="A872" s="467"/>
      <c r="B872" s="467"/>
      <c r="C872" s="468" t="s">
        <v>3423</v>
      </c>
      <c r="D872" s="467" t="s">
        <v>202</v>
      </c>
      <c r="E872" s="467" t="s">
        <v>259</v>
      </c>
      <c r="F872" s="472">
        <v>43708</v>
      </c>
      <c r="G872" s="467" t="s">
        <v>1934</v>
      </c>
      <c r="H872" s="467" t="s">
        <v>3424</v>
      </c>
      <c r="I872" s="467" t="s">
        <v>2332</v>
      </c>
      <c r="J872" s="467" t="s">
        <v>1935</v>
      </c>
      <c r="K872" s="467">
        <v>105.45</v>
      </c>
      <c r="L872" s="467" t="s">
        <v>10</v>
      </c>
      <c r="M872" s="467">
        <v>128.84</v>
      </c>
      <c r="N872" s="467" t="s">
        <v>387</v>
      </c>
      <c r="O872" s="467" t="s">
        <v>3007</v>
      </c>
      <c r="P872" s="467" t="s">
        <v>445</v>
      </c>
      <c r="Q872" s="467" t="s">
        <v>1044</v>
      </c>
      <c r="R872" s="467" t="s">
        <v>2168</v>
      </c>
      <c r="S872" s="467" t="s">
        <v>61</v>
      </c>
      <c r="T872" s="467" t="s">
        <v>240</v>
      </c>
      <c r="U872" s="467" t="s">
        <v>302</v>
      </c>
      <c r="V872" s="467">
        <v>115.05</v>
      </c>
      <c r="W872" s="467">
        <v>128.84</v>
      </c>
    </row>
    <row r="873" spans="1:23">
      <c r="A873" s="467"/>
      <c r="B873" s="467"/>
      <c r="C873" s="468" t="s">
        <v>3425</v>
      </c>
      <c r="D873" s="467" t="s">
        <v>202</v>
      </c>
      <c r="E873" s="467" t="s">
        <v>259</v>
      </c>
      <c r="F873" s="472">
        <v>43708</v>
      </c>
      <c r="G873" s="467" t="s">
        <v>1936</v>
      </c>
      <c r="H873" s="467" t="s">
        <v>3424</v>
      </c>
      <c r="I873" s="467" t="s">
        <v>2332</v>
      </c>
      <c r="J873" s="467" t="s">
        <v>1937</v>
      </c>
      <c r="K873" s="467">
        <v>16.89</v>
      </c>
      <c r="L873" s="467" t="s">
        <v>10</v>
      </c>
      <c r="M873" s="467">
        <v>20.64</v>
      </c>
      <c r="N873" s="467" t="s">
        <v>387</v>
      </c>
      <c r="O873" s="467" t="s">
        <v>3007</v>
      </c>
      <c r="P873" s="467" t="s">
        <v>445</v>
      </c>
      <c r="Q873" s="467" t="s">
        <v>1044</v>
      </c>
      <c r="R873" s="467" t="s">
        <v>2168</v>
      </c>
      <c r="S873" s="467" t="s">
        <v>61</v>
      </c>
      <c r="T873" s="467" t="s">
        <v>240</v>
      </c>
      <c r="U873" s="467" t="s">
        <v>302</v>
      </c>
      <c r="V873" s="467">
        <v>18.43</v>
      </c>
      <c r="W873" s="467">
        <v>20.64</v>
      </c>
    </row>
    <row r="874" spans="1:23">
      <c r="A874" s="467"/>
      <c r="B874" s="467"/>
      <c r="C874" s="468" t="s">
        <v>3426</v>
      </c>
      <c r="D874" s="467" t="s">
        <v>202</v>
      </c>
      <c r="E874" s="467" t="s">
        <v>259</v>
      </c>
      <c r="F874" s="472">
        <v>43708</v>
      </c>
      <c r="G874" s="467" t="s">
        <v>1938</v>
      </c>
      <c r="H874" s="467" t="s">
        <v>3424</v>
      </c>
      <c r="I874" s="467" t="s">
        <v>2332</v>
      </c>
      <c r="J874" s="467" t="s">
        <v>1939</v>
      </c>
      <c r="K874" s="467">
        <v>16.75</v>
      </c>
      <c r="L874" s="467" t="s">
        <v>10</v>
      </c>
      <c r="M874" s="467">
        <v>20.47</v>
      </c>
      <c r="N874" s="467" t="s">
        <v>391</v>
      </c>
      <c r="O874" s="467" t="s">
        <v>3009</v>
      </c>
      <c r="P874" s="467" t="s">
        <v>445</v>
      </c>
      <c r="Q874" s="467" t="s">
        <v>1044</v>
      </c>
      <c r="R874" s="467" t="s">
        <v>2168</v>
      </c>
      <c r="S874" s="467" t="s">
        <v>61</v>
      </c>
      <c r="T874" s="467" t="s">
        <v>240</v>
      </c>
      <c r="U874" s="467" t="s">
        <v>302</v>
      </c>
      <c r="V874" s="467">
        <v>18.28</v>
      </c>
      <c r="W874" s="467">
        <v>20.47</v>
      </c>
    </row>
    <row r="875" spans="1:23">
      <c r="A875" s="467"/>
      <c r="B875" s="467"/>
      <c r="C875" s="468" t="s">
        <v>3427</v>
      </c>
      <c r="D875" s="467" t="s">
        <v>202</v>
      </c>
      <c r="E875" s="467" t="s">
        <v>259</v>
      </c>
      <c r="F875" s="472">
        <v>43708</v>
      </c>
      <c r="G875" s="467" t="s">
        <v>1940</v>
      </c>
      <c r="H875" s="467" t="s">
        <v>3424</v>
      </c>
      <c r="I875" s="467" t="s">
        <v>2332</v>
      </c>
      <c r="J875" s="467" t="s">
        <v>1941</v>
      </c>
      <c r="K875" s="467">
        <v>2.79</v>
      </c>
      <c r="L875" s="467" t="s">
        <v>10</v>
      </c>
      <c r="M875" s="467">
        <v>3.41</v>
      </c>
      <c r="N875" s="467" t="s">
        <v>394</v>
      </c>
      <c r="O875" s="467" t="s">
        <v>2399</v>
      </c>
      <c r="P875" s="467" t="s">
        <v>445</v>
      </c>
      <c r="Q875" s="467" t="s">
        <v>1044</v>
      </c>
      <c r="R875" s="467" t="s">
        <v>2168</v>
      </c>
      <c r="S875" s="467" t="s">
        <v>61</v>
      </c>
      <c r="T875" s="467" t="s">
        <v>240</v>
      </c>
      <c r="U875" s="467" t="s">
        <v>302</v>
      </c>
      <c r="V875" s="467">
        <v>3.04</v>
      </c>
      <c r="W875" s="467">
        <v>3.41</v>
      </c>
    </row>
    <row r="876" spans="1:23">
      <c r="A876" s="467"/>
      <c r="B876" s="467"/>
      <c r="C876" s="468" t="s">
        <v>3428</v>
      </c>
      <c r="D876" s="467" t="s">
        <v>202</v>
      </c>
      <c r="E876" s="467" t="s">
        <v>259</v>
      </c>
      <c r="F876" s="472">
        <v>43708</v>
      </c>
      <c r="G876" s="467" t="s">
        <v>1942</v>
      </c>
      <c r="H876" s="467" t="s">
        <v>3424</v>
      </c>
      <c r="I876" s="467" t="s">
        <v>2332</v>
      </c>
      <c r="J876" s="467" t="s">
        <v>1943</v>
      </c>
      <c r="K876" s="467">
        <v>0.19</v>
      </c>
      <c r="L876" s="467" t="s">
        <v>10</v>
      </c>
      <c r="M876" s="467">
        <v>0.23</v>
      </c>
      <c r="N876" s="467" t="s">
        <v>394</v>
      </c>
      <c r="O876" s="467" t="s">
        <v>2399</v>
      </c>
      <c r="P876" s="467" t="s">
        <v>445</v>
      </c>
      <c r="Q876" s="467" t="s">
        <v>1044</v>
      </c>
      <c r="R876" s="467" t="s">
        <v>2168</v>
      </c>
      <c r="S876" s="467" t="s">
        <v>61</v>
      </c>
      <c r="T876" s="467" t="s">
        <v>240</v>
      </c>
      <c r="U876" s="467" t="s">
        <v>302</v>
      </c>
      <c r="V876" s="467">
        <v>0.21</v>
      </c>
      <c r="W876" s="467">
        <v>0.23</v>
      </c>
    </row>
    <row r="877" spans="1:23">
      <c r="A877" s="467"/>
      <c r="B877" s="467"/>
      <c r="C877" s="468" t="s">
        <v>3429</v>
      </c>
      <c r="D877" s="467" t="s">
        <v>202</v>
      </c>
      <c r="E877" s="467" t="s">
        <v>259</v>
      </c>
      <c r="F877" s="472">
        <v>43738</v>
      </c>
      <c r="G877" s="467" t="s">
        <v>1599</v>
      </c>
      <c r="H877" s="467" t="s">
        <v>3430</v>
      </c>
      <c r="I877" s="467" t="s">
        <v>2248</v>
      </c>
      <c r="J877" s="467" t="s">
        <v>1600</v>
      </c>
      <c r="K877" s="467">
        <v>106.04</v>
      </c>
      <c r="L877" s="467" t="s">
        <v>10</v>
      </c>
      <c r="M877" s="467">
        <v>128.96</v>
      </c>
      <c r="N877" s="467" t="s">
        <v>387</v>
      </c>
      <c r="O877" s="467" t="s">
        <v>3007</v>
      </c>
      <c r="P877" s="467" t="s">
        <v>445</v>
      </c>
      <c r="Q877" s="467" t="s">
        <v>1044</v>
      </c>
      <c r="R877" s="467" t="s">
        <v>2168</v>
      </c>
      <c r="S877" s="467" t="s">
        <v>61</v>
      </c>
      <c r="T877" s="467" t="s">
        <v>240</v>
      </c>
      <c r="U877" s="467" t="s">
        <v>302</v>
      </c>
      <c r="V877" s="467">
        <v>117.13</v>
      </c>
      <c r="W877" s="467">
        <v>128.96</v>
      </c>
    </row>
    <row r="878" spans="1:23">
      <c r="A878" s="467"/>
      <c r="B878" s="467"/>
      <c r="C878" s="468" t="s">
        <v>3431</v>
      </c>
      <c r="D878" s="467" t="s">
        <v>202</v>
      </c>
      <c r="E878" s="467" t="s">
        <v>259</v>
      </c>
      <c r="F878" s="472">
        <v>43738</v>
      </c>
      <c r="G878" s="467" t="s">
        <v>1601</v>
      </c>
      <c r="H878" s="467" t="s">
        <v>3430</v>
      </c>
      <c r="I878" s="467" t="s">
        <v>2248</v>
      </c>
      <c r="J878" s="467" t="s">
        <v>1602</v>
      </c>
      <c r="K878" s="467">
        <v>17.04</v>
      </c>
      <c r="L878" s="467" t="s">
        <v>10</v>
      </c>
      <c r="M878" s="467">
        <v>20.72</v>
      </c>
      <c r="N878" s="467" t="s">
        <v>387</v>
      </c>
      <c r="O878" s="467" t="s">
        <v>3007</v>
      </c>
      <c r="P878" s="467" t="s">
        <v>445</v>
      </c>
      <c r="Q878" s="467" t="s">
        <v>1044</v>
      </c>
      <c r="R878" s="467" t="s">
        <v>2168</v>
      </c>
      <c r="S878" s="467" t="s">
        <v>61</v>
      </c>
      <c r="T878" s="467" t="s">
        <v>240</v>
      </c>
      <c r="U878" s="467" t="s">
        <v>302</v>
      </c>
      <c r="V878" s="467">
        <v>18.82</v>
      </c>
      <c r="W878" s="467">
        <v>20.72</v>
      </c>
    </row>
    <row r="879" spans="1:23">
      <c r="A879" s="467"/>
      <c r="B879" s="467"/>
      <c r="C879" s="468" t="s">
        <v>3432</v>
      </c>
      <c r="D879" s="467" t="s">
        <v>202</v>
      </c>
      <c r="E879" s="467" t="s">
        <v>259</v>
      </c>
      <c r="F879" s="472">
        <v>43738</v>
      </c>
      <c r="G879" s="467" t="s">
        <v>1603</v>
      </c>
      <c r="H879" s="467" t="s">
        <v>3430</v>
      </c>
      <c r="I879" s="467" t="s">
        <v>2248</v>
      </c>
      <c r="J879" s="467" t="s">
        <v>1604</v>
      </c>
      <c r="K879" s="467">
        <v>16.829999999999998</v>
      </c>
      <c r="L879" s="467" t="s">
        <v>10</v>
      </c>
      <c r="M879" s="467">
        <v>20.47</v>
      </c>
      <c r="N879" s="467" t="s">
        <v>391</v>
      </c>
      <c r="O879" s="467" t="s">
        <v>3009</v>
      </c>
      <c r="P879" s="467" t="s">
        <v>445</v>
      </c>
      <c r="Q879" s="467" t="s">
        <v>1044</v>
      </c>
      <c r="R879" s="467" t="s">
        <v>2168</v>
      </c>
      <c r="S879" s="467" t="s">
        <v>61</v>
      </c>
      <c r="T879" s="467" t="s">
        <v>240</v>
      </c>
      <c r="U879" s="467" t="s">
        <v>302</v>
      </c>
      <c r="V879" s="467">
        <v>18.59</v>
      </c>
      <c r="W879" s="467">
        <v>20.47</v>
      </c>
    </row>
    <row r="880" spans="1:23">
      <c r="A880" s="467"/>
      <c r="B880" s="467"/>
      <c r="C880" s="468" t="s">
        <v>3433</v>
      </c>
      <c r="D880" s="467" t="s">
        <v>202</v>
      </c>
      <c r="E880" s="467" t="s">
        <v>259</v>
      </c>
      <c r="F880" s="472">
        <v>43738</v>
      </c>
      <c r="G880" s="467" t="s">
        <v>1605</v>
      </c>
      <c r="H880" s="467" t="s">
        <v>3430</v>
      </c>
      <c r="I880" s="467" t="s">
        <v>2248</v>
      </c>
      <c r="J880" s="467" t="s">
        <v>1606</v>
      </c>
      <c r="K880" s="467">
        <v>2.8</v>
      </c>
      <c r="L880" s="467" t="s">
        <v>10</v>
      </c>
      <c r="M880" s="467">
        <v>3.41</v>
      </c>
      <c r="N880" s="467" t="s">
        <v>394</v>
      </c>
      <c r="O880" s="467" t="s">
        <v>2399</v>
      </c>
      <c r="P880" s="467" t="s">
        <v>445</v>
      </c>
      <c r="Q880" s="467" t="s">
        <v>1044</v>
      </c>
      <c r="R880" s="467" t="s">
        <v>2168</v>
      </c>
      <c r="S880" s="467" t="s">
        <v>61</v>
      </c>
      <c r="T880" s="467" t="s">
        <v>240</v>
      </c>
      <c r="U880" s="467" t="s">
        <v>302</v>
      </c>
      <c r="V880" s="467">
        <v>3.09</v>
      </c>
      <c r="W880" s="467">
        <v>3.41</v>
      </c>
    </row>
    <row r="881" spans="1:23">
      <c r="A881" s="467"/>
      <c r="B881" s="467"/>
      <c r="C881" s="468" t="s">
        <v>3434</v>
      </c>
      <c r="D881" s="467" t="s">
        <v>202</v>
      </c>
      <c r="E881" s="467" t="s">
        <v>259</v>
      </c>
      <c r="F881" s="472">
        <v>43769</v>
      </c>
      <c r="G881" s="467" t="s">
        <v>3435</v>
      </c>
      <c r="H881" s="467" t="s">
        <v>3035</v>
      </c>
      <c r="I881" s="467" t="s">
        <v>2176</v>
      </c>
      <c r="J881" s="467" t="s">
        <v>3436</v>
      </c>
      <c r="K881" s="467">
        <v>41.94</v>
      </c>
      <c r="L881" s="467" t="s">
        <v>10</v>
      </c>
      <c r="M881" s="467">
        <v>51.59</v>
      </c>
      <c r="N881" s="467" t="s">
        <v>387</v>
      </c>
      <c r="O881" s="467" t="s">
        <v>3007</v>
      </c>
      <c r="P881" s="467" t="s">
        <v>445</v>
      </c>
      <c r="Q881" s="467" t="s">
        <v>1044</v>
      </c>
      <c r="R881" s="467" t="s">
        <v>2168</v>
      </c>
      <c r="S881" s="467" t="s">
        <v>61</v>
      </c>
      <c r="T881" s="467" t="s">
        <v>240</v>
      </c>
      <c r="U881" s="467" t="s">
        <v>302</v>
      </c>
      <c r="V881" s="467">
        <v>47.24</v>
      </c>
      <c r="W881" s="467">
        <v>51.59</v>
      </c>
    </row>
    <row r="882" spans="1:23">
      <c r="A882" s="467"/>
      <c r="B882" s="467"/>
      <c r="C882" s="468" t="s">
        <v>3437</v>
      </c>
      <c r="D882" s="467" t="s">
        <v>202</v>
      </c>
      <c r="E882" s="467" t="s">
        <v>259</v>
      </c>
      <c r="F882" s="472">
        <v>43769</v>
      </c>
      <c r="G882" s="467" t="s">
        <v>3438</v>
      </c>
      <c r="H882" s="467" t="s">
        <v>3035</v>
      </c>
      <c r="I882" s="467" t="s">
        <v>2176</v>
      </c>
      <c r="J882" s="467" t="s">
        <v>3439</v>
      </c>
      <c r="K882" s="467">
        <v>6.73</v>
      </c>
      <c r="L882" s="467" t="s">
        <v>10</v>
      </c>
      <c r="M882" s="467">
        <v>8.2799999999999994</v>
      </c>
      <c r="N882" s="467" t="s">
        <v>387</v>
      </c>
      <c r="O882" s="467" t="s">
        <v>3007</v>
      </c>
      <c r="P882" s="467" t="s">
        <v>445</v>
      </c>
      <c r="Q882" s="467" t="s">
        <v>1044</v>
      </c>
      <c r="R882" s="467" t="s">
        <v>2168</v>
      </c>
      <c r="S882" s="467" t="s">
        <v>61</v>
      </c>
      <c r="T882" s="467" t="s">
        <v>240</v>
      </c>
      <c r="U882" s="467" t="s">
        <v>302</v>
      </c>
      <c r="V882" s="467">
        <v>7.58</v>
      </c>
      <c r="W882" s="467">
        <v>8.2799999999999994</v>
      </c>
    </row>
    <row r="883" spans="1:23">
      <c r="A883" s="467"/>
      <c r="B883" s="467"/>
      <c r="C883" s="468" t="s">
        <v>3440</v>
      </c>
      <c r="D883" s="467" t="s">
        <v>202</v>
      </c>
      <c r="E883" s="467" t="s">
        <v>259</v>
      </c>
      <c r="F883" s="472">
        <v>43769</v>
      </c>
      <c r="G883" s="467" t="s">
        <v>3441</v>
      </c>
      <c r="H883" s="467" t="s">
        <v>3035</v>
      </c>
      <c r="I883" s="467" t="s">
        <v>2176</v>
      </c>
      <c r="J883" s="467" t="s">
        <v>3442</v>
      </c>
      <c r="K883" s="467">
        <v>6.66</v>
      </c>
      <c r="L883" s="467" t="s">
        <v>10</v>
      </c>
      <c r="M883" s="467">
        <v>8.19</v>
      </c>
      <c r="N883" s="467" t="s">
        <v>391</v>
      </c>
      <c r="O883" s="467" t="s">
        <v>3009</v>
      </c>
      <c r="P883" s="467" t="s">
        <v>445</v>
      </c>
      <c r="Q883" s="467" t="s">
        <v>1044</v>
      </c>
      <c r="R883" s="467" t="s">
        <v>2168</v>
      </c>
      <c r="S883" s="467" t="s">
        <v>61</v>
      </c>
      <c r="T883" s="467" t="s">
        <v>240</v>
      </c>
      <c r="U883" s="467" t="s">
        <v>302</v>
      </c>
      <c r="V883" s="467">
        <v>7.5</v>
      </c>
      <c r="W883" s="467">
        <v>8.19</v>
      </c>
    </row>
    <row r="884" spans="1:23">
      <c r="A884" s="467"/>
      <c r="B884" s="467"/>
      <c r="C884" s="468" t="s">
        <v>3443</v>
      </c>
      <c r="D884" s="467" t="s">
        <v>202</v>
      </c>
      <c r="E884" s="467" t="s">
        <v>259</v>
      </c>
      <c r="F884" s="472">
        <v>43769</v>
      </c>
      <c r="G884" s="467" t="s">
        <v>3444</v>
      </c>
      <c r="H884" s="467" t="s">
        <v>3035</v>
      </c>
      <c r="I884" s="467" t="s">
        <v>2176</v>
      </c>
      <c r="J884" s="467" t="s">
        <v>3445</v>
      </c>
      <c r="K884" s="467">
        <v>1.1100000000000001</v>
      </c>
      <c r="L884" s="467" t="s">
        <v>10</v>
      </c>
      <c r="M884" s="467">
        <v>1.36</v>
      </c>
      <c r="N884" s="467" t="s">
        <v>394</v>
      </c>
      <c r="O884" s="467" t="s">
        <v>2399</v>
      </c>
      <c r="P884" s="467" t="s">
        <v>445</v>
      </c>
      <c r="Q884" s="467" t="s">
        <v>1044</v>
      </c>
      <c r="R884" s="467" t="s">
        <v>2168</v>
      </c>
      <c r="S884" s="467" t="s">
        <v>61</v>
      </c>
      <c r="T884" s="467" t="s">
        <v>240</v>
      </c>
      <c r="U884" s="467" t="s">
        <v>302</v>
      </c>
      <c r="V884" s="467">
        <v>1.25</v>
      </c>
      <c r="W884" s="467">
        <v>1.36</v>
      </c>
    </row>
    <row r="885" spans="1:23">
      <c r="A885" s="467"/>
      <c r="B885" s="467"/>
      <c r="C885" s="468" t="s">
        <v>3446</v>
      </c>
      <c r="D885" s="467" t="s">
        <v>202</v>
      </c>
      <c r="E885" s="467" t="s">
        <v>259</v>
      </c>
      <c r="F885" s="472">
        <v>43769</v>
      </c>
      <c r="G885" s="467" t="s">
        <v>3447</v>
      </c>
      <c r="H885" s="467" t="s">
        <v>3035</v>
      </c>
      <c r="I885" s="467" t="s">
        <v>2176</v>
      </c>
      <c r="J885" s="467" t="s">
        <v>3448</v>
      </c>
      <c r="K885" s="467">
        <v>0.37</v>
      </c>
      <c r="L885" s="467" t="s">
        <v>10</v>
      </c>
      <c r="M885" s="467">
        <v>0.45</v>
      </c>
      <c r="N885" s="467" t="s">
        <v>394</v>
      </c>
      <c r="O885" s="467" t="s">
        <v>2399</v>
      </c>
      <c r="P885" s="467" t="s">
        <v>445</v>
      </c>
      <c r="Q885" s="467" t="s">
        <v>1044</v>
      </c>
      <c r="R885" s="467" t="s">
        <v>2168</v>
      </c>
      <c r="S885" s="467" t="s">
        <v>61</v>
      </c>
      <c r="T885" s="467" t="s">
        <v>240</v>
      </c>
      <c r="U885" s="467" t="s">
        <v>302</v>
      </c>
      <c r="V885" s="467">
        <v>0.42</v>
      </c>
      <c r="W885" s="467">
        <v>0.45</v>
      </c>
    </row>
    <row r="886" spans="1:23">
      <c r="A886" s="467"/>
      <c r="B886" s="467"/>
      <c r="C886" s="468" t="s">
        <v>3449</v>
      </c>
      <c r="D886" s="467" t="s">
        <v>202</v>
      </c>
      <c r="E886" s="467" t="s">
        <v>259</v>
      </c>
      <c r="F886" s="472">
        <v>43799</v>
      </c>
      <c r="G886" s="467" t="s">
        <v>3450</v>
      </c>
      <c r="H886" s="467" t="s">
        <v>3451</v>
      </c>
      <c r="I886" s="467" t="s">
        <v>2809</v>
      </c>
      <c r="J886" s="467" t="s">
        <v>3452</v>
      </c>
      <c r="K886" s="467">
        <v>99.5</v>
      </c>
      <c r="L886" s="467" t="s">
        <v>10</v>
      </c>
      <c r="M886" s="467">
        <v>128.78</v>
      </c>
      <c r="N886" s="467" t="s">
        <v>387</v>
      </c>
      <c r="O886" s="467" t="s">
        <v>3007</v>
      </c>
      <c r="P886" s="467" t="s">
        <v>445</v>
      </c>
      <c r="Q886" s="467" t="s">
        <v>1044</v>
      </c>
      <c r="R886" s="467" t="s">
        <v>2168</v>
      </c>
      <c r="S886" s="467" t="s">
        <v>61</v>
      </c>
      <c r="T886" s="467" t="s">
        <v>240</v>
      </c>
      <c r="U886" s="467" t="s">
        <v>302</v>
      </c>
      <c r="V886" s="467">
        <v>115.43</v>
      </c>
      <c r="W886" s="467">
        <v>128.78</v>
      </c>
    </row>
    <row r="887" spans="1:23">
      <c r="A887" s="467"/>
      <c r="B887" s="467"/>
      <c r="C887" s="468" t="s">
        <v>3453</v>
      </c>
      <c r="D887" s="467" t="s">
        <v>202</v>
      </c>
      <c r="E887" s="467" t="s">
        <v>259</v>
      </c>
      <c r="F887" s="472">
        <v>43799</v>
      </c>
      <c r="G887" s="467" t="s">
        <v>3454</v>
      </c>
      <c r="H887" s="467" t="s">
        <v>3455</v>
      </c>
      <c r="I887" s="467" t="s">
        <v>2809</v>
      </c>
      <c r="J887" s="467" t="s">
        <v>3456</v>
      </c>
      <c r="K887" s="467">
        <v>15.99</v>
      </c>
      <c r="L887" s="467" t="s">
        <v>10</v>
      </c>
      <c r="M887" s="467">
        <v>20.69</v>
      </c>
      <c r="N887" s="467" t="s">
        <v>387</v>
      </c>
      <c r="O887" s="467" t="s">
        <v>3007</v>
      </c>
      <c r="P887" s="467" t="s">
        <v>445</v>
      </c>
      <c r="Q887" s="467" t="s">
        <v>1044</v>
      </c>
      <c r="R887" s="467" t="s">
        <v>2168</v>
      </c>
      <c r="S887" s="467" t="s">
        <v>61</v>
      </c>
      <c r="T887" s="467" t="s">
        <v>240</v>
      </c>
      <c r="U887" s="467" t="s">
        <v>302</v>
      </c>
      <c r="V887" s="467">
        <v>18.55</v>
      </c>
      <c r="W887" s="467">
        <v>20.69</v>
      </c>
    </row>
    <row r="888" spans="1:23">
      <c r="A888" s="467"/>
      <c r="B888" s="467"/>
      <c r="C888" s="468" t="s">
        <v>3457</v>
      </c>
      <c r="D888" s="467" t="s">
        <v>202</v>
      </c>
      <c r="E888" s="467" t="s">
        <v>259</v>
      </c>
      <c r="F888" s="472">
        <v>43799</v>
      </c>
      <c r="G888" s="467" t="s">
        <v>3458</v>
      </c>
      <c r="H888" s="467" t="s">
        <v>3459</v>
      </c>
      <c r="I888" s="467" t="s">
        <v>2809</v>
      </c>
      <c r="J888" s="467" t="s">
        <v>3460</v>
      </c>
      <c r="K888" s="467">
        <v>15.82</v>
      </c>
      <c r="L888" s="467" t="s">
        <v>10</v>
      </c>
      <c r="M888" s="467">
        <v>20.47</v>
      </c>
      <c r="N888" s="467" t="s">
        <v>391</v>
      </c>
      <c r="O888" s="467" t="s">
        <v>3009</v>
      </c>
      <c r="P888" s="467" t="s">
        <v>445</v>
      </c>
      <c r="Q888" s="467" t="s">
        <v>1044</v>
      </c>
      <c r="R888" s="467" t="s">
        <v>2168</v>
      </c>
      <c r="S888" s="467" t="s">
        <v>61</v>
      </c>
      <c r="T888" s="467" t="s">
        <v>240</v>
      </c>
      <c r="U888" s="467" t="s">
        <v>302</v>
      </c>
      <c r="V888" s="467">
        <v>18.350000000000001</v>
      </c>
      <c r="W888" s="467">
        <v>20.47</v>
      </c>
    </row>
    <row r="889" spans="1:23">
      <c r="A889" s="467"/>
      <c r="B889" s="467"/>
      <c r="C889" s="468" t="s">
        <v>3461</v>
      </c>
      <c r="D889" s="467" t="s">
        <v>202</v>
      </c>
      <c r="E889" s="467" t="s">
        <v>259</v>
      </c>
      <c r="F889" s="472">
        <v>43799</v>
      </c>
      <c r="G889" s="467" t="s">
        <v>3462</v>
      </c>
      <c r="H889" s="467" t="s">
        <v>3463</v>
      </c>
      <c r="I889" s="467" t="s">
        <v>2809</v>
      </c>
      <c r="J889" s="467" t="s">
        <v>3464</v>
      </c>
      <c r="K889" s="467">
        <v>2.63</v>
      </c>
      <c r="L889" s="467" t="s">
        <v>10</v>
      </c>
      <c r="M889" s="467">
        <v>3.41</v>
      </c>
      <c r="N889" s="467" t="s">
        <v>394</v>
      </c>
      <c r="O889" s="467" t="s">
        <v>2399</v>
      </c>
      <c r="P889" s="467" t="s">
        <v>445</v>
      </c>
      <c r="Q889" s="467" t="s">
        <v>1044</v>
      </c>
      <c r="R889" s="467" t="s">
        <v>2168</v>
      </c>
      <c r="S889" s="467" t="s">
        <v>61</v>
      </c>
      <c r="T889" s="467" t="s">
        <v>240</v>
      </c>
      <c r="U889" s="467" t="s">
        <v>302</v>
      </c>
      <c r="V889" s="467">
        <v>3.05</v>
      </c>
      <c r="W889" s="467">
        <v>3.41</v>
      </c>
    </row>
    <row r="890" spans="1:23">
      <c r="A890" s="467"/>
      <c r="B890" s="467"/>
      <c r="C890" s="468" t="s">
        <v>3465</v>
      </c>
      <c r="D890" s="467" t="s">
        <v>202</v>
      </c>
      <c r="E890" s="467" t="s">
        <v>259</v>
      </c>
      <c r="F890" s="472">
        <v>43830</v>
      </c>
      <c r="G890" s="467" t="s">
        <v>3466</v>
      </c>
      <c r="H890" s="467" t="s">
        <v>3451</v>
      </c>
      <c r="I890" s="467" t="s">
        <v>3257</v>
      </c>
      <c r="J890" s="467" t="s">
        <v>3467</v>
      </c>
      <c r="K890" s="467">
        <v>393.54</v>
      </c>
      <c r="L890" s="467" t="s">
        <v>10</v>
      </c>
      <c r="M890" s="467">
        <v>508.94</v>
      </c>
      <c r="N890" s="467" t="s">
        <v>387</v>
      </c>
      <c r="O890" s="467" t="s">
        <v>3007</v>
      </c>
      <c r="P890" s="467" t="s">
        <v>445</v>
      </c>
      <c r="Q890" s="467" t="s">
        <v>1044</v>
      </c>
      <c r="R890" s="467" t="s">
        <v>2168</v>
      </c>
      <c r="S890" s="467" t="s">
        <v>61</v>
      </c>
      <c r="T890" s="467" t="s">
        <v>240</v>
      </c>
      <c r="U890" s="467" t="s">
        <v>302</v>
      </c>
      <c r="V890" s="467">
        <v>462.01</v>
      </c>
      <c r="W890" s="467">
        <v>508.94</v>
      </c>
    </row>
    <row r="891" spans="1:23">
      <c r="A891" s="467"/>
      <c r="B891" s="467"/>
      <c r="C891" s="468" t="s">
        <v>3468</v>
      </c>
      <c r="D891" s="467" t="s">
        <v>202</v>
      </c>
      <c r="E891" s="467" t="s">
        <v>259</v>
      </c>
      <c r="F891" s="472">
        <v>43830</v>
      </c>
      <c r="G891" s="467" t="s">
        <v>3469</v>
      </c>
      <c r="H891" s="467" t="s">
        <v>3455</v>
      </c>
      <c r="I891" s="467" t="s">
        <v>3257</v>
      </c>
      <c r="J891" s="467" t="s">
        <v>3470</v>
      </c>
      <c r="K891" s="467">
        <v>61.98</v>
      </c>
      <c r="L891" s="467" t="s">
        <v>10</v>
      </c>
      <c r="M891" s="467">
        <v>80.16</v>
      </c>
      <c r="N891" s="467" t="s">
        <v>387</v>
      </c>
      <c r="O891" s="467" t="s">
        <v>3007</v>
      </c>
      <c r="P891" s="467" t="s">
        <v>445</v>
      </c>
      <c r="Q891" s="467" t="s">
        <v>1044</v>
      </c>
      <c r="R891" s="467" t="s">
        <v>2168</v>
      </c>
      <c r="S891" s="467" t="s">
        <v>61</v>
      </c>
      <c r="T891" s="467" t="s">
        <v>240</v>
      </c>
      <c r="U891" s="467" t="s">
        <v>302</v>
      </c>
      <c r="V891" s="467">
        <v>72.760000000000005</v>
      </c>
      <c r="W891" s="467">
        <v>80.16</v>
      </c>
    </row>
    <row r="892" spans="1:23">
      <c r="A892" s="467"/>
      <c r="B892" s="467"/>
      <c r="C892" s="468" t="s">
        <v>3471</v>
      </c>
      <c r="D892" s="467" t="s">
        <v>202</v>
      </c>
      <c r="E892" s="467" t="s">
        <v>259</v>
      </c>
      <c r="F892" s="472">
        <v>43830</v>
      </c>
      <c r="G892" s="467" t="s">
        <v>3472</v>
      </c>
      <c r="H892" s="467" t="s">
        <v>3459</v>
      </c>
      <c r="I892" s="467" t="s">
        <v>3257</v>
      </c>
      <c r="J892" s="467" t="s">
        <v>3473</v>
      </c>
      <c r="K892" s="467">
        <v>63.31</v>
      </c>
      <c r="L892" s="467" t="s">
        <v>10</v>
      </c>
      <c r="M892" s="467">
        <v>81.88</v>
      </c>
      <c r="N892" s="467" t="s">
        <v>391</v>
      </c>
      <c r="O892" s="467" t="s">
        <v>3009</v>
      </c>
      <c r="P892" s="467" t="s">
        <v>445</v>
      </c>
      <c r="Q892" s="467" t="s">
        <v>1044</v>
      </c>
      <c r="R892" s="467" t="s">
        <v>2168</v>
      </c>
      <c r="S892" s="467" t="s">
        <v>61</v>
      </c>
      <c r="T892" s="467" t="s">
        <v>240</v>
      </c>
      <c r="U892" s="467" t="s">
        <v>302</v>
      </c>
      <c r="V892" s="467">
        <v>74.319999999999993</v>
      </c>
      <c r="W892" s="467">
        <v>81.88</v>
      </c>
    </row>
    <row r="893" spans="1:23">
      <c r="A893" s="467"/>
      <c r="B893" s="467"/>
      <c r="C893" s="468" t="s">
        <v>3474</v>
      </c>
      <c r="D893" s="467" t="s">
        <v>202</v>
      </c>
      <c r="E893" s="467" t="s">
        <v>259</v>
      </c>
      <c r="F893" s="472">
        <v>43830</v>
      </c>
      <c r="G893" s="467" t="s">
        <v>3475</v>
      </c>
      <c r="H893" s="467" t="s">
        <v>3463</v>
      </c>
      <c r="I893" s="467" t="s">
        <v>3257</v>
      </c>
      <c r="J893" s="467" t="s">
        <v>3476</v>
      </c>
      <c r="K893" s="467">
        <v>10.55</v>
      </c>
      <c r="L893" s="467" t="s">
        <v>10</v>
      </c>
      <c r="M893" s="467">
        <v>13.65</v>
      </c>
      <c r="N893" s="467" t="s">
        <v>394</v>
      </c>
      <c r="O893" s="467" t="s">
        <v>2399</v>
      </c>
      <c r="P893" s="467" t="s">
        <v>445</v>
      </c>
      <c r="Q893" s="467" t="s">
        <v>1044</v>
      </c>
      <c r="R893" s="467" t="s">
        <v>2168</v>
      </c>
      <c r="S893" s="467" t="s">
        <v>61</v>
      </c>
      <c r="T893" s="467" t="s">
        <v>240</v>
      </c>
      <c r="U893" s="467" t="s">
        <v>302</v>
      </c>
      <c r="V893" s="467">
        <v>12.39</v>
      </c>
      <c r="W893" s="467">
        <v>13.65</v>
      </c>
    </row>
    <row r="894" spans="1:23">
      <c r="A894" s="467"/>
      <c r="B894" s="467"/>
      <c r="C894" s="468" t="s">
        <v>3477</v>
      </c>
      <c r="D894" s="467" t="s">
        <v>202</v>
      </c>
      <c r="E894" s="467" t="s">
        <v>259</v>
      </c>
      <c r="F894" s="472">
        <v>43830</v>
      </c>
      <c r="G894" s="467" t="s">
        <v>3478</v>
      </c>
      <c r="H894" s="467" t="s">
        <v>3479</v>
      </c>
      <c r="I894" s="467" t="s">
        <v>3257</v>
      </c>
      <c r="J894" s="467" t="s">
        <v>3480</v>
      </c>
      <c r="K894" s="467">
        <v>87.34</v>
      </c>
      <c r="L894" s="467" t="s">
        <v>10</v>
      </c>
      <c r="M894" s="467">
        <v>112.95</v>
      </c>
      <c r="N894" s="467" t="s">
        <v>387</v>
      </c>
      <c r="O894" s="467" t="s">
        <v>3007</v>
      </c>
      <c r="P894" s="467" t="s">
        <v>445</v>
      </c>
      <c r="Q894" s="467" t="s">
        <v>1044</v>
      </c>
      <c r="R894" s="467" t="s">
        <v>2168</v>
      </c>
      <c r="S894" s="467" t="s">
        <v>61</v>
      </c>
      <c r="T894" s="467" t="s">
        <v>240</v>
      </c>
      <c r="U894" s="467" t="s">
        <v>302</v>
      </c>
      <c r="V894" s="467">
        <v>102.54</v>
      </c>
      <c r="W894" s="467">
        <v>112.95</v>
      </c>
    </row>
    <row r="895" spans="1:23">
      <c r="A895" s="467"/>
      <c r="B895" s="467"/>
      <c r="C895" s="468" t="s">
        <v>3481</v>
      </c>
      <c r="D895" s="467" t="s">
        <v>202</v>
      </c>
      <c r="E895" s="467" t="s">
        <v>259</v>
      </c>
      <c r="F895" s="472">
        <v>43830</v>
      </c>
      <c r="G895" s="467" t="s">
        <v>3482</v>
      </c>
      <c r="H895" s="467" t="s">
        <v>3483</v>
      </c>
      <c r="I895" s="467" t="s">
        <v>3257</v>
      </c>
      <c r="J895" s="467" t="s">
        <v>3484</v>
      </c>
      <c r="K895" s="467">
        <v>25</v>
      </c>
      <c r="L895" s="467" t="s">
        <v>10</v>
      </c>
      <c r="M895" s="467">
        <v>32.33</v>
      </c>
      <c r="N895" s="467" t="s">
        <v>387</v>
      </c>
      <c r="O895" s="467" t="s">
        <v>3007</v>
      </c>
      <c r="P895" s="467" t="s">
        <v>445</v>
      </c>
      <c r="Q895" s="467" t="s">
        <v>1044</v>
      </c>
      <c r="R895" s="467" t="s">
        <v>2168</v>
      </c>
      <c r="S895" s="467" t="s">
        <v>61</v>
      </c>
      <c r="T895" s="467" t="s">
        <v>240</v>
      </c>
      <c r="U895" s="467" t="s">
        <v>302</v>
      </c>
      <c r="V895" s="467">
        <v>29.35</v>
      </c>
      <c r="W895" s="467">
        <v>32.33</v>
      </c>
    </row>
    <row r="896" spans="1:23">
      <c r="A896" s="467"/>
      <c r="B896" s="467"/>
      <c r="C896" s="468" t="s">
        <v>3485</v>
      </c>
      <c r="D896" s="467" t="s">
        <v>202</v>
      </c>
      <c r="E896" s="467" t="s">
        <v>259</v>
      </c>
      <c r="F896" s="472">
        <v>43830</v>
      </c>
      <c r="G896" s="467" t="s">
        <v>3486</v>
      </c>
      <c r="H896" s="467" t="s">
        <v>3487</v>
      </c>
      <c r="I896" s="467" t="s">
        <v>3257</v>
      </c>
      <c r="J896" s="467" t="s">
        <v>3488</v>
      </c>
      <c r="K896" s="467">
        <v>15.83</v>
      </c>
      <c r="L896" s="467" t="s">
        <v>10</v>
      </c>
      <c r="M896" s="467">
        <v>20.47</v>
      </c>
      <c r="N896" s="467" t="s">
        <v>391</v>
      </c>
      <c r="O896" s="467" t="s">
        <v>3009</v>
      </c>
      <c r="P896" s="467" t="s">
        <v>445</v>
      </c>
      <c r="Q896" s="467" t="s">
        <v>1044</v>
      </c>
      <c r="R896" s="467" t="s">
        <v>2168</v>
      </c>
      <c r="S896" s="467" t="s">
        <v>61</v>
      </c>
      <c r="T896" s="467" t="s">
        <v>240</v>
      </c>
      <c r="U896" s="467" t="s">
        <v>302</v>
      </c>
      <c r="V896" s="467">
        <v>18.579999999999998</v>
      </c>
      <c r="W896" s="467">
        <v>20.47</v>
      </c>
    </row>
    <row r="897" spans="1:23">
      <c r="A897" s="467"/>
      <c r="B897" s="467"/>
      <c r="C897" s="468" t="s">
        <v>3489</v>
      </c>
      <c r="D897" s="467" t="s">
        <v>202</v>
      </c>
      <c r="E897" s="467" t="s">
        <v>259</v>
      </c>
      <c r="F897" s="472">
        <v>43830</v>
      </c>
      <c r="G897" s="467" t="s">
        <v>3490</v>
      </c>
      <c r="H897" s="467" t="s">
        <v>3491</v>
      </c>
      <c r="I897" s="467" t="s">
        <v>3257</v>
      </c>
      <c r="J897" s="467" t="s">
        <v>3492</v>
      </c>
      <c r="K897" s="467">
        <v>2.64</v>
      </c>
      <c r="L897" s="467" t="s">
        <v>10</v>
      </c>
      <c r="M897" s="467">
        <v>3.41</v>
      </c>
      <c r="N897" s="467" t="s">
        <v>3493</v>
      </c>
      <c r="O897" s="467" t="s">
        <v>3494</v>
      </c>
      <c r="P897" s="467" t="s">
        <v>445</v>
      </c>
      <c r="Q897" s="467" t="s">
        <v>1044</v>
      </c>
      <c r="R897" s="467" t="s">
        <v>2168</v>
      </c>
      <c r="S897" s="467" t="s">
        <v>61</v>
      </c>
      <c r="T897" s="467" t="s">
        <v>240</v>
      </c>
      <c r="U897" s="467" t="s">
        <v>302</v>
      </c>
      <c r="V897" s="467">
        <v>3.1</v>
      </c>
      <c r="W897" s="467">
        <v>3.41</v>
      </c>
    </row>
    <row r="898" spans="1:23">
      <c r="A898" s="467"/>
      <c r="B898" s="467"/>
      <c r="C898" s="468" t="s">
        <v>3495</v>
      </c>
      <c r="D898" s="467" t="s">
        <v>202</v>
      </c>
      <c r="E898" s="467" t="s">
        <v>259</v>
      </c>
      <c r="F898" s="472">
        <v>43830</v>
      </c>
      <c r="G898" s="467" t="s">
        <v>3496</v>
      </c>
      <c r="H898" s="467" t="s">
        <v>3497</v>
      </c>
      <c r="I898" s="467" t="s">
        <v>3257</v>
      </c>
      <c r="J898" s="467" t="s">
        <v>3498</v>
      </c>
      <c r="K898" s="467">
        <v>0.7</v>
      </c>
      <c r="L898" s="467" t="s">
        <v>10</v>
      </c>
      <c r="M898" s="467">
        <v>0.91</v>
      </c>
      <c r="N898" s="467" t="s">
        <v>387</v>
      </c>
      <c r="O898" s="467" t="s">
        <v>3007</v>
      </c>
      <c r="P898" s="467" t="s">
        <v>445</v>
      </c>
      <c r="Q898" s="467" t="s">
        <v>1044</v>
      </c>
      <c r="R898" s="467" t="s">
        <v>2168</v>
      </c>
      <c r="S898" s="467" t="s">
        <v>61</v>
      </c>
      <c r="T898" s="467" t="s">
        <v>240</v>
      </c>
      <c r="U898" s="467" t="s">
        <v>302</v>
      </c>
      <c r="V898" s="467">
        <v>0.82</v>
      </c>
      <c r="W898" s="467">
        <v>0.91</v>
      </c>
    </row>
    <row r="899" spans="1:23">
      <c r="A899" s="467"/>
      <c r="B899" s="467"/>
      <c r="C899" s="468" t="s">
        <v>3499</v>
      </c>
      <c r="D899" s="467" t="s">
        <v>202</v>
      </c>
      <c r="E899" s="467" t="s">
        <v>259</v>
      </c>
      <c r="F899" s="472">
        <v>43830</v>
      </c>
      <c r="G899" s="467" t="s">
        <v>3496</v>
      </c>
      <c r="H899" s="467" t="s">
        <v>3497</v>
      </c>
      <c r="I899" s="467" t="s">
        <v>3257</v>
      </c>
      <c r="J899" s="467" t="s">
        <v>3500</v>
      </c>
      <c r="K899" s="467">
        <v>0.7</v>
      </c>
      <c r="L899" s="467" t="s">
        <v>10</v>
      </c>
      <c r="M899" s="467">
        <v>0.91</v>
      </c>
      <c r="N899" s="467" t="s">
        <v>387</v>
      </c>
      <c r="O899" s="467" t="s">
        <v>3007</v>
      </c>
      <c r="P899" s="467" t="s">
        <v>445</v>
      </c>
      <c r="Q899" s="467" t="s">
        <v>1044</v>
      </c>
      <c r="R899" s="467" t="s">
        <v>2168</v>
      </c>
      <c r="S899" s="467" t="s">
        <v>61</v>
      </c>
      <c r="T899" s="467" t="s">
        <v>240</v>
      </c>
      <c r="U899" s="467" t="s">
        <v>302</v>
      </c>
      <c r="V899" s="467">
        <v>0.82</v>
      </c>
      <c r="W899" s="467">
        <v>0.91</v>
      </c>
    </row>
    <row r="900" spans="1:23">
      <c r="A900" s="467"/>
      <c r="B900" s="467"/>
      <c r="C900" s="468" t="s">
        <v>3501</v>
      </c>
      <c r="D900" s="467" t="s">
        <v>202</v>
      </c>
      <c r="E900" s="467" t="s">
        <v>259</v>
      </c>
      <c r="F900" s="472">
        <v>43830</v>
      </c>
      <c r="G900" s="467" t="s">
        <v>3502</v>
      </c>
      <c r="H900" s="467" t="s">
        <v>3497</v>
      </c>
      <c r="I900" s="467" t="s">
        <v>3257</v>
      </c>
      <c r="J900" s="467" t="s">
        <v>3503</v>
      </c>
      <c r="K900" s="467">
        <v>0.18</v>
      </c>
      <c r="L900" s="467" t="s">
        <v>10</v>
      </c>
      <c r="M900" s="467">
        <v>0.23</v>
      </c>
      <c r="N900" s="467" t="s">
        <v>394</v>
      </c>
      <c r="O900" s="467" t="s">
        <v>2399</v>
      </c>
      <c r="P900" s="467" t="s">
        <v>445</v>
      </c>
      <c r="Q900" s="467" t="s">
        <v>3504</v>
      </c>
      <c r="R900" s="467" t="s">
        <v>2168</v>
      </c>
      <c r="S900" s="467" t="s">
        <v>61</v>
      </c>
      <c r="T900" s="467" t="s">
        <v>240</v>
      </c>
      <c r="U900" s="467" t="s">
        <v>302</v>
      </c>
      <c r="V900" s="467">
        <v>0.21</v>
      </c>
      <c r="W900" s="467">
        <v>0.23</v>
      </c>
    </row>
    <row r="901" spans="1:23">
      <c r="A901" s="467"/>
      <c r="B901" s="467"/>
      <c r="C901" s="468" t="s">
        <v>3505</v>
      </c>
      <c r="D901" s="467" t="s">
        <v>203</v>
      </c>
      <c r="E901" s="467" t="s">
        <v>259</v>
      </c>
      <c r="F901" s="472">
        <v>43496</v>
      </c>
      <c r="G901" s="467" t="s">
        <v>385</v>
      </c>
      <c r="H901" s="467" t="s">
        <v>3005</v>
      </c>
      <c r="I901" s="467" t="s">
        <v>3006</v>
      </c>
      <c r="J901" s="467" t="s">
        <v>428</v>
      </c>
      <c r="K901" s="467">
        <v>571.66</v>
      </c>
      <c r="L901" s="467" t="s">
        <v>10</v>
      </c>
      <c r="M901" s="467">
        <v>729.45</v>
      </c>
      <c r="N901" s="467" t="s">
        <v>387</v>
      </c>
      <c r="O901" s="467" t="s">
        <v>3007</v>
      </c>
      <c r="P901" s="467" t="s">
        <v>307</v>
      </c>
      <c r="Q901" s="467" t="s">
        <v>429</v>
      </c>
      <c r="R901" s="467" t="s">
        <v>2168</v>
      </c>
      <c r="S901" s="467" t="s">
        <v>61</v>
      </c>
      <c r="T901" s="467" t="s">
        <v>240</v>
      </c>
      <c r="U901" s="467" t="s">
        <v>302</v>
      </c>
      <c r="V901" s="467">
        <v>633.26</v>
      </c>
      <c r="W901" s="467">
        <v>729.45</v>
      </c>
    </row>
    <row r="902" spans="1:23">
      <c r="A902" s="467"/>
      <c r="B902" s="467"/>
      <c r="C902" s="468" t="s">
        <v>3506</v>
      </c>
      <c r="D902" s="467" t="s">
        <v>203</v>
      </c>
      <c r="E902" s="467" t="s">
        <v>259</v>
      </c>
      <c r="F902" s="472">
        <v>43496</v>
      </c>
      <c r="G902" s="467" t="s">
        <v>389</v>
      </c>
      <c r="H902" s="467" t="s">
        <v>3005</v>
      </c>
      <c r="I902" s="467" t="s">
        <v>3006</v>
      </c>
      <c r="J902" s="467" t="s">
        <v>430</v>
      </c>
      <c r="K902" s="467">
        <v>79.3</v>
      </c>
      <c r="L902" s="467" t="s">
        <v>10</v>
      </c>
      <c r="M902" s="467">
        <v>101.19</v>
      </c>
      <c r="N902" s="467" t="s">
        <v>391</v>
      </c>
      <c r="O902" s="467" t="s">
        <v>3009</v>
      </c>
      <c r="P902" s="467" t="s">
        <v>307</v>
      </c>
      <c r="Q902" s="467" t="s">
        <v>429</v>
      </c>
      <c r="R902" s="467" t="s">
        <v>2168</v>
      </c>
      <c r="S902" s="467" t="s">
        <v>61</v>
      </c>
      <c r="T902" s="467" t="s">
        <v>240</v>
      </c>
      <c r="U902" s="467" t="s">
        <v>302</v>
      </c>
      <c r="V902" s="467">
        <v>87.84</v>
      </c>
      <c r="W902" s="467">
        <v>101.19</v>
      </c>
    </row>
    <row r="903" spans="1:23">
      <c r="A903" s="467"/>
      <c r="B903" s="467"/>
      <c r="C903" s="468" t="s">
        <v>3507</v>
      </c>
      <c r="D903" s="467" t="s">
        <v>203</v>
      </c>
      <c r="E903" s="467" t="s">
        <v>259</v>
      </c>
      <c r="F903" s="472">
        <v>43496</v>
      </c>
      <c r="G903" s="467" t="s">
        <v>392</v>
      </c>
      <c r="H903" s="467" t="s">
        <v>3005</v>
      </c>
      <c r="I903" s="467" t="s">
        <v>3006</v>
      </c>
      <c r="J903" s="467" t="s">
        <v>431</v>
      </c>
      <c r="K903" s="467">
        <v>0.88</v>
      </c>
      <c r="L903" s="467" t="s">
        <v>10</v>
      </c>
      <c r="M903" s="467">
        <v>1.1200000000000001</v>
      </c>
      <c r="N903" s="467" t="s">
        <v>394</v>
      </c>
      <c r="O903" s="467" t="s">
        <v>2399</v>
      </c>
      <c r="P903" s="467" t="s">
        <v>307</v>
      </c>
      <c r="Q903" s="467" t="s">
        <v>429</v>
      </c>
      <c r="R903" s="467" t="s">
        <v>2168</v>
      </c>
      <c r="S903" s="467" t="s">
        <v>61</v>
      </c>
      <c r="T903" s="467" t="s">
        <v>240</v>
      </c>
      <c r="U903" s="467" t="s">
        <v>302</v>
      </c>
      <c r="V903" s="467">
        <v>0.97</v>
      </c>
      <c r="W903" s="467">
        <v>1.1200000000000001</v>
      </c>
    </row>
    <row r="904" spans="1:23">
      <c r="A904" s="467"/>
      <c r="B904" s="467"/>
      <c r="C904" s="468" t="s">
        <v>3508</v>
      </c>
      <c r="D904" s="467" t="s">
        <v>203</v>
      </c>
      <c r="E904" s="467" t="s">
        <v>259</v>
      </c>
      <c r="F904" s="472">
        <v>43496</v>
      </c>
      <c r="G904" s="467" t="s">
        <v>395</v>
      </c>
      <c r="H904" s="467" t="s">
        <v>3005</v>
      </c>
      <c r="I904" s="467" t="s">
        <v>3006</v>
      </c>
      <c r="J904" s="467" t="s">
        <v>432</v>
      </c>
      <c r="K904" s="467">
        <v>13.21</v>
      </c>
      <c r="L904" s="467" t="s">
        <v>10</v>
      </c>
      <c r="M904" s="467">
        <v>16.86</v>
      </c>
      <c r="N904" s="467" t="s">
        <v>394</v>
      </c>
      <c r="O904" s="467" t="s">
        <v>2399</v>
      </c>
      <c r="P904" s="467" t="s">
        <v>307</v>
      </c>
      <c r="Q904" s="467" t="s">
        <v>429</v>
      </c>
      <c r="R904" s="467" t="s">
        <v>2168</v>
      </c>
      <c r="S904" s="467" t="s">
        <v>61</v>
      </c>
      <c r="T904" s="467" t="s">
        <v>240</v>
      </c>
      <c r="U904" s="467" t="s">
        <v>302</v>
      </c>
      <c r="V904" s="467">
        <v>14.63</v>
      </c>
      <c r="W904" s="467">
        <v>16.86</v>
      </c>
    </row>
    <row r="905" spans="1:23">
      <c r="A905" s="467"/>
      <c r="B905" s="467"/>
      <c r="C905" s="468" t="s">
        <v>3509</v>
      </c>
      <c r="D905" s="467" t="s">
        <v>203</v>
      </c>
      <c r="E905" s="467" t="s">
        <v>259</v>
      </c>
      <c r="F905" s="472">
        <v>43524</v>
      </c>
      <c r="G905" s="467" t="s">
        <v>400</v>
      </c>
      <c r="H905" s="467" t="s">
        <v>2824</v>
      </c>
      <c r="I905" s="467" t="s">
        <v>2825</v>
      </c>
      <c r="J905" s="467" t="s">
        <v>428</v>
      </c>
      <c r="K905" s="467">
        <v>561.76</v>
      </c>
      <c r="L905" s="467" t="s">
        <v>10</v>
      </c>
      <c r="M905" s="467">
        <v>737.85</v>
      </c>
      <c r="N905" s="467" t="s">
        <v>387</v>
      </c>
      <c r="O905" s="467" t="s">
        <v>3007</v>
      </c>
      <c r="P905" s="467" t="s">
        <v>307</v>
      </c>
      <c r="Q905" s="467" t="s">
        <v>429</v>
      </c>
      <c r="R905" s="467" t="s">
        <v>2168</v>
      </c>
      <c r="S905" s="467" t="s">
        <v>61</v>
      </c>
      <c r="T905" s="467" t="s">
        <v>240</v>
      </c>
      <c r="U905" s="467" t="s">
        <v>302</v>
      </c>
      <c r="V905" s="467">
        <v>643.20000000000005</v>
      </c>
      <c r="W905" s="467">
        <v>737.85</v>
      </c>
    </row>
    <row r="906" spans="1:23">
      <c r="A906" s="467"/>
      <c r="B906" s="467"/>
      <c r="C906" s="468" t="s">
        <v>3510</v>
      </c>
      <c r="D906" s="467" t="s">
        <v>203</v>
      </c>
      <c r="E906" s="467" t="s">
        <v>259</v>
      </c>
      <c r="F906" s="472">
        <v>43524</v>
      </c>
      <c r="G906" s="467" t="s">
        <v>401</v>
      </c>
      <c r="H906" s="467" t="s">
        <v>2824</v>
      </c>
      <c r="I906" s="467" t="s">
        <v>2825</v>
      </c>
      <c r="J906" s="467" t="s">
        <v>430</v>
      </c>
      <c r="K906" s="467">
        <v>77.040000000000006</v>
      </c>
      <c r="L906" s="467" t="s">
        <v>10</v>
      </c>
      <c r="M906" s="467">
        <v>101.19</v>
      </c>
      <c r="N906" s="467" t="s">
        <v>391</v>
      </c>
      <c r="O906" s="467" t="s">
        <v>3009</v>
      </c>
      <c r="P906" s="467" t="s">
        <v>307</v>
      </c>
      <c r="Q906" s="467" t="s">
        <v>429</v>
      </c>
      <c r="R906" s="467" t="s">
        <v>2168</v>
      </c>
      <c r="S906" s="467" t="s">
        <v>61</v>
      </c>
      <c r="T906" s="467" t="s">
        <v>240</v>
      </c>
      <c r="U906" s="467" t="s">
        <v>302</v>
      </c>
      <c r="V906" s="467">
        <v>88.21</v>
      </c>
      <c r="W906" s="467">
        <v>101.19</v>
      </c>
    </row>
    <row r="907" spans="1:23">
      <c r="A907" s="467"/>
      <c r="B907" s="467"/>
      <c r="C907" s="468" t="s">
        <v>3511</v>
      </c>
      <c r="D907" s="467" t="s">
        <v>203</v>
      </c>
      <c r="E907" s="467" t="s">
        <v>259</v>
      </c>
      <c r="F907" s="472">
        <v>43524</v>
      </c>
      <c r="G907" s="467" t="s">
        <v>402</v>
      </c>
      <c r="H907" s="467" t="s">
        <v>2824</v>
      </c>
      <c r="I907" s="467" t="s">
        <v>2825</v>
      </c>
      <c r="J907" s="467" t="s">
        <v>432</v>
      </c>
      <c r="K907" s="467">
        <v>12.84</v>
      </c>
      <c r="L907" s="467" t="s">
        <v>10</v>
      </c>
      <c r="M907" s="467">
        <v>16.86</v>
      </c>
      <c r="N907" s="467" t="s">
        <v>394</v>
      </c>
      <c r="O907" s="467" t="s">
        <v>2399</v>
      </c>
      <c r="P907" s="467" t="s">
        <v>307</v>
      </c>
      <c r="Q907" s="467" t="s">
        <v>429</v>
      </c>
      <c r="R907" s="467" t="s">
        <v>2168</v>
      </c>
      <c r="S907" s="467" t="s">
        <v>61</v>
      </c>
      <c r="T907" s="467" t="s">
        <v>240</v>
      </c>
      <c r="U907" s="467" t="s">
        <v>302</v>
      </c>
      <c r="V907" s="467">
        <v>14.7</v>
      </c>
      <c r="W907" s="467">
        <v>16.86</v>
      </c>
    </row>
    <row r="908" spans="1:23">
      <c r="A908" s="467"/>
      <c r="B908" s="467"/>
      <c r="C908" s="468" t="s">
        <v>3512</v>
      </c>
      <c r="D908" s="467" t="s">
        <v>203</v>
      </c>
      <c r="E908" s="467" t="s">
        <v>259</v>
      </c>
      <c r="F908" s="472">
        <v>43524</v>
      </c>
      <c r="G908" s="467" t="s">
        <v>403</v>
      </c>
      <c r="H908" s="467" t="s">
        <v>2824</v>
      </c>
      <c r="I908" s="467" t="s">
        <v>2825</v>
      </c>
      <c r="J908" s="467" t="s">
        <v>431</v>
      </c>
      <c r="K908" s="467">
        <v>0.85</v>
      </c>
      <c r="L908" s="467" t="s">
        <v>10</v>
      </c>
      <c r="M908" s="467">
        <v>1.1200000000000001</v>
      </c>
      <c r="N908" s="467" t="s">
        <v>394</v>
      </c>
      <c r="O908" s="467" t="s">
        <v>2399</v>
      </c>
      <c r="P908" s="467" t="s">
        <v>307</v>
      </c>
      <c r="Q908" s="467" t="s">
        <v>429</v>
      </c>
      <c r="R908" s="467" t="s">
        <v>2168</v>
      </c>
      <c r="S908" s="467" t="s">
        <v>61</v>
      </c>
      <c r="T908" s="467" t="s">
        <v>240</v>
      </c>
      <c r="U908" s="467" t="s">
        <v>302</v>
      </c>
      <c r="V908" s="467">
        <v>0.97</v>
      </c>
      <c r="W908" s="467">
        <v>1.1200000000000001</v>
      </c>
    </row>
    <row r="909" spans="1:23">
      <c r="A909" s="467"/>
      <c r="B909" s="467"/>
      <c r="C909" s="468" t="s">
        <v>3513</v>
      </c>
      <c r="D909" s="467" t="s">
        <v>203</v>
      </c>
      <c r="E909" s="467" t="s">
        <v>259</v>
      </c>
      <c r="F909" s="472">
        <v>43555</v>
      </c>
      <c r="G909" s="467" t="s">
        <v>404</v>
      </c>
      <c r="H909" s="467" t="s">
        <v>3084</v>
      </c>
      <c r="I909" s="467" t="s">
        <v>2170</v>
      </c>
      <c r="J909" s="467" t="s">
        <v>428</v>
      </c>
      <c r="K909" s="467">
        <v>467.33</v>
      </c>
      <c r="L909" s="467" t="s">
        <v>10</v>
      </c>
      <c r="M909" s="467">
        <v>620.44000000000005</v>
      </c>
      <c r="N909" s="467" t="s">
        <v>387</v>
      </c>
      <c r="O909" s="467" t="s">
        <v>3007</v>
      </c>
      <c r="P909" s="467" t="s">
        <v>307</v>
      </c>
      <c r="Q909" s="467" t="s">
        <v>429</v>
      </c>
      <c r="R909" s="467" t="s">
        <v>2168</v>
      </c>
      <c r="S909" s="467" t="s">
        <v>61</v>
      </c>
      <c r="T909" s="467" t="s">
        <v>240</v>
      </c>
      <c r="U909" s="467" t="s">
        <v>302</v>
      </c>
      <c r="V909" s="467">
        <v>546.57000000000005</v>
      </c>
      <c r="W909" s="467">
        <v>620.44000000000005</v>
      </c>
    </row>
    <row r="910" spans="1:23">
      <c r="A910" s="467"/>
      <c r="B910" s="467"/>
      <c r="C910" s="468" t="s">
        <v>3514</v>
      </c>
      <c r="D910" s="467" t="s">
        <v>203</v>
      </c>
      <c r="E910" s="467" t="s">
        <v>259</v>
      </c>
      <c r="F910" s="472">
        <v>43555</v>
      </c>
      <c r="G910" s="467" t="s">
        <v>405</v>
      </c>
      <c r="H910" s="467" t="s">
        <v>3084</v>
      </c>
      <c r="I910" s="467" t="s">
        <v>2170</v>
      </c>
      <c r="J910" s="467" t="s">
        <v>430</v>
      </c>
      <c r="K910" s="467">
        <v>65.33</v>
      </c>
      <c r="L910" s="467" t="s">
        <v>10</v>
      </c>
      <c r="M910" s="467">
        <v>86.73</v>
      </c>
      <c r="N910" s="467" t="s">
        <v>391</v>
      </c>
      <c r="O910" s="467" t="s">
        <v>3009</v>
      </c>
      <c r="P910" s="467" t="s">
        <v>307</v>
      </c>
      <c r="Q910" s="467" t="s">
        <v>429</v>
      </c>
      <c r="R910" s="467" t="s">
        <v>2168</v>
      </c>
      <c r="S910" s="467" t="s">
        <v>61</v>
      </c>
      <c r="T910" s="467" t="s">
        <v>240</v>
      </c>
      <c r="U910" s="467" t="s">
        <v>302</v>
      </c>
      <c r="V910" s="467">
        <v>76.41</v>
      </c>
      <c r="W910" s="467">
        <v>86.73</v>
      </c>
    </row>
    <row r="911" spans="1:23">
      <c r="A911" s="467"/>
      <c r="B911" s="467"/>
      <c r="C911" s="468" t="s">
        <v>3515</v>
      </c>
      <c r="D911" s="467" t="s">
        <v>203</v>
      </c>
      <c r="E911" s="467" t="s">
        <v>259</v>
      </c>
      <c r="F911" s="472">
        <v>43555</v>
      </c>
      <c r="G911" s="467" t="s">
        <v>406</v>
      </c>
      <c r="H911" s="467" t="s">
        <v>3084</v>
      </c>
      <c r="I911" s="467" t="s">
        <v>2170</v>
      </c>
      <c r="J911" s="467" t="s">
        <v>431</v>
      </c>
      <c r="K911" s="467">
        <v>0.72</v>
      </c>
      <c r="L911" s="467" t="s">
        <v>10</v>
      </c>
      <c r="M911" s="467">
        <v>0.96</v>
      </c>
      <c r="N911" s="467" t="s">
        <v>394</v>
      </c>
      <c r="O911" s="467" t="s">
        <v>2399</v>
      </c>
      <c r="P911" s="467" t="s">
        <v>307</v>
      </c>
      <c r="Q911" s="467" t="s">
        <v>429</v>
      </c>
      <c r="R911" s="467" t="s">
        <v>2168</v>
      </c>
      <c r="S911" s="467" t="s">
        <v>61</v>
      </c>
      <c r="T911" s="467" t="s">
        <v>240</v>
      </c>
      <c r="U911" s="467" t="s">
        <v>302</v>
      </c>
      <c r="V911" s="467">
        <v>0.84</v>
      </c>
      <c r="W911" s="467">
        <v>0.96</v>
      </c>
    </row>
    <row r="912" spans="1:23">
      <c r="A912" s="467"/>
      <c r="B912" s="467"/>
      <c r="C912" s="468" t="s">
        <v>3516</v>
      </c>
      <c r="D912" s="467" t="s">
        <v>203</v>
      </c>
      <c r="E912" s="467" t="s">
        <v>259</v>
      </c>
      <c r="F912" s="472">
        <v>43555</v>
      </c>
      <c r="G912" s="467" t="s">
        <v>407</v>
      </c>
      <c r="H912" s="467" t="s">
        <v>3084</v>
      </c>
      <c r="I912" s="467" t="s">
        <v>2170</v>
      </c>
      <c r="J912" s="467" t="s">
        <v>432</v>
      </c>
      <c r="K912" s="467">
        <v>10.89</v>
      </c>
      <c r="L912" s="467" t="s">
        <v>10</v>
      </c>
      <c r="M912" s="467">
        <v>14.46</v>
      </c>
      <c r="N912" s="467" t="s">
        <v>394</v>
      </c>
      <c r="O912" s="467" t="s">
        <v>2399</v>
      </c>
      <c r="P912" s="467" t="s">
        <v>307</v>
      </c>
      <c r="Q912" s="467" t="s">
        <v>429</v>
      </c>
      <c r="R912" s="467" t="s">
        <v>2168</v>
      </c>
      <c r="S912" s="467" t="s">
        <v>61</v>
      </c>
      <c r="T912" s="467" t="s">
        <v>240</v>
      </c>
      <c r="U912" s="467" t="s">
        <v>302</v>
      </c>
      <c r="V912" s="467">
        <v>12.74</v>
      </c>
      <c r="W912" s="467">
        <v>14.46</v>
      </c>
    </row>
    <row r="913" spans="1:23">
      <c r="A913" s="467"/>
      <c r="B913" s="467"/>
      <c r="C913" s="468" t="s">
        <v>3517</v>
      </c>
      <c r="D913" s="467" t="s">
        <v>203</v>
      </c>
      <c r="E913" s="467" t="s">
        <v>259</v>
      </c>
      <c r="F913" s="472">
        <v>43585</v>
      </c>
      <c r="G913" s="467" t="s">
        <v>959</v>
      </c>
      <c r="H913" s="467" t="s">
        <v>2790</v>
      </c>
      <c r="I913" s="467" t="s">
        <v>2791</v>
      </c>
      <c r="J913" s="467" t="s">
        <v>428</v>
      </c>
      <c r="K913" s="467">
        <v>483.99</v>
      </c>
      <c r="L913" s="467" t="s">
        <v>10</v>
      </c>
      <c r="M913" s="467">
        <v>631.24</v>
      </c>
      <c r="N913" s="467" t="s">
        <v>387</v>
      </c>
      <c r="O913" s="467" t="s">
        <v>3007</v>
      </c>
      <c r="P913" s="467" t="s">
        <v>307</v>
      </c>
      <c r="Q913" s="467" t="s">
        <v>429</v>
      </c>
      <c r="R913" s="467" t="s">
        <v>2168</v>
      </c>
      <c r="S913" s="467" t="s">
        <v>61</v>
      </c>
      <c r="T913" s="467" t="s">
        <v>240</v>
      </c>
      <c r="U913" s="467" t="s">
        <v>302</v>
      </c>
      <c r="V913" s="467">
        <v>565.71</v>
      </c>
      <c r="W913" s="467">
        <v>631.24</v>
      </c>
    </row>
    <row r="914" spans="1:23">
      <c r="A914" s="467"/>
      <c r="B914" s="467"/>
      <c r="C914" s="468" t="s">
        <v>3518</v>
      </c>
      <c r="D914" s="467" t="s">
        <v>203</v>
      </c>
      <c r="E914" s="467" t="s">
        <v>259</v>
      </c>
      <c r="F914" s="472">
        <v>43585</v>
      </c>
      <c r="G914" s="467" t="s">
        <v>960</v>
      </c>
      <c r="H914" s="467" t="s">
        <v>2790</v>
      </c>
      <c r="I914" s="467" t="s">
        <v>2791</v>
      </c>
      <c r="J914" s="467" t="s">
        <v>430</v>
      </c>
      <c r="K914" s="467">
        <v>66.5</v>
      </c>
      <c r="L914" s="467" t="s">
        <v>10</v>
      </c>
      <c r="M914" s="467">
        <v>86.73</v>
      </c>
      <c r="N914" s="467" t="s">
        <v>391</v>
      </c>
      <c r="O914" s="467" t="s">
        <v>3009</v>
      </c>
      <c r="P914" s="467" t="s">
        <v>307</v>
      </c>
      <c r="Q914" s="467" t="s">
        <v>429</v>
      </c>
      <c r="R914" s="467" t="s">
        <v>2168</v>
      </c>
      <c r="S914" s="467" t="s">
        <v>61</v>
      </c>
      <c r="T914" s="467" t="s">
        <v>240</v>
      </c>
      <c r="U914" s="467" t="s">
        <v>302</v>
      </c>
      <c r="V914" s="467">
        <v>77.73</v>
      </c>
      <c r="W914" s="467">
        <v>86.73</v>
      </c>
    </row>
    <row r="915" spans="1:23">
      <c r="A915" s="467"/>
      <c r="B915" s="467"/>
      <c r="C915" s="468" t="s">
        <v>3519</v>
      </c>
      <c r="D915" s="467" t="s">
        <v>203</v>
      </c>
      <c r="E915" s="467" t="s">
        <v>259</v>
      </c>
      <c r="F915" s="472">
        <v>43585</v>
      </c>
      <c r="G915" s="467" t="s">
        <v>961</v>
      </c>
      <c r="H915" s="467" t="s">
        <v>2790</v>
      </c>
      <c r="I915" s="467" t="s">
        <v>2791</v>
      </c>
      <c r="J915" s="467" t="s">
        <v>431</v>
      </c>
      <c r="K915" s="467">
        <v>0.74</v>
      </c>
      <c r="L915" s="467" t="s">
        <v>10</v>
      </c>
      <c r="M915" s="467">
        <v>0.96</v>
      </c>
      <c r="N915" s="467" t="s">
        <v>394</v>
      </c>
      <c r="O915" s="467" t="s">
        <v>2399</v>
      </c>
      <c r="P915" s="467" t="s">
        <v>307</v>
      </c>
      <c r="Q915" s="467" t="s">
        <v>429</v>
      </c>
      <c r="R915" s="467" t="s">
        <v>2168</v>
      </c>
      <c r="S915" s="467" t="s">
        <v>61</v>
      </c>
      <c r="T915" s="467" t="s">
        <v>240</v>
      </c>
      <c r="U915" s="467" t="s">
        <v>302</v>
      </c>
      <c r="V915" s="467">
        <v>0.86</v>
      </c>
      <c r="W915" s="467">
        <v>0.96</v>
      </c>
    </row>
    <row r="916" spans="1:23">
      <c r="A916" s="467"/>
      <c r="B916" s="467"/>
      <c r="C916" s="468" t="s">
        <v>3520</v>
      </c>
      <c r="D916" s="467" t="s">
        <v>203</v>
      </c>
      <c r="E916" s="467" t="s">
        <v>259</v>
      </c>
      <c r="F916" s="472">
        <v>43585</v>
      </c>
      <c r="G916" s="467" t="s">
        <v>962</v>
      </c>
      <c r="H916" s="467" t="s">
        <v>2790</v>
      </c>
      <c r="I916" s="467" t="s">
        <v>2791</v>
      </c>
      <c r="J916" s="467" t="s">
        <v>432</v>
      </c>
      <c r="K916" s="467">
        <v>11.09</v>
      </c>
      <c r="L916" s="467" t="s">
        <v>10</v>
      </c>
      <c r="M916" s="467">
        <v>14.46</v>
      </c>
      <c r="N916" s="467" t="s">
        <v>394</v>
      </c>
      <c r="O916" s="467" t="s">
        <v>2399</v>
      </c>
      <c r="P916" s="467" t="s">
        <v>307</v>
      </c>
      <c r="Q916" s="467" t="s">
        <v>429</v>
      </c>
      <c r="R916" s="467" t="s">
        <v>2168</v>
      </c>
      <c r="S916" s="467" t="s">
        <v>61</v>
      </c>
      <c r="T916" s="467" t="s">
        <v>240</v>
      </c>
      <c r="U916" s="467" t="s">
        <v>302</v>
      </c>
      <c r="V916" s="467">
        <v>12.96</v>
      </c>
      <c r="W916" s="467">
        <v>14.46</v>
      </c>
    </row>
    <row r="917" spans="1:23">
      <c r="A917" s="467"/>
      <c r="B917" s="467"/>
      <c r="C917" s="468" t="s">
        <v>3521</v>
      </c>
      <c r="D917" s="467" t="s">
        <v>203</v>
      </c>
      <c r="E917" s="467" t="s">
        <v>259</v>
      </c>
      <c r="F917" s="472">
        <v>43616</v>
      </c>
      <c r="G917" s="467" t="s">
        <v>945</v>
      </c>
      <c r="H917" s="467" t="s">
        <v>2799</v>
      </c>
      <c r="I917" s="467" t="s">
        <v>2800</v>
      </c>
      <c r="J917" s="467" t="s">
        <v>428</v>
      </c>
      <c r="K917" s="467">
        <v>482.63</v>
      </c>
      <c r="L917" s="467" t="s">
        <v>10</v>
      </c>
      <c r="M917" s="467">
        <v>628.84</v>
      </c>
      <c r="N917" s="467" t="s">
        <v>387</v>
      </c>
      <c r="O917" s="467" t="s">
        <v>3007</v>
      </c>
      <c r="P917" s="467" t="s">
        <v>307</v>
      </c>
      <c r="Q917" s="467" t="s">
        <v>429</v>
      </c>
      <c r="R917" s="467" t="s">
        <v>2168</v>
      </c>
      <c r="S917" s="467" t="s">
        <v>61</v>
      </c>
      <c r="T917" s="467" t="s">
        <v>240</v>
      </c>
      <c r="U917" s="467" t="s">
        <v>302</v>
      </c>
      <c r="V917" s="467">
        <v>558.99</v>
      </c>
      <c r="W917" s="467">
        <v>628.84</v>
      </c>
    </row>
    <row r="918" spans="1:23">
      <c r="A918" s="467"/>
      <c r="B918" s="467"/>
      <c r="C918" s="468" t="s">
        <v>3522</v>
      </c>
      <c r="D918" s="467" t="s">
        <v>203</v>
      </c>
      <c r="E918" s="467" t="s">
        <v>259</v>
      </c>
      <c r="F918" s="472">
        <v>43616</v>
      </c>
      <c r="G918" s="467" t="s">
        <v>950</v>
      </c>
      <c r="H918" s="467" t="s">
        <v>2799</v>
      </c>
      <c r="I918" s="467" t="s">
        <v>2800</v>
      </c>
      <c r="J918" s="467" t="s">
        <v>432</v>
      </c>
      <c r="K918" s="467">
        <v>11.1</v>
      </c>
      <c r="L918" s="467" t="s">
        <v>10</v>
      </c>
      <c r="M918" s="467">
        <v>14.46</v>
      </c>
      <c r="N918" s="467" t="s">
        <v>394</v>
      </c>
      <c r="O918" s="467" t="s">
        <v>2399</v>
      </c>
      <c r="P918" s="467" t="s">
        <v>307</v>
      </c>
      <c r="Q918" s="467" t="s">
        <v>429</v>
      </c>
      <c r="R918" s="467" t="s">
        <v>2168</v>
      </c>
      <c r="S918" s="467" t="s">
        <v>61</v>
      </c>
      <c r="T918" s="467" t="s">
        <v>240</v>
      </c>
      <c r="U918" s="467" t="s">
        <v>302</v>
      </c>
      <c r="V918" s="467">
        <v>12.86</v>
      </c>
      <c r="W918" s="467">
        <v>14.46</v>
      </c>
    </row>
    <row r="919" spans="1:23">
      <c r="A919" s="467"/>
      <c r="B919" s="467"/>
      <c r="C919" s="468" t="s">
        <v>3523</v>
      </c>
      <c r="D919" s="467" t="s">
        <v>203</v>
      </c>
      <c r="E919" s="467" t="s">
        <v>259</v>
      </c>
      <c r="F919" s="472">
        <v>43616</v>
      </c>
      <c r="G919" s="467" t="s">
        <v>911</v>
      </c>
      <c r="H919" s="467" t="s">
        <v>2799</v>
      </c>
      <c r="I919" s="467" t="s">
        <v>2800</v>
      </c>
      <c r="J919" s="467" t="s">
        <v>431</v>
      </c>
      <c r="K919" s="467">
        <v>0.74</v>
      </c>
      <c r="L919" s="467" t="s">
        <v>10</v>
      </c>
      <c r="M919" s="467">
        <v>0.96</v>
      </c>
      <c r="N919" s="467" t="s">
        <v>394</v>
      </c>
      <c r="O919" s="467" t="s">
        <v>2399</v>
      </c>
      <c r="P919" s="467" t="s">
        <v>307</v>
      </c>
      <c r="Q919" s="467" t="s">
        <v>429</v>
      </c>
      <c r="R919" s="467" t="s">
        <v>2168</v>
      </c>
      <c r="S919" s="467" t="s">
        <v>61</v>
      </c>
      <c r="T919" s="467" t="s">
        <v>240</v>
      </c>
      <c r="U919" s="467" t="s">
        <v>302</v>
      </c>
      <c r="V919" s="467">
        <v>0.86</v>
      </c>
      <c r="W919" s="467">
        <v>0.96</v>
      </c>
    </row>
    <row r="920" spans="1:23">
      <c r="A920" s="467"/>
      <c r="B920" s="467"/>
      <c r="C920" s="468" t="s">
        <v>3524</v>
      </c>
      <c r="D920" s="467" t="s">
        <v>203</v>
      </c>
      <c r="E920" s="467" t="s">
        <v>259</v>
      </c>
      <c r="F920" s="472">
        <v>43646</v>
      </c>
      <c r="G920" s="467" t="s">
        <v>953</v>
      </c>
      <c r="H920" s="467" t="s">
        <v>2402</v>
      </c>
      <c r="I920" s="467" t="s">
        <v>2201</v>
      </c>
      <c r="J920" s="467" t="s">
        <v>1062</v>
      </c>
      <c r="K920" s="467">
        <v>503.04</v>
      </c>
      <c r="L920" s="467" t="s">
        <v>10</v>
      </c>
      <c r="M920" s="467">
        <v>634.96</v>
      </c>
      <c r="N920" s="467" t="s">
        <v>387</v>
      </c>
      <c r="O920" s="467" t="s">
        <v>3007</v>
      </c>
      <c r="P920" s="467" t="s">
        <v>307</v>
      </c>
      <c r="Q920" s="467" t="s">
        <v>429</v>
      </c>
      <c r="R920" s="467" t="s">
        <v>2168</v>
      </c>
      <c r="S920" s="467" t="s">
        <v>61</v>
      </c>
      <c r="T920" s="467" t="s">
        <v>240</v>
      </c>
      <c r="U920" s="467" t="s">
        <v>302</v>
      </c>
      <c r="V920" s="467">
        <v>569.22</v>
      </c>
      <c r="W920" s="467">
        <v>634.96</v>
      </c>
    </row>
    <row r="921" spans="1:23">
      <c r="A921" s="467"/>
      <c r="B921" s="467"/>
      <c r="C921" s="468" t="s">
        <v>3525</v>
      </c>
      <c r="D921" s="467" t="s">
        <v>203</v>
      </c>
      <c r="E921" s="467" t="s">
        <v>259</v>
      </c>
      <c r="F921" s="472">
        <v>43646</v>
      </c>
      <c r="G921" s="467" t="s">
        <v>955</v>
      </c>
      <c r="H921" s="467" t="s">
        <v>2402</v>
      </c>
      <c r="I921" s="467" t="s">
        <v>2201</v>
      </c>
      <c r="J921" s="467" t="s">
        <v>1063</v>
      </c>
      <c r="K921" s="467">
        <v>68.709999999999994</v>
      </c>
      <c r="L921" s="467" t="s">
        <v>10</v>
      </c>
      <c r="M921" s="467">
        <v>86.73</v>
      </c>
      <c r="N921" s="467" t="s">
        <v>391</v>
      </c>
      <c r="O921" s="467" t="s">
        <v>3009</v>
      </c>
      <c r="P921" s="467" t="s">
        <v>307</v>
      </c>
      <c r="Q921" s="467" t="s">
        <v>429</v>
      </c>
      <c r="R921" s="467" t="s">
        <v>2168</v>
      </c>
      <c r="S921" s="467" t="s">
        <v>61</v>
      </c>
      <c r="T921" s="467" t="s">
        <v>240</v>
      </c>
      <c r="U921" s="467" t="s">
        <v>302</v>
      </c>
      <c r="V921" s="467">
        <v>77.75</v>
      </c>
      <c r="W921" s="467">
        <v>86.73</v>
      </c>
    </row>
    <row r="922" spans="1:23">
      <c r="A922" s="467"/>
      <c r="B922" s="467"/>
      <c r="C922" s="468" t="s">
        <v>3526</v>
      </c>
      <c r="D922" s="467" t="s">
        <v>203</v>
      </c>
      <c r="E922" s="467" t="s">
        <v>259</v>
      </c>
      <c r="F922" s="472">
        <v>43646</v>
      </c>
      <c r="G922" s="467" t="s">
        <v>957</v>
      </c>
      <c r="H922" s="467" t="s">
        <v>2402</v>
      </c>
      <c r="I922" s="467" t="s">
        <v>2201</v>
      </c>
      <c r="J922" s="467" t="s">
        <v>1064</v>
      </c>
      <c r="K922" s="467">
        <v>11.46</v>
      </c>
      <c r="L922" s="467" t="s">
        <v>10</v>
      </c>
      <c r="M922" s="467">
        <v>14.46</v>
      </c>
      <c r="N922" s="467" t="s">
        <v>394</v>
      </c>
      <c r="O922" s="467" t="s">
        <v>2399</v>
      </c>
      <c r="P922" s="467" t="s">
        <v>307</v>
      </c>
      <c r="Q922" s="467" t="s">
        <v>429</v>
      </c>
      <c r="R922" s="467" t="s">
        <v>2168</v>
      </c>
      <c r="S922" s="467" t="s">
        <v>61</v>
      </c>
      <c r="T922" s="467" t="s">
        <v>240</v>
      </c>
      <c r="U922" s="467" t="s">
        <v>302</v>
      </c>
      <c r="V922" s="467">
        <v>12.97</v>
      </c>
      <c r="W922" s="467">
        <v>14.46</v>
      </c>
    </row>
    <row r="923" spans="1:23">
      <c r="A923" s="467"/>
      <c r="B923" s="467"/>
      <c r="C923" s="468" t="s">
        <v>3527</v>
      </c>
      <c r="D923" s="467" t="s">
        <v>203</v>
      </c>
      <c r="E923" s="467" t="s">
        <v>259</v>
      </c>
      <c r="F923" s="472">
        <v>43646</v>
      </c>
      <c r="G923" s="467" t="s">
        <v>857</v>
      </c>
      <c r="H923" s="467" t="s">
        <v>2402</v>
      </c>
      <c r="I923" s="467" t="s">
        <v>2201</v>
      </c>
      <c r="J923" s="467" t="s">
        <v>431</v>
      </c>
      <c r="K923" s="467">
        <v>0.76</v>
      </c>
      <c r="L923" s="467" t="s">
        <v>10</v>
      </c>
      <c r="M923" s="467">
        <v>0.96</v>
      </c>
      <c r="N923" s="467" t="s">
        <v>394</v>
      </c>
      <c r="O923" s="467" t="s">
        <v>2399</v>
      </c>
      <c r="P923" s="467" t="s">
        <v>307</v>
      </c>
      <c r="Q923" s="467" t="s">
        <v>429</v>
      </c>
      <c r="R923" s="467" t="s">
        <v>2168</v>
      </c>
      <c r="S923" s="467" t="s">
        <v>61</v>
      </c>
      <c r="T923" s="467" t="s">
        <v>240</v>
      </c>
      <c r="U923" s="467" t="s">
        <v>302</v>
      </c>
      <c r="V923" s="467">
        <v>0.86</v>
      </c>
      <c r="W923" s="467">
        <v>0.96</v>
      </c>
    </row>
    <row r="924" spans="1:23">
      <c r="A924" s="467"/>
      <c r="B924" s="467"/>
      <c r="C924" s="468" t="s">
        <v>3528</v>
      </c>
      <c r="D924" s="467" t="s">
        <v>203</v>
      </c>
      <c r="E924" s="467" t="s">
        <v>259</v>
      </c>
      <c r="F924" s="472">
        <v>43677</v>
      </c>
      <c r="G924" s="467" t="s">
        <v>1870</v>
      </c>
      <c r="H924" s="467" t="s">
        <v>2410</v>
      </c>
      <c r="I924" s="467" t="s">
        <v>2411</v>
      </c>
      <c r="J924" s="467" t="s">
        <v>1944</v>
      </c>
      <c r="K924" s="467">
        <v>413.44</v>
      </c>
      <c r="L924" s="467" t="s">
        <v>10</v>
      </c>
      <c r="M924" s="467">
        <v>525.04</v>
      </c>
      <c r="N924" s="467" t="s">
        <v>387</v>
      </c>
      <c r="O924" s="467" t="s">
        <v>3007</v>
      </c>
      <c r="P924" s="467" t="s">
        <v>307</v>
      </c>
      <c r="Q924" s="467" t="s">
        <v>429</v>
      </c>
      <c r="R924" s="467" t="s">
        <v>2168</v>
      </c>
      <c r="S924" s="467" t="s">
        <v>61</v>
      </c>
      <c r="T924" s="467" t="s">
        <v>240</v>
      </c>
      <c r="U924" s="467" t="s">
        <v>302</v>
      </c>
      <c r="V924" s="467">
        <v>462.32</v>
      </c>
      <c r="W924" s="467">
        <v>525.04</v>
      </c>
    </row>
    <row r="925" spans="1:23">
      <c r="A925" s="467"/>
      <c r="B925" s="467"/>
      <c r="C925" s="468" t="s">
        <v>3529</v>
      </c>
      <c r="D925" s="467" t="s">
        <v>203</v>
      </c>
      <c r="E925" s="467" t="s">
        <v>259</v>
      </c>
      <c r="F925" s="472">
        <v>43677</v>
      </c>
      <c r="G925" s="467" t="s">
        <v>1872</v>
      </c>
      <c r="H925" s="467" t="s">
        <v>2410</v>
      </c>
      <c r="I925" s="467" t="s">
        <v>2411</v>
      </c>
      <c r="J925" s="467" t="s">
        <v>1945</v>
      </c>
      <c r="K925" s="467">
        <v>56.92</v>
      </c>
      <c r="L925" s="467" t="s">
        <v>10</v>
      </c>
      <c r="M925" s="467">
        <v>72.28</v>
      </c>
      <c r="N925" s="467" t="s">
        <v>391</v>
      </c>
      <c r="O925" s="467" t="s">
        <v>3009</v>
      </c>
      <c r="P925" s="467" t="s">
        <v>307</v>
      </c>
      <c r="Q925" s="467" t="s">
        <v>429</v>
      </c>
      <c r="R925" s="467" t="s">
        <v>2168</v>
      </c>
      <c r="S925" s="467" t="s">
        <v>61</v>
      </c>
      <c r="T925" s="467" t="s">
        <v>240</v>
      </c>
      <c r="U925" s="467" t="s">
        <v>302</v>
      </c>
      <c r="V925" s="467">
        <v>63.65</v>
      </c>
      <c r="W925" s="467">
        <v>72.28</v>
      </c>
    </row>
    <row r="926" spans="1:23">
      <c r="A926" s="467"/>
      <c r="B926" s="467"/>
      <c r="C926" s="468" t="s">
        <v>3530</v>
      </c>
      <c r="D926" s="467" t="s">
        <v>203</v>
      </c>
      <c r="E926" s="467" t="s">
        <v>259</v>
      </c>
      <c r="F926" s="472">
        <v>43677</v>
      </c>
      <c r="G926" s="467" t="s">
        <v>1874</v>
      </c>
      <c r="H926" s="467" t="s">
        <v>2410</v>
      </c>
      <c r="I926" s="467" t="s">
        <v>2411</v>
      </c>
      <c r="J926" s="467" t="s">
        <v>1946</v>
      </c>
      <c r="K926" s="467">
        <v>9.49</v>
      </c>
      <c r="L926" s="467" t="s">
        <v>10</v>
      </c>
      <c r="M926" s="467">
        <v>12.05</v>
      </c>
      <c r="N926" s="467" t="s">
        <v>394</v>
      </c>
      <c r="O926" s="467" t="s">
        <v>2399</v>
      </c>
      <c r="P926" s="467" t="s">
        <v>307</v>
      </c>
      <c r="Q926" s="467" t="s">
        <v>429</v>
      </c>
      <c r="R926" s="467" t="s">
        <v>2168</v>
      </c>
      <c r="S926" s="467" t="s">
        <v>61</v>
      </c>
      <c r="T926" s="467" t="s">
        <v>240</v>
      </c>
      <c r="U926" s="467" t="s">
        <v>302</v>
      </c>
      <c r="V926" s="467">
        <v>10.61</v>
      </c>
      <c r="W926" s="467">
        <v>12.05</v>
      </c>
    </row>
    <row r="927" spans="1:23">
      <c r="A927" s="467"/>
      <c r="B927" s="467"/>
      <c r="C927" s="468" t="s">
        <v>3531</v>
      </c>
      <c r="D927" s="467" t="s">
        <v>203</v>
      </c>
      <c r="E927" s="467" t="s">
        <v>259</v>
      </c>
      <c r="F927" s="472">
        <v>43677</v>
      </c>
      <c r="G927" s="467" t="s">
        <v>1808</v>
      </c>
      <c r="H927" s="467" t="s">
        <v>2410</v>
      </c>
      <c r="I927" s="467" t="s">
        <v>2411</v>
      </c>
      <c r="J927" s="467" t="s">
        <v>431</v>
      </c>
      <c r="K927" s="467">
        <v>0.63</v>
      </c>
      <c r="L927" s="467" t="s">
        <v>10</v>
      </c>
      <c r="M927" s="467">
        <v>0.8</v>
      </c>
      <c r="N927" s="467" t="s">
        <v>394</v>
      </c>
      <c r="O927" s="467" t="s">
        <v>2399</v>
      </c>
      <c r="P927" s="467" t="s">
        <v>307</v>
      </c>
      <c r="Q927" s="467" t="s">
        <v>429</v>
      </c>
      <c r="R927" s="467" t="s">
        <v>2168</v>
      </c>
      <c r="S927" s="467" t="s">
        <v>61</v>
      </c>
      <c r="T927" s="467" t="s">
        <v>240</v>
      </c>
      <c r="U927" s="467" t="s">
        <v>302</v>
      </c>
      <c r="V927" s="467">
        <v>0.7</v>
      </c>
      <c r="W927" s="467">
        <v>0.8</v>
      </c>
    </row>
    <row r="928" spans="1:23">
      <c r="A928" s="467"/>
      <c r="B928" s="467"/>
      <c r="C928" s="468" t="s">
        <v>3532</v>
      </c>
      <c r="D928" s="467" t="s">
        <v>203</v>
      </c>
      <c r="E928" s="467" t="s">
        <v>259</v>
      </c>
      <c r="F928" s="472">
        <v>43708</v>
      </c>
      <c r="G928" s="467" t="s">
        <v>1875</v>
      </c>
      <c r="H928" s="467" t="s">
        <v>2435</v>
      </c>
      <c r="I928" s="467" t="s">
        <v>2332</v>
      </c>
      <c r="J928" s="467" t="s">
        <v>1947</v>
      </c>
      <c r="K928" s="467">
        <v>338.54</v>
      </c>
      <c r="L928" s="467" t="s">
        <v>10</v>
      </c>
      <c r="M928" s="467">
        <v>413.63</v>
      </c>
      <c r="N928" s="467" t="s">
        <v>387</v>
      </c>
      <c r="O928" s="467" t="s">
        <v>3007</v>
      </c>
      <c r="P928" s="467" t="s">
        <v>307</v>
      </c>
      <c r="Q928" s="467" t="s">
        <v>429</v>
      </c>
      <c r="R928" s="467" t="s">
        <v>2168</v>
      </c>
      <c r="S928" s="467" t="s">
        <v>61</v>
      </c>
      <c r="T928" s="467" t="s">
        <v>240</v>
      </c>
      <c r="U928" s="467" t="s">
        <v>302</v>
      </c>
      <c r="V928" s="467">
        <v>369.37</v>
      </c>
      <c r="W928" s="467">
        <v>413.63</v>
      </c>
    </row>
    <row r="929" spans="1:23">
      <c r="A929" s="467"/>
      <c r="B929" s="467"/>
      <c r="C929" s="468" t="s">
        <v>3533</v>
      </c>
      <c r="D929" s="467" t="s">
        <v>203</v>
      </c>
      <c r="E929" s="467" t="s">
        <v>259</v>
      </c>
      <c r="F929" s="472">
        <v>43708</v>
      </c>
      <c r="G929" s="467" t="s">
        <v>1877</v>
      </c>
      <c r="H929" s="467" t="s">
        <v>2435</v>
      </c>
      <c r="I929" s="467" t="s">
        <v>2332</v>
      </c>
      <c r="J929" s="467" t="s">
        <v>1948</v>
      </c>
      <c r="K929" s="467">
        <v>47.32</v>
      </c>
      <c r="L929" s="467" t="s">
        <v>10</v>
      </c>
      <c r="M929" s="467">
        <v>57.82</v>
      </c>
      <c r="N929" s="467" t="s">
        <v>391</v>
      </c>
      <c r="O929" s="467" t="s">
        <v>3009</v>
      </c>
      <c r="P929" s="467" t="s">
        <v>307</v>
      </c>
      <c r="Q929" s="467" t="s">
        <v>429</v>
      </c>
      <c r="R929" s="467" t="s">
        <v>2168</v>
      </c>
      <c r="S929" s="467" t="s">
        <v>61</v>
      </c>
      <c r="T929" s="467" t="s">
        <v>240</v>
      </c>
      <c r="U929" s="467" t="s">
        <v>302</v>
      </c>
      <c r="V929" s="467">
        <v>51.63</v>
      </c>
      <c r="W929" s="467">
        <v>57.82</v>
      </c>
    </row>
    <row r="930" spans="1:23">
      <c r="A930" s="467"/>
      <c r="B930" s="467"/>
      <c r="C930" s="468" t="s">
        <v>3534</v>
      </c>
      <c r="D930" s="467" t="s">
        <v>203</v>
      </c>
      <c r="E930" s="467" t="s">
        <v>259</v>
      </c>
      <c r="F930" s="472">
        <v>43708</v>
      </c>
      <c r="G930" s="467" t="s">
        <v>1879</v>
      </c>
      <c r="H930" s="467" t="s">
        <v>2435</v>
      </c>
      <c r="I930" s="467" t="s">
        <v>2332</v>
      </c>
      <c r="J930" s="467" t="s">
        <v>1949</v>
      </c>
      <c r="K930" s="467">
        <v>7.89</v>
      </c>
      <c r="L930" s="467" t="s">
        <v>10</v>
      </c>
      <c r="M930" s="467">
        <v>9.64</v>
      </c>
      <c r="N930" s="467" t="s">
        <v>394</v>
      </c>
      <c r="O930" s="467" t="s">
        <v>2399</v>
      </c>
      <c r="P930" s="467" t="s">
        <v>307</v>
      </c>
      <c r="Q930" s="467" t="s">
        <v>429</v>
      </c>
      <c r="R930" s="467" t="s">
        <v>2168</v>
      </c>
      <c r="S930" s="467" t="s">
        <v>61</v>
      </c>
      <c r="T930" s="467" t="s">
        <v>240</v>
      </c>
      <c r="U930" s="467" t="s">
        <v>302</v>
      </c>
      <c r="V930" s="467">
        <v>8.61</v>
      </c>
      <c r="W930" s="467">
        <v>9.64</v>
      </c>
    </row>
    <row r="931" spans="1:23">
      <c r="A931" s="467"/>
      <c r="B931" s="467"/>
      <c r="C931" s="468" t="s">
        <v>3535</v>
      </c>
      <c r="D931" s="467" t="s">
        <v>203</v>
      </c>
      <c r="E931" s="467" t="s">
        <v>259</v>
      </c>
      <c r="F931" s="472">
        <v>43708</v>
      </c>
      <c r="G931" s="467" t="s">
        <v>1840</v>
      </c>
      <c r="H931" s="467" t="s">
        <v>2435</v>
      </c>
      <c r="I931" s="467" t="s">
        <v>2332</v>
      </c>
      <c r="J931" s="467" t="s">
        <v>1950</v>
      </c>
      <c r="K931" s="467">
        <v>0.52</v>
      </c>
      <c r="L931" s="467" t="s">
        <v>10</v>
      </c>
      <c r="M931" s="467">
        <v>0.64</v>
      </c>
      <c r="N931" s="467" t="s">
        <v>394</v>
      </c>
      <c r="O931" s="467" t="s">
        <v>2399</v>
      </c>
      <c r="P931" s="467" t="s">
        <v>307</v>
      </c>
      <c r="Q931" s="467" t="s">
        <v>429</v>
      </c>
      <c r="R931" s="467" t="s">
        <v>2168</v>
      </c>
      <c r="S931" s="467" t="s">
        <v>61</v>
      </c>
      <c r="T931" s="467" t="s">
        <v>240</v>
      </c>
      <c r="U931" s="467" t="s">
        <v>302</v>
      </c>
      <c r="V931" s="467">
        <v>0.56999999999999995</v>
      </c>
      <c r="W931" s="467">
        <v>0.64</v>
      </c>
    </row>
    <row r="932" spans="1:23">
      <c r="A932" s="467"/>
      <c r="B932" s="467"/>
      <c r="C932" s="468" t="s">
        <v>3536</v>
      </c>
      <c r="D932" s="467" t="s">
        <v>203</v>
      </c>
      <c r="E932" s="467" t="s">
        <v>259</v>
      </c>
      <c r="F932" s="472">
        <v>43738</v>
      </c>
      <c r="G932" s="467" t="s">
        <v>1583</v>
      </c>
      <c r="H932" s="467" t="s">
        <v>2858</v>
      </c>
      <c r="I932" s="467" t="s">
        <v>2248</v>
      </c>
      <c r="J932" s="467" t="s">
        <v>1607</v>
      </c>
      <c r="K932" s="467">
        <v>86.67</v>
      </c>
      <c r="L932" s="467" t="s">
        <v>10</v>
      </c>
      <c r="M932" s="467">
        <v>105.41</v>
      </c>
      <c r="N932" s="467" t="s">
        <v>387</v>
      </c>
      <c r="O932" s="467" t="s">
        <v>3007</v>
      </c>
      <c r="P932" s="467" t="s">
        <v>307</v>
      </c>
      <c r="Q932" s="467" t="s">
        <v>429</v>
      </c>
      <c r="R932" s="467" t="s">
        <v>2168</v>
      </c>
      <c r="S932" s="467" t="s">
        <v>61</v>
      </c>
      <c r="T932" s="467" t="s">
        <v>240</v>
      </c>
      <c r="U932" s="467" t="s">
        <v>302</v>
      </c>
      <c r="V932" s="467">
        <v>95.73</v>
      </c>
      <c r="W932" s="467">
        <v>105.41</v>
      </c>
    </row>
    <row r="933" spans="1:23">
      <c r="A933" s="467"/>
      <c r="B933" s="467"/>
      <c r="C933" s="468" t="s">
        <v>3537</v>
      </c>
      <c r="D933" s="467" t="s">
        <v>203</v>
      </c>
      <c r="E933" s="467" t="s">
        <v>259</v>
      </c>
      <c r="F933" s="472">
        <v>43738</v>
      </c>
      <c r="G933" s="467" t="s">
        <v>1584</v>
      </c>
      <c r="H933" s="467" t="s">
        <v>2858</v>
      </c>
      <c r="I933" s="467" t="s">
        <v>2248</v>
      </c>
      <c r="J933" s="467" t="s">
        <v>1608</v>
      </c>
      <c r="K933" s="467">
        <v>11.89</v>
      </c>
      <c r="L933" s="467" t="s">
        <v>10</v>
      </c>
      <c r="M933" s="467">
        <v>14.46</v>
      </c>
      <c r="N933" s="467" t="s">
        <v>391</v>
      </c>
      <c r="O933" s="467" t="s">
        <v>3009</v>
      </c>
      <c r="P933" s="467" t="s">
        <v>307</v>
      </c>
      <c r="Q933" s="467" t="s">
        <v>429</v>
      </c>
      <c r="R933" s="467" t="s">
        <v>2168</v>
      </c>
      <c r="S933" s="467" t="s">
        <v>61</v>
      </c>
      <c r="T933" s="467" t="s">
        <v>240</v>
      </c>
      <c r="U933" s="467" t="s">
        <v>302</v>
      </c>
      <c r="V933" s="467">
        <v>13.13</v>
      </c>
      <c r="W933" s="467">
        <v>14.46</v>
      </c>
    </row>
    <row r="934" spans="1:23">
      <c r="A934" s="467"/>
      <c r="B934" s="467"/>
      <c r="C934" s="468" t="s">
        <v>3538</v>
      </c>
      <c r="D934" s="467" t="s">
        <v>203</v>
      </c>
      <c r="E934" s="467" t="s">
        <v>259</v>
      </c>
      <c r="F934" s="472">
        <v>43738</v>
      </c>
      <c r="G934" s="467" t="s">
        <v>1586</v>
      </c>
      <c r="H934" s="467" t="s">
        <v>2858</v>
      </c>
      <c r="I934" s="467" t="s">
        <v>2248</v>
      </c>
      <c r="J934" s="467" t="s">
        <v>1609</v>
      </c>
      <c r="K934" s="467">
        <v>1.99</v>
      </c>
      <c r="L934" s="467" t="s">
        <v>10</v>
      </c>
      <c r="M934" s="467">
        <v>2.42</v>
      </c>
      <c r="N934" s="467" t="s">
        <v>394</v>
      </c>
      <c r="O934" s="467" t="s">
        <v>2399</v>
      </c>
      <c r="P934" s="467" t="s">
        <v>307</v>
      </c>
      <c r="Q934" s="467" t="s">
        <v>429</v>
      </c>
      <c r="R934" s="467" t="s">
        <v>2168</v>
      </c>
      <c r="S934" s="467" t="s">
        <v>61</v>
      </c>
      <c r="T934" s="467" t="s">
        <v>240</v>
      </c>
      <c r="U934" s="467" t="s">
        <v>302</v>
      </c>
      <c r="V934" s="467">
        <v>2.2000000000000002</v>
      </c>
      <c r="W934" s="467">
        <v>2.42</v>
      </c>
    </row>
    <row r="935" spans="1:23">
      <c r="A935" s="467"/>
      <c r="B935" s="467"/>
      <c r="C935" s="468" t="s">
        <v>3539</v>
      </c>
      <c r="D935" s="467" t="s">
        <v>203</v>
      </c>
      <c r="E935" s="467" t="s">
        <v>259</v>
      </c>
      <c r="F935" s="472">
        <v>43738</v>
      </c>
      <c r="G935" s="467" t="s">
        <v>1588</v>
      </c>
      <c r="H935" s="467" t="s">
        <v>2858</v>
      </c>
      <c r="I935" s="467" t="s">
        <v>2248</v>
      </c>
      <c r="J935" s="467" t="s">
        <v>1610</v>
      </c>
      <c r="K935" s="467">
        <v>0.13</v>
      </c>
      <c r="L935" s="467" t="s">
        <v>10</v>
      </c>
      <c r="M935" s="467">
        <v>0.16</v>
      </c>
      <c r="N935" s="467" t="s">
        <v>394</v>
      </c>
      <c r="O935" s="467" t="s">
        <v>2399</v>
      </c>
      <c r="P935" s="467" t="s">
        <v>307</v>
      </c>
      <c r="Q935" s="467" t="s">
        <v>429</v>
      </c>
      <c r="R935" s="467" t="s">
        <v>2168</v>
      </c>
      <c r="S935" s="467" t="s">
        <v>61</v>
      </c>
      <c r="T935" s="467" t="s">
        <v>240</v>
      </c>
      <c r="U935" s="467" t="s">
        <v>302</v>
      </c>
      <c r="V935" s="467">
        <v>0.14000000000000001</v>
      </c>
      <c r="W935" s="467">
        <v>0.16</v>
      </c>
    </row>
    <row r="936" spans="1:23">
      <c r="A936" s="467"/>
      <c r="B936" s="467"/>
      <c r="C936" s="468" t="s">
        <v>3540</v>
      </c>
      <c r="D936" s="467" t="s">
        <v>203</v>
      </c>
      <c r="E936" s="467" t="s">
        <v>259</v>
      </c>
      <c r="F936" s="472">
        <v>43769</v>
      </c>
      <c r="G936" s="467" t="s">
        <v>3034</v>
      </c>
      <c r="H936" s="467" t="s">
        <v>3035</v>
      </c>
      <c r="I936" s="467" t="s">
        <v>2176</v>
      </c>
      <c r="J936" s="467" t="s">
        <v>3541</v>
      </c>
      <c r="K936" s="467">
        <v>14.97</v>
      </c>
      <c r="L936" s="467" t="s">
        <v>10</v>
      </c>
      <c r="M936" s="467">
        <v>18.41</v>
      </c>
      <c r="N936" s="467" t="s">
        <v>387</v>
      </c>
      <c r="O936" s="467" t="s">
        <v>3007</v>
      </c>
      <c r="P936" s="467" t="s">
        <v>445</v>
      </c>
      <c r="Q936" s="467" t="s">
        <v>429</v>
      </c>
      <c r="R936" s="467" t="s">
        <v>2168</v>
      </c>
      <c r="S936" s="467" t="s">
        <v>61</v>
      </c>
      <c r="T936" s="467" t="s">
        <v>240</v>
      </c>
      <c r="U936" s="467" t="s">
        <v>302</v>
      </c>
      <c r="V936" s="467">
        <v>16.86</v>
      </c>
      <c r="W936" s="467">
        <v>18.41</v>
      </c>
    </row>
    <row r="937" spans="1:23">
      <c r="A937" s="467"/>
      <c r="B937" s="467"/>
      <c r="C937" s="468" t="s">
        <v>3542</v>
      </c>
      <c r="D937" s="467" t="s">
        <v>203</v>
      </c>
      <c r="E937" s="467" t="s">
        <v>259</v>
      </c>
      <c r="F937" s="472">
        <v>43769</v>
      </c>
      <c r="G937" s="467" t="s">
        <v>3038</v>
      </c>
      <c r="H937" s="467" t="s">
        <v>2258</v>
      </c>
      <c r="I937" s="467" t="s">
        <v>2176</v>
      </c>
      <c r="J937" s="467" t="s">
        <v>3543</v>
      </c>
      <c r="K937" s="467">
        <v>2.14</v>
      </c>
      <c r="L937" s="467" t="s">
        <v>10</v>
      </c>
      <c r="M937" s="467">
        <v>2.63</v>
      </c>
      <c r="N937" s="467" t="s">
        <v>387</v>
      </c>
      <c r="O937" s="467" t="s">
        <v>3007</v>
      </c>
      <c r="P937" s="467" t="s">
        <v>307</v>
      </c>
      <c r="Q937" s="467" t="s">
        <v>429</v>
      </c>
      <c r="R937" s="467" t="s">
        <v>2168</v>
      </c>
      <c r="S937" s="467" t="s">
        <v>61</v>
      </c>
      <c r="T937" s="467" t="s">
        <v>240</v>
      </c>
      <c r="U937" s="467" t="s">
        <v>302</v>
      </c>
      <c r="V937" s="467">
        <v>2.41</v>
      </c>
      <c r="W937" s="467">
        <v>2.63</v>
      </c>
    </row>
    <row r="938" spans="1:23">
      <c r="A938" s="467"/>
      <c r="B938" s="467"/>
      <c r="C938" s="468" t="s">
        <v>3544</v>
      </c>
      <c r="D938" s="467" t="s">
        <v>203</v>
      </c>
      <c r="E938" s="467" t="s">
        <v>259</v>
      </c>
      <c r="F938" s="472">
        <v>43769</v>
      </c>
      <c r="G938" s="467" t="s">
        <v>3041</v>
      </c>
      <c r="H938" s="467" t="s">
        <v>2258</v>
      </c>
      <c r="I938" s="467" t="s">
        <v>2176</v>
      </c>
      <c r="J938" s="467" t="s">
        <v>3545</v>
      </c>
      <c r="K938" s="467">
        <v>2.35</v>
      </c>
      <c r="L938" s="467" t="s">
        <v>10</v>
      </c>
      <c r="M938" s="467">
        <v>2.89</v>
      </c>
      <c r="N938" s="467" t="s">
        <v>391</v>
      </c>
      <c r="O938" s="467" t="s">
        <v>3009</v>
      </c>
      <c r="P938" s="467" t="s">
        <v>307</v>
      </c>
      <c r="Q938" s="467" t="s">
        <v>429</v>
      </c>
      <c r="R938" s="467" t="s">
        <v>2168</v>
      </c>
      <c r="S938" s="467" t="s">
        <v>61</v>
      </c>
      <c r="T938" s="467" t="s">
        <v>240</v>
      </c>
      <c r="U938" s="467" t="s">
        <v>302</v>
      </c>
      <c r="V938" s="467">
        <v>2.65</v>
      </c>
      <c r="W938" s="467">
        <v>2.89</v>
      </c>
    </row>
    <row r="939" spans="1:23">
      <c r="A939" s="467"/>
      <c r="B939" s="467"/>
      <c r="C939" s="468" t="s">
        <v>3546</v>
      </c>
      <c r="D939" s="467" t="s">
        <v>203</v>
      </c>
      <c r="E939" s="467" t="s">
        <v>259</v>
      </c>
      <c r="F939" s="472">
        <v>43769</v>
      </c>
      <c r="G939" s="467" t="s">
        <v>2740</v>
      </c>
      <c r="H939" s="467" t="s">
        <v>2258</v>
      </c>
      <c r="I939" s="467" t="s">
        <v>2176</v>
      </c>
      <c r="J939" s="467" t="s">
        <v>431</v>
      </c>
      <c r="K939" s="467">
        <v>0.02</v>
      </c>
      <c r="L939" s="467" t="s">
        <v>10</v>
      </c>
      <c r="M939" s="467">
        <v>0.03</v>
      </c>
      <c r="N939" s="467" t="s">
        <v>394</v>
      </c>
      <c r="O939" s="467" t="s">
        <v>2399</v>
      </c>
      <c r="P939" s="467" t="s">
        <v>307</v>
      </c>
      <c r="Q939" s="467" t="s">
        <v>429</v>
      </c>
      <c r="R939" s="467" t="s">
        <v>2168</v>
      </c>
      <c r="S939" s="467" t="s">
        <v>61</v>
      </c>
      <c r="T939" s="467" t="s">
        <v>240</v>
      </c>
      <c r="U939" s="467" t="s">
        <v>302</v>
      </c>
      <c r="V939" s="467">
        <v>0.02</v>
      </c>
      <c r="W939" s="467">
        <v>0.03</v>
      </c>
    </row>
    <row r="940" spans="1:23">
      <c r="A940" s="467"/>
      <c r="B940" s="467"/>
      <c r="C940" s="468" t="s">
        <v>3547</v>
      </c>
      <c r="D940" s="467" t="s">
        <v>203</v>
      </c>
      <c r="E940" s="467" t="s">
        <v>259</v>
      </c>
      <c r="F940" s="472">
        <v>43769</v>
      </c>
      <c r="G940" s="467" t="s">
        <v>3043</v>
      </c>
      <c r="H940" s="467" t="s">
        <v>2258</v>
      </c>
      <c r="I940" s="467" t="s">
        <v>2176</v>
      </c>
      <c r="J940" s="467" t="s">
        <v>3548</v>
      </c>
      <c r="K940" s="467">
        <v>0.39</v>
      </c>
      <c r="L940" s="467" t="s">
        <v>10</v>
      </c>
      <c r="M940" s="467">
        <v>0.48</v>
      </c>
      <c r="N940" s="467" t="s">
        <v>394</v>
      </c>
      <c r="O940" s="467" t="s">
        <v>2399</v>
      </c>
      <c r="P940" s="467" t="s">
        <v>307</v>
      </c>
      <c r="Q940" s="467" t="s">
        <v>429</v>
      </c>
      <c r="R940" s="467" t="s">
        <v>2168</v>
      </c>
      <c r="S940" s="467" t="s">
        <v>61</v>
      </c>
      <c r="T940" s="467" t="s">
        <v>240</v>
      </c>
      <c r="U940" s="467" t="s">
        <v>302</v>
      </c>
      <c r="V940" s="467">
        <v>0.44</v>
      </c>
      <c r="W940" s="467">
        <v>0.48</v>
      </c>
    </row>
    <row r="941" spans="1:23">
      <c r="A941" s="467"/>
      <c r="B941" s="467"/>
      <c r="C941" s="468" t="s">
        <v>3549</v>
      </c>
      <c r="D941" s="467" t="s">
        <v>203</v>
      </c>
      <c r="E941" s="467" t="s">
        <v>259</v>
      </c>
      <c r="F941" s="472">
        <v>43799</v>
      </c>
      <c r="G941" s="467" t="s">
        <v>2274</v>
      </c>
      <c r="H941" s="467" t="s">
        <v>3054</v>
      </c>
      <c r="I941" s="467" t="s">
        <v>2270</v>
      </c>
      <c r="J941" s="467" t="s">
        <v>431</v>
      </c>
      <c r="K941" s="467">
        <v>0.13</v>
      </c>
      <c r="L941" s="467" t="s">
        <v>10</v>
      </c>
      <c r="M941" s="467">
        <v>0.17</v>
      </c>
      <c r="N941" s="467" t="s">
        <v>394</v>
      </c>
      <c r="O941" s="467" t="s">
        <v>2399</v>
      </c>
      <c r="P941" s="467" t="s">
        <v>307</v>
      </c>
      <c r="Q941" s="467" t="s">
        <v>429</v>
      </c>
      <c r="R941" s="467" t="s">
        <v>2168</v>
      </c>
      <c r="S941" s="467" t="s">
        <v>61</v>
      </c>
      <c r="T941" s="467" t="s">
        <v>240</v>
      </c>
      <c r="U941" s="467" t="s">
        <v>302</v>
      </c>
      <c r="V941" s="467">
        <v>0.15</v>
      </c>
      <c r="W941" s="467">
        <v>0.17</v>
      </c>
    </row>
    <row r="942" spans="1:23">
      <c r="A942" s="467"/>
      <c r="B942" s="467"/>
      <c r="C942" s="468" t="s">
        <v>3550</v>
      </c>
      <c r="D942" s="467" t="s">
        <v>203</v>
      </c>
      <c r="E942" s="467" t="s">
        <v>259</v>
      </c>
      <c r="F942" s="472">
        <v>43830</v>
      </c>
      <c r="G942" s="467" t="s">
        <v>3056</v>
      </c>
      <c r="H942" s="467" t="s">
        <v>3551</v>
      </c>
      <c r="I942" s="467" t="s">
        <v>2397</v>
      </c>
      <c r="J942" s="467" t="s">
        <v>3552</v>
      </c>
      <c r="K942" s="467">
        <v>259.08999999999997</v>
      </c>
      <c r="L942" s="467" t="s">
        <v>10</v>
      </c>
      <c r="M942" s="467">
        <v>335.07</v>
      </c>
      <c r="N942" s="467" t="s">
        <v>387</v>
      </c>
      <c r="O942" s="467" t="s">
        <v>3007</v>
      </c>
      <c r="P942" s="467" t="s">
        <v>307</v>
      </c>
      <c r="Q942" s="467" t="s">
        <v>429</v>
      </c>
      <c r="R942" s="467" t="s">
        <v>2168</v>
      </c>
      <c r="S942" s="467" t="s">
        <v>61</v>
      </c>
      <c r="T942" s="467" t="s">
        <v>240</v>
      </c>
      <c r="U942" s="467" t="s">
        <v>302</v>
      </c>
      <c r="V942" s="467">
        <v>304.17</v>
      </c>
      <c r="W942" s="467">
        <v>335.07</v>
      </c>
    </row>
    <row r="943" spans="1:23">
      <c r="A943" s="467"/>
      <c r="B943" s="467"/>
      <c r="C943" s="468" t="s">
        <v>3553</v>
      </c>
      <c r="D943" s="467" t="s">
        <v>203</v>
      </c>
      <c r="E943" s="467" t="s">
        <v>259</v>
      </c>
      <c r="F943" s="472">
        <v>43830</v>
      </c>
      <c r="G943" s="467" t="s">
        <v>3060</v>
      </c>
      <c r="H943" s="467" t="s">
        <v>3061</v>
      </c>
      <c r="I943" s="467" t="s">
        <v>2397</v>
      </c>
      <c r="J943" s="467" t="s">
        <v>3554</v>
      </c>
      <c r="K943" s="467">
        <v>49.09</v>
      </c>
      <c r="L943" s="467" t="s">
        <v>10</v>
      </c>
      <c r="M943" s="467">
        <v>63.48</v>
      </c>
      <c r="N943" s="467" t="s">
        <v>391</v>
      </c>
      <c r="O943" s="467" t="s">
        <v>3009</v>
      </c>
      <c r="P943" s="467" t="s">
        <v>307</v>
      </c>
      <c r="Q943" s="467" t="s">
        <v>429</v>
      </c>
      <c r="R943" s="467" t="s">
        <v>2168</v>
      </c>
      <c r="S943" s="467" t="s">
        <v>61</v>
      </c>
      <c r="T943" s="467" t="s">
        <v>240</v>
      </c>
      <c r="U943" s="467" t="s">
        <v>302</v>
      </c>
      <c r="V943" s="467">
        <v>57.63</v>
      </c>
      <c r="W943" s="467">
        <v>63.48</v>
      </c>
    </row>
    <row r="944" spans="1:23">
      <c r="A944" s="467"/>
      <c r="B944" s="467"/>
      <c r="C944" s="468" t="s">
        <v>3555</v>
      </c>
      <c r="D944" s="467" t="s">
        <v>203</v>
      </c>
      <c r="E944" s="467" t="s">
        <v>259</v>
      </c>
      <c r="F944" s="472">
        <v>43830</v>
      </c>
      <c r="G944" s="467" t="s">
        <v>3064</v>
      </c>
      <c r="H944" s="467" t="s">
        <v>3065</v>
      </c>
      <c r="I944" s="467" t="s">
        <v>2397</v>
      </c>
      <c r="J944" s="467" t="s">
        <v>3556</v>
      </c>
      <c r="K944" s="467">
        <v>8.18</v>
      </c>
      <c r="L944" s="467" t="s">
        <v>10</v>
      </c>
      <c r="M944" s="467">
        <v>10.58</v>
      </c>
      <c r="N944" s="467" t="s">
        <v>394</v>
      </c>
      <c r="O944" s="467" t="s">
        <v>2399</v>
      </c>
      <c r="P944" s="467" t="s">
        <v>307</v>
      </c>
      <c r="Q944" s="467" t="s">
        <v>429</v>
      </c>
      <c r="R944" s="467" t="s">
        <v>2168</v>
      </c>
      <c r="S944" s="467" t="s">
        <v>61</v>
      </c>
      <c r="T944" s="467" t="s">
        <v>240</v>
      </c>
      <c r="U944" s="467" t="s">
        <v>302</v>
      </c>
      <c r="V944" s="467">
        <v>9.6</v>
      </c>
      <c r="W944" s="467">
        <v>10.58</v>
      </c>
    </row>
    <row r="945" spans="1:23">
      <c r="A945" s="467"/>
      <c r="B945" s="467"/>
      <c r="C945" s="468" t="s">
        <v>3557</v>
      </c>
      <c r="D945" s="467" t="s">
        <v>203</v>
      </c>
      <c r="E945" s="467" t="s">
        <v>259</v>
      </c>
      <c r="F945" s="472">
        <v>43830</v>
      </c>
      <c r="G945" s="467" t="s">
        <v>3068</v>
      </c>
      <c r="H945" s="467" t="s">
        <v>3558</v>
      </c>
      <c r="I945" s="467" t="s">
        <v>2397</v>
      </c>
      <c r="J945" s="467" t="s">
        <v>428</v>
      </c>
      <c r="K945" s="467">
        <v>80.89</v>
      </c>
      <c r="L945" s="467" t="s">
        <v>10</v>
      </c>
      <c r="M945" s="467">
        <v>104.61</v>
      </c>
      <c r="N945" s="467" t="s">
        <v>387</v>
      </c>
      <c r="O945" s="467" t="s">
        <v>3007</v>
      </c>
      <c r="P945" s="467" t="s">
        <v>307</v>
      </c>
      <c r="Q945" s="467" t="s">
        <v>429</v>
      </c>
      <c r="R945" s="467" t="s">
        <v>2168</v>
      </c>
      <c r="S945" s="467" t="s">
        <v>61</v>
      </c>
      <c r="T945" s="467" t="s">
        <v>240</v>
      </c>
      <c r="U945" s="467" t="s">
        <v>302</v>
      </c>
      <c r="V945" s="467">
        <v>94.96</v>
      </c>
      <c r="W945" s="467">
        <v>104.61</v>
      </c>
    </row>
    <row r="946" spans="1:23">
      <c r="A946" s="467"/>
      <c r="B946" s="467"/>
      <c r="C946" s="468" t="s">
        <v>3559</v>
      </c>
      <c r="D946" s="467" t="s">
        <v>203</v>
      </c>
      <c r="E946" s="467" t="s">
        <v>259</v>
      </c>
      <c r="F946" s="472">
        <v>43830</v>
      </c>
      <c r="G946" s="467" t="s">
        <v>3071</v>
      </c>
      <c r="H946" s="467" t="s">
        <v>3072</v>
      </c>
      <c r="I946" s="467" t="s">
        <v>2397</v>
      </c>
      <c r="J946" s="467" t="s">
        <v>430</v>
      </c>
      <c r="K946" s="467">
        <v>11.18</v>
      </c>
      <c r="L946" s="467" t="s">
        <v>10</v>
      </c>
      <c r="M946" s="467">
        <v>14.46</v>
      </c>
      <c r="N946" s="467" t="s">
        <v>391</v>
      </c>
      <c r="O946" s="467" t="s">
        <v>3009</v>
      </c>
      <c r="P946" s="467" t="s">
        <v>307</v>
      </c>
      <c r="Q946" s="467" t="s">
        <v>429</v>
      </c>
      <c r="R946" s="467" t="s">
        <v>2168</v>
      </c>
      <c r="S946" s="467" t="s">
        <v>61</v>
      </c>
      <c r="T946" s="467" t="s">
        <v>240</v>
      </c>
      <c r="U946" s="467" t="s">
        <v>302</v>
      </c>
      <c r="V946" s="467">
        <v>13.13</v>
      </c>
      <c r="W946" s="467">
        <v>14.46</v>
      </c>
    </row>
    <row r="947" spans="1:23">
      <c r="A947" s="467"/>
      <c r="B947" s="467"/>
      <c r="C947" s="468" t="s">
        <v>3560</v>
      </c>
      <c r="D947" s="467" t="s">
        <v>203</v>
      </c>
      <c r="E947" s="467" t="s">
        <v>259</v>
      </c>
      <c r="F947" s="472">
        <v>43830</v>
      </c>
      <c r="G947" s="467" t="s">
        <v>3074</v>
      </c>
      <c r="H947" s="467" t="s">
        <v>3075</v>
      </c>
      <c r="I947" s="467" t="s">
        <v>2397</v>
      </c>
      <c r="J947" s="467" t="s">
        <v>432</v>
      </c>
      <c r="K947" s="467">
        <v>1.86</v>
      </c>
      <c r="L947" s="467" t="s">
        <v>10</v>
      </c>
      <c r="M947" s="467">
        <v>2.41</v>
      </c>
      <c r="N947" s="467" t="s">
        <v>394</v>
      </c>
      <c r="O947" s="467" t="s">
        <v>2399</v>
      </c>
      <c r="P947" s="467" t="s">
        <v>307</v>
      </c>
      <c r="Q947" s="467" t="s">
        <v>429</v>
      </c>
      <c r="R947" s="467" t="s">
        <v>2168</v>
      </c>
      <c r="S947" s="467" t="s">
        <v>61</v>
      </c>
      <c r="T947" s="467" t="s">
        <v>240</v>
      </c>
      <c r="U947" s="467" t="s">
        <v>302</v>
      </c>
      <c r="V947" s="467">
        <v>2.1800000000000002</v>
      </c>
      <c r="W947" s="467">
        <v>2.41</v>
      </c>
    </row>
    <row r="948" spans="1:23">
      <c r="A948" s="467"/>
      <c r="B948" s="467"/>
      <c r="C948" s="468" t="s">
        <v>3561</v>
      </c>
      <c r="D948" s="467" t="s">
        <v>203</v>
      </c>
      <c r="E948" s="467" t="s">
        <v>259</v>
      </c>
      <c r="F948" s="472">
        <v>43830</v>
      </c>
      <c r="G948" s="467" t="s">
        <v>2395</v>
      </c>
      <c r="H948" s="467" t="s">
        <v>2396</v>
      </c>
      <c r="I948" s="467" t="s">
        <v>2397</v>
      </c>
      <c r="J948" s="467" t="s">
        <v>431</v>
      </c>
      <c r="K948" s="467">
        <v>0.53</v>
      </c>
      <c r="L948" s="467" t="s">
        <v>10</v>
      </c>
      <c r="M948" s="467">
        <v>0.69</v>
      </c>
      <c r="N948" s="467" t="s">
        <v>394</v>
      </c>
      <c r="O948" s="467" t="s">
        <v>2399</v>
      </c>
      <c r="P948" s="467" t="s">
        <v>307</v>
      </c>
      <c r="Q948" s="467" t="s">
        <v>429</v>
      </c>
      <c r="R948" s="467" t="s">
        <v>2168</v>
      </c>
      <c r="S948" s="467" t="s">
        <v>61</v>
      </c>
      <c r="T948" s="467" t="s">
        <v>240</v>
      </c>
      <c r="U948" s="467" t="s">
        <v>302</v>
      </c>
      <c r="V948" s="467">
        <v>0.62</v>
      </c>
      <c r="W948" s="467">
        <v>0.69</v>
      </c>
    </row>
    <row r="949" spans="1:23">
      <c r="A949" s="467"/>
      <c r="B949" s="467"/>
      <c r="C949" s="468" t="s">
        <v>3562</v>
      </c>
      <c r="D949" s="467" t="s">
        <v>203</v>
      </c>
      <c r="E949" s="467" t="s">
        <v>259</v>
      </c>
      <c r="F949" s="472">
        <v>43830</v>
      </c>
      <c r="G949" s="467" t="s">
        <v>2395</v>
      </c>
      <c r="H949" s="467" t="s">
        <v>3078</v>
      </c>
      <c r="I949" s="467" t="s">
        <v>2397</v>
      </c>
      <c r="J949" s="467" t="s">
        <v>431</v>
      </c>
      <c r="K949" s="467">
        <v>0.37</v>
      </c>
      <c r="L949" s="467" t="s">
        <v>10</v>
      </c>
      <c r="M949" s="467">
        <v>0.48</v>
      </c>
      <c r="N949" s="467" t="s">
        <v>394</v>
      </c>
      <c r="O949" s="467" t="s">
        <v>2399</v>
      </c>
      <c r="P949" s="467" t="s">
        <v>307</v>
      </c>
      <c r="Q949" s="467" t="s">
        <v>429</v>
      </c>
      <c r="R949" s="467" t="s">
        <v>2168</v>
      </c>
      <c r="S949" s="467" t="s">
        <v>61</v>
      </c>
      <c r="T949" s="467" t="s">
        <v>240</v>
      </c>
      <c r="U949" s="467" t="s">
        <v>302</v>
      </c>
      <c r="V949" s="467">
        <v>0.43</v>
      </c>
      <c r="W949" s="467">
        <v>0.48</v>
      </c>
    </row>
    <row r="950" spans="1:23">
      <c r="A950" s="467"/>
      <c r="B950" s="467"/>
      <c r="C950" s="468" t="s">
        <v>3563</v>
      </c>
      <c r="D950" s="467" t="s">
        <v>204</v>
      </c>
      <c r="E950" s="467" t="s">
        <v>259</v>
      </c>
      <c r="F950" s="472">
        <v>43496</v>
      </c>
      <c r="G950" s="467" t="s">
        <v>385</v>
      </c>
      <c r="H950" s="467" t="s">
        <v>3005</v>
      </c>
      <c r="I950" s="467" t="s">
        <v>3006</v>
      </c>
      <c r="J950" s="467" t="s">
        <v>433</v>
      </c>
      <c r="K950" s="467">
        <v>419.46</v>
      </c>
      <c r="L950" s="467" t="s">
        <v>10</v>
      </c>
      <c r="M950" s="467">
        <v>535.24</v>
      </c>
      <c r="N950" s="467" t="s">
        <v>387</v>
      </c>
      <c r="O950" s="467" t="s">
        <v>3007</v>
      </c>
      <c r="P950" s="467" t="s">
        <v>307</v>
      </c>
      <c r="Q950" s="467" t="s">
        <v>434</v>
      </c>
      <c r="R950" s="467" t="s">
        <v>2168</v>
      </c>
      <c r="S950" s="467" t="s">
        <v>61</v>
      </c>
      <c r="T950" s="467" t="s">
        <v>240</v>
      </c>
      <c r="U950" s="467" t="s">
        <v>302</v>
      </c>
      <c r="V950" s="467">
        <v>464.66</v>
      </c>
      <c r="W950" s="467">
        <v>535.24</v>
      </c>
    </row>
    <row r="951" spans="1:23">
      <c r="A951" s="467"/>
      <c r="B951" s="467"/>
      <c r="C951" s="468" t="s">
        <v>3564</v>
      </c>
      <c r="D951" s="467" t="s">
        <v>204</v>
      </c>
      <c r="E951" s="467" t="s">
        <v>259</v>
      </c>
      <c r="F951" s="472">
        <v>43496</v>
      </c>
      <c r="G951" s="467" t="s">
        <v>389</v>
      </c>
      <c r="H951" s="467" t="s">
        <v>3005</v>
      </c>
      <c r="I951" s="467" t="s">
        <v>3006</v>
      </c>
      <c r="J951" s="467" t="s">
        <v>435</v>
      </c>
      <c r="K951" s="467">
        <v>57.11</v>
      </c>
      <c r="L951" s="467" t="s">
        <v>10</v>
      </c>
      <c r="M951" s="467">
        <v>72.87</v>
      </c>
      <c r="N951" s="467" t="s">
        <v>391</v>
      </c>
      <c r="O951" s="467" t="s">
        <v>3009</v>
      </c>
      <c r="P951" s="467" t="s">
        <v>307</v>
      </c>
      <c r="Q951" s="467" t="s">
        <v>434</v>
      </c>
      <c r="R951" s="467" t="s">
        <v>2168</v>
      </c>
      <c r="S951" s="467" t="s">
        <v>61</v>
      </c>
      <c r="T951" s="467" t="s">
        <v>240</v>
      </c>
      <c r="U951" s="467" t="s">
        <v>302</v>
      </c>
      <c r="V951" s="467">
        <v>63.26</v>
      </c>
      <c r="W951" s="467">
        <v>72.87</v>
      </c>
    </row>
    <row r="952" spans="1:23">
      <c r="A952" s="467"/>
      <c r="B952" s="467"/>
      <c r="C952" s="468" t="s">
        <v>3565</v>
      </c>
      <c r="D952" s="467" t="s">
        <v>204</v>
      </c>
      <c r="E952" s="467" t="s">
        <v>259</v>
      </c>
      <c r="F952" s="472">
        <v>43496</v>
      </c>
      <c r="G952" s="467" t="s">
        <v>392</v>
      </c>
      <c r="H952" s="467" t="s">
        <v>3005</v>
      </c>
      <c r="I952" s="467" t="s">
        <v>3006</v>
      </c>
      <c r="J952" s="467" t="s">
        <v>436</v>
      </c>
      <c r="K952" s="467">
        <v>0.63</v>
      </c>
      <c r="L952" s="467" t="s">
        <v>10</v>
      </c>
      <c r="M952" s="467">
        <v>0.81</v>
      </c>
      <c r="N952" s="467" t="s">
        <v>394</v>
      </c>
      <c r="O952" s="467" t="s">
        <v>2399</v>
      </c>
      <c r="P952" s="467" t="s">
        <v>307</v>
      </c>
      <c r="Q952" s="467" t="s">
        <v>434</v>
      </c>
      <c r="R952" s="467" t="s">
        <v>2168</v>
      </c>
      <c r="S952" s="467" t="s">
        <v>61</v>
      </c>
      <c r="T952" s="467" t="s">
        <v>240</v>
      </c>
      <c r="U952" s="467" t="s">
        <v>302</v>
      </c>
      <c r="V952" s="467">
        <v>0.7</v>
      </c>
      <c r="W952" s="467">
        <v>0.81</v>
      </c>
    </row>
    <row r="953" spans="1:23">
      <c r="A953" s="467"/>
      <c r="B953" s="467"/>
      <c r="C953" s="468" t="s">
        <v>3566</v>
      </c>
      <c r="D953" s="467" t="s">
        <v>204</v>
      </c>
      <c r="E953" s="467" t="s">
        <v>259</v>
      </c>
      <c r="F953" s="472">
        <v>43496</v>
      </c>
      <c r="G953" s="467" t="s">
        <v>395</v>
      </c>
      <c r="H953" s="467" t="s">
        <v>3005</v>
      </c>
      <c r="I953" s="467" t="s">
        <v>3006</v>
      </c>
      <c r="J953" s="467" t="s">
        <v>437</v>
      </c>
      <c r="K953" s="467">
        <v>9.52</v>
      </c>
      <c r="L953" s="467" t="s">
        <v>10</v>
      </c>
      <c r="M953" s="467">
        <v>12.15</v>
      </c>
      <c r="N953" s="467" t="s">
        <v>394</v>
      </c>
      <c r="O953" s="467" t="s">
        <v>2399</v>
      </c>
      <c r="P953" s="467" t="s">
        <v>307</v>
      </c>
      <c r="Q953" s="467" t="s">
        <v>434</v>
      </c>
      <c r="R953" s="467" t="s">
        <v>2168</v>
      </c>
      <c r="S953" s="467" t="s">
        <v>61</v>
      </c>
      <c r="T953" s="467" t="s">
        <v>240</v>
      </c>
      <c r="U953" s="467" t="s">
        <v>302</v>
      </c>
      <c r="V953" s="467">
        <v>10.55</v>
      </c>
      <c r="W953" s="467">
        <v>12.15</v>
      </c>
    </row>
    <row r="954" spans="1:23">
      <c r="A954" s="467"/>
      <c r="B954" s="467"/>
      <c r="C954" s="468" t="s">
        <v>3567</v>
      </c>
      <c r="D954" s="467" t="s">
        <v>204</v>
      </c>
      <c r="E954" s="467" t="s">
        <v>259</v>
      </c>
      <c r="F954" s="472">
        <v>43524</v>
      </c>
      <c r="G954" s="467" t="s">
        <v>400</v>
      </c>
      <c r="H954" s="467" t="s">
        <v>2824</v>
      </c>
      <c r="I954" s="467" t="s">
        <v>2825</v>
      </c>
      <c r="J954" s="467" t="s">
        <v>433</v>
      </c>
      <c r="K954" s="467">
        <v>340.35</v>
      </c>
      <c r="L954" s="467" t="s">
        <v>10</v>
      </c>
      <c r="M954" s="467">
        <v>447.03</v>
      </c>
      <c r="N954" s="467" t="s">
        <v>387</v>
      </c>
      <c r="O954" s="467" t="s">
        <v>3007</v>
      </c>
      <c r="P954" s="467" t="s">
        <v>307</v>
      </c>
      <c r="Q954" s="467" t="s">
        <v>434</v>
      </c>
      <c r="R954" s="467" t="s">
        <v>2168</v>
      </c>
      <c r="S954" s="467" t="s">
        <v>61</v>
      </c>
      <c r="T954" s="467" t="s">
        <v>240</v>
      </c>
      <c r="U954" s="467" t="s">
        <v>302</v>
      </c>
      <c r="V954" s="467">
        <v>389.69</v>
      </c>
      <c r="W954" s="467">
        <v>447.03</v>
      </c>
    </row>
    <row r="955" spans="1:23">
      <c r="A955" s="467"/>
      <c r="B955" s="467"/>
      <c r="C955" s="468" t="s">
        <v>3568</v>
      </c>
      <c r="D955" s="467" t="s">
        <v>204</v>
      </c>
      <c r="E955" s="467" t="s">
        <v>259</v>
      </c>
      <c r="F955" s="472">
        <v>43524</v>
      </c>
      <c r="G955" s="467" t="s">
        <v>401</v>
      </c>
      <c r="H955" s="467" t="s">
        <v>2824</v>
      </c>
      <c r="I955" s="467" t="s">
        <v>2825</v>
      </c>
      <c r="J955" s="467" t="s">
        <v>435</v>
      </c>
      <c r="K955" s="467">
        <v>55.48</v>
      </c>
      <c r="L955" s="467" t="s">
        <v>10</v>
      </c>
      <c r="M955" s="467">
        <v>72.87</v>
      </c>
      <c r="N955" s="467" t="s">
        <v>391</v>
      </c>
      <c r="O955" s="467" t="s">
        <v>3009</v>
      </c>
      <c r="P955" s="467" t="s">
        <v>307</v>
      </c>
      <c r="Q955" s="467" t="s">
        <v>434</v>
      </c>
      <c r="R955" s="467" t="s">
        <v>2168</v>
      </c>
      <c r="S955" s="467" t="s">
        <v>61</v>
      </c>
      <c r="T955" s="467" t="s">
        <v>240</v>
      </c>
      <c r="U955" s="467" t="s">
        <v>302</v>
      </c>
      <c r="V955" s="467">
        <v>63.52</v>
      </c>
      <c r="W955" s="467">
        <v>72.87</v>
      </c>
    </row>
    <row r="956" spans="1:23">
      <c r="A956" s="467"/>
      <c r="B956" s="467"/>
      <c r="C956" s="468" t="s">
        <v>3569</v>
      </c>
      <c r="D956" s="467" t="s">
        <v>204</v>
      </c>
      <c r="E956" s="467" t="s">
        <v>259</v>
      </c>
      <c r="F956" s="472">
        <v>43524</v>
      </c>
      <c r="G956" s="467" t="s">
        <v>402</v>
      </c>
      <c r="H956" s="467" t="s">
        <v>2824</v>
      </c>
      <c r="I956" s="467" t="s">
        <v>2825</v>
      </c>
      <c r="J956" s="467" t="s">
        <v>437</v>
      </c>
      <c r="K956" s="467">
        <v>9.25</v>
      </c>
      <c r="L956" s="467" t="s">
        <v>10</v>
      </c>
      <c r="M956" s="467">
        <v>12.15</v>
      </c>
      <c r="N956" s="467" t="s">
        <v>394</v>
      </c>
      <c r="O956" s="467" t="s">
        <v>2399</v>
      </c>
      <c r="P956" s="467" t="s">
        <v>307</v>
      </c>
      <c r="Q956" s="467" t="s">
        <v>434</v>
      </c>
      <c r="R956" s="467" t="s">
        <v>2168</v>
      </c>
      <c r="S956" s="467" t="s">
        <v>61</v>
      </c>
      <c r="T956" s="467" t="s">
        <v>240</v>
      </c>
      <c r="U956" s="467" t="s">
        <v>302</v>
      </c>
      <c r="V956" s="467">
        <v>10.59</v>
      </c>
      <c r="W956" s="467">
        <v>12.15</v>
      </c>
    </row>
    <row r="957" spans="1:23">
      <c r="A957" s="467"/>
      <c r="B957" s="467"/>
      <c r="C957" s="468" t="s">
        <v>3570</v>
      </c>
      <c r="D957" s="467" t="s">
        <v>204</v>
      </c>
      <c r="E957" s="467" t="s">
        <v>259</v>
      </c>
      <c r="F957" s="472">
        <v>43524</v>
      </c>
      <c r="G957" s="467" t="s">
        <v>403</v>
      </c>
      <c r="H957" s="467" t="s">
        <v>2824</v>
      </c>
      <c r="I957" s="467" t="s">
        <v>2825</v>
      </c>
      <c r="J957" s="467" t="s">
        <v>436</v>
      </c>
      <c r="K957" s="467">
        <v>0.51</v>
      </c>
      <c r="L957" s="467" t="s">
        <v>10</v>
      </c>
      <c r="M957" s="467">
        <v>0.67</v>
      </c>
      <c r="N957" s="467" t="s">
        <v>394</v>
      </c>
      <c r="O957" s="467" t="s">
        <v>2399</v>
      </c>
      <c r="P957" s="467" t="s">
        <v>307</v>
      </c>
      <c r="Q957" s="467" t="s">
        <v>434</v>
      </c>
      <c r="R957" s="467" t="s">
        <v>2168</v>
      </c>
      <c r="S957" s="467" t="s">
        <v>61</v>
      </c>
      <c r="T957" s="467" t="s">
        <v>240</v>
      </c>
      <c r="U957" s="467" t="s">
        <v>302</v>
      </c>
      <c r="V957" s="467">
        <v>0.57999999999999996</v>
      </c>
      <c r="W957" s="467">
        <v>0.67</v>
      </c>
    </row>
    <row r="958" spans="1:23">
      <c r="A958" s="467"/>
      <c r="B958" s="467"/>
      <c r="C958" s="468" t="s">
        <v>3571</v>
      </c>
      <c r="D958" s="467" t="s">
        <v>204</v>
      </c>
      <c r="E958" s="467" t="s">
        <v>259</v>
      </c>
      <c r="F958" s="472">
        <v>43555</v>
      </c>
      <c r="G958" s="467" t="s">
        <v>404</v>
      </c>
      <c r="H958" s="467" t="s">
        <v>3084</v>
      </c>
      <c r="I958" s="467" t="s">
        <v>2170</v>
      </c>
      <c r="J958" s="467" t="s">
        <v>433</v>
      </c>
      <c r="K958" s="467">
        <v>408.58</v>
      </c>
      <c r="L958" s="467" t="s">
        <v>10</v>
      </c>
      <c r="M958" s="467">
        <v>542.44000000000005</v>
      </c>
      <c r="N958" s="467" t="s">
        <v>387</v>
      </c>
      <c r="O958" s="467" t="s">
        <v>3007</v>
      </c>
      <c r="P958" s="467" t="s">
        <v>307</v>
      </c>
      <c r="Q958" s="467" t="s">
        <v>434</v>
      </c>
      <c r="R958" s="467" t="s">
        <v>2168</v>
      </c>
      <c r="S958" s="467" t="s">
        <v>61</v>
      </c>
      <c r="T958" s="467" t="s">
        <v>240</v>
      </c>
      <c r="U958" s="467" t="s">
        <v>302</v>
      </c>
      <c r="V958" s="467">
        <v>477.85</v>
      </c>
      <c r="W958" s="467">
        <v>542.44000000000005</v>
      </c>
    </row>
    <row r="959" spans="1:23">
      <c r="A959" s="467"/>
      <c r="B959" s="467"/>
      <c r="C959" s="468" t="s">
        <v>3572</v>
      </c>
      <c r="D959" s="467" t="s">
        <v>204</v>
      </c>
      <c r="E959" s="467" t="s">
        <v>259</v>
      </c>
      <c r="F959" s="472">
        <v>43555</v>
      </c>
      <c r="G959" s="467" t="s">
        <v>405</v>
      </c>
      <c r="H959" s="467" t="s">
        <v>3084</v>
      </c>
      <c r="I959" s="467" t="s">
        <v>2170</v>
      </c>
      <c r="J959" s="467" t="s">
        <v>435</v>
      </c>
      <c r="K959" s="467">
        <v>54.89</v>
      </c>
      <c r="L959" s="467" t="s">
        <v>10</v>
      </c>
      <c r="M959" s="467">
        <v>72.87</v>
      </c>
      <c r="N959" s="467" t="s">
        <v>391</v>
      </c>
      <c r="O959" s="467" t="s">
        <v>3009</v>
      </c>
      <c r="P959" s="467" t="s">
        <v>307</v>
      </c>
      <c r="Q959" s="467" t="s">
        <v>434</v>
      </c>
      <c r="R959" s="467" t="s">
        <v>2168</v>
      </c>
      <c r="S959" s="467" t="s">
        <v>61</v>
      </c>
      <c r="T959" s="467" t="s">
        <v>240</v>
      </c>
      <c r="U959" s="467" t="s">
        <v>302</v>
      </c>
      <c r="V959" s="467">
        <v>64.2</v>
      </c>
      <c r="W959" s="467">
        <v>72.87</v>
      </c>
    </row>
    <row r="960" spans="1:23">
      <c r="A960" s="467"/>
      <c r="B960" s="467"/>
      <c r="C960" s="468" t="s">
        <v>3573</v>
      </c>
      <c r="D960" s="467" t="s">
        <v>204</v>
      </c>
      <c r="E960" s="467" t="s">
        <v>259</v>
      </c>
      <c r="F960" s="472">
        <v>43555</v>
      </c>
      <c r="G960" s="467" t="s">
        <v>406</v>
      </c>
      <c r="H960" s="467" t="s">
        <v>3084</v>
      </c>
      <c r="I960" s="467" t="s">
        <v>2170</v>
      </c>
      <c r="J960" s="467" t="s">
        <v>436</v>
      </c>
      <c r="K960" s="467">
        <v>0.61</v>
      </c>
      <c r="L960" s="467" t="s">
        <v>10</v>
      </c>
      <c r="M960" s="467">
        <v>0.81</v>
      </c>
      <c r="N960" s="467" t="s">
        <v>394</v>
      </c>
      <c r="O960" s="467" t="s">
        <v>2399</v>
      </c>
      <c r="P960" s="467" t="s">
        <v>307</v>
      </c>
      <c r="Q960" s="467" t="s">
        <v>434</v>
      </c>
      <c r="R960" s="467" t="s">
        <v>2168</v>
      </c>
      <c r="S960" s="467" t="s">
        <v>61</v>
      </c>
      <c r="T960" s="467" t="s">
        <v>240</v>
      </c>
      <c r="U960" s="467" t="s">
        <v>302</v>
      </c>
      <c r="V960" s="467">
        <v>0.71</v>
      </c>
      <c r="W960" s="467">
        <v>0.81</v>
      </c>
    </row>
    <row r="961" spans="1:23">
      <c r="A961" s="467"/>
      <c r="B961" s="467"/>
      <c r="C961" s="468" t="s">
        <v>3574</v>
      </c>
      <c r="D961" s="467" t="s">
        <v>204</v>
      </c>
      <c r="E961" s="467" t="s">
        <v>259</v>
      </c>
      <c r="F961" s="472">
        <v>43555</v>
      </c>
      <c r="G961" s="467" t="s">
        <v>407</v>
      </c>
      <c r="H961" s="467" t="s">
        <v>3084</v>
      </c>
      <c r="I961" s="467" t="s">
        <v>2170</v>
      </c>
      <c r="J961" s="467" t="s">
        <v>437</v>
      </c>
      <c r="K961" s="467">
        <v>9.15</v>
      </c>
      <c r="L961" s="467" t="s">
        <v>10</v>
      </c>
      <c r="M961" s="467">
        <v>12.15</v>
      </c>
      <c r="N961" s="467" t="s">
        <v>394</v>
      </c>
      <c r="O961" s="467" t="s">
        <v>2399</v>
      </c>
      <c r="P961" s="467" t="s">
        <v>307</v>
      </c>
      <c r="Q961" s="467" t="s">
        <v>434</v>
      </c>
      <c r="R961" s="467" t="s">
        <v>2168</v>
      </c>
      <c r="S961" s="467" t="s">
        <v>61</v>
      </c>
      <c r="T961" s="467" t="s">
        <v>240</v>
      </c>
      <c r="U961" s="467" t="s">
        <v>302</v>
      </c>
      <c r="V961" s="467">
        <v>10.7</v>
      </c>
      <c r="W961" s="467">
        <v>12.15</v>
      </c>
    </row>
    <row r="962" spans="1:23">
      <c r="A962" s="467"/>
      <c r="B962" s="467"/>
      <c r="C962" s="468" t="s">
        <v>3575</v>
      </c>
      <c r="D962" s="467" t="s">
        <v>204</v>
      </c>
      <c r="E962" s="467" t="s">
        <v>259</v>
      </c>
      <c r="F962" s="472">
        <v>43585</v>
      </c>
      <c r="G962" s="467" t="s">
        <v>959</v>
      </c>
      <c r="H962" s="467" t="s">
        <v>2790</v>
      </c>
      <c r="I962" s="467" t="s">
        <v>2791</v>
      </c>
      <c r="J962" s="467" t="s">
        <v>433</v>
      </c>
      <c r="K962" s="467">
        <v>345.82</v>
      </c>
      <c r="L962" s="467" t="s">
        <v>10</v>
      </c>
      <c r="M962" s="467">
        <v>451.03</v>
      </c>
      <c r="N962" s="467" t="s">
        <v>387</v>
      </c>
      <c r="O962" s="467" t="s">
        <v>3007</v>
      </c>
      <c r="P962" s="467" t="s">
        <v>307</v>
      </c>
      <c r="Q962" s="467" t="s">
        <v>434</v>
      </c>
      <c r="R962" s="467" t="s">
        <v>2168</v>
      </c>
      <c r="S962" s="467" t="s">
        <v>61</v>
      </c>
      <c r="T962" s="467" t="s">
        <v>240</v>
      </c>
      <c r="U962" s="467" t="s">
        <v>302</v>
      </c>
      <c r="V962" s="467">
        <v>404.21</v>
      </c>
      <c r="W962" s="467">
        <v>451.03</v>
      </c>
    </row>
    <row r="963" spans="1:23">
      <c r="A963" s="467"/>
      <c r="B963" s="467"/>
      <c r="C963" s="468" t="s">
        <v>3576</v>
      </c>
      <c r="D963" s="467" t="s">
        <v>204</v>
      </c>
      <c r="E963" s="467" t="s">
        <v>259</v>
      </c>
      <c r="F963" s="472">
        <v>43585</v>
      </c>
      <c r="G963" s="467" t="s">
        <v>960</v>
      </c>
      <c r="H963" s="467" t="s">
        <v>2790</v>
      </c>
      <c r="I963" s="467" t="s">
        <v>2791</v>
      </c>
      <c r="J963" s="467" t="s">
        <v>435</v>
      </c>
      <c r="K963" s="467">
        <v>46.56</v>
      </c>
      <c r="L963" s="467" t="s">
        <v>10</v>
      </c>
      <c r="M963" s="467">
        <v>60.73</v>
      </c>
      <c r="N963" s="467" t="s">
        <v>391</v>
      </c>
      <c r="O963" s="467" t="s">
        <v>3009</v>
      </c>
      <c r="P963" s="467" t="s">
        <v>307</v>
      </c>
      <c r="Q963" s="467" t="s">
        <v>434</v>
      </c>
      <c r="R963" s="467" t="s">
        <v>2168</v>
      </c>
      <c r="S963" s="467" t="s">
        <v>61</v>
      </c>
      <c r="T963" s="467" t="s">
        <v>240</v>
      </c>
      <c r="U963" s="467" t="s">
        <v>302</v>
      </c>
      <c r="V963" s="467">
        <v>54.42</v>
      </c>
      <c r="W963" s="467">
        <v>60.73</v>
      </c>
    </row>
    <row r="964" spans="1:23">
      <c r="A964" s="467"/>
      <c r="B964" s="467"/>
      <c r="C964" s="468" t="s">
        <v>3577</v>
      </c>
      <c r="D964" s="467" t="s">
        <v>204</v>
      </c>
      <c r="E964" s="467" t="s">
        <v>259</v>
      </c>
      <c r="F964" s="472">
        <v>43585</v>
      </c>
      <c r="G964" s="467" t="s">
        <v>961</v>
      </c>
      <c r="H964" s="467" t="s">
        <v>2790</v>
      </c>
      <c r="I964" s="467" t="s">
        <v>2791</v>
      </c>
      <c r="J964" s="467" t="s">
        <v>436</v>
      </c>
      <c r="K964" s="467">
        <v>0.51</v>
      </c>
      <c r="L964" s="467" t="s">
        <v>10</v>
      </c>
      <c r="M964" s="467">
        <v>0.67</v>
      </c>
      <c r="N964" s="467" t="s">
        <v>394</v>
      </c>
      <c r="O964" s="467" t="s">
        <v>2399</v>
      </c>
      <c r="P964" s="467" t="s">
        <v>307</v>
      </c>
      <c r="Q964" s="467" t="s">
        <v>434</v>
      </c>
      <c r="R964" s="467" t="s">
        <v>2168</v>
      </c>
      <c r="S964" s="467" t="s">
        <v>61</v>
      </c>
      <c r="T964" s="467" t="s">
        <v>240</v>
      </c>
      <c r="U964" s="467" t="s">
        <v>302</v>
      </c>
      <c r="V964" s="467">
        <v>0.6</v>
      </c>
      <c r="W964" s="467">
        <v>0.67</v>
      </c>
    </row>
    <row r="965" spans="1:23">
      <c r="A965" s="467"/>
      <c r="B965" s="467"/>
      <c r="C965" s="468" t="s">
        <v>3578</v>
      </c>
      <c r="D965" s="467" t="s">
        <v>204</v>
      </c>
      <c r="E965" s="467" t="s">
        <v>259</v>
      </c>
      <c r="F965" s="472">
        <v>43585</v>
      </c>
      <c r="G965" s="467" t="s">
        <v>962</v>
      </c>
      <c r="H965" s="467" t="s">
        <v>2790</v>
      </c>
      <c r="I965" s="467" t="s">
        <v>2791</v>
      </c>
      <c r="J965" s="467" t="s">
        <v>437</v>
      </c>
      <c r="K965" s="467">
        <v>7.76</v>
      </c>
      <c r="L965" s="467" t="s">
        <v>10</v>
      </c>
      <c r="M965" s="467">
        <v>10.119999999999999</v>
      </c>
      <c r="N965" s="467" t="s">
        <v>394</v>
      </c>
      <c r="O965" s="467" t="s">
        <v>2399</v>
      </c>
      <c r="P965" s="467" t="s">
        <v>307</v>
      </c>
      <c r="Q965" s="467" t="s">
        <v>434</v>
      </c>
      <c r="R965" s="467" t="s">
        <v>2168</v>
      </c>
      <c r="S965" s="467" t="s">
        <v>61</v>
      </c>
      <c r="T965" s="467" t="s">
        <v>240</v>
      </c>
      <c r="U965" s="467" t="s">
        <v>302</v>
      </c>
      <c r="V965" s="467">
        <v>9.07</v>
      </c>
      <c r="W965" s="467">
        <v>10.119999999999999</v>
      </c>
    </row>
    <row r="966" spans="1:23">
      <c r="A966" s="467"/>
      <c r="B966" s="467"/>
      <c r="C966" s="468" t="s">
        <v>3579</v>
      </c>
      <c r="D966" s="467" t="s">
        <v>204</v>
      </c>
      <c r="E966" s="467" t="s">
        <v>259</v>
      </c>
      <c r="F966" s="472">
        <v>43616</v>
      </c>
      <c r="G966" s="467" t="s">
        <v>945</v>
      </c>
      <c r="H966" s="467" t="s">
        <v>2799</v>
      </c>
      <c r="I966" s="467" t="s">
        <v>2800</v>
      </c>
      <c r="J966" s="467" t="s">
        <v>433</v>
      </c>
      <c r="K966" s="467">
        <v>342.32</v>
      </c>
      <c r="L966" s="467" t="s">
        <v>10</v>
      </c>
      <c r="M966" s="467">
        <v>446.03</v>
      </c>
      <c r="N966" s="467" t="s">
        <v>387</v>
      </c>
      <c r="O966" s="467" t="s">
        <v>3007</v>
      </c>
      <c r="P966" s="467" t="s">
        <v>307</v>
      </c>
      <c r="Q966" s="467" t="s">
        <v>434</v>
      </c>
      <c r="R966" s="467" t="s">
        <v>2168</v>
      </c>
      <c r="S966" s="467" t="s">
        <v>61</v>
      </c>
      <c r="T966" s="467" t="s">
        <v>240</v>
      </c>
      <c r="U966" s="467" t="s">
        <v>302</v>
      </c>
      <c r="V966" s="467">
        <v>396.48</v>
      </c>
      <c r="W966" s="467">
        <v>446.03</v>
      </c>
    </row>
    <row r="967" spans="1:23">
      <c r="A967" s="467"/>
      <c r="B967" s="467"/>
      <c r="C967" s="468" t="s">
        <v>3580</v>
      </c>
      <c r="D967" s="467" t="s">
        <v>204</v>
      </c>
      <c r="E967" s="467" t="s">
        <v>259</v>
      </c>
      <c r="F967" s="472">
        <v>43616</v>
      </c>
      <c r="G967" s="467" t="s">
        <v>948</v>
      </c>
      <c r="H967" s="467" t="s">
        <v>2799</v>
      </c>
      <c r="I967" s="467" t="s">
        <v>2800</v>
      </c>
      <c r="J967" s="467" t="s">
        <v>1065</v>
      </c>
      <c r="K967" s="467">
        <v>46.61</v>
      </c>
      <c r="L967" s="467" t="s">
        <v>10</v>
      </c>
      <c r="M967" s="467">
        <v>60.73</v>
      </c>
      <c r="N967" s="467" t="s">
        <v>391</v>
      </c>
      <c r="O967" s="467" t="s">
        <v>3009</v>
      </c>
      <c r="P967" s="467" t="s">
        <v>307</v>
      </c>
      <c r="Q967" s="467" t="s">
        <v>434</v>
      </c>
      <c r="R967" s="467" t="s">
        <v>2168</v>
      </c>
      <c r="S967" s="467" t="s">
        <v>61</v>
      </c>
      <c r="T967" s="467" t="s">
        <v>240</v>
      </c>
      <c r="U967" s="467" t="s">
        <v>302</v>
      </c>
      <c r="V967" s="467">
        <v>53.98</v>
      </c>
      <c r="W967" s="467">
        <v>60.73</v>
      </c>
    </row>
    <row r="968" spans="1:23">
      <c r="A968" s="467"/>
      <c r="B968" s="467"/>
      <c r="C968" s="468" t="s">
        <v>3581</v>
      </c>
      <c r="D968" s="467" t="s">
        <v>204</v>
      </c>
      <c r="E968" s="467" t="s">
        <v>259</v>
      </c>
      <c r="F968" s="472">
        <v>43616</v>
      </c>
      <c r="G968" s="467" t="s">
        <v>950</v>
      </c>
      <c r="H968" s="467" t="s">
        <v>2799</v>
      </c>
      <c r="I968" s="467" t="s">
        <v>2800</v>
      </c>
      <c r="J968" s="467" t="s">
        <v>437</v>
      </c>
      <c r="K968" s="467">
        <v>7.77</v>
      </c>
      <c r="L968" s="467" t="s">
        <v>10</v>
      </c>
      <c r="M968" s="467">
        <v>10.119999999999999</v>
      </c>
      <c r="N968" s="467" t="s">
        <v>394</v>
      </c>
      <c r="O968" s="467" t="s">
        <v>2399</v>
      </c>
      <c r="P968" s="467" t="s">
        <v>307</v>
      </c>
      <c r="Q968" s="467" t="s">
        <v>434</v>
      </c>
      <c r="R968" s="467" t="s">
        <v>2168</v>
      </c>
      <c r="S968" s="467" t="s">
        <v>61</v>
      </c>
      <c r="T968" s="467" t="s">
        <v>240</v>
      </c>
      <c r="U968" s="467" t="s">
        <v>302</v>
      </c>
      <c r="V968" s="467">
        <v>9</v>
      </c>
      <c r="W968" s="467">
        <v>10.119999999999999</v>
      </c>
    </row>
    <row r="969" spans="1:23">
      <c r="A969" s="467"/>
      <c r="B969" s="467"/>
      <c r="C969" s="468" t="s">
        <v>3582</v>
      </c>
      <c r="D969" s="467" t="s">
        <v>204</v>
      </c>
      <c r="E969" s="467" t="s">
        <v>259</v>
      </c>
      <c r="F969" s="472">
        <v>43616</v>
      </c>
      <c r="G969" s="467" t="s">
        <v>911</v>
      </c>
      <c r="H969" s="467" t="s">
        <v>2799</v>
      </c>
      <c r="I969" s="467" t="s">
        <v>2800</v>
      </c>
      <c r="J969" s="467" t="s">
        <v>436</v>
      </c>
      <c r="K969" s="467">
        <v>0.51</v>
      </c>
      <c r="L969" s="467" t="s">
        <v>10</v>
      </c>
      <c r="M969" s="467">
        <v>0.67</v>
      </c>
      <c r="N969" s="467" t="s">
        <v>394</v>
      </c>
      <c r="O969" s="467" t="s">
        <v>2399</v>
      </c>
      <c r="P969" s="467" t="s">
        <v>307</v>
      </c>
      <c r="Q969" s="467" t="s">
        <v>434</v>
      </c>
      <c r="R969" s="467" t="s">
        <v>2168</v>
      </c>
      <c r="S969" s="467" t="s">
        <v>61</v>
      </c>
      <c r="T969" s="467" t="s">
        <v>240</v>
      </c>
      <c r="U969" s="467" t="s">
        <v>302</v>
      </c>
      <c r="V969" s="467">
        <v>0.59</v>
      </c>
      <c r="W969" s="467">
        <v>0.67</v>
      </c>
    </row>
    <row r="970" spans="1:23">
      <c r="A970" s="467"/>
      <c r="B970" s="467"/>
      <c r="C970" s="468" t="s">
        <v>3583</v>
      </c>
      <c r="D970" s="467" t="s">
        <v>204</v>
      </c>
      <c r="E970" s="467" t="s">
        <v>259</v>
      </c>
      <c r="F970" s="472">
        <v>43646</v>
      </c>
      <c r="G970" s="467" t="s">
        <v>953</v>
      </c>
      <c r="H970" s="467" t="s">
        <v>2402</v>
      </c>
      <c r="I970" s="467" t="s">
        <v>2201</v>
      </c>
      <c r="J970" s="467" t="s">
        <v>1066</v>
      </c>
      <c r="K970" s="467">
        <v>217.53</v>
      </c>
      <c r="L970" s="467" t="s">
        <v>10</v>
      </c>
      <c r="M970" s="467">
        <v>274.58</v>
      </c>
      <c r="N970" s="467" t="s">
        <v>387</v>
      </c>
      <c r="O970" s="467" t="s">
        <v>3007</v>
      </c>
      <c r="P970" s="467" t="s">
        <v>307</v>
      </c>
      <c r="Q970" s="467" t="s">
        <v>434</v>
      </c>
      <c r="R970" s="467" t="s">
        <v>2168</v>
      </c>
      <c r="S970" s="467" t="s">
        <v>61</v>
      </c>
      <c r="T970" s="467" t="s">
        <v>240</v>
      </c>
      <c r="U970" s="467" t="s">
        <v>302</v>
      </c>
      <c r="V970" s="467">
        <v>246.15</v>
      </c>
      <c r="W970" s="467">
        <v>274.58</v>
      </c>
    </row>
    <row r="971" spans="1:23">
      <c r="A971" s="467"/>
      <c r="B971" s="467"/>
      <c r="C971" s="468" t="s">
        <v>3584</v>
      </c>
      <c r="D971" s="467" t="s">
        <v>204</v>
      </c>
      <c r="E971" s="467" t="s">
        <v>259</v>
      </c>
      <c r="F971" s="472">
        <v>43646</v>
      </c>
      <c r="G971" s="467" t="s">
        <v>955</v>
      </c>
      <c r="H971" s="467" t="s">
        <v>2402</v>
      </c>
      <c r="I971" s="467" t="s">
        <v>2201</v>
      </c>
      <c r="J971" s="467" t="s">
        <v>1067</v>
      </c>
      <c r="K971" s="467">
        <v>28.87</v>
      </c>
      <c r="L971" s="467" t="s">
        <v>10</v>
      </c>
      <c r="M971" s="467">
        <v>36.44</v>
      </c>
      <c r="N971" s="467" t="s">
        <v>391</v>
      </c>
      <c r="O971" s="467" t="s">
        <v>3009</v>
      </c>
      <c r="P971" s="467" t="s">
        <v>307</v>
      </c>
      <c r="Q971" s="467" t="s">
        <v>434</v>
      </c>
      <c r="R971" s="467" t="s">
        <v>2168</v>
      </c>
      <c r="S971" s="467" t="s">
        <v>61</v>
      </c>
      <c r="T971" s="467" t="s">
        <v>240</v>
      </c>
      <c r="U971" s="467" t="s">
        <v>302</v>
      </c>
      <c r="V971" s="467">
        <v>32.67</v>
      </c>
      <c r="W971" s="467">
        <v>36.44</v>
      </c>
    </row>
    <row r="972" spans="1:23">
      <c r="A972" s="467"/>
      <c r="B972" s="467"/>
      <c r="C972" s="468" t="s">
        <v>3585</v>
      </c>
      <c r="D972" s="467" t="s">
        <v>204</v>
      </c>
      <c r="E972" s="467" t="s">
        <v>259</v>
      </c>
      <c r="F972" s="472">
        <v>43646</v>
      </c>
      <c r="G972" s="467" t="s">
        <v>957</v>
      </c>
      <c r="H972" s="467" t="s">
        <v>2402</v>
      </c>
      <c r="I972" s="467" t="s">
        <v>2201</v>
      </c>
      <c r="J972" s="467" t="s">
        <v>1068</v>
      </c>
      <c r="K972" s="467">
        <v>4.8099999999999996</v>
      </c>
      <c r="L972" s="467" t="s">
        <v>10</v>
      </c>
      <c r="M972" s="467">
        <v>6.07</v>
      </c>
      <c r="N972" s="467" t="s">
        <v>394</v>
      </c>
      <c r="O972" s="467" t="s">
        <v>2399</v>
      </c>
      <c r="P972" s="467" t="s">
        <v>307</v>
      </c>
      <c r="Q972" s="467" t="s">
        <v>434</v>
      </c>
      <c r="R972" s="467" t="s">
        <v>2168</v>
      </c>
      <c r="S972" s="467" t="s">
        <v>61</v>
      </c>
      <c r="T972" s="467" t="s">
        <v>240</v>
      </c>
      <c r="U972" s="467" t="s">
        <v>302</v>
      </c>
      <c r="V972" s="467">
        <v>5.44</v>
      </c>
      <c r="W972" s="467">
        <v>6.07</v>
      </c>
    </row>
    <row r="973" spans="1:23">
      <c r="A973" s="467"/>
      <c r="B973" s="467"/>
      <c r="C973" s="468" t="s">
        <v>3586</v>
      </c>
      <c r="D973" s="467" t="s">
        <v>204</v>
      </c>
      <c r="E973" s="467" t="s">
        <v>259</v>
      </c>
      <c r="F973" s="472">
        <v>43646</v>
      </c>
      <c r="G973" s="467" t="s">
        <v>857</v>
      </c>
      <c r="H973" s="467" t="s">
        <v>2402</v>
      </c>
      <c r="I973" s="467" t="s">
        <v>2201</v>
      </c>
      <c r="J973" s="467" t="s">
        <v>436</v>
      </c>
      <c r="K973" s="467">
        <v>0.32</v>
      </c>
      <c r="L973" s="467" t="s">
        <v>10</v>
      </c>
      <c r="M973" s="467">
        <v>0.4</v>
      </c>
      <c r="N973" s="467" t="s">
        <v>394</v>
      </c>
      <c r="O973" s="467" t="s">
        <v>2399</v>
      </c>
      <c r="P973" s="467" t="s">
        <v>307</v>
      </c>
      <c r="Q973" s="467" t="s">
        <v>434</v>
      </c>
      <c r="R973" s="467" t="s">
        <v>2168</v>
      </c>
      <c r="S973" s="467" t="s">
        <v>61</v>
      </c>
      <c r="T973" s="467" t="s">
        <v>240</v>
      </c>
      <c r="U973" s="467" t="s">
        <v>302</v>
      </c>
      <c r="V973" s="467">
        <v>0.36</v>
      </c>
      <c r="W973" s="467">
        <v>0.4</v>
      </c>
    </row>
    <row r="974" spans="1:23">
      <c r="A974" s="467"/>
      <c r="B974" s="467"/>
      <c r="C974" s="468" t="s">
        <v>3587</v>
      </c>
      <c r="D974" s="467" t="s">
        <v>204</v>
      </c>
      <c r="E974" s="467" t="s">
        <v>259</v>
      </c>
      <c r="F974" s="472">
        <v>43677</v>
      </c>
      <c r="G974" s="467" t="s">
        <v>1870</v>
      </c>
      <c r="H974" s="467" t="s">
        <v>2410</v>
      </c>
      <c r="I974" s="467" t="s">
        <v>2411</v>
      </c>
      <c r="J974" s="467" t="s">
        <v>1951</v>
      </c>
      <c r="K974" s="467">
        <v>350.44</v>
      </c>
      <c r="L974" s="467" t="s">
        <v>10</v>
      </c>
      <c r="M974" s="467">
        <v>445.03</v>
      </c>
      <c r="N974" s="467" t="s">
        <v>387</v>
      </c>
      <c r="O974" s="467" t="s">
        <v>3007</v>
      </c>
      <c r="P974" s="467" t="s">
        <v>307</v>
      </c>
      <c r="Q974" s="467" t="s">
        <v>434</v>
      </c>
      <c r="R974" s="467" t="s">
        <v>2168</v>
      </c>
      <c r="S974" s="467" t="s">
        <v>61</v>
      </c>
      <c r="T974" s="467" t="s">
        <v>240</v>
      </c>
      <c r="U974" s="467" t="s">
        <v>302</v>
      </c>
      <c r="V974" s="467">
        <v>391.87</v>
      </c>
      <c r="W974" s="467">
        <v>445.03</v>
      </c>
    </row>
    <row r="975" spans="1:23">
      <c r="A975" s="467"/>
      <c r="B975" s="467"/>
      <c r="C975" s="468" t="s">
        <v>3588</v>
      </c>
      <c r="D975" s="467" t="s">
        <v>204</v>
      </c>
      <c r="E975" s="467" t="s">
        <v>259</v>
      </c>
      <c r="F975" s="472">
        <v>43677</v>
      </c>
      <c r="G975" s="467" t="s">
        <v>1872</v>
      </c>
      <c r="H975" s="467" t="s">
        <v>2410</v>
      </c>
      <c r="I975" s="467" t="s">
        <v>2411</v>
      </c>
      <c r="J975" s="467" t="s">
        <v>1952</v>
      </c>
      <c r="K975" s="467">
        <v>47.82</v>
      </c>
      <c r="L975" s="467" t="s">
        <v>10</v>
      </c>
      <c r="M975" s="467">
        <v>60.73</v>
      </c>
      <c r="N975" s="467" t="s">
        <v>391</v>
      </c>
      <c r="O975" s="467" t="s">
        <v>3009</v>
      </c>
      <c r="P975" s="467" t="s">
        <v>307</v>
      </c>
      <c r="Q975" s="467" t="s">
        <v>434</v>
      </c>
      <c r="R975" s="467" t="s">
        <v>2168</v>
      </c>
      <c r="S975" s="467" t="s">
        <v>61</v>
      </c>
      <c r="T975" s="467" t="s">
        <v>240</v>
      </c>
      <c r="U975" s="467" t="s">
        <v>302</v>
      </c>
      <c r="V975" s="467">
        <v>53.47</v>
      </c>
      <c r="W975" s="467">
        <v>60.73</v>
      </c>
    </row>
    <row r="976" spans="1:23">
      <c r="A976" s="467"/>
      <c r="B976" s="467"/>
      <c r="C976" s="468" t="s">
        <v>3589</v>
      </c>
      <c r="D976" s="467" t="s">
        <v>204</v>
      </c>
      <c r="E976" s="467" t="s">
        <v>259</v>
      </c>
      <c r="F976" s="472">
        <v>43677</v>
      </c>
      <c r="G976" s="467" t="s">
        <v>1874</v>
      </c>
      <c r="H976" s="467" t="s">
        <v>2410</v>
      </c>
      <c r="I976" s="467" t="s">
        <v>2411</v>
      </c>
      <c r="J976" s="467" t="s">
        <v>1953</v>
      </c>
      <c r="K976" s="467">
        <v>7.97</v>
      </c>
      <c r="L976" s="467" t="s">
        <v>10</v>
      </c>
      <c r="M976" s="467">
        <v>10.119999999999999</v>
      </c>
      <c r="N976" s="467" t="s">
        <v>394</v>
      </c>
      <c r="O976" s="467" t="s">
        <v>2399</v>
      </c>
      <c r="P976" s="467" t="s">
        <v>307</v>
      </c>
      <c r="Q976" s="467" t="s">
        <v>434</v>
      </c>
      <c r="R976" s="467" t="s">
        <v>2168</v>
      </c>
      <c r="S976" s="467" t="s">
        <v>61</v>
      </c>
      <c r="T976" s="467" t="s">
        <v>240</v>
      </c>
      <c r="U976" s="467" t="s">
        <v>302</v>
      </c>
      <c r="V976" s="467">
        <v>8.91</v>
      </c>
      <c r="W976" s="467">
        <v>10.119999999999999</v>
      </c>
    </row>
    <row r="977" spans="1:23">
      <c r="A977" s="467"/>
      <c r="B977" s="467"/>
      <c r="C977" s="468" t="s">
        <v>3590</v>
      </c>
      <c r="D977" s="467" t="s">
        <v>204</v>
      </c>
      <c r="E977" s="467" t="s">
        <v>259</v>
      </c>
      <c r="F977" s="472">
        <v>43677</v>
      </c>
      <c r="G977" s="467" t="s">
        <v>1808</v>
      </c>
      <c r="H977" s="467" t="s">
        <v>2410</v>
      </c>
      <c r="I977" s="467" t="s">
        <v>2411</v>
      </c>
      <c r="J977" s="467" t="s">
        <v>436</v>
      </c>
      <c r="K977" s="467">
        <v>0.53</v>
      </c>
      <c r="L977" s="467" t="s">
        <v>10</v>
      </c>
      <c r="M977" s="467">
        <v>0.67</v>
      </c>
      <c r="N977" s="467" t="s">
        <v>394</v>
      </c>
      <c r="O977" s="467" t="s">
        <v>2399</v>
      </c>
      <c r="P977" s="467" t="s">
        <v>307</v>
      </c>
      <c r="Q977" s="467" t="s">
        <v>434</v>
      </c>
      <c r="R977" s="467" t="s">
        <v>2168</v>
      </c>
      <c r="S977" s="467" t="s">
        <v>61</v>
      </c>
      <c r="T977" s="467" t="s">
        <v>240</v>
      </c>
      <c r="U977" s="467" t="s">
        <v>302</v>
      </c>
      <c r="V977" s="467">
        <v>0.59</v>
      </c>
      <c r="W977" s="467">
        <v>0.67</v>
      </c>
    </row>
    <row r="978" spans="1:23">
      <c r="A978" s="467"/>
      <c r="B978" s="467"/>
      <c r="C978" s="468" t="s">
        <v>3591</v>
      </c>
      <c r="D978" s="467" t="s">
        <v>204</v>
      </c>
      <c r="E978" s="467" t="s">
        <v>259</v>
      </c>
      <c r="F978" s="472">
        <v>43708</v>
      </c>
      <c r="G978" s="467" t="s">
        <v>1875</v>
      </c>
      <c r="H978" s="467" t="s">
        <v>2435</v>
      </c>
      <c r="I978" s="467" t="s">
        <v>2332</v>
      </c>
      <c r="J978" s="467" t="s">
        <v>1954</v>
      </c>
      <c r="K978" s="467">
        <v>294.01</v>
      </c>
      <c r="L978" s="467" t="s">
        <v>10</v>
      </c>
      <c r="M978" s="467">
        <v>359.22</v>
      </c>
      <c r="N978" s="467" t="s">
        <v>387</v>
      </c>
      <c r="O978" s="467" t="s">
        <v>3007</v>
      </c>
      <c r="P978" s="467" t="s">
        <v>307</v>
      </c>
      <c r="Q978" s="467" t="s">
        <v>434</v>
      </c>
      <c r="R978" s="467" t="s">
        <v>2168</v>
      </c>
      <c r="S978" s="467" t="s">
        <v>61</v>
      </c>
      <c r="T978" s="467" t="s">
        <v>240</v>
      </c>
      <c r="U978" s="467" t="s">
        <v>302</v>
      </c>
      <c r="V978" s="467">
        <v>320.79000000000002</v>
      </c>
      <c r="W978" s="467">
        <v>359.22</v>
      </c>
    </row>
    <row r="979" spans="1:23">
      <c r="A979" s="467"/>
      <c r="B979" s="467"/>
      <c r="C979" s="468" t="s">
        <v>3592</v>
      </c>
      <c r="D979" s="467" t="s">
        <v>204</v>
      </c>
      <c r="E979" s="467" t="s">
        <v>259</v>
      </c>
      <c r="F979" s="472">
        <v>43708</v>
      </c>
      <c r="G979" s="467" t="s">
        <v>1877</v>
      </c>
      <c r="H979" s="467" t="s">
        <v>2435</v>
      </c>
      <c r="I979" s="467" t="s">
        <v>2332</v>
      </c>
      <c r="J979" s="467" t="s">
        <v>1955</v>
      </c>
      <c r="K979" s="467">
        <v>39.76</v>
      </c>
      <c r="L979" s="467" t="s">
        <v>10</v>
      </c>
      <c r="M979" s="467">
        <v>48.58</v>
      </c>
      <c r="N979" s="467" t="s">
        <v>391</v>
      </c>
      <c r="O979" s="467" t="s">
        <v>3009</v>
      </c>
      <c r="P979" s="467" t="s">
        <v>307</v>
      </c>
      <c r="Q979" s="467" t="s">
        <v>434</v>
      </c>
      <c r="R979" s="467" t="s">
        <v>2168</v>
      </c>
      <c r="S979" s="467" t="s">
        <v>61</v>
      </c>
      <c r="T979" s="467" t="s">
        <v>240</v>
      </c>
      <c r="U979" s="467" t="s">
        <v>302</v>
      </c>
      <c r="V979" s="467">
        <v>43.38</v>
      </c>
      <c r="W979" s="467">
        <v>48.58</v>
      </c>
    </row>
    <row r="980" spans="1:23">
      <c r="A980" s="467"/>
      <c r="B980" s="467"/>
      <c r="C980" s="468" t="s">
        <v>3593</v>
      </c>
      <c r="D980" s="467" t="s">
        <v>204</v>
      </c>
      <c r="E980" s="467" t="s">
        <v>259</v>
      </c>
      <c r="F980" s="472">
        <v>43708</v>
      </c>
      <c r="G980" s="467" t="s">
        <v>1879</v>
      </c>
      <c r="H980" s="467" t="s">
        <v>2435</v>
      </c>
      <c r="I980" s="467" t="s">
        <v>2332</v>
      </c>
      <c r="J980" s="467" t="s">
        <v>1957</v>
      </c>
      <c r="K980" s="467">
        <v>6.63</v>
      </c>
      <c r="L980" s="467" t="s">
        <v>10</v>
      </c>
      <c r="M980" s="467">
        <v>8.1</v>
      </c>
      <c r="N980" s="467" t="s">
        <v>394</v>
      </c>
      <c r="O980" s="467" t="s">
        <v>2399</v>
      </c>
      <c r="P980" s="467" t="s">
        <v>307</v>
      </c>
      <c r="Q980" s="467" t="s">
        <v>434</v>
      </c>
      <c r="R980" s="467" t="s">
        <v>2168</v>
      </c>
      <c r="S980" s="467" t="s">
        <v>61</v>
      </c>
      <c r="T980" s="467" t="s">
        <v>240</v>
      </c>
      <c r="U980" s="467" t="s">
        <v>302</v>
      </c>
      <c r="V980" s="467">
        <v>7.23</v>
      </c>
      <c r="W980" s="467">
        <v>8.1</v>
      </c>
    </row>
    <row r="981" spans="1:23">
      <c r="A981" s="467"/>
      <c r="B981" s="467"/>
      <c r="C981" s="468" t="s">
        <v>3594</v>
      </c>
      <c r="D981" s="467" t="s">
        <v>204</v>
      </c>
      <c r="E981" s="467" t="s">
        <v>259</v>
      </c>
      <c r="F981" s="472">
        <v>43708</v>
      </c>
      <c r="G981" s="467" t="s">
        <v>1840</v>
      </c>
      <c r="H981" s="467" t="s">
        <v>2435</v>
      </c>
      <c r="I981" s="467" t="s">
        <v>2332</v>
      </c>
      <c r="J981" s="467" t="s">
        <v>1956</v>
      </c>
      <c r="K981" s="467">
        <v>0.44</v>
      </c>
      <c r="L981" s="467" t="s">
        <v>10</v>
      </c>
      <c r="M981" s="467">
        <v>0.54</v>
      </c>
      <c r="N981" s="467" t="s">
        <v>394</v>
      </c>
      <c r="O981" s="467" t="s">
        <v>2399</v>
      </c>
      <c r="P981" s="467" t="s">
        <v>307</v>
      </c>
      <c r="Q981" s="467" t="s">
        <v>434</v>
      </c>
      <c r="R981" s="467" t="s">
        <v>2168</v>
      </c>
      <c r="S981" s="467" t="s">
        <v>61</v>
      </c>
      <c r="T981" s="467" t="s">
        <v>240</v>
      </c>
      <c r="U981" s="467" t="s">
        <v>302</v>
      </c>
      <c r="V981" s="467">
        <v>0.48</v>
      </c>
      <c r="W981" s="467">
        <v>0.54</v>
      </c>
    </row>
    <row r="982" spans="1:23">
      <c r="A982" s="467"/>
      <c r="B982" s="467"/>
      <c r="C982" s="468" t="s">
        <v>3595</v>
      </c>
      <c r="D982" s="467" t="s">
        <v>204</v>
      </c>
      <c r="E982" s="467" t="s">
        <v>259</v>
      </c>
      <c r="F982" s="472">
        <v>43738</v>
      </c>
      <c r="G982" s="467" t="s">
        <v>1583</v>
      </c>
      <c r="H982" s="467" t="s">
        <v>2858</v>
      </c>
      <c r="I982" s="467" t="s">
        <v>2248</v>
      </c>
      <c r="J982" s="467" t="s">
        <v>1611</v>
      </c>
      <c r="K982" s="467">
        <v>74.34</v>
      </c>
      <c r="L982" s="467" t="s">
        <v>10</v>
      </c>
      <c r="M982" s="467">
        <v>90.41</v>
      </c>
      <c r="N982" s="467" t="s">
        <v>387</v>
      </c>
      <c r="O982" s="467" t="s">
        <v>3007</v>
      </c>
      <c r="P982" s="467" t="s">
        <v>307</v>
      </c>
      <c r="Q982" s="467" t="s">
        <v>434</v>
      </c>
      <c r="R982" s="467" t="s">
        <v>2168</v>
      </c>
      <c r="S982" s="467" t="s">
        <v>61</v>
      </c>
      <c r="T982" s="467" t="s">
        <v>240</v>
      </c>
      <c r="U982" s="467" t="s">
        <v>302</v>
      </c>
      <c r="V982" s="467">
        <v>82.12</v>
      </c>
      <c r="W982" s="467">
        <v>90.41</v>
      </c>
    </row>
    <row r="983" spans="1:23">
      <c r="A983" s="467"/>
      <c r="B983" s="467"/>
      <c r="C983" s="468" t="s">
        <v>3596</v>
      </c>
      <c r="D983" s="467" t="s">
        <v>204</v>
      </c>
      <c r="E983" s="467" t="s">
        <v>259</v>
      </c>
      <c r="F983" s="472">
        <v>43738</v>
      </c>
      <c r="G983" s="467" t="s">
        <v>1584</v>
      </c>
      <c r="H983" s="467" t="s">
        <v>2858</v>
      </c>
      <c r="I983" s="467" t="s">
        <v>2248</v>
      </c>
      <c r="J983" s="467" t="s">
        <v>1612</v>
      </c>
      <c r="K983" s="467">
        <v>9.99</v>
      </c>
      <c r="L983" s="467" t="s">
        <v>10</v>
      </c>
      <c r="M983" s="467">
        <v>12.15</v>
      </c>
      <c r="N983" s="467" t="s">
        <v>391</v>
      </c>
      <c r="O983" s="467" t="s">
        <v>3009</v>
      </c>
      <c r="P983" s="467" t="s">
        <v>307</v>
      </c>
      <c r="Q983" s="467" t="s">
        <v>434</v>
      </c>
      <c r="R983" s="467" t="s">
        <v>2168</v>
      </c>
      <c r="S983" s="467" t="s">
        <v>61</v>
      </c>
      <c r="T983" s="467" t="s">
        <v>240</v>
      </c>
      <c r="U983" s="467" t="s">
        <v>302</v>
      </c>
      <c r="V983" s="467">
        <v>11.03</v>
      </c>
      <c r="W983" s="467">
        <v>12.15</v>
      </c>
    </row>
    <row r="984" spans="1:23">
      <c r="A984" s="467"/>
      <c r="B984" s="467"/>
      <c r="C984" s="468" t="s">
        <v>3597</v>
      </c>
      <c r="D984" s="467" t="s">
        <v>204</v>
      </c>
      <c r="E984" s="467" t="s">
        <v>259</v>
      </c>
      <c r="F984" s="472">
        <v>43738</v>
      </c>
      <c r="G984" s="467" t="s">
        <v>1586</v>
      </c>
      <c r="H984" s="467" t="s">
        <v>2858</v>
      </c>
      <c r="I984" s="467" t="s">
        <v>2248</v>
      </c>
      <c r="J984" s="467" t="s">
        <v>1614</v>
      </c>
      <c r="K984" s="467">
        <v>1.66</v>
      </c>
      <c r="L984" s="467" t="s">
        <v>10</v>
      </c>
      <c r="M984" s="467">
        <v>2.02</v>
      </c>
      <c r="N984" s="467" t="s">
        <v>394</v>
      </c>
      <c r="O984" s="467" t="s">
        <v>2399</v>
      </c>
      <c r="P984" s="467" t="s">
        <v>307</v>
      </c>
      <c r="Q984" s="467" t="s">
        <v>434</v>
      </c>
      <c r="R984" s="467" t="s">
        <v>2168</v>
      </c>
      <c r="S984" s="467" t="s">
        <v>61</v>
      </c>
      <c r="T984" s="467" t="s">
        <v>240</v>
      </c>
      <c r="U984" s="467" t="s">
        <v>302</v>
      </c>
      <c r="V984" s="467">
        <v>1.83</v>
      </c>
      <c r="W984" s="467">
        <v>2.02</v>
      </c>
    </row>
    <row r="985" spans="1:23">
      <c r="A985" s="467"/>
      <c r="B985" s="467"/>
      <c r="C985" s="468" t="s">
        <v>3598</v>
      </c>
      <c r="D985" s="467" t="s">
        <v>204</v>
      </c>
      <c r="E985" s="467" t="s">
        <v>259</v>
      </c>
      <c r="F985" s="472">
        <v>43738</v>
      </c>
      <c r="G985" s="467" t="s">
        <v>1588</v>
      </c>
      <c r="H985" s="467" t="s">
        <v>2858</v>
      </c>
      <c r="I985" s="467" t="s">
        <v>2248</v>
      </c>
      <c r="J985" s="467" t="s">
        <v>1613</v>
      </c>
      <c r="K985" s="467">
        <v>0.11</v>
      </c>
      <c r="L985" s="467" t="s">
        <v>10</v>
      </c>
      <c r="M985" s="467">
        <v>0.13</v>
      </c>
      <c r="N985" s="467" t="s">
        <v>394</v>
      </c>
      <c r="O985" s="467" t="s">
        <v>2399</v>
      </c>
      <c r="P985" s="467" t="s">
        <v>307</v>
      </c>
      <c r="Q985" s="467" t="s">
        <v>434</v>
      </c>
      <c r="R985" s="467" t="s">
        <v>2168</v>
      </c>
      <c r="S985" s="467" t="s">
        <v>61</v>
      </c>
      <c r="T985" s="467" t="s">
        <v>240</v>
      </c>
      <c r="U985" s="467" t="s">
        <v>302</v>
      </c>
      <c r="V985" s="467">
        <v>0.12</v>
      </c>
      <c r="W985" s="467">
        <v>0.13</v>
      </c>
    </row>
    <row r="986" spans="1:23">
      <c r="A986" s="467"/>
      <c r="B986" s="467"/>
      <c r="C986" s="468" t="s">
        <v>3599</v>
      </c>
      <c r="D986" s="467" t="s">
        <v>204</v>
      </c>
      <c r="E986" s="467" t="s">
        <v>259</v>
      </c>
      <c r="F986" s="472">
        <v>43769</v>
      </c>
      <c r="G986" s="467" t="s">
        <v>2740</v>
      </c>
      <c r="H986" s="467" t="s">
        <v>2258</v>
      </c>
      <c r="I986" s="467" t="s">
        <v>2176</v>
      </c>
      <c r="J986" s="467" t="s">
        <v>436</v>
      </c>
      <c r="K986" s="467">
        <v>1.02</v>
      </c>
      <c r="L986" s="467" t="s">
        <v>10</v>
      </c>
      <c r="M986" s="467">
        <v>1.25</v>
      </c>
      <c r="N986" s="467" t="s">
        <v>394</v>
      </c>
      <c r="O986" s="467" t="s">
        <v>2399</v>
      </c>
      <c r="P986" s="467" t="s">
        <v>307</v>
      </c>
      <c r="Q986" s="467" t="s">
        <v>947</v>
      </c>
      <c r="R986" s="467" t="s">
        <v>2168</v>
      </c>
      <c r="S986" s="467" t="s">
        <v>61</v>
      </c>
      <c r="T986" s="467" t="s">
        <v>240</v>
      </c>
      <c r="U986" s="467" t="s">
        <v>302</v>
      </c>
      <c r="V986" s="467">
        <v>1.1499999999999999</v>
      </c>
      <c r="W986" s="467">
        <v>1.25</v>
      </c>
    </row>
    <row r="987" spans="1:23">
      <c r="A987" s="467"/>
      <c r="B987" s="467"/>
      <c r="C987" s="468" t="s">
        <v>3600</v>
      </c>
      <c r="D987" s="467" t="s">
        <v>204</v>
      </c>
      <c r="E987" s="467" t="s">
        <v>259</v>
      </c>
      <c r="F987" s="472">
        <v>43830</v>
      </c>
      <c r="G987" s="467" t="s">
        <v>3056</v>
      </c>
      <c r="H987" s="467" t="s">
        <v>3601</v>
      </c>
      <c r="I987" s="467" t="s">
        <v>2397</v>
      </c>
      <c r="J987" s="467" t="s">
        <v>3602</v>
      </c>
      <c r="K987" s="467">
        <v>162.58000000000001</v>
      </c>
      <c r="L987" s="467" t="s">
        <v>10</v>
      </c>
      <c r="M987" s="467">
        <v>210.26</v>
      </c>
      <c r="N987" s="467" t="s">
        <v>387</v>
      </c>
      <c r="O987" s="467" t="s">
        <v>3007</v>
      </c>
      <c r="P987" s="467" t="s">
        <v>307</v>
      </c>
      <c r="Q987" s="467" t="s">
        <v>434</v>
      </c>
      <c r="R987" s="467" t="s">
        <v>2168</v>
      </c>
      <c r="S987" s="467" t="s">
        <v>61</v>
      </c>
      <c r="T987" s="467" t="s">
        <v>240</v>
      </c>
      <c r="U987" s="467" t="s">
        <v>302</v>
      </c>
      <c r="V987" s="467">
        <v>190.87</v>
      </c>
      <c r="W987" s="467">
        <v>210.26</v>
      </c>
    </row>
    <row r="988" spans="1:23">
      <c r="A988" s="467"/>
      <c r="B988" s="467"/>
      <c r="C988" s="468" t="s">
        <v>3603</v>
      </c>
      <c r="D988" s="467" t="s">
        <v>204</v>
      </c>
      <c r="E988" s="467" t="s">
        <v>259</v>
      </c>
      <c r="F988" s="472">
        <v>43830</v>
      </c>
      <c r="G988" s="467" t="s">
        <v>3060</v>
      </c>
      <c r="H988" s="467" t="s">
        <v>3061</v>
      </c>
      <c r="I988" s="467" t="s">
        <v>2397</v>
      </c>
      <c r="J988" s="467" t="s">
        <v>3604</v>
      </c>
      <c r="K988" s="467">
        <v>30.81</v>
      </c>
      <c r="L988" s="467" t="s">
        <v>10</v>
      </c>
      <c r="M988" s="467">
        <v>39.840000000000003</v>
      </c>
      <c r="N988" s="467" t="s">
        <v>391</v>
      </c>
      <c r="O988" s="467" t="s">
        <v>3009</v>
      </c>
      <c r="P988" s="467" t="s">
        <v>307</v>
      </c>
      <c r="Q988" s="467" t="s">
        <v>434</v>
      </c>
      <c r="R988" s="467" t="s">
        <v>2168</v>
      </c>
      <c r="S988" s="467" t="s">
        <v>61</v>
      </c>
      <c r="T988" s="467" t="s">
        <v>240</v>
      </c>
      <c r="U988" s="467" t="s">
        <v>302</v>
      </c>
      <c r="V988" s="467">
        <v>36.17</v>
      </c>
      <c r="W988" s="467">
        <v>39.840000000000003</v>
      </c>
    </row>
    <row r="989" spans="1:23">
      <c r="A989" s="467"/>
      <c r="B989" s="467"/>
      <c r="C989" s="468" t="s">
        <v>3605</v>
      </c>
      <c r="D989" s="467" t="s">
        <v>204</v>
      </c>
      <c r="E989" s="467" t="s">
        <v>259</v>
      </c>
      <c r="F989" s="472">
        <v>43830</v>
      </c>
      <c r="G989" s="467" t="s">
        <v>2395</v>
      </c>
      <c r="H989" s="467" t="s">
        <v>2396</v>
      </c>
      <c r="I989" s="467" t="s">
        <v>2397</v>
      </c>
      <c r="J989" s="467" t="s">
        <v>436</v>
      </c>
      <c r="K989" s="467">
        <v>0.34</v>
      </c>
      <c r="L989" s="467" t="s">
        <v>10</v>
      </c>
      <c r="M989" s="467">
        <v>0.44</v>
      </c>
      <c r="N989" s="467" t="s">
        <v>394</v>
      </c>
      <c r="O989" s="467" t="s">
        <v>2399</v>
      </c>
      <c r="P989" s="467" t="s">
        <v>307</v>
      </c>
      <c r="Q989" s="467" t="s">
        <v>434</v>
      </c>
      <c r="R989" s="467" t="s">
        <v>2168</v>
      </c>
      <c r="S989" s="467" t="s">
        <v>61</v>
      </c>
      <c r="T989" s="467" t="s">
        <v>240</v>
      </c>
      <c r="U989" s="467" t="s">
        <v>302</v>
      </c>
      <c r="V989" s="467">
        <v>0.4</v>
      </c>
      <c r="W989" s="467">
        <v>0.44</v>
      </c>
    </row>
    <row r="990" spans="1:23">
      <c r="A990" s="467"/>
      <c r="B990" s="467"/>
      <c r="C990" s="468" t="s">
        <v>3606</v>
      </c>
      <c r="D990" s="467" t="s">
        <v>205</v>
      </c>
      <c r="E990" s="467" t="s">
        <v>259</v>
      </c>
      <c r="F990" s="472">
        <v>43496</v>
      </c>
      <c r="G990" s="467" t="s">
        <v>385</v>
      </c>
      <c r="H990" s="467" t="s">
        <v>3005</v>
      </c>
      <c r="I990" s="467" t="s">
        <v>3006</v>
      </c>
      <c r="J990" s="467" t="s">
        <v>438</v>
      </c>
      <c r="K990" s="467">
        <v>256.39</v>
      </c>
      <c r="L990" s="467" t="s">
        <v>10</v>
      </c>
      <c r="M990" s="467">
        <v>327.16000000000003</v>
      </c>
      <c r="N990" s="467" t="s">
        <v>387</v>
      </c>
      <c r="O990" s="467" t="s">
        <v>3007</v>
      </c>
      <c r="P990" s="467" t="s">
        <v>307</v>
      </c>
      <c r="Q990" s="467" t="s">
        <v>439</v>
      </c>
      <c r="R990" s="467" t="s">
        <v>2168</v>
      </c>
      <c r="S990" s="467" t="s">
        <v>61</v>
      </c>
      <c r="T990" s="467" t="s">
        <v>240</v>
      </c>
      <c r="U990" s="467" t="s">
        <v>302</v>
      </c>
      <c r="V990" s="467">
        <v>284.02</v>
      </c>
      <c r="W990" s="467">
        <v>327.16000000000003</v>
      </c>
    </row>
    <row r="991" spans="1:23">
      <c r="A991" s="467"/>
      <c r="B991" s="467"/>
      <c r="C991" s="468" t="s">
        <v>3607</v>
      </c>
      <c r="D991" s="467" t="s">
        <v>205</v>
      </c>
      <c r="E991" s="467" t="s">
        <v>259</v>
      </c>
      <c r="F991" s="472">
        <v>43496</v>
      </c>
      <c r="G991" s="467" t="s">
        <v>389</v>
      </c>
      <c r="H991" s="467" t="s">
        <v>3005</v>
      </c>
      <c r="I991" s="467" t="s">
        <v>3006</v>
      </c>
      <c r="J991" s="467" t="s">
        <v>440</v>
      </c>
      <c r="K991" s="467">
        <v>35.119999999999997</v>
      </c>
      <c r="L991" s="467" t="s">
        <v>10</v>
      </c>
      <c r="M991" s="467">
        <v>44.81</v>
      </c>
      <c r="N991" s="467" t="s">
        <v>391</v>
      </c>
      <c r="O991" s="467" t="s">
        <v>3009</v>
      </c>
      <c r="P991" s="467" t="s">
        <v>307</v>
      </c>
      <c r="Q991" s="467" t="s">
        <v>439</v>
      </c>
      <c r="R991" s="467" t="s">
        <v>2168</v>
      </c>
      <c r="S991" s="467" t="s">
        <v>61</v>
      </c>
      <c r="T991" s="467" t="s">
        <v>240</v>
      </c>
      <c r="U991" s="467" t="s">
        <v>302</v>
      </c>
      <c r="V991" s="467">
        <v>38.9</v>
      </c>
      <c r="W991" s="467">
        <v>44.81</v>
      </c>
    </row>
    <row r="992" spans="1:23">
      <c r="A992" s="467"/>
      <c r="B992" s="467"/>
      <c r="C992" s="468" t="s">
        <v>3608</v>
      </c>
      <c r="D992" s="467" t="s">
        <v>205</v>
      </c>
      <c r="E992" s="467" t="s">
        <v>259</v>
      </c>
      <c r="F992" s="472">
        <v>43496</v>
      </c>
      <c r="G992" s="467" t="s">
        <v>392</v>
      </c>
      <c r="H992" s="467" t="s">
        <v>3005</v>
      </c>
      <c r="I992" s="467" t="s">
        <v>3006</v>
      </c>
      <c r="J992" s="467" t="s">
        <v>442</v>
      </c>
      <c r="K992" s="467">
        <v>0.39</v>
      </c>
      <c r="L992" s="467" t="s">
        <v>10</v>
      </c>
      <c r="M992" s="467">
        <v>0.5</v>
      </c>
      <c r="N992" s="467" t="s">
        <v>394</v>
      </c>
      <c r="O992" s="467" t="s">
        <v>2399</v>
      </c>
      <c r="P992" s="467" t="s">
        <v>307</v>
      </c>
      <c r="Q992" s="467" t="s">
        <v>439</v>
      </c>
      <c r="R992" s="467" t="s">
        <v>2168</v>
      </c>
      <c r="S992" s="467" t="s">
        <v>61</v>
      </c>
      <c r="T992" s="467" t="s">
        <v>240</v>
      </c>
      <c r="U992" s="467" t="s">
        <v>302</v>
      </c>
      <c r="V992" s="467">
        <v>0.43</v>
      </c>
      <c r="W992" s="467">
        <v>0.5</v>
      </c>
    </row>
    <row r="993" spans="1:23">
      <c r="A993" s="467"/>
      <c r="B993" s="467"/>
      <c r="C993" s="468" t="s">
        <v>3609</v>
      </c>
      <c r="D993" s="467" t="s">
        <v>205</v>
      </c>
      <c r="E993" s="467" t="s">
        <v>259</v>
      </c>
      <c r="F993" s="472">
        <v>43496</v>
      </c>
      <c r="G993" s="467" t="s">
        <v>395</v>
      </c>
      <c r="H993" s="467" t="s">
        <v>3005</v>
      </c>
      <c r="I993" s="467" t="s">
        <v>3006</v>
      </c>
      <c r="J993" s="467" t="s">
        <v>441</v>
      </c>
      <c r="K993" s="467">
        <v>5.85</v>
      </c>
      <c r="L993" s="467" t="s">
        <v>10</v>
      </c>
      <c r="M993" s="467">
        <v>7.47</v>
      </c>
      <c r="N993" s="467" t="s">
        <v>394</v>
      </c>
      <c r="O993" s="467" t="s">
        <v>2399</v>
      </c>
      <c r="P993" s="467" t="s">
        <v>307</v>
      </c>
      <c r="Q993" s="467" t="s">
        <v>439</v>
      </c>
      <c r="R993" s="467" t="s">
        <v>2168</v>
      </c>
      <c r="S993" s="467" t="s">
        <v>61</v>
      </c>
      <c r="T993" s="467" t="s">
        <v>240</v>
      </c>
      <c r="U993" s="467" t="s">
        <v>302</v>
      </c>
      <c r="V993" s="467">
        <v>6.48</v>
      </c>
      <c r="W993" s="467">
        <v>7.47</v>
      </c>
    </row>
    <row r="994" spans="1:23">
      <c r="A994" s="467"/>
      <c r="B994" s="467"/>
      <c r="C994" s="468" t="s">
        <v>3610</v>
      </c>
      <c r="D994" s="467" t="s">
        <v>205</v>
      </c>
      <c r="E994" s="467" t="s">
        <v>259</v>
      </c>
      <c r="F994" s="472">
        <v>43524</v>
      </c>
      <c r="G994" s="467" t="s">
        <v>400</v>
      </c>
      <c r="H994" s="467" t="s">
        <v>2824</v>
      </c>
      <c r="I994" s="467" t="s">
        <v>2825</v>
      </c>
      <c r="J994" s="467" t="s">
        <v>438</v>
      </c>
      <c r="K994" s="467">
        <v>253.65</v>
      </c>
      <c r="L994" s="467" t="s">
        <v>10</v>
      </c>
      <c r="M994" s="467">
        <v>333.16</v>
      </c>
      <c r="N994" s="467" t="s">
        <v>387</v>
      </c>
      <c r="O994" s="467" t="s">
        <v>3007</v>
      </c>
      <c r="P994" s="467" t="s">
        <v>307</v>
      </c>
      <c r="Q994" s="467" t="s">
        <v>439</v>
      </c>
      <c r="R994" s="467" t="s">
        <v>2168</v>
      </c>
      <c r="S994" s="467" t="s">
        <v>61</v>
      </c>
      <c r="T994" s="467" t="s">
        <v>240</v>
      </c>
      <c r="U994" s="467" t="s">
        <v>302</v>
      </c>
      <c r="V994" s="467">
        <v>290.42</v>
      </c>
      <c r="W994" s="467">
        <v>333.16</v>
      </c>
    </row>
    <row r="995" spans="1:23">
      <c r="A995" s="467"/>
      <c r="B995" s="467"/>
      <c r="C995" s="468" t="s">
        <v>3611</v>
      </c>
      <c r="D995" s="467" t="s">
        <v>205</v>
      </c>
      <c r="E995" s="467" t="s">
        <v>259</v>
      </c>
      <c r="F995" s="472">
        <v>43524</v>
      </c>
      <c r="G995" s="467" t="s">
        <v>401</v>
      </c>
      <c r="H995" s="467" t="s">
        <v>2824</v>
      </c>
      <c r="I995" s="467" t="s">
        <v>2825</v>
      </c>
      <c r="J995" s="467" t="s">
        <v>440</v>
      </c>
      <c r="K995" s="467">
        <v>34.119999999999997</v>
      </c>
      <c r="L995" s="467" t="s">
        <v>10</v>
      </c>
      <c r="M995" s="467">
        <v>44.81</v>
      </c>
      <c r="N995" s="467" t="s">
        <v>391</v>
      </c>
      <c r="O995" s="467" t="s">
        <v>3009</v>
      </c>
      <c r="P995" s="467" t="s">
        <v>307</v>
      </c>
      <c r="Q995" s="467" t="s">
        <v>439</v>
      </c>
      <c r="R995" s="467" t="s">
        <v>2168</v>
      </c>
      <c r="S995" s="467" t="s">
        <v>61</v>
      </c>
      <c r="T995" s="467" t="s">
        <v>240</v>
      </c>
      <c r="U995" s="467" t="s">
        <v>302</v>
      </c>
      <c r="V995" s="467">
        <v>39.07</v>
      </c>
      <c r="W995" s="467">
        <v>44.81</v>
      </c>
    </row>
    <row r="996" spans="1:23">
      <c r="A996" s="467"/>
      <c r="B996" s="467"/>
      <c r="C996" s="468" t="s">
        <v>3612</v>
      </c>
      <c r="D996" s="467" t="s">
        <v>205</v>
      </c>
      <c r="E996" s="467" t="s">
        <v>259</v>
      </c>
      <c r="F996" s="472">
        <v>43524</v>
      </c>
      <c r="G996" s="467" t="s">
        <v>402</v>
      </c>
      <c r="H996" s="467" t="s">
        <v>2824</v>
      </c>
      <c r="I996" s="467" t="s">
        <v>2825</v>
      </c>
      <c r="J996" s="467" t="s">
        <v>441</v>
      </c>
      <c r="K996" s="467">
        <v>5.69</v>
      </c>
      <c r="L996" s="467" t="s">
        <v>10</v>
      </c>
      <c r="M996" s="467">
        <v>7.47</v>
      </c>
      <c r="N996" s="467" t="s">
        <v>394</v>
      </c>
      <c r="O996" s="467" t="s">
        <v>2399</v>
      </c>
      <c r="P996" s="467" t="s">
        <v>307</v>
      </c>
      <c r="Q996" s="467" t="s">
        <v>439</v>
      </c>
      <c r="R996" s="467" t="s">
        <v>2168</v>
      </c>
      <c r="S996" s="467" t="s">
        <v>61</v>
      </c>
      <c r="T996" s="467" t="s">
        <v>240</v>
      </c>
      <c r="U996" s="467" t="s">
        <v>302</v>
      </c>
      <c r="V996" s="467">
        <v>6.51</v>
      </c>
      <c r="W996" s="467">
        <v>7.47</v>
      </c>
    </row>
    <row r="997" spans="1:23">
      <c r="A997" s="467"/>
      <c r="B997" s="467"/>
      <c r="C997" s="468" t="s">
        <v>3613</v>
      </c>
      <c r="D997" s="467" t="s">
        <v>205</v>
      </c>
      <c r="E997" s="467" t="s">
        <v>259</v>
      </c>
      <c r="F997" s="472">
        <v>43524</v>
      </c>
      <c r="G997" s="467" t="s">
        <v>403</v>
      </c>
      <c r="H997" s="467" t="s">
        <v>2824</v>
      </c>
      <c r="I997" s="467" t="s">
        <v>2825</v>
      </c>
      <c r="J997" s="467" t="s">
        <v>442</v>
      </c>
      <c r="K997" s="467">
        <v>0.38</v>
      </c>
      <c r="L997" s="467" t="s">
        <v>10</v>
      </c>
      <c r="M997" s="467">
        <v>0.5</v>
      </c>
      <c r="N997" s="467" t="s">
        <v>394</v>
      </c>
      <c r="O997" s="467" t="s">
        <v>2399</v>
      </c>
      <c r="P997" s="467" t="s">
        <v>307</v>
      </c>
      <c r="Q997" s="467" t="s">
        <v>439</v>
      </c>
      <c r="R997" s="467" t="s">
        <v>2168</v>
      </c>
      <c r="S997" s="467" t="s">
        <v>61</v>
      </c>
      <c r="T997" s="467" t="s">
        <v>240</v>
      </c>
      <c r="U997" s="467" t="s">
        <v>302</v>
      </c>
      <c r="V997" s="467">
        <v>0.44</v>
      </c>
      <c r="W997" s="467">
        <v>0.5</v>
      </c>
    </row>
    <row r="998" spans="1:23">
      <c r="A998" s="467"/>
      <c r="B998" s="467"/>
      <c r="C998" s="468" t="s">
        <v>3614</v>
      </c>
      <c r="D998" s="467" t="s">
        <v>205</v>
      </c>
      <c r="E998" s="467" t="s">
        <v>259</v>
      </c>
      <c r="F998" s="472">
        <v>43555</v>
      </c>
      <c r="G998" s="467" t="s">
        <v>404</v>
      </c>
      <c r="H998" s="467" t="s">
        <v>3084</v>
      </c>
      <c r="I998" s="467" t="s">
        <v>2170</v>
      </c>
      <c r="J998" s="467" t="s">
        <v>438</v>
      </c>
      <c r="K998" s="467">
        <v>296.61</v>
      </c>
      <c r="L998" s="467" t="s">
        <v>10</v>
      </c>
      <c r="M998" s="467">
        <v>393.79</v>
      </c>
      <c r="N998" s="467" t="s">
        <v>387</v>
      </c>
      <c r="O998" s="467" t="s">
        <v>3007</v>
      </c>
      <c r="P998" s="467" t="s">
        <v>307</v>
      </c>
      <c r="Q998" s="467" t="s">
        <v>439</v>
      </c>
      <c r="R998" s="467" t="s">
        <v>2168</v>
      </c>
      <c r="S998" s="467" t="s">
        <v>61</v>
      </c>
      <c r="T998" s="467" t="s">
        <v>240</v>
      </c>
      <c r="U998" s="467" t="s">
        <v>302</v>
      </c>
      <c r="V998" s="467">
        <v>346.9</v>
      </c>
      <c r="W998" s="467">
        <v>393.79</v>
      </c>
    </row>
    <row r="999" spans="1:23">
      <c r="A999" s="467"/>
      <c r="B999" s="467"/>
      <c r="C999" s="468" t="s">
        <v>3615</v>
      </c>
      <c r="D999" s="467" t="s">
        <v>205</v>
      </c>
      <c r="E999" s="467" t="s">
        <v>259</v>
      </c>
      <c r="F999" s="472">
        <v>43555</v>
      </c>
      <c r="G999" s="467" t="s">
        <v>405</v>
      </c>
      <c r="H999" s="467" t="s">
        <v>3084</v>
      </c>
      <c r="I999" s="467" t="s">
        <v>2170</v>
      </c>
      <c r="J999" s="467" t="s">
        <v>440</v>
      </c>
      <c r="K999" s="467">
        <v>40.5</v>
      </c>
      <c r="L999" s="467" t="s">
        <v>10</v>
      </c>
      <c r="M999" s="467">
        <v>53.77</v>
      </c>
      <c r="N999" s="467" t="s">
        <v>391</v>
      </c>
      <c r="O999" s="467" t="s">
        <v>3009</v>
      </c>
      <c r="P999" s="467" t="s">
        <v>307</v>
      </c>
      <c r="Q999" s="467" t="s">
        <v>439</v>
      </c>
      <c r="R999" s="467" t="s">
        <v>2168</v>
      </c>
      <c r="S999" s="467" t="s">
        <v>61</v>
      </c>
      <c r="T999" s="467" t="s">
        <v>240</v>
      </c>
      <c r="U999" s="467" t="s">
        <v>302</v>
      </c>
      <c r="V999" s="467">
        <v>47.37</v>
      </c>
      <c r="W999" s="467">
        <v>53.77</v>
      </c>
    </row>
    <row r="1000" spans="1:23">
      <c r="A1000" s="467"/>
      <c r="B1000" s="467"/>
      <c r="C1000" s="468" t="s">
        <v>3616</v>
      </c>
      <c r="D1000" s="467" t="s">
        <v>205</v>
      </c>
      <c r="E1000" s="467" t="s">
        <v>259</v>
      </c>
      <c r="F1000" s="472">
        <v>43555</v>
      </c>
      <c r="G1000" s="467" t="s">
        <v>406</v>
      </c>
      <c r="H1000" s="467" t="s">
        <v>3084</v>
      </c>
      <c r="I1000" s="467" t="s">
        <v>2170</v>
      </c>
      <c r="J1000" s="467" t="s">
        <v>442</v>
      </c>
      <c r="K1000" s="467">
        <v>0.45</v>
      </c>
      <c r="L1000" s="467" t="s">
        <v>10</v>
      </c>
      <c r="M1000" s="467">
        <v>0.6</v>
      </c>
      <c r="N1000" s="467" t="s">
        <v>394</v>
      </c>
      <c r="O1000" s="467" t="s">
        <v>2399</v>
      </c>
      <c r="P1000" s="467" t="s">
        <v>307</v>
      </c>
      <c r="Q1000" s="467" t="s">
        <v>439</v>
      </c>
      <c r="R1000" s="467" t="s">
        <v>2168</v>
      </c>
      <c r="S1000" s="467" t="s">
        <v>61</v>
      </c>
      <c r="T1000" s="467" t="s">
        <v>240</v>
      </c>
      <c r="U1000" s="467" t="s">
        <v>302</v>
      </c>
      <c r="V1000" s="467">
        <v>0.53</v>
      </c>
      <c r="W1000" s="467">
        <v>0.6</v>
      </c>
    </row>
    <row r="1001" spans="1:23">
      <c r="A1001" s="467"/>
      <c r="B1001" s="467"/>
      <c r="C1001" s="468" t="s">
        <v>3617</v>
      </c>
      <c r="D1001" s="467" t="s">
        <v>205</v>
      </c>
      <c r="E1001" s="467" t="s">
        <v>259</v>
      </c>
      <c r="F1001" s="472">
        <v>43555</v>
      </c>
      <c r="G1001" s="467" t="s">
        <v>407</v>
      </c>
      <c r="H1001" s="467" t="s">
        <v>3084</v>
      </c>
      <c r="I1001" s="467" t="s">
        <v>2170</v>
      </c>
      <c r="J1001" s="467" t="s">
        <v>441</v>
      </c>
      <c r="K1001" s="467">
        <v>6.75</v>
      </c>
      <c r="L1001" s="467" t="s">
        <v>10</v>
      </c>
      <c r="M1001" s="467">
        <v>8.9600000000000009</v>
      </c>
      <c r="N1001" s="467" t="s">
        <v>394</v>
      </c>
      <c r="O1001" s="467" t="s">
        <v>2399</v>
      </c>
      <c r="P1001" s="467" t="s">
        <v>307</v>
      </c>
      <c r="Q1001" s="467" t="s">
        <v>439</v>
      </c>
      <c r="R1001" s="467" t="s">
        <v>2168</v>
      </c>
      <c r="S1001" s="467" t="s">
        <v>61</v>
      </c>
      <c r="T1001" s="467" t="s">
        <v>240</v>
      </c>
      <c r="U1001" s="467" t="s">
        <v>302</v>
      </c>
      <c r="V1001" s="467">
        <v>7.89</v>
      </c>
      <c r="W1001" s="467">
        <v>8.9600000000000009</v>
      </c>
    </row>
    <row r="1002" spans="1:23">
      <c r="A1002" s="467"/>
      <c r="B1002" s="467"/>
      <c r="C1002" s="468" t="s">
        <v>3618</v>
      </c>
      <c r="D1002" s="467" t="s">
        <v>205</v>
      </c>
      <c r="E1002" s="467" t="s">
        <v>259</v>
      </c>
      <c r="F1002" s="472">
        <v>43555</v>
      </c>
      <c r="G1002" s="467" t="s">
        <v>443</v>
      </c>
      <c r="H1002" s="467" t="s">
        <v>3619</v>
      </c>
      <c r="I1002" s="467" t="s">
        <v>2170</v>
      </c>
      <c r="J1002" s="467" t="s">
        <v>444</v>
      </c>
      <c r="K1002" s="467">
        <v>79.09</v>
      </c>
      <c r="L1002" s="467" t="s">
        <v>10</v>
      </c>
      <c r="M1002" s="467">
        <v>105</v>
      </c>
      <c r="N1002" s="467" t="s">
        <v>416</v>
      </c>
      <c r="O1002" s="467" t="s">
        <v>2277</v>
      </c>
      <c r="P1002" s="467" t="s">
        <v>445</v>
      </c>
      <c r="Q1002" s="467" t="s">
        <v>446</v>
      </c>
      <c r="R1002" s="467" t="s">
        <v>2168</v>
      </c>
      <c r="S1002" s="467" t="s">
        <v>61</v>
      </c>
      <c r="T1002" s="467" t="s">
        <v>240</v>
      </c>
      <c r="U1002" s="467" t="s">
        <v>302</v>
      </c>
      <c r="V1002" s="467">
        <v>92.5</v>
      </c>
      <c r="W1002" s="467">
        <v>105</v>
      </c>
    </row>
    <row r="1003" spans="1:23">
      <c r="A1003" s="467"/>
      <c r="B1003" s="467"/>
      <c r="C1003" s="468" t="s">
        <v>3620</v>
      </c>
      <c r="D1003" s="467" t="s">
        <v>205</v>
      </c>
      <c r="E1003" s="467" t="s">
        <v>259</v>
      </c>
      <c r="F1003" s="472">
        <v>43555</v>
      </c>
      <c r="G1003" s="467" t="s">
        <v>443</v>
      </c>
      <c r="H1003" s="467" t="s">
        <v>3619</v>
      </c>
      <c r="I1003" s="467" t="s">
        <v>2170</v>
      </c>
      <c r="J1003" s="467" t="s">
        <v>447</v>
      </c>
      <c r="K1003" s="467">
        <v>105.45</v>
      </c>
      <c r="L1003" s="467" t="s">
        <v>10</v>
      </c>
      <c r="M1003" s="467">
        <v>140</v>
      </c>
      <c r="N1003" s="467" t="s">
        <v>416</v>
      </c>
      <c r="O1003" s="467" t="s">
        <v>2277</v>
      </c>
      <c r="P1003" s="467" t="s">
        <v>445</v>
      </c>
      <c r="Q1003" s="467" t="s">
        <v>270</v>
      </c>
      <c r="R1003" s="467" t="s">
        <v>2168</v>
      </c>
      <c r="S1003" s="467" t="s">
        <v>61</v>
      </c>
      <c r="T1003" s="467" t="s">
        <v>240</v>
      </c>
      <c r="U1003" s="467" t="s">
        <v>302</v>
      </c>
      <c r="V1003" s="467">
        <v>123.33</v>
      </c>
      <c r="W1003" s="467">
        <v>140</v>
      </c>
    </row>
    <row r="1004" spans="1:23">
      <c r="A1004" s="467"/>
      <c r="B1004" s="467"/>
      <c r="C1004" s="468" t="s">
        <v>3621</v>
      </c>
      <c r="D1004" s="467" t="s">
        <v>205</v>
      </c>
      <c r="E1004" s="467" t="s">
        <v>259</v>
      </c>
      <c r="F1004" s="472">
        <v>43585</v>
      </c>
      <c r="G1004" s="467" t="s">
        <v>959</v>
      </c>
      <c r="H1004" s="467" t="s">
        <v>2790</v>
      </c>
      <c r="I1004" s="467" t="s">
        <v>2791</v>
      </c>
      <c r="J1004" s="467" t="s">
        <v>438</v>
      </c>
      <c r="K1004" s="467">
        <v>305.61</v>
      </c>
      <c r="L1004" s="467" t="s">
        <v>10</v>
      </c>
      <c r="M1004" s="467">
        <v>398.59</v>
      </c>
      <c r="N1004" s="467" t="s">
        <v>387</v>
      </c>
      <c r="O1004" s="467" t="s">
        <v>3007</v>
      </c>
      <c r="P1004" s="467" t="s">
        <v>307</v>
      </c>
      <c r="Q1004" s="467" t="s">
        <v>439</v>
      </c>
      <c r="R1004" s="467" t="s">
        <v>2168</v>
      </c>
      <c r="S1004" s="467" t="s">
        <v>61</v>
      </c>
      <c r="T1004" s="467" t="s">
        <v>240</v>
      </c>
      <c r="U1004" s="467" t="s">
        <v>302</v>
      </c>
      <c r="V1004" s="467">
        <v>357.21</v>
      </c>
      <c r="W1004" s="467">
        <v>398.59</v>
      </c>
    </row>
    <row r="1005" spans="1:23">
      <c r="A1005" s="467"/>
      <c r="B1005" s="467"/>
      <c r="C1005" s="468" t="s">
        <v>3622</v>
      </c>
      <c r="D1005" s="467" t="s">
        <v>205</v>
      </c>
      <c r="E1005" s="467" t="s">
        <v>259</v>
      </c>
      <c r="F1005" s="472">
        <v>43585</v>
      </c>
      <c r="G1005" s="467" t="s">
        <v>960</v>
      </c>
      <c r="H1005" s="467" t="s">
        <v>2790</v>
      </c>
      <c r="I1005" s="467" t="s">
        <v>2791</v>
      </c>
      <c r="J1005" s="467" t="s">
        <v>440</v>
      </c>
      <c r="K1005" s="467">
        <v>41.23</v>
      </c>
      <c r="L1005" s="467" t="s">
        <v>10</v>
      </c>
      <c r="M1005" s="467">
        <v>53.77</v>
      </c>
      <c r="N1005" s="467" t="s">
        <v>391</v>
      </c>
      <c r="O1005" s="467" t="s">
        <v>3009</v>
      </c>
      <c r="P1005" s="467" t="s">
        <v>307</v>
      </c>
      <c r="Q1005" s="467" t="s">
        <v>439</v>
      </c>
      <c r="R1005" s="467" t="s">
        <v>2168</v>
      </c>
      <c r="S1005" s="467" t="s">
        <v>61</v>
      </c>
      <c r="T1005" s="467" t="s">
        <v>240</v>
      </c>
      <c r="U1005" s="467" t="s">
        <v>302</v>
      </c>
      <c r="V1005" s="467">
        <v>48.19</v>
      </c>
      <c r="W1005" s="467">
        <v>53.77</v>
      </c>
    </row>
    <row r="1006" spans="1:23">
      <c r="A1006" s="467"/>
      <c r="B1006" s="467"/>
      <c r="C1006" s="468" t="s">
        <v>3623</v>
      </c>
      <c r="D1006" s="467" t="s">
        <v>205</v>
      </c>
      <c r="E1006" s="467" t="s">
        <v>259</v>
      </c>
      <c r="F1006" s="472">
        <v>43585</v>
      </c>
      <c r="G1006" s="467" t="s">
        <v>961</v>
      </c>
      <c r="H1006" s="467" t="s">
        <v>2790</v>
      </c>
      <c r="I1006" s="467" t="s">
        <v>2791</v>
      </c>
      <c r="J1006" s="467" t="s">
        <v>442</v>
      </c>
      <c r="K1006" s="467">
        <v>0.46</v>
      </c>
      <c r="L1006" s="467" t="s">
        <v>10</v>
      </c>
      <c r="M1006" s="467">
        <v>0.6</v>
      </c>
      <c r="N1006" s="467" t="s">
        <v>394</v>
      </c>
      <c r="O1006" s="467" t="s">
        <v>2399</v>
      </c>
      <c r="P1006" s="467" t="s">
        <v>307</v>
      </c>
      <c r="Q1006" s="467" t="s">
        <v>439</v>
      </c>
      <c r="R1006" s="467" t="s">
        <v>2168</v>
      </c>
      <c r="S1006" s="467" t="s">
        <v>61</v>
      </c>
      <c r="T1006" s="467" t="s">
        <v>240</v>
      </c>
      <c r="U1006" s="467" t="s">
        <v>302</v>
      </c>
      <c r="V1006" s="467">
        <v>0.54</v>
      </c>
      <c r="W1006" s="467">
        <v>0.6</v>
      </c>
    </row>
    <row r="1007" spans="1:23">
      <c r="A1007" s="467"/>
      <c r="B1007" s="467"/>
      <c r="C1007" s="468" t="s">
        <v>3624</v>
      </c>
      <c r="D1007" s="467" t="s">
        <v>205</v>
      </c>
      <c r="E1007" s="467" t="s">
        <v>259</v>
      </c>
      <c r="F1007" s="472">
        <v>43585</v>
      </c>
      <c r="G1007" s="467" t="s">
        <v>962</v>
      </c>
      <c r="H1007" s="467" t="s">
        <v>2790</v>
      </c>
      <c r="I1007" s="467" t="s">
        <v>2791</v>
      </c>
      <c r="J1007" s="467" t="s">
        <v>441</v>
      </c>
      <c r="K1007" s="467">
        <v>6.87</v>
      </c>
      <c r="L1007" s="467" t="s">
        <v>10</v>
      </c>
      <c r="M1007" s="467">
        <v>8.9600000000000009</v>
      </c>
      <c r="N1007" s="467" t="s">
        <v>394</v>
      </c>
      <c r="O1007" s="467" t="s">
        <v>2399</v>
      </c>
      <c r="P1007" s="467" t="s">
        <v>307</v>
      </c>
      <c r="Q1007" s="467" t="s">
        <v>439</v>
      </c>
      <c r="R1007" s="467" t="s">
        <v>2168</v>
      </c>
      <c r="S1007" s="467" t="s">
        <v>61</v>
      </c>
      <c r="T1007" s="467" t="s">
        <v>240</v>
      </c>
      <c r="U1007" s="467" t="s">
        <v>302</v>
      </c>
      <c r="V1007" s="467">
        <v>8.0299999999999994</v>
      </c>
      <c r="W1007" s="467">
        <v>8.9600000000000009</v>
      </c>
    </row>
    <row r="1008" spans="1:23">
      <c r="A1008" s="467"/>
      <c r="B1008" s="467"/>
      <c r="C1008" s="468" t="s">
        <v>3625</v>
      </c>
      <c r="D1008" s="467" t="s">
        <v>205</v>
      </c>
      <c r="E1008" s="467" t="s">
        <v>259</v>
      </c>
      <c r="F1008" s="472">
        <v>43616</v>
      </c>
      <c r="G1008" s="467" t="s">
        <v>945</v>
      </c>
      <c r="H1008" s="467" t="s">
        <v>2799</v>
      </c>
      <c r="I1008" s="467" t="s">
        <v>2800</v>
      </c>
      <c r="J1008" s="467" t="s">
        <v>438</v>
      </c>
      <c r="K1008" s="467">
        <v>300.39</v>
      </c>
      <c r="L1008" s="467" t="s">
        <v>10</v>
      </c>
      <c r="M1008" s="467">
        <v>391.39</v>
      </c>
      <c r="N1008" s="467" t="s">
        <v>387</v>
      </c>
      <c r="O1008" s="467" t="s">
        <v>3007</v>
      </c>
      <c r="P1008" s="467" t="s">
        <v>307</v>
      </c>
      <c r="Q1008" s="467" t="s">
        <v>439</v>
      </c>
      <c r="R1008" s="467" t="s">
        <v>2168</v>
      </c>
      <c r="S1008" s="467" t="s">
        <v>61</v>
      </c>
      <c r="T1008" s="467" t="s">
        <v>240</v>
      </c>
      <c r="U1008" s="467" t="s">
        <v>302</v>
      </c>
      <c r="V1008" s="467">
        <v>347.91</v>
      </c>
      <c r="W1008" s="467">
        <v>391.39</v>
      </c>
    </row>
    <row r="1009" spans="1:23">
      <c r="A1009" s="467"/>
      <c r="B1009" s="467"/>
      <c r="C1009" s="468" t="s">
        <v>3626</v>
      </c>
      <c r="D1009" s="467" t="s">
        <v>205</v>
      </c>
      <c r="E1009" s="467" t="s">
        <v>259</v>
      </c>
      <c r="F1009" s="472">
        <v>43616</v>
      </c>
      <c r="G1009" s="467" t="s">
        <v>948</v>
      </c>
      <c r="H1009" s="467" t="s">
        <v>2799</v>
      </c>
      <c r="I1009" s="467" t="s">
        <v>2800</v>
      </c>
      <c r="J1009" s="467" t="s">
        <v>1069</v>
      </c>
      <c r="K1009" s="467">
        <v>41.27</v>
      </c>
      <c r="L1009" s="467" t="s">
        <v>10</v>
      </c>
      <c r="M1009" s="467">
        <v>53.77</v>
      </c>
      <c r="N1009" s="467" t="s">
        <v>391</v>
      </c>
      <c r="O1009" s="467" t="s">
        <v>3009</v>
      </c>
      <c r="P1009" s="467" t="s">
        <v>307</v>
      </c>
      <c r="Q1009" s="467" t="s">
        <v>439</v>
      </c>
      <c r="R1009" s="467" t="s">
        <v>2168</v>
      </c>
      <c r="S1009" s="467" t="s">
        <v>61</v>
      </c>
      <c r="T1009" s="467" t="s">
        <v>240</v>
      </c>
      <c r="U1009" s="467" t="s">
        <v>302</v>
      </c>
      <c r="V1009" s="467">
        <v>47.8</v>
      </c>
      <c r="W1009" s="467">
        <v>53.77</v>
      </c>
    </row>
    <row r="1010" spans="1:23">
      <c r="A1010" s="467"/>
      <c r="B1010" s="467"/>
      <c r="C1010" s="468" t="s">
        <v>3627</v>
      </c>
      <c r="D1010" s="467" t="s">
        <v>205</v>
      </c>
      <c r="E1010" s="467" t="s">
        <v>259</v>
      </c>
      <c r="F1010" s="472">
        <v>43616</v>
      </c>
      <c r="G1010" s="467" t="s">
        <v>950</v>
      </c>
      <c r="H1010" s="467" t="s">
        <v>2799</v>
      </c>
      <c r="I1010" s="467" t="s">
        <v>2800</v>
      </c>
      <c r="J1010" s="467" t="s">
        <v>441</v>
      </c>
      <c r="K1010" s="467">
        <v>6.88</v>
      </c>
      <c r="L1010" s="467" t="s">
        <v>10</v>
      </c>
      <c r="M1010" s="467">
        <v>8.9600000000000009</v>
      </c>
      <c r="N1010" s="467" t="s">
        <v>394</v>
      </c>
      <c r="O1010" s="467" t="s">
        <v>2399</v>
      </c>
      <c r="P1010" s="467" t="s">
        <v>307</v>
      </c>
      <c r="Q1010" s="467" t="s">
        <v>439</v>
      </c>
      <c r="R1010" s="467" t="s">
        <v>2168</v>
      </c>
      <c r="S1010" s="467" t="s">
        <v>61</v>
      </c>
      <c r="T1010" s="467" t="s">
        <v>240</v>
      </c>
      <c r="U1010" s="467" t="s">
        <v>302</v>
      </c>
      <c r="V1010" s="467">
        <v>7.97</v>
      </c>
      <c r="W1010" s="467">
        <v>8.9600000000000009</v>
      </c>
    </row>
    <row r="1011" spans="1:23">
      <c r="A1011" s="467"/>
      <c r="B1011" s="467"/>
      <c r="C1011" s="468" t="s">
        <v>3628</v>
      </c>
      <c r="D1011" s="467" t="s">
        <v>205</v>
      </c>
      <c r="E1011" s="467" t="s">
        <v>259</v>
      </c>
      <c r="F1011" s="472">
        <v>43616</v>
      </c>
      <c r="G1011" s="467" t="s">
        <v>911</v>
      </c>
      <c r="H1011" s="467" t="s">
        <v>2799</v>
      </c>
      <c r="I1011" s="467" t="s">
        <v>2800</v>
      </c>
      <c r="J1011" s="467" t="s">
        <v>442</v>
      </c>
      <c r="K1011" s="467">
        <v>0.46</v>
      </c>
      <c r="L1011" s="467" t="s">
        <v>10</v>
      </c>
      <c r="M1011" s="467">
        <v>0.6</v>
      </c>
      <c r="N1011" s="467" t="s">
        <v>394</v>
      </c>
      <c r="O1011" s="467" t="s">
        <v>2399</v>
      </c>
      <c r="P1011" s="467" t="s">
        <v>307</v>
      </c>
      <c r="Q1011" s="467" t="s">
        <v>439</v>
      </c>
      <c r="R1011" s="467" t="s">
        <v>2168</v>
      </c>
      <c r="S1011" s="467" t="s">
        <v>61</v>
      </c>
      <c r="T1011" s="467" t="s">
        <v>240</v>
      </c>
      <c r="U1011" s="467" t="s">
        <v>302</v>
      </c>
      <c r="V1011" s="467">
        <v>0.53</v>
      </c>
      <c r="W1011" s="467">
        <v>0.6</v>
      </c>
    </row>
    <row r="1012" spans="1:23">
      <c r="A1012" s="467"/>
      <c r="B1012" s="467"/>
      <c r="C1012" s="468" t="s">
        <v>3629</v>
      </c>
      <c r="D1012" s="467" t="s">
        <v>205</v>
      </c>
      <c r="E1012" s="467" t="s">
        <v>259</v>
      </c>
      <c r="F1012" s="472">
        <v>43646</v>
      </c>
      <c r="G1012" s="467" t="s">
        <v>953</v>
      </c>
      <c r="H1012" s="467" t="s">
        <v>2402</v>
      </c>
      <c r="I1012" s="467" t="s">
        <v>2201</v>
      </c>
      <c r="J1012" s="467" t="s">
        <v>1070</v>
      </c>
      <c r="K1012" s="467">
        <v>210.52</v>
      </c>
      <c r="L1012" s="467" t="s">
        <v>10</v>
      </c>
      <c r="M1012" s="467">
        <v>265.72000000000003</v>
      </c>
      <c r="N1012" s="467" t="s">
        <v>387</v>
      </c>
      <c r="O1012" s="467" t="s">
        <v>3007</v>
      </c>
      <c r="P1012" s="467" t="s">
        <v>307</v>
      </c>
      <c r="Q1012" s="467" t="s">
        <v>439</v>
      </c>
      <c r="R1012" s="467" t="s">
        <v>2168</v>
      </c>
      <c r="S1012" s="467" t="s">
        <v>61</v>
      </c>
      <c r="T1012" s="467" t="s">
        <v>240</v>
      </c>
      <c r="U1012" s="467" t="s">
        <v>302</v>
      </c>
      <c r="V1012" s="467">
        <v>238.22</v>
      </c>
      <c r="W1012" s="467">
        <v>265.72000000000003</v>
      </c>
    </row>
    <row r="1013" spans="1:23">
      <c r="A1013" s="467"/>
      <c r="B1013" s="467"/>
      <c r="C1013" s="468" t="s">
        <v>3630</v>
      </c>
      <c r="D1013" s="467" t="s">
        <v>205</v>
      </c>
      <c r="E1013" s="467" t="s">
        <v>259</v>
      </c>
      <c r="F1013" s="472">
        <v>43646</v>
      </c>
      <c r="G1013" s="467" t="s">
        <v>955</v>
      </c>
      <c r="H1013" s="467" t="s">
        <v>2402</v>
      </c>
      <c r="I1013" s="467" t="s">
        <v>2201</v>
      </c>
      <c r="J1013" s="467" t="s">
        <v>1071</v>
      </c>
      <c r="K1013" s="467">
        <v>28.4</v>
      </c>
      <c r="L1013" s="467" t="s">
        <v>10</v>
      </c>
      <c r="M1013" s="467">
        <v>35.85</v>
      </c>
      <c r="N1013" s="467" t="s">
        <v>391</v>
      </c>
      <c r="O1013" s="467" t="s">
        <v>3009</v>
      </c>
      <c r="P1013" s="467" t="s">
        <v>307</v>
      </c>
      <c r="Q1013" s="467" t="s">
        <v>439</v>
      </c>
      <c r="R1013" s="467" t="s">
        <v>2168</v>
      </c>
      <c r="S1013" s="467" t="s">
        <v>61</v>
      </c>
      <c r="T1013" s="467" t="s">
        <v>240</v>
      </c>
      <c r="U1013" s="467" t="s">
        <v>302</v>
      </c>
      <c r="V1013" s="467">
        <v>32.14</v>
      </c>
      <c r="W1013" s="467">
        <v>35.85</v>
      </c>
    </row>
    <row r="1014" spans="1:23">
      <c r="A1014" s="467"/>
      <c r="B1014" s="467"/>
      <c r="C1014" s="468" t="s">
        <v>3631</v>
      </c>
      <c r="D1014" s="467" t="s">
        <v>205</v>
      </c>
      <c r="E1014" s="467" t="s">
        <v>259</v>
      </c>
      <c r="F1014" s="472">
        <v>43646</v>
      </c>
      <c r="G1014" s="467" t="s">
        <v>957</v>
      </c>
      <c r="H1014" s="467" t="s">
        <v>2402</v>
      </c>
      <c r="I1014" s="467" t="s">
        <v>2201</v>
      </c>
      <c r="J1014" s="467" t="s">
        <v>1072</v>
      </c>
      <c r="K1014" s="467">
        <v>4.7300000000000004</v>
      </c>
      <c r="L1014" s="467" t="s">
        <v>10</v>
      </c>
      <c r="M1014" s="467">
        <v>5.97</v>
      </c>
      <c r="N1014" s="467" t="s">
        <v>394</v>
      </c>
      <c r="O1014" s="467" t="s">
        <v>2399</v>
      </c>
      <c r="P1014" s="467" t="s">
        <v>307</v>
      </c>
      <c r="Q1014" s="467" t="s">
        <v>439</v>
      </c>
      <c r="R1014" s="467" t="s">
        <v>2168</v>
      </c>
      <c r="S1014" s="467" t="s">
        <v>61</v>
      </c>
      <c r="T1014" s="467" t="s">
        <v>240</v>
      </c>
      <c r="U1014" s="467" t="s">
        <v>302</v>
      </c>
      <c r="V1014" s="467">
        <v>5.35</v>
      </c>
      <c r="W1014" s="467">
        <v>5.97</v>
      </c>
    </row>
    <row r="1015" spans="1:23">
      <c r="A1015" s="467"/>
      <c r="B1015" s="467"/>
      <c r="C1015" s="468" t="s">
        <v>3632</v>
      </c>
      <c r="D1015" s="467" t="s">
        <v>205</v>
      </c>
      <c r="E1015" s="467" t="s">
        <v>259</v>
      </c>
      <c r="F1015" s="472">
        <v>43646</v>
      </c>
      <c r="G1015" s="467" t="s">
        <v>857</v>
      </c>
      <c r="H1015" s="467" t="s">
        <v>2402</v>
      </c>
      <c r="I1015" s="467" t="s">
        <v>2201</v>
      </c>
      <c r="J1015" s="467" t="s">
        <v>442</v>
      </c>
      <c r="K1015" s="467">
        <v>0.32</v>
      </c>
      <c r="L1015" s="467" t="s">
        <v>10</v>
      </c>
      <c r="M1015" s="467">
        <v>0.4</v>
      </c>
      <c r="N1015" s="467" t="s">
        <v>394</v>
      </c>
      <c r="O1015" s="467" t="s">
        <v>2399</v>
      </c>
      <c r="P1015" s="467" t="s">
        <v>307</v>
      </c>
      <c r="Q1015" s="467" t="s">
        <v>439</v>
      </c>
      <c r="R1015" s="467" t="s">
        <v>2168</v>
      </c>
      <c r="S1015" s="467" t="s">
        <v>61</v>
      </c>
      <c r="T1015" s="467" t="s">
        <v>240</v>
      </c>
      <c r="U1015" s="467" t="s">
        <v>302</v>
      </c>
      <c r="V1015" s="467">
        <v>0.36</v>
      </c>
      <c r="W1015" s="467">
        <v>0.4</v>
      </c>
    </row>
    <row r="1016" spans="1:23">
      <c r="A1016" s="467"/>
      <c r="B1016" s="467"/>
      <c r="C1016" s="468" t="s">
        <v>3633</v>
      </c>
      <c r="D1016" s="467" t="s">
        <v>205</v>
      </c>
      <c r="E1016" s="467" t="s">
        <v>259</v>
      </c>
      <c r="F1016" s="472">
        <v>43677</v>
      </c>
      <c r="G1016" s="467" t="s">
        <v>1870</v>
      </c>
      <c r="H1016" s="467" t="s">
        <v>2410</v>
      </c>
      <c r="I1016" s="467" t="s">
        <v>2411</v>
      </c>
      <c r="J1016" s="467" t="s">
        <v>1958</v>
      </c>
      <c r="K1016" s="467">
        <v>104.62</v>
      </c>
      <c r="L1016" s="467" t="s">
        <v>10</v>
      </c>
      <c r="M1016" s="467">
        <v>132.86000000000001</v>
      </c>
      <c r="N1016" s="467" t="s">
        <v>387</v>
      </c>
      <c r="O1016" s="467" t="s">
        <v>3007</v>
      </c>
      <c r="P1016" s="467" t="s">
        <v>307</v>
      </c>
      <c r="Q1016" s="467" t="s">
        <v>439</v>
      </c>
      <c r="R1016" s="467" t="s">
        <v>2168</v>
      </c>
      <c r="S1016" s="467" t="s">
        <v>61</v>
      </c>
      <c r="T1016" s="467" t="s">
        <v>240</v>
      </c>
      <c r="U1016" s="467" t="s">
        <v>302</v>
      </c>
      <c r="V1016" s="467">
        <v>116.99</v>
      </c>
      <c r="W1016" s="467">
        <v>132.86000000000001</v>
      </c>
    </row>
    <row r="1017" spans="1:23">
      <c r="A1017" s="467"/>
      <c r="B1017" s="467"/>
      <c r="C1017" s="468" t="s">
        <v>3634</v>
      </c>
      <c r="D1017" s="467" t="s">
        <v>205</v>
      </c>
      <c r="E1017" s="467" t="s">
        <v>259</v>
      </c>
      <c r="F1017" s="472">
        <v>43677</v>
      </c>
      <c r="G1017" s="467" t="s">
        <v>1872</v>
      </c>
      <c r="H1017" s="467" t="s">
        <v>2410</v>
      </c>
      <c r="I1017" s="467" t="s">
        <v>2411</v>
      </c>
      <c r="J1017" s="467" t="s">
        <v>1959</v>
      </c>
      <c r="K1017" s="467">
        <v>14.11</v>
      </c>
      <c r="L1017" s="467" t="s">
        <v>10</v>
      </c>
      <c r="M1017" s="467">
        <v>17.920000000000002</v>
      </c>
      <c r="N1017" s="467" t="s">
        <v>391</v>
      </c>
      <c r="O1017" s="467" t="s">
        <v>3009</v>
      </c>
      <c r="P1017" s="467" t="s">
        <v>307</v>
      </c>
      <c r="Q1017" s="467" t="s">
        <v>439</v>
      </c>
      <c r="R1017" s="467" t="s">
        <v>2168</v>
      </c>
      <c r="S1017" s="467" t="s">
        <v>61</v>
      </c>
      <c r="T1017" s="467" t="s">
        <v>240</v>
      </c>
      <c r="U1017" s="467" t="s">
        <v>302</v>
      </c>
      <c r="V1017" s="467">
        <v>15.78</v>
      </c>
      <c r="W1017" s="467">
        <v>17.920000000000002</v>
      </c>
    </row>
    <row r="1018" spans="1:23">
      <c r="A1018" s="467"/>
      <c r="B1018" s="467"/>
      <c r="C1018" s="468" t="s">
        <v>3635</v>
      </c>
      <c r="D1018" s="467" t="s">
        <v>205</v>
      </c>
      <c r="E1018" s="467" t="s">
        <v>259</v>
      </c>
      <c r="F1018" s="472">
        <v>43677</v>
      </c>
      <c r="G1018" s="467" t="s">
        <v>1874</v>
      </c>
      <c r="H1018" s="467" t="s">
        <v>2410</v>
      </c>
      <c r="I1018" s="467" t="s">
        <v>2411</v>
      </c>
      <c r="J1018" s="467" t="s">
        <v>1960</v>
      </c>
      <c r="K1018" s="467">
        <v>2.35</v>
      </c>
      <c r="L1018" s="467" t="s">
        <v>10</v>
      </c>
      <c r="M1018" s="467">
        <v>2.99</v>
      </c>
      <c r="N1018" s="467" t="s">
        <v>394</v>
      </c>
      <c r="O1018" s="467" t="s">
        <v>2399</v>
      </c>
      <c r="P1018" s="467" t="s">
        <v>307</v>
      </c>
      <c r="Q1018" s="467" t="s">
        <v>439</v>
      </c>
      <c r="R1018" s="467" t="s">
        <v>2168</v>
      </c>
      <c r="S1018" s="467" t="s">
        <v>61</v>
      </c>
      <c r="T1018" s="467" t="s">
        <v>240</v>
      </c>
      <c r="U1018" s="467" t="s">
        <v>302</v>
      </c>
      <c r="V1018" s="467">
        <v>2.63</v>
      </c>
      <c r="W1018" s="467">
        <v>2.99</v>
      </c>
    </row>
    <row r="1019" spans="1:23">
      <c r="A1019" s="467"/>
      <c r="B1019" s="467"/>
      <c r="C1019" s="468" t="s">
        <v>3636</v>
      </c>
      <c r="D1019" s="467" t="s">
        <v>205</v>
      </c>
      <c r="E1019" s="467" t="s">
        <v>259</v>
      </c>
      <c r="F1019" s="472">
        <v>43677</v>
      </c>
      <c r="G1019" s="467" t="s">
        <v>1808</v>
      </c>
      <c r="H1019" s="467" t="s">
        <v>2410</v>
      </c>
      <c r="I1019" s="467" t="s">
        <v>2411</v>
      </c>
      <c r="J1019" s="467" t="s">
        <v>442</v>
      </c>
      <c r="K1019" s="467">
        <v>0.16</v>
      </c>
      <c r="L1019" s="467" t="s">
        <v>10</v>
      </c>
      <c r="M1019" s="467">
        <v>0.2</v>
      </c>
      <c r="N1019" s="467" t="s">
        <v>394</v>
      </c>
      <c r="O1019" s="467" t="s">
        <v>2399</v>
      </c>
      <c r="P1019" s="467" t="s">
        <v>307</v>
      </c>
      <c r="Q1019" s="467" t="s">
        <v>439</v>
      </c>
      <c r="R1019" s="467" t="s">
        <v>2168</v>
      </c>
      <c r="S1019" s="467" t="s">
        <v>61</v>
      </c>
      <c r="T1019" s="467" t="s">
        <v>240</v>
      </c>
      <c r="U1019" s="467" t="s">
        <v>302</v>
      </c>
      <c r="V1019" s="467">
        <v>0.18</v>
      </c>
      <c r="W1019" s="467">
        <v>0.2</v>
      </c>
    </row>
    <row r="1020" spans="1:23">
      <c r="A1020" s="467"/>
      <c r="B1020" s="467"/>
      <c r="C1020" s="468" t="s">
        <v>3637</v>
      </c>
      <c r="D1020" s="467" t="s">
        <v>205</v>
      </c>
      <c r="E1020" s="467" t="s">
        <v>259</v>
      </c>
      <c r="F1020" s="472">
        <v>43738</v>
      </c>
      <c r="G1020" s="467" t="s">
        <v>1583</v>
      </c>
      <c r="H1020" s="467" t="s">
        <v>2858</v>
      </c>
      <c r="I1020" s="467" t="s">
        <v>2248</v>
      </c>
      <c r="J1020" s="467" t="s">
        <v>1615</v>
      </c>
      <c r="K1020" s="467">
        <v>54.79</v>
      </c>
      <c r="L1020" s="467" t="s">
        <v>10</v>
      </c>
      <c r="M1020" s="467">
        <v>66.63</v>
      </c>
      <c r="N1020" s="467" t="s">
        <v>387</v>
      </c>
      <c r="O1020" s="467" t="s">
        <v>3007</v>
      </c>
      <c r="P1020" s="467" t="s">
        <v>307</v>
      </c>
      <c r="Q1020" s="467" t="s">
        <v>439</v>
      </c>
      <c r="R1020" s="467" t="s">
        <v>2168</v>
      </c>
      <c r="S1020" s="467" t="s">
        <v>61</v>
      </c>
      <c r="T1020" s="467" t="s">
        <v>240</v>
      </c>
      <c r="U1020" s="467" t="s">
        <v>302</v>
      </c>
      <c r="V1020" s="467">
        <v>60.52</v>
      </c>
      <c r="W1020" s="467">
        <v>66.63</v>
      </c>
    </row>
    <row r="1021" spans="1:23">
      <c r="A1021" s="467"/>
      <c r="B1021" s="467"/>
      <c r="C1021" s="468" t="s">
        <v>3638</v>
      </c>
      <c r="D1021" s="467" t="s">
        <v>205</v>
      </c>
      <c r="E1021" s="467" t="s">
        <v>259</v>
      </c>
      <c r="F1021" s="472">
        <v>43738</v>
      </c>
      <c r="G1021" s="467" t="s">
        <v>1584</v>
      </c>
      <c r="H1021" s="467" t="s">
        <v>2858</v>
      </c>
      <c r="I1021" s="467" t="s">
        <v>2248</v>
      </c>
      <c r="J1021" s="467" t="s">
        <v>1616</v>
      </c>
      <c r="K1021" s="467">
        <v>7.37</v>
      </c>
      <c r="L1021" s="467" t="s">
        <v>10</v>
      </c>
      <c r="M1021" s="467">
        <v>8.9600000000000009</v>
      </c>
      <c r="N1021" s="467" t="s">
        <v>391</v>
      </c>
      <c r="O1021" s="467" t="s">
        <v>3009</v>
      </c>
      <c r="P1021" s="467" t="s">
        <v>307</v>
      </c>
      <c r="Q1021" s="467" t="s">
        <v>439</v>
      </c>
      <c r="R1021" s="467" t="s">
        <v>2168</v>
      </c>
      <c r="S1021" s="467" t="s">
        <v>61</v>
      </c>
      <c r="T1021" s="467" t="s">
        <v>240</v>
      </c>
      <c r="U1021" s="467" t="s">
        <v>302</v>
      </c>
      <c r="V1021" s="467">
        <v>8.14</v>
      </c>
      <c r="W1021" s="467">
        <v>8.9600000000000009</v>
      </c>
    </row>
    <row r="1022" spans="1:23">
      <c r="A1022" s="467"/>
      <c r="B1022" s="467"/>
      <c r="C1022" s="468" t="s">
        <v>3639</v>
      </c>
      <c r="D1022" s="467" t="s">
        <v>205</v>
      </c>
      <c r="E1022" s="467" t="s">
        <v>259</v>
      </c>
      <c r="F1022" s="472">
        <v>43738</v>
      </c>
      <c r="G1022" s="467" t="s">
        <v>1586</v>
      </c>
      <c r="H1022" s="467" t="s">
        <v>2858</v>
      </c>
      <c r="I1022" s="467" t="s">
        <v>2248</v>
      </c>
      <c r="J1022" s="467" t="s">
        <v>1617</v>
      </c>
      <c r="K1022" s="467">
        <v>1.23</v>
      </c>
      <c r="L1022" s="467" t="s">
        <v>10</v>
      </c>
      <c r="M1022" s="467">
        <v>1.49</v>
      </c>
      <c r="N1022" s="467" t="s">
        <v>394</v>
      </c>
      <c r="O1022" s="467" t="s">
        <v>2399</v>
      </c>
      <c r="P1022" s="467" t="s">
        <v>307</v>
      </c>
      <c r="Q1022" s="467" t="s">
        <v>439</v>
      </c>
      <c r="R1022" s="467" t="s">
        <v>2168</v>
      </c>
      <c r="S1022" s="467" t="s">
        <v>61</v>
      </c>
      <c r="T1022" s="467" t="s">
        <v>240</v>
      </c>
      <c r="U1022" s="467" t="s">
        <v>302</v>
      </c>
      <c r="V1022" s="467">
        <v>1.36</v>
      </c>
      <c r="W1022" s="467">
        <v>1.49</v>
      </c>
    </row>
    <row r="1023" spans="1:23">
      <c r="A1023" s="467"/>
      <c r="B1023" s="467"/>
      <c r="C1023" s="468" t="s">
        <v>3640</v>
      </c>
      <c r="D1023" s="467" t="s">
        <v>205</v>
      </c>
      <c r="E1023" s="467" t="s">
        <v>259</v>
      </c>
      <c r="F1023" s="472">
        <v>43738</v>
      </c>
      <c r="G1023" s="467" t="s">
        <v>1588</v>
      </c>
      <c r="H1023" s="467" t="s">
        <v>2858</v>
      </c>
      <c r="I1023" s="467" t="s">
        <v>2248</v>
      </c>
      <c r="J1023" s="467" t="s">
        <v>1618</v>
      </c>
      <c r="K1023" s="467">
        <v>0.08</v>
      </c>
      <c r="L1023" s="467" t="s">
        <v>10</v>
      </c>
      <c r="M1023" s="467">
        <v>0.1</v>
      </c>
      <c r="N1023" s="467" t="s">
        <v>394</v>
      </c>
      <c r="O1023" s="467" t="s">
        <v>2399</v>
      </c>
      <c r="P1023" s="467" t="s">
        <v>307</v>
      </c>
      <c r="Q1023" s="467" t="s">
        <v>439</v>
      </c>
      <c r="R1023" s="467" t="s">
        <v>2168</v>
      </c>
      <c r="S1023" s="467" t="s">
        <v>61</v>
      </c>
      <c r="T1023" s="467" t="s">
        <v>240</v>
      </c>
      <c r="U1023" s="467" t="s">
        <v>302</v>
      </c>
      <c r="V1023" s="467">
        <v>0.09</v>
      </c>
      <c r="W1023" s="467">
        <v>0.1</v>
      </c>
    </row>
    <row r="1024" spans="1:23">
      <c r="A1024" s="467"/>
      <c r="B1024" s="467"/>
      <c r="C1024" s="468" t="s">
        <v>3641</v>
      </c>
      <c r="D1024" s="467" t="s">
        <v>205</v>
      </c>
      <c r="E1024" s="467" t="s">
        <v>259</v>
      </c>
      <c r="F1024" s="472">
        <v>43830</v>
      </c>
      <c r="G1024" s="467" t="s">
        <v>3056</v>
      </c>
      <c r="H1024" s="467" t="s">
        <v>3642</v>
      </c>
      <c r="I1024" s="467" t="s">
        <v>2397</v>
      </c>
      <c r="J1024" s="467" t="s">
        <v>3643</v>
      </c>
      <c r="K1024" s="467">
        <v>107.1</v>
      </c>
      <c r="L1024" s="467" t="s">
        <v>10</v>
      </c>
      <c r="M1024" s="467">
        <v>138.5</v>
      </c>
      <c r="N1024" s="467" t="s">
        <v>387</v>
      </c>
      <c r="O1024" s="467" t="s">
        <v>3007</v>
      </c>
      <c r="P1024" s="467" t="s">
        <v>307</v>
      </c>
      <c r="Q1024" s="467" t="s">
        <v>439</v>
      </c>
      <c r="R1024" s="467" t="s">
        <v>2168</v>
      </c>
      <c r="S1024" s="467" t="s">
        <v>61</v>
      </c>
      <c r="T1024" s="467" t="s">
        <v>240</v>
      </c>
      <c r="U1024" s="467" t="s">
        <v>302</v>
      </c>
      <c r="V1024" s="467">
        <v>125.73</v>
      </c>
      <c r="W1024" s="467">
        <v>138.5</v>
      </c>
    </row>
    <row r="1025" spans="1:23">
      <c r="A1025" s="467"/>
      <c r="B1025" s="467"/>
      <c r="C1025" s="468" t="s">
        <v>3644</v>
      </c>
      <c r="D1025" s="467" t="s">
        <v>205</v>
      </c>
      <c r="E1025" s="467" t="s">
        <v>259</v>
      </c>
      <c r="F1025" s="472">
        <v>43830</v>
      </c>
      <c r="G1025" s="467" t="s">
        <v>3060</v>
      </c>
      <c r="H1025" s="467" t="s">
        <v>3061</v>
      </c>
      <c r="I1025" s="467" t="s">
        <v>2397</v>
      </c>
      <c r="J1025" s="467" t="s">
        <v>3645</v>
      </c>
      <c r="K1025" s="467">
        <v>20.29</v>
      </c>
      <c r="L1025" s="467" t="s">
        <v>10</v>
      </c>
      <c r="M1025" s="467">
        <v>26.24</v>
      </c>
      <c r="N1025" s="467" t="s">
        <v>391</v>
      </c>
      <c r="O1025" s="467" t="s">
        <v>3009</v>
      </c>
      <c r="P1025" s="467" t="s">
        <v>307</v>
      </c>
      <c r="Q1025" s="467" t="s">
        <v>439</v>
      </c>
      <c r="R1025" s="467" t="s">
        <v>2168</v>
      </c>
      <c r="S1025" s="467" t="s">
        <v>61</v>
      </c>
      <c r="T1025" s="467" t="s">
        <v>240</v>
      </c>
      <c r="U1025" s="467" t="s">
        <v>302</v>
      </c>
      <c r="V1025" s="467">
        <v>23.82</v>
      </c>
      <c r="W1025" s="467">
        <v>26.24</v>
      </c>
    </row>
    <row r="1026" spans="1:23">
      <c r="A1026" s="467"/>
      <c r="B1026" s="467"/>
      <c r="C1026" s="468" t="s">
        <v>3646</v>
      </c>
      <c r="D1026" s="467" t="s">
        <v>205</v>
      </c>
      <c r="E1026" s="467" t="s">
        <v>259</v>
      </c>
      <c r="F1026" s="472">
        <v>43830</v>
      </c>
      <c r="G1026" s="467" t="s">
        <v>3064</v>
      </c>
      <c r="H1026" s="467" t="s">
        <v>3065</v>
      </c>
      <c r="I1026" s="467" t="s">
        <v>2397</v>
      </c>
      <c r="J1026" s="467" t="s">
        <v>3647</v>
      </c>
      <c r="K1026" s="467">
        <v>3.38</v>
      </c>
      <c r="L1026" s="467" t="s">
        <v>10</v>
      </c>
      <c r="M1026" s="467">
        <v>4.37</v>
      </c>
      <c r="N1026" s="467" t="s">
        <v>394</v>
      </c>
      <c r="O1026" s="467" t="s">
        <v>2399</v>
      </c>
      <c r="P1026" s="467" t="s">
        <v>307</v>
      </c>
      <c r="Q1026" s="467" t="s">
        <v>439</v>
      </c>
      <c r="R1026" s="467" t="s">
        <v>2168</v>
      </c>
      <c r="S1026" s="467" t="s">
        <v>61</v>
      </c>
      <c r="T1026" s="467" t="s">
        <v>240</v>
      </c>
      <c r="U1026" s="467" t="s">
        <v>302</v>
      </c>
      <c r="V1026" s="467">
        <v>3.97</v>
      </c>
      <c r="W1026" s="467">
        <v>4.37</v>
      </c>
    </row>
    <row r="1027" spans="1:23">
      <c r="A1027" s="467"/>
      <c r="B1027" s="467"/>
      <c r="C1027" s="468" t="s">
        <v>3648</v>
      </c>
      <c r="D1027" s="467" t="s">
        <v>205</v>
      </c>
      <c r="E1027" s="467" t="s">
        <v>259</v>
      </c>
      <c r="F1027" s="472">
        <v>43830</v>
      </c>
      <c r="G1027" s="467" t="s">
        <v>2395</v>
      </c>
      <c r="H1027" s="467" t="s">
        <v>2396</v>
      </c>
      <c r="I1027" s="467" t="s">
        <v>2397</v>
      </c>
      <c r="J1027" s="467" t="s">
        <v>442</v>
      </c>
      <c r="K1027" s="467">
        <v>0.22</v>
      </c>
      <c r="L1027" s="467" t="s">
        <v>10</v>
      </c>
      <c r="M1027" s="467">
        <v>0.28999999999999998</v>
      </c>
      <c r="N1027" s="467" t="s">
        <v>394</v>
      </c>
      <c r="O1027" s="467" t="s">
        <v>2399</v>
      </c>
      <c r="P1027" s="467" t="s">
        <v>307</v>
      </c>
      <c r="Q1027" s="467" t="s">
        <v>439</v>
      </c>
      <c r="R1027" s="467" t="s">
        <v>2168</v>
      </c>
      <c r="S1027" s="467" t="s">
        <v>61</v>
      </c>
      <c r="T1027" s="467" t="s">
        <v>240</v>
      </c>
      <c r="U1027" s="467" t="s">
        <v>302</v>
      </c>
      <c r="V1027" s="467">
        <v>0.26</v>
      </c>
      <c r="W1027" s="467">
        <v>0.28999999999999998</v>
      </c>
    </row>
    <row r="1028" spans="1:23">
      <c r="A1028" s="467"/>
      <c r="B1028" s="467"/>
      <c r="C1028" s="468" t="s">
        <v>3649</v>
      </c>
      <c r="D1028" s="467" t="s">
        <v>206</v>
      </c>
      <c r="E1028" s="467" t="s">
        <v>259</v>
      </c>
      <c r="F1028" s="472">
        <v>43496</v>
      </c>
      <c r="G1028" s="467" t="s">
        <v>385</v>
      </c>
      <c r="H1028" s="467" t="s">
        <v>3005</v>
      </c>
      <c r="I1028" s="467" t="s">
        <v>3006</v>
      </c>
      <c r="J1028" s="467" t="s">
        <v>450</v>
      </c>
      <c r="K1028" s="467">
        <v>467.08</v>
      </c>
      <c r="L1028" s="467" t="s">
        <v>10</v>
      </c>
      <c r="M1028" s="467">
        <v>596.01</v>
      </c>
      <c r="N1028" s="467" t="s">
        <v>387</v>
      </c>
      <c r="O1028" s="467" t="s">
        <v>3007</v>
      </c>
      <c r="P1028" s="467" t="s">
        <v>307</v>
      </c>
      <c r="Q1028" s="467" t="s">
        <v>451</v>
      </c>
      <c r="R1028" s="467" t="s">
        <v>2168</v>
      </c>
      <c r="S1028" s="467" t="s">
        <v>61</v>
      </c>
      <c r="T1028" s="467" t="s">
        <v>240</v>
      </c>
      <c r="U1028" s="467" t="s">
        <v>302</v>
      </c>
      <c r="V1028" s="467">
        <v>517.41</v>
      </c>
      <c r="W1028" s="467">
        <v>596.01</v>
      </c>
    </row>
    <row r="1029" spans="1:23">
      <c r="A1029" s="467"/>
      <c r="B1029" s="467"/>
      <c r="C1029" s="468" t="s">
        <v>3650</v>
      </c>
      <c r="D1029" s="467" t="s">
        <v>206</v>
      </c>
      <c r="E1029" s="467" t="s">
        <v>259</v>
      </c>
      <c r="F1029" s="472">
        <v>43496</v>
      </c>
      <c r="G1029" s="467" t="s">
        <v>385</v>
      </c>
      <c r="H1029" s="467" t="s">
        <v>3005</v>
      </c>
      <c r="I1029" s="467" t="s">
        <v>3006</v>
      </c>
      <c r="J1029" s="467" t="s">
        <v>448</v>
      </c>
      <c r="K1029" s="467">
        <v>467.08</v>
      </c>
      <c r="L1029" s="467" t="s">
        <v>10</v>
      </c>
      <c r="M1029" s="467">
        <v>596.01</v>
      </c>
      <c r="N1029" s="467" t="s">
        <v>387</v>
      </c>
      <c r="O1029" s="467" t="s">
        <v>3007</v>
      </c>
      <c r="P1029" s="467" t="s">
        <v>307</v>
      </c>
      <c r="Q1029" s="467" t="s">
        <v>449</v>
      </c>
      <c r="R1029" s="467" t="s">
        <v>2168</v>
      </c>
      <c r="S1029" s="467" t="s">
        <v>61</v>
      </c>
      <c r="T1029" s="467" t="s">
        <v>240</v>
      </c>
      <c r="U1029" s="467" t="s">
        <v>302</v>
      </c>
      <c r="V1029" s="467">
        <v>517.41</v>
      </c>
      <c r="W1029" s="467">
        <v>596.01</v>
      </c>
    </row>
    <row r="1030" spans="1:23">
      <c r="A1030" s="467"/>
      <c r="B1030" s="467"/>
      <c r="C1030" s="468" t="s">
        <v>3651</v>
      </c>
      <c r="D1030" s="467" t="s">
        <v>206</v>
      </c>
      <c r="E1030" s="467" t="s">
        <v>259</v>
      </c>
      <c r="F1030" s="472">
        <v>43496</v>
      </c>
      <c r="G1030" s="467" t="s">
        <v>389</v>
      </c>
      <c r="H1030" s="467" t="s">
        <v>3005</v>
      </c>
      <c r="I1030" s="467" t="s">
        <v>3006</v>
      </c>
      <c r="J1030" s="467" t="s">
        <v>452</v>
      </c>
      <c r="K1030" s="467">
        <v>60.89</v>
      </c>
      <c r="L1030" s="467" t="s">
        <v>10</v>
      </c>
      <c r="M1030" s="467">
        <v>77.7</v>
      </c>
      <c r="N1030" s="467" t="s">
        <v>391</v>
      </c>
      <c r="O1030" s="467" t="s">
        <v>3009</v>
      </c>
      <c r="P1030" s="467" t="s">
        <v>307</v>
      </c>
      <c r="Q1030" s="467" t="s">
        <v>451</v>
      </c>
      <c r="R1030" s="467" t="s">
        <v>2168</v>
      </c>
      <c r="S1030" s="467" t="s">
        <v>61</v>
      </c>
      <c r="T1030" s="467" t="s">
        <v>240</v>
      </c>
      <c r="U1030" s="467" t="s">
        <v>302</v>
      </c>
      <c r="V1030" s="467">
        <v>67.45</v>
      </c>
      <c r="W1030" s="467">
        <v>77.7</v>
      </c>
    </row>
    <row r="1031" spans="1:23">
      <c r="A1031" s="467"/>
      <c r="B1031" s="467"/>
      <c r="C1031" s="468" t="s">
        <v>3652</v>
      </c>
      <c r="D1031" s="467" t="s">
        <v>206</v>
      </c>
      <c r="E1031" s="467" t="s">
        <v>259</v>
      </c>
      <c r="F1031" s="472">
        <v>43496</v>
      </c>
      <c r="G1031" s="467" t="s">
        <v>389</v>
      </c>
      <c r="H1031" s="467" t="s">
        <v>3005</v>
      </c>
      <c r="I1031" s="467" t="s">
        <v>3006</v>
      </c>
      <c r="J1031" s="467" t="s">
        <v>453</v>
      </c>
      <c r="K1031" s="467">
        <v>60.89</v>
      </c>
      <c r="L1031" s="467" t="s">
        <v>10</v>
      </c>
      <c r="M1031" s="467">
        <v>77.7</v>
      </c>
      <c r="N1031" s="467" t="s">
        <v>391</v>
      </c>
      <c r="O1031" s="467" t="s">
        <v>3009</v>
      </c>
      <c r="P1031" s="467" t="s">
        <v>307</v>
      </c>
      <c r="Q1031" s="467" t="s">
        <v>449</v>
      </c>
      <c r="R1031" s="467" t="s">
        <v>2168</v>
      </c>
      <c r="S1031" s="467" t="s">
        <v>61</v>
      </c>
      <c r="T1031" s="467" t="s">
        <v>240</v>
      </c>
      <c r="U1031" s="467" t="s">
        <v>302</v>
      </c>
      <c r="V1031" s="467">
        <v>67.45</v>
      </c>
      <c r="W1031" s="467">
        <v>77.7</v>
      </c>
    </row>
    <row r="1032" spans="1:23">
      <c r="A1032" s="467"/>
      <c r="B1032" s="467"/>
      <c r="C1032" s="468" t="s">
        <v>3653</v>
      </c>
      <c r="D1032" s="467" t="s">
        <v>206</v>
      </c>
      <c r="E1032" s="467" t="s">
        <v>259</v>
      </c>
      <c r="F1032" s="472">
        <v>43496</v>
      </c>
      <c r="G1032" s="467" t="s">
        <v>392</v>
      </c>
      <c r="H1032" s="467" t="s">
        <v>3005</v>
      </c>
      <c r="I1032" s="467" t="s">
        <v>3006</v>
      </c>
      <c r="J1032" s="467" t="s">
        <v>456</v>
      </c>
      <c r="K1032" s="467">
        <v>0.67</v>
      </c>
      <c r="L1032" s="467" t="s">
        <v>10</v>
      </c>
      <c r="M1032" s="467">
        <v>0.86</v>
      </c>
      <c r="N1032" s="467" t="s">
        <v>394</v>
      </c>
      <c r="O1032" s="467" t="s">
        <v>2399</v>
      </c>
      <c r="P1032" s="467" t="s">
        <v>307</v>
      </c>
      <c r="Q1032" s="467" t="s">
        <v>451</v>
      </c>
      <c r="R1032" s="467" t="s">
        <v>2168</v>
      </c>
      <c r="S1032" s="467" t="s">
        <v>61</v>
      </c>
      <c r="T1032" s="467" t="s">
        <v>240</v>
      </c>
      <c r="U1032" s="467" t="s">
        <v>302</v>
      </c>
      <c r="V1032" s="467">
        <v>0.74</v>
      </c>
      <c r="W1032" s="467">
        <v>0.86</v>
      </c>
    </row>
    <row r="1033" spans="1:23">
      <c r="A1033" s="467"/>
      <c r="B1033" s="467"/>
      <c r="C1033" s="468" t="s">
        <v>3654</v>
      </c>
      <c r="D1033" s="467" t="s">
        <v>206</v>
      </c>
      <c r="E1033" s="467" t="s">
        <v>259</v>
      </c>
      <c r="F1033" s="472">
        <v>43496</v>
      </c>
      <c r="G1033" s="467" t="s">
        <v>392</v>
      </c>
      <c r="H1033" s="467" t="s">
        <v>3005</v>
      </c>
      <c r="I1033" s="467" t="s">
        <v>3006</v>
      </c>
      <c r="J1033" s="467" t="s">
        <v>454</v>
      </c>
      <c r="K1033" s="467">
        <v>0.67</v>
      </c>
      <c r="L1033" s="467" t="s">
        <v>10</v>
      </c>
      <c r="M1033" s="467">
        <v>0.86</v>
      </c>
      <c r="N1033" s="467" t="s">
        <v>394</v>
      </c>
      <c r="O1033" s="467" t="s">
        <v>2399</v>
      </c>
      <c r="P1033" s="467" t="s">
        <v>307</v>
      </c>
      <c r="Q1033" s="467" t="s">
        <v>449</v>
      </c>
      <c r="R1033" s="467" t="s">
        <v>2168</v>
      </c>
      <c r="S1033" s="467" t="s">
        <v>61</v>
      </c>
      <c r="T1033" s="467" t="s">
        <v>240</v>
      </c>
      <c r="U1033" s="467" t="s">
        <v>302</v>
      </c>
      <c r="V1033" s="467">
        <v>0.74</v>
      </c>
      <c r="W1033" s="467">
        <v>0.86</v>
      </c>
    </row>
    <row r="1034" spans="1:23">
      <c r="A1034" s="467"/>
      <c r="B1034" s="467"/>
      <c r="C1034" s="468" t="s">
        <v>3655</v>
      </c>
      <c r="D1034" s="467" t="s">
        <v>206</v>
      </c>
      <c r="E1034" s="467" t="s">
        <v>259</v>
      </c>
      <c r="F1034" s="472">
        <v>43496</v>
      </c>
      <c r="G1034" s="467" t="s">
        <v>395</v>
      </c>
      <c r="H1034" s="467" t="s">
        <v>3005</v>
      </c>
      <c r="I1034" s="467" t="s">
        <v>3006</v>
      </c>
      <c r="J1034" s="467" t="s">
        <v>457</v>
      </c>
      <c r="K1034" s="467">
        <v>10.15</v>
      </c>
      <c r="L1034" s="467" t="s">
        <v>10</v>
      </c>
      <c r="M1034" s="467">
        <v>12.95</v>
      </c>
      <c r="N1034" s="467" t="s">
        <v>394</v>
      </c>
      <c r="O1034" s="467" t="s">
        <v>2399</v>
      </c>
      <c r="P1034" s="467" t="s">
        <v>307</v>
      </c>
      <c r="Q1034" s="467" t="s">
        <v>451</v>
      </c>
      <c r="R1034" s="467" t="s">
        <v>2168</v>
      </c>
      <c r="S1034" s="467" t="s">
        <v>61</v>
      </c>
      <c r="T1034" s="467" t="s">
        <v>240</v>
      </c>
      <c r="U1034" s="467" t="s">
        <v>302</v>
      </c>
      <c r="V1034" s="467">
        <v>11.24</v>
      </c>
      <c r="W1034" s="467">
        <v>12.95</v>
      </c>
    </row>
    <row r="1035" spans="1:23">
      <c r="A1035" s="467"/>
      <c r="B1035" s="467"/>
      <c r="C1035" s="468" t="s">
        <v>3656</v>
      </c>
      <c r="D1035" s="467" t="s">
        <v>206</v>
      </c>
      <c r="E1035" s="467" t="s">
        <v>259</v>
      </c>
      <c r="F1035" s="472">
        <v>43496</v>
      </c>
      <c r="G1035" s="467" t="s">
        <v>395</v>
      </c>
      <c r="H1035" s="467" t="s">
        <v>3005</v>
      </c>
      <c r="I1035" s="467" t="s">
        <v>3006</v>
      </c>
      <c r="J1035" s="467" t="s">
        <v>455</v>
      </c>
      <c r="K1035" s="467">
        <v>10.15</v>
      </c>
      <c r="L1035" s="467" t="s">
        <v>10</v>
      </c>
      <c r="M1035" s="467">
        <v>12.95</v>
      </c>
      <c r="N1035" s="467" t="s">
        <v>394</v>
      </c>
      <c r="O1035" s="467" t="s">
        <v>2399</v>
      </c>
      <c r="P1035" s="467" t="s">
        <v>307</v>
      </c>
      <c r="Q1035" s="467" t="s">
        <v>449</v>
      </c>
      <c r="R1035" s="467" t="s">
        <v>2168</v>
      </c>
      <c r="S1035" s="467" t="s">
        <v>61</v>
      </c>
      <c r="T1035" s="467" t="s">
        <v>240</v>
      </c>
      <c r="U1035" s="467" t="s">
        <v>302</v>
      </c>
      <c r="V1035" s="467">
        <v>11.24</v>
      </c>
      <c r="W1035" s="467">
        <v>12.95</v>
      </c>
    </row>
    <row r="1036" spans="1:23">
      <c r="A1036" s="467"/>
      <c r="B1036" s="467"/>
      <c r="C1036" s="468" t="s">
        <v>3657</v>
      </c>
      <c r="D1036" s="467" t="s">
        <v>206</v>
      </c>
      <c r="E1036" s="467" t="s">
        <v>259</v>
      </c>
      <c r="F1036" s="472">
        <v>43524</v>
      </c>
      <c r="G1036" s="467" t="s">
        <v>400</v>
      </c>
      <c r="H1036" s="467" t="s">
        <v>2824</v>
      </c>
      <c r="I1036" s="467" t="s">
        <v>2825</v>
      </c>
      <c r="J1036" s="467" t="s">
        <v>450</v>
      </c>
      <c r="K1036" s="467">
        <v>466.56</v>
      </c>
      <c r="L1036" s="467" t="s">
        <v>10</v>
      </c>
      <c r="M1036" s="467">
        <v>612.80999999999995</v>
      </c>
      <c r="N1036" s="467" t="s">
        <v>387</v>
      </c>
      <c r="O1036" s="467" t="s">
        <v>3007</v>
      </c>
      <c r="P1036" s="467" t="s">
        <v>307</v>
      </c>
      <c r="Q1036" s="467" t="s">
        <v>451</v>
      </c>
      <c r="R1036" s="467" t="s">
        <v>2168</v>
      </c>
      <c r="S1036" s="467" t="s">
        <v>61</v>
      </c>
      <c r="T1036" s="467" t="s">
        <v>240</v>
      </c>
      <c r="U1036" s="467" t="s">
        <v>302</v>
      </c>
      <c r="V1036" s="467">
        <v>534.20000000000005</v>
      </c>
      <c r="W1036" s="467">
        <v>612.80999999999995</v>
      </c>
    </row>
    <row r="1037" spans="1:23">
      <c r="A1037" s="467"/>
      <c r="B1037" s="467"/>
      <c r="C1037" s="468" t="s">
        <v>3658</v>
      </c>
      <c r="D1037" s="467" t="s">
        <v>206</v>
      </c>
      <c r="E1037" s="467" t="s">
        <v>259</v>
      </c>
      <c r="F1037" s="472">
        <v>43524</v>
      </c>
      <c r="G1037" s="467" t="s">
        <v>400</v>
      </c>
      <c r="H1037" s="467" t="s">
        <v>2824</v>
      </c>
      <c r="I1037" s="467" t="s">
        <v>2825</v>
      </c>
      <c r="J1037" s="467" t="s">
        <v>448</v>
      </c>
      <c r="K1037" s="467">
        <v>190.82</v>
      </c>
      <c r="L1037" s="467" t="s">
        <v>10</v>
      </c>
      <c r="M1037" s="467">
        <v>250.63</v>
      </c>
      <c r="N1037" s="467" t="s">
        <v>387</v>
      </c>
      <c r="O1037" s="467" t="s">
        <v>3007</v>
      </c>
      <c r="P1037" s="467" t="s">
        <v>307</v>
      </c>
      <c r="Q1037" s="467" t="s">
        <v>449</v>
      </c>
      <c r="R1037" s="467" t="s">
        <v>2168</v>
      </c>
      <c r="S1037" s="467" t="s">
        <v>61</v>
      </c>
      <c r="T1037" s="467" t="s">
        <v>240</v>
      </c>
      <c r="U1037" s="467" t="s">
        <v>302</v>
      </c>
      <c r="V1037" s="467">
        <v>218.48</v>
      </c>
      <c r="W1037" s="467">
        <v>250.63</v>
      </c>
    </row>
    <row r="1038" spans="1:23">
      <c r="A1038" s="467"/>
      <c r="B1038" s="467"/>
      <c r="C1038" s="468" t="s">
        <v>3659</v>
      </c>
      <c r="D1038" s="467" t="s">
        <v>206</v>
      </c>
      <c r="E1038" s="467" t="s">
        <v>259</v>
      </c>
      <c r="F1038" s="472">
        <v>43524</v>
      </c>
      <c r="G1038" s="467" t="s">
        <v>401</v>
      </c>
      <c r="H1038" s="467" t="s">
        <v>2824</v>
      </c>
      <c r="I1038" s="467" t="s">
        <v>2825</v>
      </c>
      <c r="J1038" s="467" t="s">
        <v>452</v>
      </c>
      <c r="K1038" s="467">
        <v>59.16</v>
      </c>
      <c r="L1038" s="467" t="s">
        <v>10</v>
      </c>
      <c r="M1038" s="467">
        <v>77.7</v>
      </c>
      <c r="N1038" s="467" t="s">
        <v>391</v>
      </c>
      <c r="O1038" s="467" t="s">
        <v>3009</v>
      </c>
      <c r="P1038" s="467" t="s">
        <v>307</v>
      </c>
      <c r="Q1038" s="467" t="s">
        <v>451</v>
      </c>
      <c r="R1038" s="467" t="s">
        <v>2168</v>
      </c>
      <c r="S1038" s="467" t="s">
        <v>61</v>
      </c>
      <c r="T1038" s="467" t="s">
        <v>240</v>
      </c>
      <c r="U1038" s="467" t="s">
        <v>302</v>
      </c>
      <c r="V1038" s="467">
        <v>67.739999999999995</v>
      </c>
      <c r="W1038" s="467">
        <v>77.7</v>
      </c>
    </row>
    <row r="1039" spans="1:23">
      <c r="A1039" s="467"/>
      <c r="B1039" s="467"/>
      <c r="C1039" s="468" t="s">
        <v>3660</v>
      </c>
      <c r="D1039" s="467" t="s">
        <v>206</v>
      </c>
      <c r="E1039" s="467" t="s">
        <v>259</v>
      </c>
      <c r="F1039" s="472">
        <v>43524</v>
      </c>
      <c r="G1039" s="467" t="s">
        <v>401</v>
      </c>
      <c r="H1039" s="467" t="s">
        <v>2824</v>
      </c>
      <c r="I1039" s="467" t="s">
        <v>2825</v>
      </c>
      <c r="J1039" s="467" t="s">
        <v>453</v>
      </c>
      <c r="K1039" s="467">
        <v>59.16</v>
      </c>
      <c r="L1039" s="467" t="s">
        <v>10</v>
      </c>
      <c r="M1039" s="467">
        <v>77.7</v>
      </c>
      <c r="N1039" s="467" t="s">
        <v>391</v>
      </c>
      <c r="O1039" s="467" t="s">
        <v>3009</v>
      </c>
      <c r="P1039" s="467" t="s">
        <v>307</v>
      </c>
      <c r="Q1039" s="467" t="s">
        <v>449</v>
      </c>
      <c r="R1039" s="467" t="s">
        <v>2168</v>
      </c>
      <c r="S1039" s="467" t="s">
        <v>61</v>
      </c>
      <c r="T1039" s="467" t="s">
        <v>240</v>
      </c>
      <c r="U1039" s="467" t="s">
        <v>302</v>
      </c>
      <c r="V1039" s="467">
        <v>67.739999999999995</v>
      </c>
      <c r="W1039" s="467">
        <v>77.7</v>
      </c>
    </row>
    <row r="1040" spans="1:23">
      <c r="A1040" s="467"/>
      <c r="B1040" s="467"/>
      <c r="C1040" s="468" t="s">
        <v>3661</v>
      </c>
      <c r="D1040" s="467" t="s">
        <v>206</v>
      </c>
      <c r="E1040" s="467" t="s">
        <v>259</v>
      </c>
      <c r="F1040" s="472">
        <v>43524</v>
      </c>
      <c r="G1040" s="467" t="s">
        <v>402</v>
      </c>
      <c r="H1040" s="467" t="s">
        <v>2824</v>
      </c>
      <c r="I1040" s="467" t="s">
        <v>2825</v>
      </c>
      <c r="J1040" s="467" t="s">
        <v>457</v>
      </c>
      <c r="K1040" s="467">
        <v>9.86</v>
      </c>
      <c r="L1040" s="467" t="s">
        <v>10</v>
      </c>
      <c r="M1040" s="467">
        <v>12.95</v>
      </c>
      <c r="N1040" s="467" t="s">
        <v>394</v>
      </c>
      <c r="O1040" s="467" t="s">
        <v>2399</v>
      </c>
      <c r="P1040" s="467" t="s">
        <v>307</v>
      </c>
      <c r="Q1040" s="467" t="s">
        <v>451</v>
      </c>
      <c r="R1040" s="467" t="s">
        <v>2168</v>
      </c>
      <c r="S1040" s="467" t="s">
        <v>61</v>
      </c>
      <c r="T1040" s="467" t="s">
        <v>240</v>
      </c>
      <c r="U1040" s="467" t="s">
        <v>302</v>
      </c>
      <c r="V1040" s="467">
        <v>11.29</v>
      </c>
      <c r="W1040" s="467">
        <v>12.95</v>
      </c>
    </row>
    <row r="1041" spans="1:23">
      <c r="A1041" s="467"/>
      <c r="B1041" s="467"/>
      <c r="C1041" s="468" t="s">
        <v>3662</v>
      </c>
      <c r="D1041" s="467" t="s">
        <v>206</v>
      </c>
      <c r="E1041" s="467" t="s">
        <v>259</v>
      </c>
      <c r="F1041" s="472">
        <v>43524</v>
      </c>
      <c r="G1041" s="467" t="s">
        <v>402</v>
      </c>
      <c r="H1041" s="467" t="s">
        <v>2824</v>
      </c>
      <c r="I1041" s="467" t="s">
        <v>2825</v>
      </c>
      <c r="J1041" s="467" t="s">
        <v>455</v>
      </c>
      <c r="K1041" s="467">
        <v>9.86</v>
      </c>
      <c r="L1041" s="467" t="s">
        <v>10</v>
      </c>
      <c r="M1041" s="467">
        <v>12.95</v>
      </c>
      <c r="N1041" s="467" t="s">
        <v>394</v>
      </c>
      <c r="O1041" s="467" t="s">
        <v>2399</v>
      </c>
      <c r="P1041" s="467" t="s">
        <v>307</v>
      </c>
      <c r="Q1041" s="467" t="s">
        <v>449</v>
      </c>
      <c r="R1041" s="467" t="s">
        <v>2168</v>
      </c>
      <c r="S1041" s="467" t="s">
        <v>61</v>
      </c>
      <c r="T1041" s="467" t="s">
        <v>240</v>
      </c>
      <c r="U1041" s="467" t="s">
        <v>302</v>
      </c>
      <c r="V1041" s="467">
        <v>11.29</v>
      </c>
      <c r="W1041" s="467">
        <v>12.95</v>
      </c>
    </row>
    <row r="1042" spans="1:23">
      <c r="A1042" s="467"/>
      <c r="B1042" s="467"/>
      <c r="C1042" s="468" t="s">
        <v>3663</v>
      </c>
      <c r="D1042" s="467" t="s">
        <v>206</v>
      </c>
      <c r="E1042" s="467" t="s">
        <v>259</v>
      </c>
      <c r="F1042" s="472">
        <v>43524</v>
      </c>
      <c r="G1042" s="467" t="s">
        <v>403</v>
      </c>
      <c r="H1042" s="467" t="s">
        <v>2824</v>
      </c>
      <c r="I1042" s="467" t="s">
        <v>2825</v>
      </c>
      <c r="J1042" s="467" t="s">
        <v>456</v>
      </c>
      <c r="K1042" s="467">
        <v>0.65</v>
      </c>
      <c r="L1042" s="467" t="s">
        <v>10</v>
      </c>
      <c r="M1042" s="467">
        <v>0.86</v>
      </c>
      <c r="N1042" s="467" t="s">
        <v>394</v>
      </c>
      <c r="O1042" s="467" t="s">
        <v>2399</v>
      </c>
      <c r="P1042" s="467" t="s">
        <v>307</v>
      </c>
      <c r="Q1042" s="467" t="s">
        <v>451</v>
      </c>
      <c r="R1042" s="467" t="s">
        <v>2168</v>
      </c>
      <c r="S1042" s="467" t="s">
        <v>61</v>
      </c>
      <c r="T1042" s="467" t="s">
        <v>240</v>
      </c>
      <c r="U1042" s="467" t="s">
        <v>302</v>
      </c>
      <c r="V1042" s="467">
        <v>0.74</v>
      </c>
      <c r="W1042" s="467">
        <v>0.86</v>
      </c>
    </row>
    <row r="1043" spans="1:23">
      <c r="A1043" s="467"/>
      <c r="B1043" s="467"/>
      <c r="C1043" s="468" t="s">
        <v>3664</v>
      </c>
      <c r="D1043" s="467" t="s">
        <v>206</v>
      </c>
      <c r="E1043" s="467" t="s">
        <v>259</v>
      </c>
      <c r="F1043" s="472">
        <v>43524</v>
      </c>
      <c r="G1043" s="467" t="s">
        <v>403</v>
      </c>
      <c r="H1043" s="467" t="s">
        <v>2824</v>
      </c>
      <c r="I1043" s="467" t="s">
        <v>2825</v>
      </c>
      <c r="J1043" s="467" t="s">
        <v>458</v>
      </c>
      <c r="K1043" s="467">
        <v>0.65</v>
      </c>
      <c r="L1043" s="467" t="s">
        <v>10</v>
      </c>
      <c r="M1043" s="467">
        <v>0.86</v>
      </c>
      <c r="N1043" s="467" t="s">
        <v>394</v>
      </c>
      <c r="O1043" s="467" t="s">
        <v>2399</v>
      </c>
      <c r="P1043" s="467" t="s">
        <v>307</v>
      </c>
      <c r="Q1043" s="467" t="s">
        <v>449</v>
      </c>
      <c r="R1043" s="467" t="s">
        <v>2168</v>
      </c>
      <c r="S1043" s="467" t="s">
        <v>61</v>
      </c>
      <c r="T1043" s="467" t="s">
        <v>240</v>
      </c>
      <c r="U1043" s="467" t="s">
        <v>302</v>
      </c>
      <c r="V1043" s="467">
        <v>0.74</v>
      </c>
      <c r="W1043" s="467">
        <v>0.86</v>
      </c>
    </row>
    <row r="1044" spans="1:23">
      <c r="A1044" s="467"/>
      <c r="B1044" s="467"/>
      <c r="C1044" s="468" t="s">
        <v>3665</v>
      </c>
      <c r="D1044" s="467" t="s">
        <v>206</v>
      </c>
      <c r="E1044" s="467" t="s">
        <v>259</v>
      </c>
      <c r="F1044" s="472">
        <v>43555</v>
      </c>
      <c r="G1044" s="467" t="s">
        <v>404</v>
      </c>
      <c r="H1044" s="467" t="s">
        <v>3084</v>
      </c>
      <c r="I1044" s="467" t="s">
        <v>2170</v>
      </c>
      <c r="J1044" s="467" t="s">
        <v>450</v>
      </c>
      <c r="K1044" s="467">
        <v>461.59</v>
      </c>
      <c r="L1044" s="467" t="s">
        <v>10</v>
      </c>
      <c r="M1044" s="467">
        <v>612.80999999999995</v>
      </c>
      <c r="N1044" s="467" t="s">
        <v>387</v>
      </c>
      <c r="O1044" s="467" t="s">
        <v>3007</v>
      </c>
      <c r="P1044" s="467" t="s">
        <v>307</v>
      </c>
      <c r="Q1044" s="467" t="s">
        <v>451</v>
      </c>
      <c r="R1044" s="467" t="s">
        <v>2168</v>
      </c>
      <c r="S1044" s="467" t="s">
        <v>61</v>
      </c>
      <c r="T1044" s="467" t="s">
        <v>240</v>
      </c>
      <c r="U1044" s="467" t="s">
        <v>302</v>
      </c>
      <c r="V1044" s="467">
        <v>539.85</v>
      </c>
      <c r="W1044" s="467">
        <v>612.80999999999995</v>
      </c>
    </row>
    <row r="1045" spans="1:23">
      <c r="A1045" s="467"/>
      <c r="B1045" s="467"/>
      <c r="C1045" s="468" t="s">
        <v>3666</v>
      </c>
      <c r="D1045" s="467" t="s">
        <v>206</v>
      </c>
      <c r="E1045" s="467" t="s">
        <v>259</v>
      </c>
      <c r="F1045" s="472">
        <v>43555</v>
      </c>
      <c r="G1045" s="467" t="s">
        <v>404</v>
      </c>
      <c r="H1045" s="467" t="s">
        <v>3084</v>
      </c>
      <c r="I1045" s="467" t="s">
        <v>2170</v>
      </c>
      <c r="J1045" s="467" t="s">
        <v>459</v>
      </c>
      <c r="K1045" s="467">
        <v>461.59</v>
      </c>
      <c r="L1045" s="467" t="s">
        <v>10</v>
      </c>
      <c r="M1045" s="467">
        <v>612.80999999999995</v>
      </c>
      <c r="N1045" s="467" t="s">
        <v>387</v>
      </c>
      <c r="O1045" s="467" t="s">
        <v>3007</v>
      </c>
      <c r="P1045" s="467" t="s">
        <v>307</v>
      </c>
      <c r="Q1045" s="467" t="s">
        <v>449</v>
      </c>
      <c r="R1045" s="467" t="s">
        <v>2168</v>
      </c>
      <c r="S1045" s="467" t="s">
        <v>61</v>
      </c>
      <c r="T1045" s="467" t="s">
        <v>240</v>
      </c>
      <c r="U1045" s="467" t="s">
        <v>302</v>
      </c>
      <c r="V1045" s="467">
        <v>539.85</v>
      </c>
      <c r="W1045" s="467">
        <v>612.80999999999995</v>
      </c>
    </row>
    <row r="1046" spans="1:23">
      <c r="A1046" s="467"/>
      <c r="B1046" s="467"/>
      <c r="C1046" s="468" t="s">
        <v>3667</v>
      </c>
      <c r="D1046" s="467" t="s">
        <v>206</v>
      </c>
      <c r="E1046" s="467" t="s">
        <v>259</v>
      </c>
      <c r="F1046" s="472">
        <v>43555</v>
      </c>
      <c r="G1046" s="467" t="s">
        <v>405</v>
      </c>
      <c r="H1046" s="467" t="s">
        <v>3084</v>
      </c>
      <c r="I1046" s="467" t="s">
        <v>2170</v>
      </c>
      <c r="J1046" s="467" t="s">
        <v>452</v>
      </c>
      <c r="K1046" s="467">
        <v>58.53</v>
      </c>
      <c r="L1046" s="467" t="s">
        <v>10</v>
      </c>
      <c r="M1046" s="467">
        <v>77.7</v>
      </c>
      <c r="N1046" s="467" t="s">
        <v>391</v>
      </c>
      <c r="O1046" s="467" t="s">
        <v>3009</v>
      </c>
      <c r="P1046" s="467" t="s">
        <v>307</v>
      </c>
      <c r="Q1046" s="467" t="s">
        <v>451</v>
      </c>
      <c r="R1046" s="467" t="s">
        <v>2168</v>
      </c>
      <c r="S1046" s="467" t="s">
        <v>61</v>
      </c>
      <c r="T1046" s="467" t="s">
        <v>240</v>
      </c>
      <c r="U1046" s="467" t="s">
        <v>302</v>
      </c>
      <c r="V1046" s="467">
        <v>68.45</v>
      </c>
      <c r="W1046" s="467">
        <v>77.7</v>
      </c>
    </row>
    <row r="1047" spans="1:23">
      <c r="A1047" s="467"/>
      <c r="B1047" s="467"/>
      <c r="C1047" s="468" t="s">
        <v>3668</v>
      </c>
      <c r="D1047" s="467" t="s">
        <v>206</v>
      </c>
      <c r="E1047" s="467" t="s">
        <v>259</v>
      </c>
      <c r="F1047" s="472">
        <v>43555</v>
      </c>
      <c r="G1047" s="467" t="s">
        <v>405</v>
      </c>
      <c r="H1047" s="467" t="s">
        <v>3084</v>
      </c>
      <c r="I1047" s="467" t="s">
        <v>2170</v>
      </c>
      <c r="J1047" s="467" t="s">
        <v>453</v>
      </c>
      <c r="K1047" s="467">
        <v>58.53</v>
      </c>
      <c r="L1047" s="467" t="s">
        <v>10</v>
      </c>
      <c r="M1047" s="467">
        <v>77.7</v>
      </c>
      <c r="N1047" s="467" t="s">
        <v>391</v>
      </c>
      <c r="O1047" s="467" t="s">
        <v>3009</v>
      </c>
      <c r="P1047" s="467" t="s">
        <v>307</v>
      </c>
      <c r="Q1047" s="467" t="s">
        <v>449</v>
      </c>
      <c r="R1047" s="467" t="s">
        <v>2168</v>
      </c>
      <c r="S1047" s="467" t="s">
        <v>61</v>
      </c>
      <c r="T1047" s="467" t="s">
        <v>240</v>
      </c>
      <c r="U1047" s="467" t="s">
        <v>302</v>
      </c>
      <c r="V1047" s="467">
        <v>68.45</v>
      </c>
      <c r="W1047" s="467">
        <v>77.7</v>
      </c>
    </row>
    <row r="1048" spans="1:23">
      <c r="A1048" s="467"/>
      <c r="B1048" s="467"/>
      <c r="C1048" s="468" t="s">
        <v>3669</v>
      </c>
      <c r="D1048" s="467" t="s">
        <v>206</v>
      </c>
      <c r="E1048" s="467" t="s">
        <v>259</v>
      </c>
      <c r="F1048" s="472">
        <v>43555</v>
      </c>
      <c r="G1048" s="467" t="s">
        <v>406</v>
      </c>
      <c r="H1048" s="467" t="s">
        <v>3084</v>
      </c>
      <c r="I1048" s="467" t="s">
        <v>2170</v>
      </c>
      <c r="J1048" s="467" t="s">
        <v>456</v>
      </c>
      <c r="K1048" s="467">
        <v>0.65</v>
      </c>
      <c r="L1048" s="467" t="s">
        <v>10</v>
      </c>
      <c r="M1048" s="467">
        <v>0.86</v>
      </c>
      <c r="N1048" s="467" t="s">
        <v>394</v>
      </c>
      <c r="O1048" s="467" t="s">
        <v>2399</v>
      </c>
      <c r="P1048" s="467" t="s">
        <v>307</v>
      </c>
      <c r="Q1048" s="467" t="s">
        <v>451</v>
      </c>
      <c r="R1048" s="467" t="s">
        <v>2168</v>
      </c>
      <c r="S1048" s="467" t="s">
        <v>61</v>
      </c>
      <c r="T1048" s="467" t="s">
        <v>240</v>
      </c>
      <c r="U1048" s="467" t="s">
        <v>302</v>
      </c>
      <c r="V1048" s="467">
        <v>0.76</v>
      </c>
      <c r="W1048" s="467">
        <v>0.86</v>
      </c>
    </row>
    <row r="1049" spans="1:23">
      <c r="A1049" s="467"/>
      <c r="B1049" s="467"/>
      <c r="C1049" s="468" t="s">
        <v>3670</v>
      </c>
      <c r="D1049" s="467" t="s">
        <v>206</v>
      </c>
      <c r="E1049" s="467" t="s">
        <v>259</v>
      </c>
      <c r="F1049" s="472">
        <v>43555</v>
      </c>
      <c r="G1049" s="467" t="s">
        <v>406</v>
      </c>
      <c r="H1049" s="467" t="s">
        <v>3084</v>
      </c>
      <c r="I1049" s="467" t="s">
        <v>2170</v>
      </c>
      <c r="J1049" s="467" t="s">
        <v>458</v>
      </c>
      <c r="K1049" s="467">
        <v>0.65</v>
      </c>
      <c r="L1049" s="467" t="s">
        <v>10</v>
      </c>
      <c r="M1049" s="467">
        <v>0.86</v>
      </c>
      <c r="N1049" s="467" t="s">
        <v>394</v>
      </c>
      <c r="O1049" s="467" t="s">
        <v>2399</v>
      </c>
      <c r="P1049" s="467" t="s">
        <v>307</v>
      </c>
      <c r="Q1049" s="467" t="s">
        <v>449</v>
      </c>
      <c r="R1049" s="467" t="s">
        <v>2168</v>
      </c>
      <c r="S1049" s="467" t="s">
        <v>61</v>
      </c>
      <c r="T1049" s="467" t="s">
        <v>240</v>
      </c>
      <c r="U1049" s="467" t="s">
        <v>302</v>
      </c>
      <c r="V1049" s="467">
        <v>0.76</v>
      </c>
      <c r="W1049" s="467">
        <v>0.86</v>
      </c>
    </row>
    <row r="1050" spans="1:23">
      <c r="A1050" s="467"/>
      <c r="B1050" s="467"/>
      <c r="C1050" s="468" t="s">
        <v>3671</v>
      </c>
      <c r="D1050" s="467" t="s">
        <v>206</v>
      </c>
      <c r="E1050" s="467" t="s">
        <v>259</v>
      </c>
      <c r="F1050" s="472">
        <v>43555</v>
      </c>
      <c r="G1050" s="467" t="s">
        <v>407</v>
      </c>
      <c r="H1050" s="467" t="s">
        <v>3084</v>
      </c>
      <c r="I1050" s="467" t="s">
        <v>2170</v>
      </c>
      <c r="J1050" s="467" t="s">
        <v>457</v>
      </c>
      <c r="K1050" s="467">
        <v>9.75</v>
      </c>
      <c r="L1050" s="467" t="s">
        <v>10</v>
      </c>
      <c r="M1050" s="467">
        <v>12.95</v>
      </c>
      <c r="N1050" s="467" t="s">
        <v>394</v>
      </c>
      <c r="O1050" s="467" t="s">
        <v>2399</v>
      </c>
      <c r="P1050" s="467" t="s">
        <v>307</v>
      </c>
      <c r="Q1050" s="467" t="s">
        <v>451</v>
      </c>
      <c r="R1050" s="467" t="s">
        <v>2168</v>
      </c>
      <c r="S1050" s="467" t="s">
        <v>61</v>
      </c>
      <c r="T1050" s="467" t="s">
        <v>240</v>
      </c>
      <c r="U1050" s="467" t="s">
        <v>302</v>
      </c>
      <c r="V1050" s="467">
        <v>11.4</v>
      </c>
      <c r="W1050" s="467">
        <v>12.95</v>
      </c>
    </row>
    <row r="1051" spans="1:23">
      <c r="A1051" s="467"/>
      <c r="B1051" s="467"/>
      <c r="C1051" s="468" t="s">
        <v>3672</v>
      </c>
      <c r="D1051" s="467" t="s">
        <v>206</v>
      </c>
      <c r="E1051" s="467" t="s">
        <v>259</v>
      </c>
      <c r="F1051" s="472">
        <v>43555</v>
      </c>
      <c r="G1051" s="467" t="s">
        <v>407</v>
      </c>
      <c r="H1051" s="467" t="s">
        <v>3084</v>
      </c>
      <c r="I1051" s="467" t="s">
        <v>2170</v>
      </c>
      <c r="J1051" s="467" t="s">
        <v>455</v>
      </c>
      <c r="K1051" s="467">
        <v>9.75</v>
      </c>
      <c r="L1051" s="467" t="s">
        <v>10</v>
      </c>
      <c r="M1051" s="467">
        <v>12.95</v>
      </c>
      <c r="N1051" s="467" t="s">
        <v>394</v>
      </c>
      <c r="O1051" s="467" t="s">
        <v>2399</v>
      </c>
      <c r="P1051" s="467" t="s">
        <v>307</v>
      </c>
      <c r="Q1051" s="467" t="s">
        <v>449</v>
      </c>
      <c r="R1051" s="467" t="s">
        <v>2168</v>
      </c>
      <c r="S1051" s="467" t="s">
        <v>61</v>
      </c>
      <c r="T1051" s="467" t="s">
        <v>240</v>
      </c>
      <c r="U1051" s="467" t="s">
        <v>302</v>
      </c>
      <c r="V1051" s="467">
        <v>11.4</v>
      </c>
      <c r="W1051" s="467">
        <v>12.95</v>
      </c>
    </row>
    <row r="1052" spans="1:23">
      <c r="A1052" s="467"/>
      <c r="B1052" s="467"/>
      <c r="C1052" s="468" t="s">
        <v>3673</v>
      </c>
      <c r="D1052" s="467" t="s">
        <v>206</v>
      </c>
      <c r="E1052" s="467" t="s">
        <v>259</v>
      </c>
      <c r="F1052" s="472">
        <v>43585</v>
      </c>
      <c r="G1052" s="467" t="s">
        <v>959</v>
      </c>
      <c r="H1052" s="467" t="s">
        <v>2790</v>
      </c>
      <c r="I1052" s="467" t="s">
        <v>2791</v>
      </c>
      <c r="J1052" s="467" t="s">
        <v>450</v>
      </c>
      <c r="K1052" s="467">
        <v>291.01</v>
      </c>
      <c r="L1052" s="467" t="s">
        <v>10</v>
      </c>
      <c r="M1052" s="467">
        <v>379.55</v>
      </c>
      <c r="N1052" s="467" t="s">
        <v>387</v>
      </c>
      <c r="O1052" s="467" t="s">
        <v>3007</v>
      </c>
      <c r="P1052" s="467" t="s">
        <v>307</v>
      </c>
      <c r="Q1052" s="467" t="s">
        <v>451</v>
      </c>
      <c r="R1052" s="467" t="s">
        <v>2168</v>
      </c>
      <c r="S1052" s="467" t="s">
        <v>61</v>
      </c>
      <c r="T1052" s="467" t="s">
        <v>240</v>
      </c>
      <c r="U1052" s="467" t="s">
        <v>302</v>
      </c>
      <c r="V1052" s="467">
        <v>340.14</v>
      </c>
      <c r="W1052" s="467">
        <v>379.55</v>
      </c>
    </row>
    <row r="1053" spans="1:23">
      <c r="A1053" s="467"/>
      <c r="B1053" s="467"/>
      <c r="C1053" s="468" t="s">
        <v>3674</v>
      </c>
      <c r="D1053" s="467" t="s">
        <v>206</v>
      </c>
      <c r="E1053" s="467" t="s">
        <v>259</v>
      </c>
      <c r="F1053" s="472">
        <v>43585</v>
      </c>
      <c r="G1053" s="467" t="s">
        <v>959</v>
      </c>
      <c r="H1053" s="467" t="s">
        <v>2790</v>
      </c>
      <c r="I1053" s="467" t="s">
        <v>2791</v>
      </c>
      <c r="J1053" s="467" t="s">
        <v>459</v>
      </c>
      <c r="K1053" s="467">
        <v>400.89</v>
      </c>
      <c r="L1053" s="467" t="s">
        <v>10</v>
      </c>
      <c r="M1053" s="467">
        <v>522.86</v>
      </c>
      <c r="N1053" s="467" t="s">
        <v>387</v>
      </c>
      <c r="O1053" s="467" t="s">
        <v>3007</v>
      </c>
      <c r="P1053" s="467" t="s">
        <v>307</v>
      </c>
      <c r="Q1053" s="467" t="s">
        <v>449</v>
      </c>
      <c r="R1053" s="467" t="s">
        <v>2168</v>
      </c>
      <c r="S1053" s="467" t="s">
        <v>61</v>
      </c>
      <c r="T1053" s="467" t="s">
        <v>240</v>
      </c>
      <c r="U1053" s="467" t="s">
        <v>302</v>
      </c>
      <c r="V1053" s="467">
        <v>468.58</v>
      </c>
      <c r="W1053" s="467">
        <v>522.86</v>
      </c>
    </row>
    <row r="1054" spans="1:23">
      <c r="A1054" s="467"/>
      <c r="B1054" s="467"/>
      <c r="C1054" s="468" t="s">
        <v>3675</v>
      </c>
      <c r="D1054" s="467" t="s">
        <v>206</v>
      </c>
      <c r="E1054" s="467" t="s">
        <v>259</v>
      </c>
      <c r="F1054" s="472">
        <v>43585</v>
      </c>
      <c r="G1054" s="467" t="s">
        <v>960</v>
      </c>
      <c r="H1054" s="467" t="s">
        <v>2790</v>
      </c>
      <c r="I1054" s="467" t="s">
        <v>2791</v>
      </c>
      <c r="J1054" s="467" t="s">
        <v>452</v>
      </c>
      <c r="K1054" s="467">
        <v>38.299999999999997</v>
      </c>
      <c r="L1054" s="467" t="s">
        <v>10</v>
      </c>
      <c r="M1054" s="467">
        <v>49.95</v>
      </c>
      <c r="N1054" s="467" t="s">
        <v>391</v>
      </c>
      <c r="O1054" s="467" t="s">
        <v>3009</v>
      </c>
      <c r="P1054" s="467" t="s">
        <v>307</v>
      </c>
      <c r="Q1054" s="467" t="s">
        <v>451</v>
      </c>
      <c r="R1054" s="467" t="s">
        <v>2168</v>
      </c>
      <c r="S1054" s="467" t="s">
        <v>61</v>
      </c>
      <c r="T1054" s="467" t="s">
        <v>240</v>
      </c>
      <c r="U1054" s="467" t="s">
        <v>302</v>
      </c>
      <c r="V1054" s="467">
        <v>44.77</v>
      </c>
      <c r="W1054" s="467">
        <v>49.95</v>
      </c>
    </row>
    <row r="1055" spans="1:23">
      <c r="A1055" s="467"/>
      <c r="B1055" s="467"/>
      <c r="C1055" s="468" t="s">
        <v>3676</v>
      </c>
      <c r="D1055" s="467" t="s">
        <v>206</v>
      </c>
      <c r="E1055" s="467" t="s">
        <v>259</v>
      </c>
      <c r="F1055" s="472">
        <v>43585</v>
      </c>
      <c r="G1055" s="467" t="s">
        <v>960</v>
      </c>
      <c r="H1055" s="467" t="s">
        <v>2790</v>
      </c>
      <c r="I1055" s="467" t="s">
        <v>2791</v>
      </c>
      <c r="J1055" s="467" t="s">
        <v>453</v>
      </c>
      <c r="K1055" s="467">
        <v>51.06</v>
      </c>
      <c r="L1055" s="467" t="s">
        <v>10</v>
      </c>
      <c r="M1055" s="467">
        <v>66.599999999999994</v>
      </c>
      <c r="N1055" s="467" t="s">
        <v>391</v>
      </c>
      <c r="O1055" s="467" t="s">
        <v>3009</v>
      </c>
      <c r="P1055" s="467" t="s">
        <v>307</v>
      </c>
      <c r="Q1055" s="467" t="s">
        <v>449</v>
      </c>
      <c r="R1055" s="467" t="s">
        <v>2168</v>
      </c>
      <c r="S1055" s="467" t="s">
        <v>61</v>
      </c>
      <c r="T1055" s="467" t="s">
        <v>240</v>
      </c>
      <c r="U1055" s="467" t="s">
        <v>302</v>
      </c>
      <c r="V1055" s="467">
        <v>59.68</v>
      </c>
      <c r="W1055" s="467">
        <v>66.599999999999994</v>
      </c>
    </row>
    <row r="1056" spans="1:23">
      <c r="A1056" s="467"/>
      <c r="B1056" s="467"/>
      <c r="C1056" s="468" t="s">
        <v>3677</v>
      </c>
      <c r="D1056" s="467" t="s">
        <v>206</v>
      </c>
      <c r="E1056" s="467" t="s">
        <v>259</v>
      </c>
      <c r="F1056" s="472">
        <v>43585</v>
      </c>
      <c r="G1056" s="467" t="s">
        <v>961</v>
      </c>
      <c r="H1056" s="467" t="s">
        <v>2790</v>
      </c>
      <c r="I1056" s="467" t="s">
        <v>2791</v>
      </c>
      <c r="J1056" s="467" t="s">
        <v>456</v>
      </c>
      <c r="K1056" s="467">
        <v>0.64</v>
      </c>
      <c r="L1056" s="467" t="s">
        <v>10</v>
      </c>
      <c r="M1056" s="467">
        <v>0.84</v>
      </c>
      <c r="N1056" s="467" t="s">
        <v>394</v>
      </c>
      <c r="O1056" s="467" t="s">
        <v>2399</v>
      </c>
      <c r="P1056" s="467" t="s">
        <v>307</v>
      </c>
      <c r="Q1056" s="467" t="s">
        <v>451</v>
      </c>
      <c r="R1056" s="467" t="s">
        <v>2168</v>
      </c>
      <c r="S1056" s="467" t="s">
        <v>61</v>
      </c>
      <c r="T1056" s="467" t="s">
        <v>240</v>
      </c>
      <c r="U1056" s="467" t="s">
        <v>302</v>
      </c>
      <c r="V1056" s="467">
        <v>0.75</v>
      </c>
      <c r="W1056" s="467">
        <v>0.84</v>
      </c>
    </row>
    <row r="1057" spans="1:23">
      <c r="A1057" s="467"/>
      <c r="B1057" s="467"/>
      <c r="C1057" s="468" t="s">
        <v>3678</v>
      </c>
      <c r="D1057" s="467" t="s">
        <v>206</v>
      </c>
      <c r="E1057" s="467" t="s">
        <v>259</v>
      </c>
      <c r="F1057" s="472">
        <v>43585</v>
      </c>
      <c r="G1057" s="467" t="s">
        <v>961</v>
      </c>
      <c r="H1057" s="467" t="s">
        <v>2790</v>
      </c>
      <c r="I1057" s="467" t="s">
        <v>2791</v>
      </c>
      <c r="J1057" s="467" t="s">
        <v>454</v>
      </c>
      <c r="K1057" s="467">
        <v>0.56999999999999995</v>
      </c>
      <c r="L1057" s="467" t="s">
        <v>10</v>
      </c>
      <c r="M1057" s="467">
        <v>0.74</v>
      </c>
      <c r="N1057" s="467" t="s">
        <v>394</v>
      </c>
      <c r="O1057" s="467" t="s">
        <v>2399</v>
      </c>
      <c r="P1057" s="467" t="s">
        <v>307</v>
      </c>
      <c r="Q1057" s="467" t="s">
        <v>449</v>
      </c>
      <c r="R1057" s="467" t="s">
        <v>2168</v>
      </c>
      <c r="S1057" s="467" t="s">
        <v>61</v>
      </c>
      <c r="T1057" s="467" t="s">
        <v>240</v>
      </c>
      <c r="U1057" s="467" t="s">
        <v>302</v>
      </c>
      <c r="V1057" s="467">
        <v>0.67</v>
      </c>
      <c r="W1057" s="467">
        <v>0.74</v>
      </c>
    </row>
    <row r="1058" spans="1:23">
      <c r="A1058" s="467"/>
      <c r="B1058" s="467"/>
      <c r="C1058" s="468" t="s">
        <v>3679</v>
      </c>
      <c r="D1058" s="467" t="s">
        <v>206</v>
      </c>
      <c r="E1058" s="467" t="s">
        <v>259</v>
      </c>
      <c r="F1058" s="472">
        <v>43585</v>
      </c>
      <c r="G1058" s="467" t="s">
        <v>962</v>
      </c>
      <c r="H1058" s="467" t="s">
        <v>2790</v>
      </c>
      <c r="I1058" s="467" t="s">
        <v>2791</v>
      </c>
      <c r="J1058" s="467" t="s">
        <v>457</v>
      </c>
      <c r="K1058" s="467">
        <v>6.38</v>
      </c>
      <c r="L1058" s="467" t="s">
        <v>10</v>
      </c>
      <c r="M1058" s="467">
        <v>8.32</v>
      </c>
      <c r="N1058" s="467" t="s">
        <v>394</v>
      </c>
      <c r="O1058" s="467" t="s">
        <v>2399</v>
      </c>
      <c r="P1058" s="467" t="s">
        <v>307</v>
      </c>
      <c r="Q1058" s="467" t="s">
        <v>451</v>
      </c>
      <c r="R1058" s="467" t="s">
        <v>2168</v>
      </c>
      <c r="S1058" s="467" t="s">
        <v>61</v>
      </c>
      <c r="T1058" s="467" t="s">
        <v>240</v>
      </c>
      <c r="U1058" s="467" t="s">
        <v>302</v>
      </c>
      <c r="V1058" s="467">
        <v>7.46</v>
      </c>
      <c r="W1058" s="467">
        <v>8.32</v>
      </c>
    </row>
    <row r="1059" spans="1:23">
      <c r="A1059" s="467"/>
      <c r="B1059" s="467"/>
      <c r="C1059" s="468" t="s">
        <v>3680</v>
      </c>
      <c r="D1059" s="467" t="s">
        <v>206</v>
      </c>
      <c r="E1059" s="467" t="s">
        <v>259</v>
      </c>
      <c r="F1059" s="472">
        <v>43585</v>
      </c>
      <c r="G1059" s="467" t="s">
        <v>962</v>
      </c>
      <c r="H1059" s="467" t="s">
        <v>2790</v>
      </c>
      <c r="I1059" s="467" t="s">
        <v>2791</v>
      </c>
      <c r="J1059" s="467" t="s">
        <v>455</v>
      </c>
      <c r="K1059" s="467">
        <v>8.51</v>
      </c>
      <c r="L1059" s="467" t="s">
        <v>10</v>
      </c>
      <c r="M1059" s="467">
        <v>11.1</v>
      </c>
      <c r="N1059" s="467" t="s">
        <v>394</v>
      </c>
      <c r="O1059" s="467" t="s">
        <v>2399</v>
      </c>
      <c r="P1059" s="467" t="s">
        <v>307</v>
      </c>
      <c r="Q1059" s="467" t="s">
        <v>449</v>
      </c>
      <c r="R1059" s="467" t="s">
        <v>2168</v>
      </c>
      <c r="S1059" s="467" t="s">
        <v>61</v>
      </c>
      <c r="T1059" s="467" t="s">
        <v>240</v>
      </c>
      <c r="U1059" s="467" t="s">
        <v>302</v>
      </c>
      <c r="V1059" s="467">
        <v>9.9499999999999993</v>
      </c>
      <c r="W1059" s="467">
        <v>11.1</v>
      </c>
    </row>
    <row r="1060" spans="1:23">
      <c r="A1060" s="467"/>
      <c r="B1060" s="467"/>
      <c r="C1060" s="468" t="s">
        <v>3681</v>
      </c>
      <c r="D1060" s="467" t="s">
        <v>206</v>
      </c>
      <c r="E1060" s="467" t="s">
        <v>259</v>
      </c>
      <c r="F1060" s="472">
        <v>43585</v>
      </c>
      <c r="G1060" s="467" t="s">
        <v>976</v>
      </c>
      <c r="H1060" s="467" t="s">
        <v>2790</v>
      </c>
      <c r="I1060" s="467" t="s">
        <v>2791</v>
      </c>
      <c r="J1060" s="467" t="s">
        <v>1073</v>
      </c>
      <c r="K1060" s="467">
        <v>23</v>
      </c>
      <c r="L1060" s="467" t="s">
        <v>10</v>
      </c>
      <c r="M1060" s="467">
        <v>30</v>
      </c>
      <c r="N1060" s="467" t="s">
        <v>399</v>
      </c>
      <c r="O1060" s="467" t="s">
        <v>2540</v>
      </c>
      <c r="P1060" s="467" t="s">
        <v>307</v>
      </c>
      <c r="Q1060" s="467" t="s">
        <v>2168</v>
      </c>
      <c r="R1060" s="467" t="s">
        <v>2168</v>
      </c>
      <c r="S1060" s="467" t="s">
        <v>61</v>
      </c>
      <c r="T1060" s="467" t="s">
        <v>240</v>
      </c>
      <c r="U1060" s="467" t="s">
        <v>302</v>
      </c>
      <c r="V1060" s="467">
        <v>26.88</v>
      </c>
      <c r="W1060" s="467">
        <v>30</v>
      </c>
    </row>
    <row r="1061" spans="1:23">
      <c r="A1061" s="467"/>
      <c r="B1061" s="467"/>
      <c r="C1061" s="468" t="s">
        <v>3682</v>
      </c>
      <c r="D1061" s="467" t="s">
        <v>206</v>
      </c>
      <c r="E1061" s="467" t="s">
        <v>259</v>
      </c>
      <c r="F1061" s="472">
        <v>43616</v>
      </c>
      <c r="G1061" s="467" t="s">
        <v>945</v>
      </c>
      <c r="H1061" s="467" t="s">
        <v>2799</v>
      </c>
      <c r="I1061" s="467" t="s">
        <v>2800</v>
      </c>
      <c r="J1061" s="467" t="s">
        <v>450</v>
      </c>
      <c r="K1061" s="467">
        <v>332.88</v>
      </c>
      <c r="L1061" s="467" t="s">
        <v>10</v>
      </c>
      <c r="M1061" s="467">
        <v>433.72</v>
      </c>
      <c r="N1061" s="467" t="s">
        <v>387</v>
      </c>
      <c r="O1061" s="467" t="s">
        <v>3007</v>
      </c>
      <c r="P1061" s="467" t="s">
        <v>307</v>
      </c>
      <c r="Q1061" s="467" t="s">
        <v>451</v>
      </c>
      <c r="R1061" s="467" t="s">
        <v>2168</v>
      </c>
      <c r="S1061" s="467" t="s">
        <v>61</v>
      </c>
      <c r="T1061" s="467" t="s">
        <v>240</v>
      </c>
      <c r="U1061" s="467" t="s">
        <v>302</v>
      </c>
      <c r="V1061" s="467">
        <v>385.54</v>
      </c>
      <c r="W1061" s="467">
        <v>433.72</v>
      </c>
    </row>
    <row r="1062" spans="1:23">
      <c r="A1062" s="467"/>
      <c r="B1062" s="467"/>
      <c r="C1062" s="468" t="s">
        <v>3683</v>
      </c>
      <c r="D1062" s="467" t="s">
        <v>206</v>
      </c>
      <c r="E1062" s="467" t="s">
        <v>259</v>
      </c>
      <c r="F1062" s="472">
        <v>43616</v>
      </c>
      <c r="G1062" s="467" t="s">
        <v>945</v>
      </c>
      <c r="H1062" s="467" t="s">
        <v>2799</v>
      </c>
      <c r="I1062" s="467" t="s">
        <v>2800</v>
      </c>
      <c r="J1062" s="467" t="s">
        <v>459</v>
      </c>
      <c r="K1062" s="467">
        <v>299.58999999999997</v>
      </c>
      <c r="L1062" s="467" t="s">
        <v>10</v>
      </c>
      <c r="M1062" s="467">
        <v>390.35</v>
      </c>
      <c r="N1062" s="467" t="s">
        <v>387</v>
      </c>
      <c r="O1062" s="467" t="s">
        <v>3007</v>
      </c>
      <c r="P1062" s="467" t="s">
        <v>307</v>
      </c>
      <c r="Q1062" s="467" t="s">
        <v>449</v>
      </c>
      <c r="R1062" s="467" t="s">
        <v>2168</v>
      </c>
      <c r="S1062" s="467" t="s">
        <v>61</v>
      </c>
      <c r="T1062" s="467" t="s">
        <v>240</v>
      </c>
      <c r="U1062" s="467" t="s">
        <v>302</v>
      </c>
      <c r="V1062" s="467">
        <v>346.99</v>
      </c>
      <c r="W1062" s="467">
        <v>390.35</v>
      </c>
    </row>
    <row r="1063" spans="1:23">
      <c r="A1063" s="467"/>
      <c r="B1063" s="467"/>
      <c r="C1063" s="468" t="s">
        <v>3684</v>
      </c>
      <c r="D1063" s="467" t="s">
        <v>206</v>
      </c>
      <c r="E1063" s="467" t="s">
        <v>259</v>
      </c>
      <c r="F1063" s="472">
        <v>43616</v>
      </c>
      <c r="G1063" s="467" t="s">
        <v>948</v>
      </c>
      <c r="H1063" s="467" t="s">
        <v>2799</v>
      </c>
      <c r="I1063" s="467" t="s">
        <v>2800</v>
      </c>
      <c r="J1063" s="467" t="s">
        <v>1074</v>
      </c>
      <c r="K1063" s="467">
        <v>42.6</v>
      </c>
      <c r="L1063" s="467" t="s">
        <v>10</v>
      </c>
      <c r="M1063" s="467">
        <v>55.5</v>
      </c>
      <c r="N1063" s="467" t="s">
        <v>391</v>
      </c>
      <c r="O1063" s="467" t="s">
        <v>3009</v>
      </c>
      <c r="P1063" s="467" t="s">
        <v>307</v>
      </c>
      <c r="Q1063" s="467" t="s">
        <v>451</v>
      </c>
      <c r="R1063" s="467" t="s">
        <v>2168</v>
      </c>
      <c r="S1063" s="467" t="s">
        <v>61</v>
      </c>
      <c r="T1063" s="467" t="s">
        <v>240</v>
      </c>
      <c r="U1063" s="467" t="s">
        <v>302</v>
      </c>
      <c r="V1063" s="467">
        <v>49.34</v>
      </c>
      <c r="W1063" s="467">
        <v>55.5</v>
      </c>
    </row>
    <row r="1064" spans="1:23">
      <c r="A1064" s="467"/>
      <c r="B1064" s="467"/>
      <c r="C1064" s="468" t="s">
        <v>3685</v>
      </c>
      <c r="D1064" s="467" t="s">
        <v>206</v>
      </c>
      <c r="E1064" s="467" t="s">
        <v>259</v>
      </c>
      <c r="F1064" s="472">
        <v>43616</v>
      </c>
      <c r="G1064" s="467" t="s">
        <v>948</v>
      </c>
      <c r="H1064" s="467" t="s">
        <v>2799</v>
      </c>
      <c r="I1064" s="467" t="s">
        <v>2800</v>
      </c>
      <c r="J1064" s="467" t="s">
        <v>1075</v>
      </c>
      <c r="K1064" s="467">
        <v>38.340000000000003</v>
      </c>
      <c r="L1064" s="467" t="s">
        <v>10</v>
      </c>
      <c r="M1064" s="467">
        <v>49.95</v>
      </c>
      <c r="N1064" s="467" t="s">
        <v>391</v>
      </c>
      <c r="O1064" s="467" t="s">
        <v>3009</v>
      </c>
      <c r="P1064" s="467" t="s">
        <v>307</v>
      </c>
      <c r="Q1064" s="467" t="s">
        <v>449</v>
      </c>
      <c r="R1064" s="467" t="s">
        <v>2168</v>
      </c>
      <c r="S1064" s="467" t="s">
        <v>61</v>
      </c>
      <c r="T1064" s="467" t="s">
        <v>240</v>
      </c>
      <c r="U1064" s="467" t="s">
        <v>302</v>
      </c>
      <c r="V1064" s="467">
        <v>44.41</v>
      </c>
      <c r="W1064" s="467">
        <v>49.95</v>
      </c>
    </row>
    <row r="1065" spans="1:23">
      <c r="A1065" s="467"/>
      <c r="B1065" s="467"/>
      <c r="C1065" s="468" t="s">
        <v>3686</v>
      </c>
      <c r="D1065" s="467" t="s">
        <v>206</v>
      </c>
      <c r="E1065" s="467" t="s">
        <v>259</v>
      </c>
      <c r="F1065" s="472">
        <v>43616</v>
      </c>
      <c r="G1065" s="467" t="s">
        <v>950</v>
      </c>
      <c r="H1065" s="467" t="s">
        <v>2799</v>
      </c>
      <c r="I1065" s="467" t="s">
        <v>2800</v>
      </c>
      <c r="J1065" s="467" t="s">
        <v>457</v>
      </c>
      <c r="K1065" s="467">
        <v>7.1</v>
      </c>
      <c r="L1065" s="467" t="s">
        <v>10</v>
      </c>
      <c r="M1065" s="467">
        <v>9.25</v>
      </c>
      <c r="N1065" s="467" t="s">
        <v>394</v>
      </c>
      <c r="O1065" s="467" t="s">
        <v>2399</v>
      </c>
      <c r="P1065" s="467" t="s">
        <v>307</v>
      </c>
      <c r="Q1065" s="467" t="s">
        <v>451</v>
      </c>
      <c r="R1065" s="467" t="s">
        <v>2168</v>
      </c>
      <c r="S1065" s="467" t="s">
        <v>61</v>
      </c>
      <c r="T1065" s="467" t="s">
        <v>240</v>
      </c>
      <c r="U1065" s="467" t="s">
        <v>302</v>
      </c>
      <c r="V1065" s="467">
        <v>8.2200000000000006</v>
      </c>
      <c r="W1065" s="467">
        <v>9.25</v>
      </c>
    </row>
    <row r="1066" spans="1:23">
      <c r="A1066" s="467"/>
      <c r="B1066" s="467"/>
      <c r="C1066" s="468" t="s">
        <v>3687</v>
      </c>
      <c r="D1066" s="467" t="s">
        <v>206</v>
      </c>
      <c r="E1066" s="467" t="s">
        <v>259</v>
      </c>
      <c r="F1066" s="472">
        <v>43616</v>
      </c>
      <c r="G1066" s="467" t="s">
        <v>950</v>
      </c>
      <c r="H1066" s="467" t="s">
        <v>2799</v>
      </c>
      <c r="I1066" s="467" t="s">
        <v>2800</v>
      </c>
      <c r="J1066" s="467" t="s">
        <v>455</v>
      </c>
      <c r="K1066" s="467">
        <v>6.39</v>
      </c>
      <c r="L1066" s="467" t="s">
        <v>10</v>
      </c>
      <c r="M1066" s="467">
        <v>8.32</v>
      </c>
      <c r="N1066" s="467" t="s">
        <v>394</v>
      </c>
      <c r="O1066" s="467" t="s">
        <v>2399</v>
      </c>
      <c r="P1066" s="467" t="s">
        <v>307</v>
      </c>
      <c r="Q1066" s="467" t="s">
        <v>449</v>
      </c>
      <c r="R1066" s="467" t="s">
        <v>2168</v>
      </c>
      <c r="S1066" s="467" t="s">
        <v>61</v>
      </c>
      <c r="T1066" s="467" t="s">
        <v>240</v>
      </c>
      <c r="U1066" s="467" t="s">
        <v>302</v>
      </c>
      <c r="V1066" s="467">
        <v>7.4</v>
      </c>
      <c r="W1066" s="467">
        <v>8.32</v>
      </c>
    </row>
    <row r="1067" spans="1:23">
      <c r="A1067" s="467"/>
      <c r="B1067" s="467"/>
      <c r="C1067" s="468" t="s">
        <v>3688</v>
      </c>
      <c r="D1067" s="467" t="s">
        <v>206</v>
      </c>
      <c r="E1067" s="467" t="s">
        <v>259</v>
      </c>
      <c r="F1067" s="472">
        <v>43616</v>
      </c>
      <c r="G1067" s="467" t="s">
        <v>911</v>
      </c>
      <c r="H1067" s="467" t="s">
        <v>2799</v>
      </c>
      <c r="I1067" s="467" t="s">
        <v>2800</v>
      </c>
      <c r="J1067" s="467" t="s">
        <v>456</v>
      </c>
      <c r="K1067" s="467">
        <v>0.48</v>
      </c>
      <c r="L1067" s="467" t="s">
        <v>10</v>
      </c>
      <c r="M1067" s="467">
        <v>0.62</v>
      </c>
      <c r="N1067" s="467" t="s">
        <v>394</v>
      </c>
      <c r="O1067" s="467" t="s">
        <v>2399</v>
      </c>
      <c r="P1067" s="467" t="s">
        <v>307</v>
      </c>
      <c r="Q1067" s="467" t="s">
        <v>451</v>
      </c>
      <c r="R1067" s="467" t="s">
        <v>2168</v>
      </c>
      <c r="S1067" s="467" t="s">
        <v>61</v>
      </c>
      <c r="T1067" s="467" t="s">
        <v>240</v>
      </c>
      <c r="U1067" s="467" t="s">
        <v>302</v>
      </c>
      <c r="V1067" s="467">
        <v>0.56000000000000005</v>
      </c>
      <c r="W1067" s="467">
        <v>0.62</v>
      </c>
    </row>
    <row r="1068" spans="1:23">
      <c r="A1068" s="467"/>
      <c r="B1068" s="467"/>
      <c r="C1068" s="468" t="s">
        <v>3689</v>
      </c>
      <c r="D1068" s="467" t="s">
        <v>206</v>
      </c>
      <c r="E1068" s="467" t="s">
        <v>259</v>
      </c>
      <c r="F1068" s="472">
        <v>43616</v>
      </c>
      <c r="G1068" s="467" t="s">
        <v>911</v>
      </c>
      <c r="H1068" s="467" t="s">
        <v>2799</v>
      </c>
      <c r="I1068" s="467" t="s">
        <v>2800</v>
      </c>
      <c r="J1068" s="467" t="s">
        <v>454</v>
      </c>
      <c r="K1068" s="467">
        <v>0.42</v>
      </c>
      <c r="L1068" s="467" t="s">
        <v>10</v>
      </c>
      <c r="M1068" s="467">
        <v>0.55000000000000004</v>
      </c>
      <c r="N1068" s="467" t="s">
        <v>394</v>
      </c>
      <c r="O1068" s="467" t="s">
        <v>2399</v>
      </c>
      <c r="P1068" s="467" t="s">
        <v>307</v>
      </c>
      <c r="Q1068" s="467" t="s">
        <v>449</v>
      </c>
      <c r="R1068" s="467" t="s">
        <v>2168</v>
      </c>
      <c r="S1068" s="467" t="s">
        <v>61</v>
      </c>
      <c r="T1068" s="467" t="s">
        <v>240</v>
      </c>
      <c r="U1068" s="467" t="s">
        <v>302</v>
      </c>
      <c r="V1068" s="467">
        <v>0.49</v>
      </c>
      <c r="W1068" s="467">
        <v>0.55000000000000004</v>
      </c>
    </row>
    <row r="1069" spans="1:23">
      <c r="A1069" s="467"/>
      <c r="B1069" s="467"/>
      <c r="C1069" s="468" t="s">
        <v>3690</v>
      </c>
      <c r="D1069" s="467" t="s">
        <v>206</v>
      </c>
      <c r="E1069" s="467" t="s">
        <v>259</v>
      </c>
      <c r="F1069" s="472">
        <v>43646</v>
      </c>
      <c r="G1069" s="467" t="s">
        <v>953</v>
      </c>
      <c r="H1069" s="467" t="s">
        <v>2402</v>
      </c>
      <c r="I1069" s="467" t="s">
        <v>2201</v>
      </c>
      <c r="J1069" s="467" t="s">
        <v>1077</v>
      </c>
      <c r="K1069" s="467">
        <v>343.3</v>
      </c>
      <c r="L1069" s="467" t="s">
        <v>10</v>
      </c>
      <c r="M1069" s="467">
        <v>433.32</v>
      </c>
      <c r="N1069" s="467" t="s">
        <v>387</v>
      </c>
      <c r="O1069" s="467" t="s">
        <v>3007</v>
      </c>
      <c r="P1069" s="467" t="s">
        <v>307</v>
      </c>
      <c r="Q1069" s="467" t="s">
        <v>451</v>
      </c>
      <c r="R1069" s="467" t="s">
        <v>2168</v>
      </c>
      <c r="S1069" s="467" t="s">
        <v>61</v>
      </c>
      <c r="T1069" s="467" t="s">
        <v>240</v>
      </c>
      <c r="U1069" s="467" t="s">
        <v>302</v>
      </c>
      <c r="V1069" s="467">
        <v>388.47</v>
      </c>
      <c r="W1069" s="467">
        <v>433.32</v>
      </c>
    </row>
    <row r="1070" spans="1:23">
      <c r="A1070" s="467"/>
      <c r="B1070" s="467"/>
      <c r="C1070" s="468" t="s">
        <v>3691</v>
      </c>
      <c r="D1070" s="467" t="s">
        <v>206</v>
      </c>
      <c r="E1070" s="467" t="s">
        <v>259</v>
      </c>
      <c r="F1070" s="472">
        <v>43646</v>
      </c>
      <c r="G1070" s="467" t="s">
        <v>953</v>
      </c>
      <c r="H1070" s="467" t="s">
        <v>2402</v>
      </c>
      <c r="I1070" s="467" t="s">
        <v>2201</v>
      </c>
      <c r="J1070" s="467" t="s">
        <v>1076</v>
      </c>
      <c r="K1070" s="467">
        <v>384.6</v>
      </c>
      <c r="L1070" s="467" t="s">
        <v>10</v>
      </c>
      <c r="M1070" s="467">
        <v>485.45</v>
      </c>
      <c r="N1070" s="467" t="s">
        <v>387</v>
      </c>
      <c r="O1070" s="467" t="s">
        <v>3007</v>
      </c>
      <c r="P1070" s="467" t="s">
        <v>307</v>
      </c>
      <c r="Q1070" s="467" t="s">
        <v>449</v>
      </c>
      <c r="R1070" s="467" t="s">
        <v>2168</v>
      </c>
      <c r="S1070" s="467" t="s">
        <v>61</v>
      </c>
      <c r="T1070" s="467" t="s">
        <v>240</v>
      </c>
      <c r="U1070" s="467" t="s">
        <v>302</v>
      </c>
      <c r="V1070" s="467">
        <v>435.2</v>
      </c>
      <c r="W1070" s="467">
        <v>485.45</v>
      </c>
    </row>
    <row r="1071" spans="1:23">
      <c r="A1071" s="467"/>
      <c r="B1071" s="467"/>
      <c r="C1071" s="468" t="s">
        <v>3692</v>
      </c>
      <c r="D1071" s="467" t="s">
        <v>206</v>
      </c>
      <c r="E1071" s="467" t="s">
        <v>259</v>
      </c>
      <c r="F1071" s="472">
        <v>43646</v>
      </c>
      <c r="G1071" s="467" t="s">
        <v>955</v>
      </c>
      <c r="H1071" s="467" t="s">
        <v>2402</v>
      </c>
      <c r="I1071" s="467" t="s">
        <v>2201</v>
      </c>
      <c r="J1071" s="467" t="s">
        <v>1078</v>
      </c>
      <c r="K1071" s="467">
        <v>43.97</v>
      </c>
      <c r="L1071" s="467" t="s">
        <v>10</v>
      </c>
      <c r="M1071" s="467">
        <v>55.5</v>
      </c>
      <c r="N1071" s="467" t="s">
        <v>391</v>
      </c>
      <c r="O1071" s="467" t="s">
        <v>3009</v>
      </c>
      <c r="P1071" s="467" t="s">
        <v>307</v>
      </c>
      <c r="Q1071" s="467" t="s">
        <v>451</v>
      </c>
      <c r="R1071" s="467" t="s">
        <v>2168</v>
      </c>
      <c r="S1071" s="467" t="s">
        <v>61</v>
      </c>
      <c r="T1071" s="467" t="s">
        <v>240</v>
      </c>
      <c r="U1071" s="467" t="s">
        <v>302</v>
      </c>
      <c r="V1071" s="467">
        <v>49.76</v>
      </c>
      <c r="W1071" s="467">
        <v>55.5</v>
      </c>
    </row>
    <row r="1072" spans="1:23">
      <c r="A1072" s="467"/>
      <c r="B1072" s="467"/>
      <c r="C1072" s="468" t="s">
        <v>3693</v>
      </c>
      <c r="D1072" s="467" t="s">
        <v>206</v>
      </c>
      <c r="E1072" s="467" t="s">
        <v>259</v>
      </c>
      <c r="F1072" s="472">
        <v>43646</v>
      </c>
      <c r="G1072" s="467" t="s">
        <v>955</v>
      </c>
      <c r="H1072" s="467" t="s">
        <v>2402</v>
      </c>
      <c r="I1072" s="467" t="s">
        <v>2201</v>
      </c>
      <c r="J1072" s="467" t="s">
        <v>1079</v>
      </c>
      <c r="K1072" s="467">
        <v>48.37</v>
      </c>
      <c r="L1072" s="467" t="s">
        <v>10</v>
      </c>
      <c r="M1072" s="467">
        <v>61.05</v>
      </c>
      <c r="N1072" s="467" t="s">
        <v>391</v>
      </c>
      <c r="O1072" s="467" t="s">
        <v>3009</v>
      </c>
      <c r="P1072" s="467" t="s">
        <v>307</v>
      </c>
      <c r="Q1072" s="467" t="s">
        <v>449</v>
      </c>
      <c r="R1072" s="467" t="s">
        <v>2168</v>
      </c>
      <c r="S1072" s="467" t="s">
        <v>61</v>
      </c>
      <c r="T1072" s="467" t="s">
        <v>240</v>
      </c>
      <c r="U1072" s="467" t="s">
        <v>302</v>
      </c>
      <c r="V1072" s="467">
        <v>54.73</v>
      </c>
      <c r="W1072" s="467">
        <v>61.05</v>
      </c>
    </row>
    <row r="1073" spans="1:23">
      <c r="A1073" s="467"/>
      <c r="B1073" s="467"/>
      <c r="C1073" s="468" t="s">
        <v>3694</v>
      </c>
      <c r="D1073" s="467" t="s">
        <v>206</v>
      </c>
      <c r="E1073" s="467" t="s">
        <v>259</v>
      </c>
      <c r="F1073" s="472">
        <v>43646</v>
      </c>
      <c r="G1073" s="467" t="s">
        <v>957</v>
      </c>
      <c r="H1073" s="467" t="s">
        <v>2402</v>
      </c>
      <c r="I1073" s="467" t="s">
        <v>2201</v>
      </c>
      <c r="J1073" s="467" t="s">
        <v>1080</v>
      </c>
      <c r="K1073" s="467">
        <v>7.33</v>
      </c>
      <c r="L1073" s="467" t="s">
        <v>10</v>
      </c>
      <c r="M1073" s="467">
        <v>9.25</v>
      </c>
      <c r="N1073" s="467" t="s">
        <v>394</v>
      </c>
      <c r="O1073" s="467" t="s">
        <v>2399</v>
      </c>
      <c r="P1073" s="467" t="s">
        <v>307</v>
      </c>
      <c r="Q1073" s="467" t="s">
        <v>451</v>
      </c>
      <c r="R1073" s="467" t="s">
        <v>2168</v>
      </c>
      <c r="S1073" s="467" t="s">
        <v>61</v>
      </c>
      <c r="T1073" s="467" t="s">
        <v>240</v>
      </c>
      <c r="U1073" s="467" t="s">
        <v>302</v>
      </c>
      <c r="V1073" s="467">
        <v>8.2899999999999991</v>
      </c>
      <c r="W1073" s="467">
        <v>9.25</v>
      </c>
    </row>
    <row r="1074" spans="1:23">
      <c r="A1074" s="467"/>
      <c r="B1074" s="467"/>
      <c r="C1074" s="468" t="s">
        <v>3695</v>
      </c>
      <c r="D1074" s="467" t="s">
        <v>206</v>
      </c>
      <c r="E1074" s="467" t="s">
        <v>259</v>
      </c>
      <c r="F1074" s="472">
        <v>43646</v>
      </c>
      <c r="G1074" s="467" t="s">
        <v>957</v>
      </c>
      <c r="H1074" s="467" t="s">
        <v>2402</v>
      </c>
      <c r="I1074" s="467" t="s">
        <v>2201</v>
      </c>
      <c r="J1074" s="467" t="s">
        <v>1081</v>
      </c>
      <c r="K1074" s="467">
        <v>8.06</v>
      </c>
      <c r="L1074" s="467" t="s">
        <v>10</v>
      </c>
      <c r="M1074" s="467">
        <v>10.17</v>
      </c>
      <c r="N1074" s="467" t="s">
        <v>394</v>
      </c>
      <c r="O1074" s="467" t="s">
        <v>2399</v>
      </c>
      <c r="P1074" s="467" t="s">
        <v>307</v>
      </c>
      <c r="Q1074" s="467" t="s">
        <v>449</v>
      </c>
      <c r="R1074" s="467" t="s">
        <v>2168</v>
      </c>
      <c r="S1074" s="467" t="s">
        <v>61</v>
      </c>
      <c r="T1074" s="467" t="s">
        <v>240</v>
      </c>
      <c r="U1074" s="467" t="s">
        <v>302</v>
      </c>
      <c r="V1074" s="467">
        <v>9.1199999999999992</v>
      </c>
      <c r="W1074" s="467">
        <v>10.17</v>
      </c>
    </row>
    <row r="1075" spans="1:23">
      <c r="A1075" s="467"/>
      <c r="B1075" s="467"/>
      <c r="C1075" s="468" t="s">
        <v>3696</v>
      </c>
      <c r="D1075" s="467" t="s">
        <v>206</v>
      </c>
      <c r="E1075" s="467" t="s">
        <v>259</v>
      </c>
      <c r="F1075" s="472">
        <v>43646</v>
      </c>
      <c r="G1075" s="467" t="s">
        <v>857</v>
      </c>
      <c r="H1075" s="467" t="s">
        <v>2402</v>
      </c>
      <c r="I1075" s="467" t="s">
        <v>2201</v>
      </c>
      <c r="J1075" s="467" t="s">
        <v>456</v>
      </c>
      <c r="K1075" s="467">
        <v>0.49</v>
      </c>
      <c r="L1075" s="467" t="s">
        <v>10</v>
      </c>
      <c r="M1075" s="467">
        <v>0.62</v>
      </c>
      <c r="N1075" s="467" t="s">
        <v>394</v>
      </c>
      <c r="O1075" s="467" t="s">
        <v>2399</v>
      </c>
      <c r="P1075" s="467" t="s">
        <v>307</v>
      </c>
      <c r="Q1075" s="467" t="s">
        <v>451</v>
      </c>
      <c r="R1075" s="467" t="s">
        <v>2168</v>
      </c>
      <c r="S1075" s="467" t="s">
        <v>61</v>
      </c>
      <c r="T1075" s="467" t="s">
        <v>240</v>
      </c>
      <c r="U1075" s="467" t="s">
        <v>302</v>
      </c>
      <c r="V1075" s="467">
        <v>0.55000000000000004</v>
      </c>
      <c r="W1075" s="467">
        <v>0.62</v>
      </c>
    </row>
    <row r="1076" spans="1:23">
      <c r="A1076" s="467"/>
      <c r="B1076" s="467"/>
      <c r="C1076" s="468" t="s">
        <v>3697</v>
      </c>
      <c r="D1076" s="467" t="s">
        <v>206</v>
      </c>
      <c r="E1076" s="467" t="s">
        <v>259</v>
      </c>
      <c r="F1076" s="472">
        <v>43646</v>
      </c>
      <c r="G1076" s="467" t="s">
        <v>857</v>
      </c>
      <c r="H1076" s="467" t="s">
        <v>2402</v>
      </c>
      <c r="I1076" s="467" t="s">
        <v>2201</v>
      </c>
      <c r="J1076" s="467" t="s">
        <v>1082</v>
      </c>
      <c r="K1076" s="467">
        <v>0.54</v>
      </c>
      <c r="L1076" s="467" t="s">
        <v>10</v>
      </c>
      <c r="M1076" s="467">
        <v>0.68</v>
      </c>
      <c r="N1076" s="467" t="s">
        <v>394</v>
      </c>
      <c r="O1076" s="467" t="s">
        <v>2399</v>
      </c>
      <c r="P1076" s="467" t="s">
        <v>307</v>
      </c>
      <c r="Q1076" s="467" t="s">
        <v>449</v>
      </c>
      <c r="R1076" s="467" t="s">
        <v>2168</v>
      </c>
      <c r="S1076" s="467" t="s">
        <v>61</v>
      </c>
      <c r="T1076" s="467" t="s">
        <v>240</v>
      </c>
      <c r="U1076" s="467" t="s">
        <v>302</v>
      </c>
      <c r="V1076" s="467">
        <v>0.61</v>
      </c>
      <c r="W1076" s="467">
        <v>0.68</v>
      </c>
    </row>
    <row r="1077" spans="1:23">
      <c r="A1077" s="467"/>
      <c r="B1077" s="467"/>
      <c r="C1077" s="468" t="s">
        <v>3698</v>
      </c>
      <c r="D1077" s="467" t="s">
        <v>206</v>
      </c>
      <c r="E1077" s="467" t="s">
        <v>259</v>
      </c>
      <c r="F1077" s="472">
        <v>43677</v>
      </c>
      <c r="G1077" s="467" t="s">
        <v>1870</v>
      </c>
      <c r="H1077" s="467" t="s">
        <v>2410</v>
      </c>
      <c r="I1077" s="467" t="s">
        <v>2411</v>
      </c>
      <c r="J1077" s="467" t="s">
        <v>1961</v>
      </c>
      <c r="K1077" s="467">
        <v>343.11</v>
      </c>
      <c r="L1077" s="467" t="s">
        <v>10</v>
      </c>
      <c r="M1077" s="467">
        <v>435.72</v>
      </c>
      <c r="N1077" s="467" t="s">
        <v>387</v>
      </c>
      <c r="O1077" s="467" t="s">
        <v>3007</v>
      </c>
      <c r="P1077" s="467" t="s">
        <v>307</v>
      </c>
      <c r="Q1077" s="467" t="s">
        <v>451</v>
      </c>
      <c r="R1077" s="467" t="s">
        <v>2168</v>
      </c>
      <c r="S1077" s="467" t="s">
        <v>61</v>
      </c>
      <c r="T1077" s="467" t="s">
        <v>240</v>
      </c>
      <c r="U1077" s="467" t="s">
        <v>302</v>
      </c>
      <c r="V1077" s="467">
        <v>383.67</v>
      </c>
      <c r="W1077" s="467">
        <v>435.72</v>
      </c>
    </row>
    <row r="1078" spans="1:23">
      <c r="A1078" s="467"/>
      <c r="B1078" s="467"/>
      <c r="C1078" s="468" t="s">
        <v>3699</v>
      </c>
      <c r="D1078" s="467" t="s">
        <v>206</v>
      </c>
      <c r="E1078" s="467" t="s">
        <v>259</v>
      </c>
      <c r="F1078" s="472">
        <v>43677</v>
      </c>
      <c r="G1078" s="467" t="s">
        <v>1870</v>
      </c>
      <c r="H1078" s="467" t="s">
        <v>2410</v>
      </c>
      <c r="I1078" s="467" t="s">
        <v>2411</v>
      </c>
      <c r="J1078" s="467" t="s">
        <v>1962</v>
      </c>
      <c r="K1078" s="467">
        <v>377.41</v>
      </c>
      <c r="L1078" s="467" t="s">
        <v>10</v>
      </c>
      <c r="M1078" s="467">
        <v>479.29</v>
      </c>
      <c r="N1078" s="467" t="s">
        <v>387</v>
      </c>
      <c r="O1078" s="467" t="s">
        <v>3007</v>
      </c>
      <c r="P1078" s="467" t="s">
        <v>307</v>
      </c>
      <c r="Q1078" s="467" t="s">
        <v>449</v>
      </c>
      <c r="R1078" s="467" t="s">
        <v>2168</v>
      </c>
      <c r="S1078" s="467" t="s">
        <v>61</v>
      </c>
      <c r="T1078" s="467" t="s">
        <v>240</v>
      </c>
      <c r="U1078" s="467" t="s">
        <v>302</v>
      </c>
      <c r="V1078" s="467">
        <v>422.03</v>
      </c>
      <c r="W1078" s="467">
        <v>479.29</v>
      </c>
    </row>
    <row r="1079" spans="1:23">
      <c r="A1079" s="467"/>
      <c r="B1079" s="467"/>
      <c r="C1079" s="468" t="s">
        <v>3700</v>
      </c>
      <c r="D1079" s="467" t="s">
        <v>206</v>
      </c>
      <c r="E1079" s="467" t="s">
        <v>259</v>
      </c>
      <c r="F1079" s="472">
        <v>43677</v>
      </c>
      <c r="G1079" s="467" t="s">
        <v>1872</v>
      </c>
      <c r="H1079" s="467" t="s">
        <v>2410</v>
      </c>
      <c r="I1079" s="467" t="s">
        <v>2411</v>
      </c>
      <c r="J1079" s="467" t="s">
        <v>1078</v>
      </c>
      <c r="K1079" s="467">
        <v>43.7</v>
      </c>
      <c r="L1079" s="467" t="s">
        <v>10</v>
      </c>
      <c r="M1079" s="467">
        <v>55.5</v>
      </c>
      <c r="N1079" s="467" t="s">
        <v>391</v>
      </c>
      <c r="O1079" s="467" t="s">
        <v>3009</v>
      </c>
      <c r="P1079" s="467" t="s">
        <v>307</v>
      </c>
      <c r="Q1079" s="467" t="s">
        <v>451</v>
      </c>
      <c r="R1079" s="467" t="s">
        <v>2168</v>
      </c>
      <c r="S1079" s="467" t="s">
        <v>61</v>
      </c>
      <c r="T1079" s="467" t="s">
        <v>240</v>
      </c>
      <c r="U1079" s="467" t="s">
        <v>302</v>
      </c>
      <c r="V1079" s="467">
        <v>48.87</v>
      </c>
      <c r="W1079" s="467">
        <v>55.5</v>
      </c>
    </row>
    <row r="1080" spans="1:23">
      <c r="A1080" s="467"/>
      <c r="B1080" s="467"/>
      <c r="C1080" s="468" t="s">
        <v>3701</v>
      </c>
      <c r="D1080" s="467" t="s">
        <v>206</v>
      </c>
      <c r="E1080" s="467" t="s">
        <v>259</v>
      </c>
      <c r="F1080" s="472">
        <v>43677</v>
      </c>
      <c r="G1080" s="467" t="s">
        <v>1872</v>
      </c>
      <c r="H1080" s="467" t="s">
        <v>2410</v>
      </c>
      <c r="I1080" s="467" t="s">
        <v>2411</v>
      </c>
      <c r="J1080" s="467" t="s">
        <v>1963</v>
      </c>
      <c r="K1080" s="467">
        <v>48.07</v>
      </c>
      <c r="L1080" s="467" t="s">
        <v>10</v>
      </c>
      <c r="M1080" s="467">
        <v>61.05</v>
      </c>
      <c r="N1080" s="467" t="s">
        <v>391</v>
      </c>
      <c r="O1080" s="467" t="s">
        <v>3009</v>
      </c>
      <c r="P1080" s="467" t="s">
        <v>307</v>
      </c>
      <c r="Q1080" s="467" t="s">
        <v>449</v>
      </c>
      <c r="R1080" s="467" t="s">
        <v>2168</v>
      </c>
      <c r="S1080" s="467" t="s">
        <v>61</v>
      </c>
      <c r="T1080" s="467" t="s">
        <v>240</v>
      </c>
      <c r="U1080" s="467" t="s">
        <v>302</v>
      </c>
      <c r="V1080" s="467">
        <v>53.75</v>
      </c>
      <c r="W1080" s="467">
        <v>61.05</v>
      </c>
    </row>
    <row r="1081" spans="1:23">
      <c r="A1081" s="467"/>
      <c r="B1081" s="467"/>
      <c r="C1081" s="468" t="s">
        <v>3702</v>
      </c>
      <c r="D1081" s="467" t="s">
        <v>206</v>
      </c>
      <c r="E1081" s="467" t="s">
        <v>259</v>
      </c>
      <c r="F1081" s="472">
        <v>43677</v>
      </c>
      <c r="G1081" s="467" t="s">
        <v>1874</v>
      </c>
      <c r="H1081" s="467" t="s">
        <v>2410</v>
      </c>
      <c r="I1081" s="467" t="s">
        <v>2411</v>
      </c>
      <c r="J1081" s="467" t="s">
        <v>1080</v>
      </c>
      <c r="K1081" s="467">
        <v>7.28</v>
      </c>
      <c r="L1081" s="467" t="s">
        <v>10</v>
      </c>
      <c r="M1081" s="467">
        <v>9.25</v>
      </c>
      <c r="N1081" s="467" t="s">
        <v>394</v>
      </c>
      <c r="O1081" s="467" t="s">
        <v>2399</v>
      </c>
      <c r="P1081" s="467" t="s">
        <v>307</v>
      </c>
      <c r="Q1081" s="467" t="s">
        <v>451</v>
      </c>
      <c r="R1081" s="467" t="s">
        <v>2168</v>
      </c>
      <c r="S1081" s="467" t="s">
        <v>61</v>
      </c>
      <c r="T1081" s="467" t="s">
        <v>240</v>
      </c>
      <c r="U1081" s="467" t="s">
        <v>302</v>
      </c>
      <c r="V1081" s="467">
        <v>8.14</v>
      </c>
      <c r="W1081" s="467">
        <v>9.25</v>
      </c>
    </row>
    <row r="1082" spans="1:23">
      <c r="A1082" s="467"/>
      <c r="B1082" s="467"/>
      <c r="C1082" s="468" t="s">
        <v>3703</v>
      </c>
      <c r="D1082" s="467" t="s">
        <v>206</v>
      </c>
      <c r="E1082" s="467" t="s">
        <v>259</v>
      </c>
      <c r="F1082" s="472">
        <v>43677</v>
      </c>
      <c r="G1082" s="467" t="s">
        <v>1874</v>
      </c>
      <c r="H1082" s="467" t="s">
        <v>2410</v>
      </c>
      <c r="I1082" s="467" t="s">
        <v>2411</v>
      </c>
      <c r="J1082" s="467" t="s">
        <v>1964</v>
      </c>
      <c r="K1082" s="467">
        <v>8.01</v>
      </c>
      <c r="L1082" s="467" t="s">
        <v>10</v>
      </c>
      <c r="M1082" s="467">
        <v>10.17</v>
      </c>
      <c r="N1082" s="467" t="s">
        <v>394</v>
      </c>
      <c r="O1082" s="467" t="s">
        <v>2399</v>
      </c>
      <c r="P1082" s="467" t="s">
        <v>307</v>
      </c>
      <c r="Q1082" s="467" t="s">
        <v>449</v>
      </c>
      <c r="R1082" s="467" t="s">
        <v>2168</v>
      </c>
      <c r="S1082" s="467" t="s">
        <v>61</v>
      </c>
      <c r="T1082" s="467" t="s">
        <v>240</v>
      </c>
      <c r="U1082" s="467" t="s">
        <v>302</v>
      </c>
      <c r="V1082" s="467">
        <v>8.9600000000000009</v>
      </c>
      <c r="W1082" s="467">
        <v>10.17</v>
      </c>
    </row>
    <row r="1083" spans="1:23">
      <c r="A1083" s="467"/>
      <c r="B1083" s="467"/>
      <c r="C1083" s="468" t="s">
        <v>3704</v>
      </c>
      <c r="D1083" s="467" t="s">
        <v>206</v>
      </c>
      <c r="E1083" s="467" t="s">
        <v>259</v>
      </c>
      <c r="F1083" s="472">
        <v>43677</v>
      </c>
      <c r="G1083" s="467" t="s">
        <v>1808</v>
      </c>
      <c r="H1083" s="467" t="s">
        <v>2410</v>
      </c>
      <c r="I1083" s="467" t="s">
        <v>2411</v>
      </c>
      <c r="J1083" s="467" t="s">
        <v>456</v>
      </c>
      <c r="K1083" s="467">
        <v>0.49</v>
      </c>
      <c r="L1083" s="467" t="s">
        <v>10</v>
      </c>
      <c r="M1083" s="467">
        <v>0.62</v>
      </c>
      <c r="N1083" s="467" t="s">
        <v>394</v>
      </c>
      <c r="O1083" s="467" t="s">
        <v>2399</v>
      </c>
      <c r="P1083" s="467" t="s">
        <v>307</v>
      </c>
      <c r="Q1083" s="467" t="s">
        <v>451</v>
      </c>
      <c r="R1083" s="467" t="s">
        <v>2168</v>
      </c>
      <c r="S1083" s="467" t="s">
        <v>61</v>
      </c>
      <c r="T1083" s="467" t="s">
        <v>240</v>
      </c>
      <c r="U1083" s="467" t="s">
        <v>302</v>
      </c>
      <c r="V1083" s="467">
        <v>0.55000000000000004</v>
      </c>
      <c r="W1083" s="467">
        <v>0.62</v>
      </c>
    </row>
    <row r="1084" spans="1:23">
      <c r="A1084" s="467"/>
      <c r="B1084" s="467"/>
      <c r="C1084" s="468" t="s">
        <v>3705</v>
      </c>
      <c r="D1084" s="467" t="s">
        <v>206</v>
      </c>
      <c r="E1084" s="467" t="s">
        <v>259</v>
      </c>
      <c r="F1084" s="472">
        <v>43677</v>
      </c>
      <c r="G1084" s="467" t="s">
        <v>1808</v>
      </c>
      <c r="H1084" s="467" t="s">
        <v>2410</v>
      </c>
      <c r="I1084" s="467" t="s">
        <v>2411</v>
      </c>
      <c r="J1084" s="467" t="s">
        <v>1082</v>
      </c>
      <c r="K1084" s="467">
        <v>0.54</v>
      </c>
      <c r="L1084" s="467" t="s">
        <v>10</v>
      </c>
      <c r="M1084" s="467">
        <v>0.68</v>
      </c>
      <c r="N1084" s="467" t="s">
        <v>394</v>
      </c>
      <c r="O1084" s="467" t="s">
        <v>2399</v>
      </c>
      <c r="P1084" s="467" t="s">
        <v>307</v>
      </c>
      <c r="Q1084" s="467" t="s">
        <v>449</v>
      </c>
      <c r="R1084" s="467" t="s">
        <v>2168</v>
      </c>
      <c r="S1084" s="467" t="s">
        <v>61</v>
      </c>
      <c r="T1084" s="467" t="s">
        <v>240</v>
      </c>
      <c r="U1084" s="467" t="s">
        <v>302</v>
      </c>
      <c r="V1084" s="467">
        <v>0.6</v>
      </c>
      <c r="W1084" s="467">
        <v>0.68</v>
      </c>
    </row>
    <row r="1085" spans="1:23">
      <c r="A1085" s="467"/>
      <c r="B1085" s="467"/>
      <c r="C1085" s="468" t="s">
        <v>3706</v>
      </c>
      <c r="D1085" s="467" t="s">
        <v>206</v>
      </c>
      <c r="E1085" s="467" t="s">
        <v>259</v>
      </c>
      <c r="F1085" s="472">
        <v>43677</v>
      </c>
      <c r="G1085" s="467" t="s">
        <v>1808</v>
      </c>
      <c r="H1085" s="467" t="s">
        <v>2410</v>
      </c>
      <c r="I1085" s="467" t="s">
        <v>2411</v>
      </c>
      <c r="J1085" s="467" t="s">
        <v>1965</v>
      </c>
      <c r="K1085" s="467">
        <v>17.72</v>
      </c>
      <c r="L1085" s="467" t="s">
        <v>10</v>
      </c>
      <c r="M1085" s="467">
        <v>22.5</v>
      </c>
      <c r="N1085" s="467" t="s">
        <v>399</v>
      </c>
      <c r="O1085" s="467" t="s">
        <v>2540</v>
      </c>
      <c r="P1085" s="467" t="s">
        <v>307</v>
      </c>
      <c r="Q1085" s="467" t="s">
        <v>2168</v>
      </c>
      <c r="R1085" s="467" t="s">
        <v>2168</v>
      </c>
      <c r="S1085" s="467" t="s">
        <v>61</v>
      </c>
      <c r="T1085" s="467" t="s">
        <v>240</v>
      </c>
      <c r="U1085" s="467" t="s">
        <v>302</v>
      </c>
      <c r="V1085" s="467">
        <v>19.809999999999999</v>
      </c>
      <c r="W1085" s="467">
        <v>22.5</v>
      </c>
    </row>
    <row r="1086" spans="1:23">
      <c r="A1086" s="467"/>
      <c r="B1086" s="467"/>
      <c r="C1086" s="468" t="s">
        <v>3707</v>
      </c>
      <c r="D1086" s="467" t="s">
        <v>206</v>
      </c>
      <c r="E1086" s="467" t="s">
        <v>259</v>
      </c>
      <c r="F1086" s="472">
        <v>43708</v>
      </c>
      <c r="G1086" s="467" t="s">
        <v>1875</v>
      </c>
      <c r="H1086" s="467" t="s">
        <v>2435</v>
      </c>
      <c r="I1086" s="467" t="s">
        <v>2332</v>
      </c>
      <c r="J1086" s="467" t="s">
        <v>1966</v>
      </c>
      <c r="K1086" s="467">
        <v>285.3</v>
      </c>
      <c r="L1086" s="467" t="s">
        <v>10</v>
      </c>
      <c r="M1086" s="467">
        <v>348.58</v>
      </c>
      <c r="N1086" s="467" t="s">
        <v>387</v>
      </c>
      <c r="O1086" s="467" t="s">
        <v>3007</v>
      </c>
      <c r="P1086" s="467" t="s">
        <v>307</v>
      </c>
      <c r="Q1086" s="467" t="s">
        <v>451</v>
      </c>
      <c r="R1086" s="467" t="s">
        <v>2168</v>
      </c>
      <c r="S1086" s="467" t="s">
        <v>61</v>
      </c>
      <c r="T1086" s="467" t="s">
        <v>240</v>
      </c>
      <c r="U1086" s="467" t="s">
        <v>302</v>
      </c>
      <c r="V1086" s="467">
        <v>311.27999999999997</v>
      </c>
      <c r="W1086" s="467">
        <v>348.58</v>
      </c>
    </row>
    <row r="1087" spans="1:23">
      <c r="A1087" s="467"/>
      <c r="B1087" s="467"/>
      <c r="C1087" s="468" t="s">
        <v>3708</v>
      </c>
      <c r="D1087" s="467" t="s">
        <v>206</v>
      </c>
      <c r="E1087" s="467" t="s">
        <v>259</v>
      </c>
      <c r="F1087" s="472">
        <v>43708</v>
      </c>
      <c r="G1087" s="467" t="s">
        <v>1875</v>
      </c>
      <c r="H1087" s="467" t="s">
        <v>2435</v>
      </c>
      <c r="I1087" s="467" t="s">
        <v>2332</v>
      </c>
      <c r="J1087" s="467" t="s">
        <v>1967</v>
      </c>
      <c r="K1087" s="467">
        <v>320.95999999999998</v>
      </c>
      <c r="L1087" s="467" t="s">
        <v>10</v>
      </c>
      <c r="M1087" s="467">
        <v>392.15</v>
      </c>
      <c r="N1087" s="467" t="s">
        <v>387</v>
      </c>
      <c r="O1087" s="467" t="s">
        <v>3007</v>
      </c>
      <c r="P1087" s="467" t="s">
        <v>307</v>
      </c>
      <c r="Q1087" s="467" t="s">
        <v>449</v>
      </c>
      <c r="R1087" s="467" t="s">
        <v>2168</v>
      </c>
      <c r="S1087" s="467" t="s">
        <v>61</v>
      </c>
      <c r="T1087" s="467" t="s">
        <v>240</v>
      </c>
      <c r="U1087" s="467" t="s">
        <v>302</v>
      </c>
      <c r="V1087" s="467">
        <v>350.19</v>
      </c>
      <c r="W1087" s="467">
        <v>392.15</v>
      </c>
    </row>
    <row r="1088" spans="1:23">
      <c r="A1088" s="467"/>
      <c r="B1088" s="467"/>
      <c r="C1088" s="468" t="s">
        <v>3709</v>
      </c>
      <c r="D1088" s="467" t="s">
        <v>206</v>
      </c>
      <c r="E1088" s="467" t="s">
        <v>259</v>
      </c>
      <c r="F1088" s="472">
        <v>43708</v>
      </c>
      <c r="G1088" s="467" t="s">
        <v>1877</v>
      </c>
      <c r="H1088" s="467" t="s">
        <v>2435</v>
      </c>
      <c r="I1088" s="467" t="s">
        <v>2332</v>
      </c>
      <c r="J1088" s="467" t="s">
        <v>1968</v>
      </c>
      <c r="K1088" s="467">
        <v>36.340000000000003</v>
      </c>
      <c r="L1088" s="467" t="s">
        <v>10</v>
      </c>
      <c r="M1088" s="467">
        <v>44.4</v>
      </c>
      <c r="N1088" s="467" t="s">
        <v>391</v>
      </c>
      <c r="O1088" s="467" t="s">
        <v>3009</v>
      </c>
      <c r="P1088" s="467" t="s">
        <v>307</v>
      </c>
      <c r="Q1088" s="467" t="s">
        <v>451</v>
      </c>
      <c r="R1088" s="467" t="s">
        <v>2168</v>
      </c>
      <c r="S1088" s="467" t="s">
        <v>61</v>
      </c>
      <c r="T1088" s="467" t="s">
        <v>240</v>
      </c>
      <c r="U1088" s="467" t="s">
        <v>302</v>
      </c>
      <c r="V1088" s="467">
        <v>39.65</v>
      </c>
      <c r="W1088" s="467">
        <v>44.4</v>
      </c>
    </row>
    <row r="1089" spans="1:23">
      <c r="A1089" s="467"/>
      <c r="B1089" s="467"/>
      <c r="C1089" s="468" t="s">
        <v>3710</v>
      </c>
      <c r="D1089" s="467" t="s">
        <v>206</v>
      </c>
      <c r="E1089" s="467" t="s">
        <v>259</v>
      </c>
      <c r="F1089" s="472">
        <v>43708</v>
      </c>
      <c r="G1089" s="467" t="s">
        <v>1877</v>
      </c>
      <c r="H1089" s="467" t="s">
        <v>2435</v>
      </c>
      <c r="I1089" s="467" t="s">
        <v>2332</v>
      </c>
      <c r="J1089" s="467" t="s">
        <v>1969</v>
      </c>
      <c r="K1089" s="467">
        <v>40.880000000000003</v>
      </c>
      <c r="L1089" s="467" t="s">
        <v>10</v>
      </c>
      <c r="M1089" s="467">
        <v>49.95</v>
      </c>
      <c r="N1089" s="467" t="s">
        <v>391</v>
      </c>
      <c r="O1089" s="467" t="s">
        <v>3009</v>
      </c>
      <c r="P1089" s="467" t="s">
        <v>307</v>
      </c>
      <c r="Q1089" s="467" t="s">
        <v>449</v>
      </c>
      <c r="R1089" s="467" t="s">
        <v>2168</v>
      </c>
      <c r="S1089" s="467" t="s">
        <v>61</v>
      </c>
      <c r="T1089" s="467" t="s">
        <v>240</v>
      </c>
      <c r="U1089" s="467" t="s">
        <v>302</v>
      </c>
      <c r="V1089" s="467">
        <v>44.6</v>
      </c>
      <c r="W1089" s="467">
        <v>49.95</v>
      </c>
    </row>
    <row r="1090" spans="1:23">
      <c r="A1090" s="467"/>
      <c r="B1090" s="467"/>
      <c r="C1090" s="468" t="s">
        <v>3711</v>
      </c>
      <c r="D1090" s="467" t="s">
        <v>206</v>
      </c>
      <c r="E1090" s="467" t="s">
        <v>259</v>
      </c>
      <c r="F1090" s="472">
        <v>43708</v>
      </c>
      <c r="G1090" s="467" t="s">
        <v>1879</v>
      </c>
      <c r="H1090" s="467" t="s">
        <v>2435</v>
      </c>
      <c r="I1090" s="467" t="s">
        <v>2332</v>
      </c>
      <c r="J1090" s="467" t="s">
        <v>1970</v>
      </c>
      <c r="K1090" s="467">
        <v>6.06</v>
      </c>
      <c r="L1090" s="467" t="s">
        <v>10</v>
      </c>
      <c r="M1090" s="467">
        <v>7.4</v>
      </c>
      <c r="N1090" s="467" t="s">
        <v>394</v>
      </c>
      <c r="O1090" s="467" t="s">
        <v>2399</v>
      </c>
      <c r="P1090" s="467" t="s">
        <v>307</v>
      </c>
      <c r="Q1090" s="467" t="s">
        <v>451</v>
      </c>
      <c r="R1090" s="467" t="s">
        <v>2168</v>
      </c>
      <c r="S1090" s="467" t="s">
        <v>61</v>
      </c>
      <c r="T1090" s="467" t="s">
        <v>240</v>
      </c>
      <c r="U1090" s="467" t="s">
        <v>302</v>
      </c>
      <c r="V1090" s="467">
        <v>6.61</v>
      </c>
      <c r="W1090" s="467">
        <v>7.4</v>
      </c>
    </row>
    <row r="1091" spans="1:23">
      <c r="A1091" s="467"/>
      <c r="B1091" s="467"/>
      <c r="C1091" s="468" t="s">
        <v>3712</v>
      </c>
      <c r="D1091" s="467" t="s">
        <v>206</v>
      </c>
      <c r="E1091" s="467" t="s">
        <v>259</v>
      </c>
      <c r="F1091" s="472">
        <v>43708</v>
      </c>
      <c r="G1091" s="467" t="s">
        <v>1879</v>
      </c>
      <c r="H1091" s="467" t="s">
        <v>2435</v>
      </c>
      <c r="I1091" s="467" t="s">
        <v>2332</v>
      </c>
      <c r="J1091" s="467" t="s">
        <v>1971</v>
      </c>
      <c r="K1091" s="467">
        <v>6.81</v>
      </c>
      <c r="L1091" s="467" t="s">
        <v>10</v>
      </c>
      <c r="M1091" s="467">
        <v>8.32</v>
      </c>
      <c r="N1091" s="467" t="s">
        <v>394</v>
      </c>
      <c r="O1091" s="467" t="s">
        <v>2399</v>
      </c>
      <c r="P1091" s="467" t="s">
        <v>307</v>
      </c>
      <c r="Q1091" s="467" t="s">
        <v>449</v>
      </c>
      <c r="R1091" s="467" t="s">
        <v>2168</v>
      </c>
      <c r="S1091" s="467" t="s">
        <v>61</v>
      </c>
      <c r="T1091" s="467" t="s">
        <v>240</v>
      </c>
      <c r="U1091" s="467" t="s">
        <v>302</v>
      </c>
      <c r="V1091" s="467">
        <v>7.43</v>
      </c>
      <c r="W1091" s="467">
        <v>8.32</v>
      </c>
    </row>
    <row r="1092" spans="1:23">
      <c r="A1092" s="467"/>
      <c r="B1092" s="467"/>
      <c r="C1092" s="468" t="s">
        <v>3713</v>
      </c>
      <c r="D1092" s="467" t="s">
        <v>206</v>
      </c>
      <c r="E1092" s="467" t="s">
        <v>259</v>
      </c>
      <c r="F1092" s="472">
        <v>43708</v>
      </c>
      <c r="G1092" s="467" t="s">
        <v>1840</v>
      </c>
      <c r="H1092" s="467" t="s">
        <v>2435</v>
      </c>
      <c r="I1092" s="467" t="s">
        <v>2332</v>
      </c>
      <c r="J1092" s="467" t="s">
        <v>1972</v>
      </c>
      <c r="K1092" s="467">
        <v>0.4</v>
      </c>
      <c r="L1092" s="467" t="s">
        <v>10</v>
      </c>
      <c r="M1092" s="467">
        <v>0.49</v>
      </c>
      <c r="N1092" s="467" t="s">
        <v>394</v>
      </c>
      <c r="O1092" s="467" t="s">
        <v>2399</v>
      </c>
      <c r="P1092" s="467" t="s">
        <v>307</v>
      </c>
      <c r="Q1092" s="467" t="s">
        <v>451</v>
      </c>
      <c r="R1092" s="467" t="s">
        <v>2168</v>
      </c>
      <c r="S1092" s="467" t="s">
        <v>61</v>
      </c>
      <c r="T1092" s="467" t="s">
        <v>240</v>
      </c>
      <c r="U1092" s="467" t="s">
        <v>302</v>
      </c>
      <c r="V1092" s="467">
        <v>0.44</v>
      </c>
      <c r="W1092" s="467">
        <v>0.49</v>
      </c>
    </row>
    <row r="1093" spans="1:23">
      <c r="A1093" s="467"/>
      <c r="B1093" s="467"/>
      <c r="C1093" s="468" t="s">
        <v>3714</v>
      </c>
      <c r="D1093" s="467" t="s">
        <v>206</v>
      </c>
      <c r="E1093" s="467" t="s">
        <v>259</v>
      </c>
      <c r="F1093" s="472">
        <v>43708</v>
      </c>
      <c r="G1093" s="467" t="s">
        <v>1840</v>
      </c>
      <c r="H1093" s="467" t="s">
        <v>2435</v>
      </c>
      <c r="I1093" s="467" t="s">
        <v>2332</v>
      </c>
      <c r="J1093" s="467" t="s">
        <v>1973</v>
      </c>
      <c r="K1093" s="467">
        <v>0.45</v>
      </c>
      <c r="L1093" s="467" t="s">
        <v>10</v>
      </c>
      <c r="M1093" s="467">
        <v>0.55000000000000004</v>
      </c>
      <c r="N1093" s="467" t="s">
        <v>394</v>
      </c>
      <c r="O1093" s="467" t="s">
        <v>2399</v>
      </c>
      <c r="P1093" s="467" t="s">
        <v>307</v>
      </c>
      <c r="Q1093" s="467" t="s">
        <v>449</v>
      </c>
      <c r="R1093" s="467" t="s">
        <v>2168</v>
      </c>
      <c r="S1093" s="467" t="s">
        <v>61</v>
      </c>
      <c r="T1093" s="467" t="s">
        <v>240</v>
      </c>
      <c r="U1093" s="467" t="s">
        <v>302</v>
      </c>
      <c r="V1093" s="467">
        <v>0.49</v>
      </c>
      <c r="W1093" s="467">
        <v>0.55000000000000004</v>
      </c>
    </row>
    <row r="1094" spans="1:23">
      <c r="A1094" s="467"/>
      <c r="B1094" s="467"/>
      <c r="C1094" s="468" t="s">
        <v>3715</v>
      </c>
      <c r="D1094" s="467" t="s">
        <v>206</v>
      </c>
      <c r="E1094" s="467" t="s">
        <v>259</v>
      </c>
      <c r="F1094" s="472">
        <v>43708</v>
      </c>
      <c r="G1094" s="467" t="s">
        <v>1840</v>
      </c>
      <c r="H1094" s="467" t="s">
        <v>2435</v>
      </c>
      <c r="I1094" s="467" t="s">
        <v>2332</v>
      </c>
      <c r="J1094" s="467" t="s">
        <v>1965</v>
      </c>
      <c r="K1094" s="467">
        <v>6.14</v>
      </c>
      <c r="L1094" s="467" t="s">
        <v>10</v>
      </c>
      <c r="M1094" s="467">
        <v>7.5</v>
      </c>
      <c r="N1094" s="467" t="s">
        <v>399</v>
      </c>
      <c r="O1094" s="467" t="s">
        <v>2540</v>
      </c>
      <c r="P1094" s="467" t="s">
        <v>307</v>
      </c>
      <c r="Q1094" s="467" t="s">
        <v>2168</v>
      </c>
      <c r="R1094" s="467" t="s">
        <v>2168</v>
      </c>
      <c r="S1094" s="467" t="s">
        <v>61</v>
      </c>
      <c r="T1094" s="467" t="s">
        <v>240</v>
      </c>
      <c r="U1094" s="467" t="s">
        <v>302</v>
      </c>
      <c r="V1094" s="467">
        <v>6.7</v>
      </c>
      <c r="W1094" s="467">
        <v>7.5</v>
      </c>
    </row>
    <row r="1095" spans="1:23">
      <c r="A1095" s="467"/>
      <c r="B1095" s="467"/>
      <c r="C1095" s="468" t="s">
        <v>3716</v>
      </c>
      <c r="D1095" s="467" t="s">
        <v>206</v>
      </c>
      <c r="E1095" s="467" t="s">
        <v>259</v>
      </c>
      <c r="F1095" s="472">
        <v>43738</v>
      </c>
      <c r="G1095" s="467" t="s">
        <v>1583</v>
      </c>
      <c r="H1095" s="467" t="s">
        <v>2858</v>
      </c>
      <c r="I1095" s="467" t="s">
        <v>2248</v>
      </c>
      <c r="J1095" s="467" t="s">
        <v>1620</v>
      </c>
      <c r="K1095" s="467">
        <v>250.79</v>
      </c>
      <c r="L1095" s="467" t="s">
        <v>10</v>
      </c>
      <c r="M1095" s="467">
        <v>305</v>
      </c>
      <c r="N1095" s="467" t="s">
        <v>387</v>
      </c>
      <c r="O1095" s="467" t="s">
        <v>3007</v>
      </c>
      <c r="P1095" s="467" t="s">
        <v>307</v>
      </c>
      <c r="Q1095" s="467" t="s">
        <v>451</v>
      </c>
      <c r="R1095" s="467" t="s">
        <v>2168</v>
      </c>
      <c r="S1095" s="467" t="s">
        <v>61</v>
      </c>
      <c r="T1095" s="467" t="s">
        <v>240</v>
      </c>
      <c r="U1095" s="467" t="s">
        <v>302</v>
      </c>
      <c r="V1095" s="467">
        <v>277.02</v>
      </c>
      <c r="W1095" s="467">
        <v>305</v>
      </c>
    </row>
    <row r="1096" spans="1:23">
      <c r="A1096" s="467"/>
      <c r="B1096" s="467"/>
      <c r="C1096" s="468" t="s">
        <v>3717</v>
      </c>
      <c r="D1096" s="467" t="s">
        <v>206</v>
      </c>
      <c r="E1096" s="467" t="s">
        <v>259</v>
      </c>
      <c r="F1096" s="472">
        <v>43738</v>
      </c>
      <c r="G1096" s="467" t="s">
        <v>1583</v>
      </c>
      <c r="H1096" s="467" t="s">
        <v>2858</v>
      </c>
      <c r="I1096" s="467" t="s">
        <v>2248</v>
      </c>
      <c r="J1096" s="467" t="s">
        <v>1619</v>
      </c>
      <c r="K1096" s="467">
        <v>431.89</v>
      </c>
      <c r="L1096" s="467" t="s">
        <v>10</v>
      </c>
      <c r="M1096" s="467">
        <v>525.26</v>
      </c>
      <c r="N1096" s="467" t="s">
        <v>387</v>
      </c>
      <c r="O1096" s="467" t="s">
        <v>3007</v>
      </c>
      <c r="P1096" s="467" t="s">
        <v>307</v>
      </c>
      <c r="Q1096" s="467" t="s">
        <v>449</v>
      </c>
      <c r="R1096" s="467" t="s">
        <v>2168</v>
      </c>
      <c r="S1096" s="467" t="s">
        <v>61</v>
      </c>
      <c r="T1096" s="467" t="s">
        <v>240</v>
      </c>
      <c r="U1096" s="467" t="s">
        <v>302</v>
      </c>
      <c r="V1096" s="467">
        <v>477.06</v>
      </c>
      <c r="W1096" s="467">
        <v>525.26</v>
      </c>
    </row>
    <row r="1097" spans="1:23">
      <c r="A1097" s="467"/>
      <c r="B1097" s="467"/>
      <c r="C1097" s="468" t="s">
        <v>3718</v>
      </c>
      <c r="D1097" s="467" t="s">
        <v>206</v>
      </c>
      <c r="E1097" s="467" t="s">
        <v>259</v>
      </c>
      <c r="F1097" s="472">
        <v>43738</v>
      </c>
      <c r="G1097" s="467" t="s">
        <v>1584</v>
      </c>
      <c r="H1097" s="467" t="s">
        <v>2858</v>
      </c>
      <c r="I1097" s="467" t="s">
        <v>2248</v>
      </c>
      <c r="J1097" s="467" t="s">
        <v>1621</v>
      </c>
      <c r="K1097" s="467">
        <v>31.94</v>
      </c>
      <c r="L1097" s="467" t="s">
        <v>10</v>
      </c>
      <c r="M1097" s="467">
        <v>38.85</v>
      </c>
      <c r="N1097" s="467" t="s">
        <v>391</v>
      </c>
      <c r="O1097" s="467" t="s">
        <v>3009</v>
      </c>
      <c r="P1097" s="467" t="s">
        <v>307</v>
      </c>
      <c r="Q1097" s="467" t="s">
        <v>451</v>
      </c>
      <c r="R1097" s="467" t="s">
        <v>2168</v>
      </c>
      <c r="S1097" s="467" t="s">
        <v>61</v>
      </c>
      <c r="T1097" s="467" t="s">
        <v>240</v>
      </c>
      <c r="U1097" s="467" t="s">
        <v>302</v>
      </c>
      <c r="V1097" s="467">
        <v>35.28</v>
      </c>
      <c r="W1097" s="467">
        <v>38.85</v>
      </c>
    </row>
    <row r="1098" spans="1:23">
      <c r="A1098" s="467"/>
      <c r="B1098" s="467"/>
      <c r="C1098" s="468" t="s">
        <v>3719</v>
      </c>
      <c r="D1098" s="467" t="s">
        <v>206</v>
      </c>
      <c r="E1098" s="467" t="s">
        <v>259</v>
      </c>
      <c r="F1098" s="472">
        <v>43738</v>
      </c>
      <c r="G1098" s="467" t="s">
        <v>1584</v>
      </c>
      <c r="H1098" s="467" t="s">
        <v>2858</v>
      </c>
      <c r="I1098" s="467" t="s">
        <v>2248</v>
      </c>
      <c r="J1098" s="467" t="s">
        <v>1622</v>
      </c>
      <c r="K1098" s="467">
        <v>54.76</v>
      </c>
      <c r="L1098" s="467" t="s">
        <v>10</v>
      </c>
      <c r="M1098" s="467">
        <v>66.599999999999994</v>
      </c>
      <c r="N1098" s="467" t="s">
        <v>391</v>
      </c>
      <c r="O1098" s="467" t="s">
        <v>3009</v>
      </c>
      <c r="P1098" s="467" t="s">
        <v>307</v>
      </c>
      <c r="Q1098" s="467" t="s">
        <v>449</v>
      </c>
      <c r="R1098" s="467" t="s">
        <v>2168</v>
      </c>
      <c r="S1098" s="467" t="s">
        <v>61</v>
      </c>
      <c r="T1098" s="467" t="s">
        <v>240</v>
      </c>
      <c r="U1098" s="467" t="s">
        <v>302</v>
      </c>
      <c r="V1098" s="467">
        <v>60.49</v>
      </c>
      <c r="W1098" s="467">
        <v>66.599999999999994</v>
      </c>
    </row>
    <row r="1099" spans="1:23">
      <c r="A1099" s="467"/>
      <c r="B1099" s="467"/>
      <c r="C1099" s="468" t="s">
        <v>3720</v>
      </c>
      <c r="D1099" s="467" t="s">
        <v>206</v>
      </c>
      <c r="E1099" s="467" t="s">
        <v>259</v>
      </c>
      <c r="F1099" s="472">
        <v>43738</v>
      </c>
      <c r="G1099" s="467" t="s">
        <v>1586</v>
      </c>
      <c r="H1099" s="467" t="s">
        <v>2858</v>
      </c>
      <c r="I1099" s="467" t="s">
        <v>2248</v>
      </c>
      <c r="J1099" s="467" t="s">
        <v>1623</v>
      </c>
      <c r="K1099" s="467">
        <v>5.32</v>
      </c>
      <c r="L1099" s="467" t="s">
        <v>10</v>
      </c>
      <c r="M1099" s="467">
        <v>6.47</v>
      </c>
      <c r="N1099" s="467" t="s">
        <v>394</v>
      </c>
      <c r="O1099" s="467" t="s">
        <v>2399</v>
      </c>
      <c r="P1099" s="467" t="s">
        <v>307</v>
      </c>
      <c r="Q1099" s="467" t="s">
        <v>451</v>
      </c>
      <c r="R1099" s="467" t="s">
        <v>2168</v>
      </c>
      <c r="S1099" s="467" t="s">
        <v>61</v>
      </c>
      <c r="T1099" s="467" t="s">
        <v>240</v>
      </c>
      <c r="U1099" s="467" t="s">
        <v>302</v>
      </c>
      <c r="V1099" s="467">
        <v>5.88</v>
      </c>
      <c r="W1099" s="467">
        <v>6.47</v>
      </c>
    </row>
    <row r="1100" spans="1:23">
      <c r="A1100" s="467"/>
      <c r="B1100" s="467"/>
      <c r="C1100" s="468" t="s">
        <v>3721</v>
      </c>
      <c r="D1100" s="467" t="s">
        <v>206</v>
      </c>
      <c r="E1100" s="467" t="s">
        <v>259</v>
      </c>
      <c r="F1100" s="472">
        <v>43738</v>
      </c>
      <c r="G1100" s="467" t="s">
        <v>1586</v>
      </c>
      <c r="H1100" s="467" t="s">
        <v>2858</v>
      </c>
      <c r="I1100" s="467" t="s">
        <v>2248</v>
      </c>
      <c r="J1100" s="467" t="s">
        <v>1624</v>
      </c>
      <c r="K1100" s="467">
        <v>9.1300000000000008</v>
      </c>
      <c r="L1100" s="467" t="s">
        <v>10</v>
      </c>
      <c r="M1100" s="467">
        <v>11.1</v>
      </c>
      <c r="N1100" s="467" t="s">
        <v>394</v>
      </c>
      <c r="O1100" s="467" t="s">
        <v>2399</v>
      </c>
      <c r="P1100" s="467" t="s">
        <v>307</v>
      </c>
      <c r="Q1100" s="467" t="s">
        <v>449</v>
      </c>
      <c r="R1100" s="467" t="s">
        <v>2168</v>
      </c>
      <c r="S1100" s="467" t="s">
        <v>61</v>
      </c>
      <c r="T1100" s="467" t="s">
        <v>240</v>
      </c>
      <c r="U1100" s="467" t="s">
        <v>302</v>
      </c>
      <c r="V1100" s="467">
        <v>10.08</v>
      </c>
      <c r="W1100" s="467">
        <v>11.1</v>
      </c>
    </row>
    <row r="1101" spans="1:23">
      <c r="A1101" s="467"/>
      <c r="B1101" s="467"/>
      <c r="C1101" s="468" t="s">
        <v>3722</v>
      </c>
      <c r="D1101" s="467" t="s">
        <v>206</v>
      </c>
      <c r="E1101" s="467" t="s">
        <v>259</v>
      </c>
      <c r="F1101" s="472">
        <v>43738</v>
      </c>
      <c r="G1101" s="467" t="s">
        <v>1588</v>
      </c>
      <c r="H1101" s="467" t="s">
        <v>2858</v>
      </c>
      <c r="I1101" s="467" t="s">
        <v>2248</v>
      </c>
      <c r="J1101" s="467" t="s">
        <v>1626</v>
      </c>
      <c r="K1101" s="467">
        <v>0.35</v>
      </c>
      <c r="L1101" s="467" t="s">
        <v>10</v>
      </c>
      <c r="M1101" s="467">
        <v>0.43</v>
      </c>
      <c r="N1101" s="467" t="s">
        <v>394</v>
      </c>
      <c r="O1101" s="467" t="s">
        <v>2399</v>
      </c>
      <c r="P1101" s="467" t="s">
        <v>307</v>
      </c>
      <c r="Q1101" s="467" t="s">
        <v>451</v>
      </c>
      <c r="R1101" s="467" t="s">
        <v>2168</v>
      </c>
      <c r="S1101" s="467" t="s">
        <v>61</v>
      </c>
      <c r="T1101" s="467" t="s">
        <v>240</v>
      </c>
      <c r="U1101" s="467" t="s">
        <v>302</v>
      </c>
      <c r="V1101" s="467">
        <v>0.39</v>
      </c>
      <c r="W1101" s="467">
        <v>0.43</v>
      </c>
    </row>
    <row r="1102" spans="1:23">
      <c r="A1102" s="467"/>
      <c r="B1102" s="467"/>
      <c r="C1102" s="468" t="s">
        <v>3723</v>
      </c>
      <c r="D1102" s="467" t="s">
        <v>206</v>
      </c>
      <c r="E1102" s="467" t="s">
        <v>259</v>
      </c>
      <c r="F1102" s="472">
        <v>43738</v>
      </c>
      <c r="G1102" s="467" t="s">
        <v>1588</v>
      </c>
      <c r="H1102" s="467" t="s">
        <v>2858</v>
      </c>
      <c r="I1102" s="467" t="s">
        <v>2248</v>
      </c>
      <c r="J1102" s="467" t="s">
        <v>1625</v>
      </c>
      <c r="K1102" s="467">
        <v>0.61</v>
      </c>
      <c r="L1102" s="467" t="s">
        <v>10</v>
      </c>
      <c r="M1102" s="467">
        <v>0.74</v>
      </c>
      <c r="N1102" s="467" t="s">
        <v>394</v>
      </c>
      <c r="O1102" s="467" t="s">
        <v>2399</v>
      </c>
      <c r="P1102" s="467" t="s">
        <v>307</v>
      </c>
      <c r="Q1102" s="467" t="s">
        <v>449</v>
      </c>
      <c r="R1102" s="467" t="s">
        <v>2168</v>
      </c>
      <c r="S1102" s="467" t="s">
        <v>61</v>
      </c>
      <c r="T1102" s="467" t="s">
        <v>240</v>
      </c>
      <c r="U1102" s="467" t="s">
        <v>302</v>
      </c>
      <c r="V1102" s="467">
        <v>0.67</v>
      </c>
      <c r="W1102" s="467">
        <v>0.74</v>
      </c>
    </row>
    <row r="1103" spans="1:23">
      <c r="A1103" s="467"/>
      <c r="B1103" s="467"/>
      <c r="C1103" s="468" t="s">
        <v>3724</v>
      </c>
      <c r="D1103" s="467" t="s">
        <v>206</v>
      </c>
      <c r="E1103" s="467" t="s">
        <v>259</v>
      </c>
      <c r="F1103" s="472">
        <v>43738</v>
      </c>
      <c r="G1103" s="467" t="s">
        <v>1627</v>
      </c>
      <c r="H1103" s="467" t="s">
        <v>2858</v>
      </c>
      <c r="I1103" s="467" t="s">
        <v>2248</v>
      </c>
      <c r="J1103" s="467" t="s">
        <v>1628</v>
      </c>
      <c r="K1103" s="467">
        <v>2.2999999999999998</v>
      </c>
      <c r="L1103" s="467" t="s">
        <v>10</v>
      </c>
      <c r="M1103" s="467">
        <v>2.8</v>
      </c>
      <c r="N1103" s="467" t="s">
        <v>399</v>
      </c>
      <c r="O1103" s="467" t="s">
        <v>2540</v>
      </c>
      <c r="P1103" s="467" t="s">
        <v>307</v>
      </c>
      <c r="Q1103" s="467" t="s">
        <v>2168</v>
      </c>
      <c r="R1103" s="467" t="s">
        <v>2168</v>
      </c>
      <c r="S1103" s="467" t="s">
        <v>61</v>
      </c>
      <c r="T1103" s="467" t="s">
        <v>240</v>
      </c>
      <c r="U1103" s="467" t="s">
        <v>302</v>
      </c>
      <c r="V1103" s="467">
        <v>2.54</v>
      </c>
      <c r="W1103" s="467">
        <v>2.8</v>
      </c>
    </row>
    <row r="1104" spans="1:23">
      <c r="A1104" s="467"/>
      <c r="B1104" s="467"/>
      <c r="C1104" s="468" t="s">
        <v>3725</v>
      </c>
      <c r="D1104" s="467" t="s">
        <v>206</v>
      </c>
      <c r="E1104" s="467" t="s">
        <v>259</v>
      </c>
      <c r="F1104" s="472">
        <v>43769</v>
      </c>
      <c r="G1104" s="467" t="s">
        <v>3034</v>
      </c>
      <c r="H1104" s="467" t="s">
        <v>3035</v>
      </c>
      <c r="I1104" s="467" t="s">
        <v>2176</v>
      </c>
      <c r="J1104" s="467" t="s">
        <v>3726</v>
      </c>
      <c r="K1104" s="467">
        <v>229.93</v>
      </c>
      <c r="L1104" s="467" t="s">
        <v>10</v>
      </c>
      <c r="M1104" s="467">
        <v>282.83999999999997</v>
      </c>
      <c r="N1104" s="467" t="s">
        <v>387</v>
      </c>
      <c r="O1104" s="467" t="s">
        <v>3007</v>
      </c>
      <c r="P1104" s="467" t="s">
        <v>445</v>
      </c>
      <c r="Q1104" s="467" t="s">
        <v>451</v>
      </c>
      <c r="R1104" s="467" t="s">
        <v>2168</v>
      </c>
      <c r="S1104" s="467" t="s">
        <v>61</v>
      </c>
      <c r="T1104" s="467" t="s">
        <v>240</v>
      </c>
      <c r="U1104" s="467" t="s">
        <v>302</v>
      </c>
      <c r="V1104" s="467">
        <v>259</v>
      </c>
      <c r="W1104" s="467">
        <v>282.83999999999997</v>
      </c>
    </row>
    <row r="1105" spans="1:23">
      <c r="A1105" s="467"/>
      <c r="B1105" s="467"/>
      <c r="C1105" s="468" t="s">
        <v>3727</v>
      </c>
      <c r="D1105" s="467" t="s">
        <v>206</v>
      </c>
      <c r="E1105" s="467" t="s">
        <v>259</v>
      </c>
      <c r="F1105" s="472">
        <v>43769</v>
      </c>
      <c r="G1105" s="467" t="s">
        <v>3034</v>
      </c>
      <c r="H1105" s="467" t="s">
        <v>3035</v>
      </c>
      <c r="I1105" s="467" t="s">
        <v>2176</v>
      </c>
      <c r="J1105" s="467" t="s">
        <v>3728</v>
      </c>
      <c r="K1105" s="467">
        <v>221.96</v>
      </c>
      <c r="L1105" s="467" t="s">
        <v>10</v>
      </c>
      <c r="M1105" s="467">
        <v>273.04000000000002</v>
      </c>
      <c r="N1105" s="467" t="s">
        <v>387</v>
      </c>
      <c r="O1105" s="467" t="s">
        <v>3007</v>
      </c>
      <c r="P1105" s="467" t="s">
        <v>445</v>
      </c>
      <c r="Q1105" s="467" t="s">
        <v>449</v>
      </c>
      <c r="R1105" s="467" t="s">
        <v>2168</v>
      </c>
      <c r="S1105" s="467" t="s">
        <v>61</v>
      </c>
      <c r="T1105" s="467" t="s">
        <v>240</v>
      </c>
      <c r="U1105" s="467" t="s">
        <v>302</v>
      </c>
      <c r="V1105" s="467">
        <v>250.02</v>
      </c>
      <c r="W1105" s="467">
        <v>273.04000000000002</v>
      </c>
    </row>
    <row r="1106" spans="1:23">
      <c r="A1106" s="467"/>
      <c r="B1106" s="467"/>
      <c r="C1106" s="468" t="s">
        <v>3729</v>
      </c>
      <c r="D1106" s="467" t="s">
        <v>206</v>
      </c>
      <c r="E1106" s="467" t="s">
        <v>259</v>
      </c>
      <c r="F1106" s="472">
        <v>43769</v>
      </c>
      <c r="G1106" s="467" t="s">
        <v>3038</v>
      </c>
      <c r="H1106" s="467" t="s">
        <v>2258</v>
      </c>
      <c r="I1106" s="467" t="s">
        <v>2176</v>
      </c>
      <c r="J1106" s="467" t="s">
        <v>3730</v>
      </c>
      <c r="K1106" s="467">
        <v>19.149999999999999</v>
      </c>
      <c r="L1106" s="467" t="s">
        <v>10</v>
      </c>
      <c r="M1106" s="467">
        <v>23.56</v>
      </c>
      <c r="N1106" s="467" t="s">
        <v>387</v>
      </c>
      <c r="O1106" s="467" t="s">
        <v>3007</v>
      </c>
      <c r="P1106" s="467" t="s">
        <v>307</v>
      </c>
      <c r="Q1106" s="467" t="s">
        <v>451</v>
      </c>
      <c r="R1106" s="467" t="s">
        <v>2168</v>
      </c>
      <c r="S1106" s="467" t="s">
        <v>61</v>
      </c>
      <c r="T1106" s="467" t="s">
        <v>240</v>
      </c>
      <c r="U1106" s="467" t="s">
        <v>302</v>
      </c>
      <c r="V1106" s="467">
        <v>21.57</v>
      </c>
      <c r="W1106" s="467">
        <v>23.56</v>
      </c>
    </row>
    <row r="1107" spans="1:23">
      <c r="A1107" s="467"/>
      <c r="B1107" s="467"/>
      <c r="C1107" s="468" t="s">
        <v>3731</v>
      </c>
      <c r="D1107" s="467" t="s">
        <v>206</v>
      </c>
      <c r="E1107" s="467" t="s">
        <v>259</v>
      </c>
      <c r="F1107" s="472">
        <v>43769</v>
      </c>
      <c r="G1107" s="467" t="s">
        <v>3038</v>
      </c>
      <c r="H1107" s="467" t="s">
        <v>2258</v>
      </c>
      <c r="I1107" s="467" t="s">
        <v>2176</v>
      </c>
      <c r="J1107" s="467" t="s">
        <v>3732</v>
      </c>
      <c r="K1107" s="467">
        <v>19.149999999999999</v>
      </c>
      <c r="L1107" s="467" t="s">
        <v>10</v>
      </c>
      <c r="M1107" s="467">
        <v>23.56</v>
      </c>
      <c r="N1107" s="467" t="s">
        <v>387</v>
      </c>
      <c r="O1107" s="467" t="s">
        <v>3007</v>
      </c>
      <c r="P1107" s="467" t="s">
        <v>307</v>
      </c>
      <c r="Q1107" s="467" t="s">
        <v>449</v>
      </c>
      <c r="R1107" s="467" t="s">
        <v>2168</v>
      </c>
      <c r="S1107" s="467" t="s">
        <v>61</v>
      </c>
      <c r="T1107" s="467" t="s">
        <v>240</v>
      </c>
      <c r="U1107" s="467" t="s">
        <v>302</v>
      </c>
      <c r="V1107" s="467">
        <v>21.57</v>
      </c>
      <c r="W1107" s="467">
        <v>23.56</v>
      </c>
    </row>
    <row r="1108" spans="1:23">
      <c r="A1108" s="467"/>
      <c r="B1108" s="467"/>
      <c r="C1108" s="468" t="s">
        <v>3733</v>
      </c>
      <c r="D1108" s="467" t="s">
        <v>206</v>
      </c>
      <c r="E1108" s="467" t="s">
        <v>259</v>
      </c>
      <c r="F1108" s="472">
        <v>43769</v>
      </c>
      <c r="G1108" s="467" t="s">
        <v>3041</v>
      </c>
      <c r="H1108" s="467" t="s">
        <v>2258</v>
      </c>
      <c r="I1108" s="467" t="s">
        <v>2176</v>
      </c>
      <c r="J1108" s="467" t="s">
        <v>3734</v>
      </c>
      <c r="K1108" s="467">
        <v>31.58</v>
      </c>
      <c r="L1108" s="467" t="s">
        <v>10</v>
      </c>
      <c r="M1108" s="467">
        <v>38.85</v>
      </c>
      <c r="N1108" s="467" t="s">
        <v>391</v>
      </c>
      <c r="O1108" s="467" t="s">
        <v>3009</v>
      </c>
      <c r="P1108" s="467" t="s">
        <v>307</v>
      </c>
      <c r="Q1108" s="467" t="s">
        <v>451</v>
      </c>
      <c r="R1108" s="467" t="s">
        <v>2168</v>
      </c>
      <c r="S1108" s="467" t="s">
        <v>61</v>
      </c>
      <c r="T1108" s="467" t="s">
        <v>240</v>
      </c>
      <c r="U1108" s="467" t="s">
        <v>302</v>
      </c>
      <c r="V1108" s="467">
        <v>35.57</v>
      </c>
      <c r="W1108" s="467">
        <v>38.85</v>
      </c>
    </row>
    <row r="1109" spans="1:23">
      <c r="A1109" s="467"/>
      <c r="B1109" s="467"/>
      <c r="C1109" s="468" t="s">
        <v>3735</v>
      </c>
      <c r="D1109" s="467" t="s">
        <v>206</v>
      </c>
      <c r="E1109" s="467" t="s">
        <v>259</v>
      </c>
      <c r="F1109" s="472">
        <v>43769</v>
      </c>
      <c r="G1109" s="467" t="s">
        <v>3041</v>
      </c>
      <c r="H1109" s="467" t="s">
        <v>2258</v>
      </c>
      <c r="I1109" s="467" t="s">
        <v>2176</v>
      </c>
      <c r="J1109" s="467" t="s">
        <v>3736</v>
      </c>
      <c r="K1109" s="467">
        <v>31.58</v>
      </c>
      <c r="L1109" s="467" t="s">
        <v>10</v>
      </c>
      <c r="M1109" s="467">
        <v>38.85</v>
      </c>
      <c r="N1109" s="467" t="s">
        <v>391</v>
      </c>
      <c r="O1109" s="467" t="s">
        <v>3009</v>
      </c>
      <c r="P1109" s="467" t="s">
        <v>307</v>
      </c>
      <c r="Q1109" s="467" t="s">
        <v>449</v>
      </c>
      <c r="R1109" s="467" t="s">
        <v>2168</v>
      </c>
      <c r="S1109" s="467" t="s">
        <v>61</v>
      </c>
      <c r="T1109" s="467" t="s">
        <v>240</v>
      </c>
      <c r="U1109" s="467" t="s">
        <v>302</v>
      </c>
      <c r="V1109" s="467">
        <v>35.57</v>
      </c>
      <c r="W1109" s="467">
        <v>38.85</v>
      </c>
    </row>
    <row r="1110" spans="1:23">
      <c r="A1110" s="467"/>
      <c r="B1110" s="467"/>
      <c r="C1110" s="468" t="s">
        <v>3737</v>
      </c>
      <c r="D1110" s="467" t="s">
        <v>206</v>
      </c>
      <c r="E1110" s="467" t="s">
        <v>259</v>
      </c>
      <c r="F1110" s="472">
        <v>43769</v>
      </c>
      <c r="G1110" s="467" t="s">
        <v>2740</v>
      </c>
      <c r="H1110" s="467" t="s">
        <v>2258</v>
      </c>
      <c r="I1110" s="467" t="s">
        <v>2176</v>
      </c>
      <c r="J1110" s="467" t="s">
        <v>463</v>
      </c>
      <c r="K1110" s="467">
        <v>0.35</v>
      </c>
      <c r="L1110" s="467" t="s">
        <v>10</v>
      </c>
      <c r="M1110" s="467">
        <v>0.43</v>
      </c>
      <c r="N1110" s="467" t="s">
        <v>394</v>
      </c>
      <c r="O1110" s="467" t="s">
        <v>2399</v>
      </c>
      <c r="P1110" s="467" t="s">
        <v>307</v>
      </c>
      <c r="Q1110" s="467" t="s">
        <v>451</v>
      </c>
      <c r="R1110" s="467" t="s">
        <v>2168</v>
      </c>
      <c r="S1110" s="467" t="s">
        <v>61</v>
      </c>
      <c r="T1110" s="467" t="s">
        <v>240</v>
      </c>
      <c r="U1110" s="467" t="s">
        <v>302</v>
      </c>
      <c r="V1110" s="467">
        <v>0.39</v>
      </c>
      <c r="W1110" s="467">
        <v>0.43</v>
      </c>
    </row>
    <row r="1111" spans="1:23">
      <c r="A1111" s="467"/>
      <c r="B1111" s="467"/>
      <c r="C1111" s="468" t="s">
        <v>3738</v>
      </c>
      <c r="D1111" s="467" t="s">
        <v>206</v>
      </c>
      <c r="E1111" s="467" t="s">
        <v>259</v>
      </c>
      <c r="F1111" s="472">
        <v>43769</v>
      </c>
      <c r="G1111" s="467" t="s">
        <v>2740</v>
      </c>
      <c r="H1111" s="467" t="s">
        <v>2258</v>
      </c>
      <c r="I1111" s="467" t="s">
        <v>2176</v>
      </c>
      <c r="J1111" s="467" t="s">
        <v>454</v>
      </c>
      <c r="K1111" s="467">
        <v>0.35</v>
      </c>
      <c r="L1111" s="467" t="s">
        <v>10</v>
      </c>
      <c r="M1111" s="467">
        <v>0.43</v>
      </c>
      <c r="N1111" s="467" t="s">
        <v>394</v>
      </c>
      <c r="O1111" s="467" t="s">
        <v>2399</v>
      </c>
      <c r="P1111" s="467" t="s">
        <v>307</v>
      </c>
      <c r="Q1111" s="467" t="s">
        <v>449</v>
      </c>
      <c r="R1111" s="467" t="s">
        <v>2168</v>
      </c>
      <c r="S1111" s="467" t="s">
        <v>61</v>
      </c>
      <c r="T1111" s="467" t="s">
        <v>240</v>
      </c>
      <c r="U1111" s="467" t="s">
        <v>302</v>
      </c>
      <c r="V1111" s="467">
        <v>0.39</v>
      </c>
      <c r="W1111" s="467">
        <v>0.43</v>
      </c>
    </row>
    <row r="1112" spans="1:23">
      <c r="A1112" s="467"/>
      <c r="B1112" s="467"/>
      <c r="C1112" s="468" t="s">
        <v>3739</v>
      </c>
      <c r="D1112" s="467" t="s">
        <v>206</v>
      </c>
      <c r="E1112" s="467" t="s">
        <v>259</v>
      </c>
      <c r="F1112" s="472">
        <v>43769</v>
      </c>
      <c r="G1112" s="467" t="s">
        <v>3043</v>
      </c>
      <c r="H1112" s="467" t="s">
        <v>2258</v>
      </c>
      <c r="I1112" s="467" t="s">
        <v>2176</v>
      </c>
      <c r="J1112" s="467" t="s">
        <v>3740</v>
      </c>
      <c r="K1112" s="467">
        <v>5.26</v>
      </c>
      <c r="L1112" s="467" t="s">
        <v>10</v>
      </c>
      <c r="M1112" s="467">
        <v>6.47</v>
      </c>
      <c r="N1112" s="467" t="s">
        <v>394</v>
      </c>
      <c r="O1112" s="467" t="s">
        <v>2399</v>
      </c>
      <c r="P1112" s="467" t="s">
        <v>307</v>
      </c>
      <c r="Q1112" s="467" t="s">
        <v>451</v>
      </c>
      <c r="R1112" s="467" t="s">
        <v>2168</v>
      </c>
      <c r="S1112" s="467" t="s">
        <v>61</v>
      </c>
      <c r="T1112" s="467" t="s">
        <v>240</v>
      </c>
      <c r="U1112" s="467" t="s">
        <v>302</v>
      </c>
      <c r="V1112" s="467">
        <v>5.92</v>
      </c>
      <c r="W1112" s="467">
        <v>6.47</v>
      </c>
    </row>
    <row r="1113" spans="1:23">
      <c r="A1113" s="467"/>
      <c r="B1113" s="467"/>
      <c r="C1113" s="468" t="s">
        <v>3741</v>
      </c>
      <c r="D1113" s="467" t="s">
        <v>206</v>
      </c>
      <c r="E1113" s="467" t="s">
        <v>259</v>
      </c>
      <c r="F1113" s="472">
        <v>43769</v>
      </c>
      <c r="G1113" s="467" t="s">
        <v>3043</v>
      </c>
      <c r="H1113" s="467" t="s">
        <v>2258</v>
      </c>
      <c r="I1113" s="467" t="s">
        <v>2176</v>
      </c>
      <c r="J1113" s="467" t="s">
        <v>3742</v>
      </c>
      <c r="K1113" s="467">
        <v>5.26</v>
      </c>
      <c r="L1113" s="467" t="s">
        <v>10</v>
      </c>
      <c r="M1113" s="467">
        <v>6.47</v>
      </c>
      <c r="N1113" s="467" t="s">
        <v>394</v>
      </c>
      <c r="O1113" s="467" t="s">
        <v>2399</v>
      </c>
      <c r="P1113" s="467" t="s">
        <v>307</v>
      </c>
      <c r="Q1113" s="467" t="s">
        <v>449</v>
      </c>
      <c r="R1113" s="467" t="s">
        <v>2168</v>
      </c>
      <c r="S1113" s="467" t="s">
        <v>61</v>
      </c>
      <c r="T1113" s="467" t="s">
        <v>240</v>
      </c>
      <c r="U1113" s="467" t="s">
        <v>302</v>
      </c>
      <c r="V1113" s="467">
        <v>5.92</v>
      </c>
      <c r="W1113" s="467">
        <v>6.47</v>
      </c>
    </row>
    <row r="1114" spans="1:23">
      <c r="A1114" s="467"/>
      <c r="B1114" s="467"/>
      <c r="C1114" s="468" t="s">
        <v>3743</v>
      </c>
      <c r="D1114" s="467" t="s">
        <v>206</v>
      </c>
      <c r="E1114" s="467" t="s">
        <v>259</v>
      </c>
      <c r="F1114" s="472">
        <v>43799</v>
      </c>
      <c r="G1114" s="467" t="s">
        <v>3045</v>
      </c>
      <c r="H1114" s="467" t="s">
        <v>3744</v>
      </c>
      <c r="I1114" s="467" t="s">
        <v>2270</v>
      </c>
      <c r="J1114" s="467" t="s">
        <v>450</v>
      </c>
      <c r="K1114" s="467">
        <v>266.86</v>
      </c>
      <c r="L1114" s="467" t="s">
        <v>10</v>
      </c>
      <c r="M1114" s="467">
        <v>345.38</v>
      </c>
      <c r="N1114" s="467" t="s">
        <v>387</v>
      </c>
      <c r="O1114" s="467" t="s">
        <v>3007</v>
      </c>
      <c r="P1114" s="467" t="s">
        <v>307</v>
      </c>
      <c r="Q1114" s="467" t="s">
        <v>451</v>
      </c>
      <c r="R1114" s="467" t="s">
        <v>2168</v>
      </c>
      <c r="S1114" s="467" t="s">
        <v>61</v>
      </c>
      <c r="T1114" s="467" t="s">
        <v>240</v>
      </c>
      <c r="U1114" s="467" t="s">
        <v>2272</v>
      </c>
      <c r="V1114" s="467">
        <v>309.58</v>
      </c>
      <c r="W1114" s="467">
        <v>345.38</v>
      </c>
    </row>
    <row r="1115" spans="1:23">
      <c r="A1115" s="467"/>
      <c r="B1115" s="467"/>
      <c r="C1115" s="468" t="s">
        <v>3745</v>
      </c>
      <c r="D1115" s="467" t="s">
        <v>206</v>
      </c>
      <c r="E1115" s="467" t="s">
        <v>259</v>
      </c>
      <c r="F1115" s="472">
        <v>43799</v>
      </c>
      <c r="G1115" s="467" t="s">
        <v>3045</v>
      </c>
      <c r="H1115" s="467" t="s">
        <v>3746</v>
      </c>
      <c r="I1115" s="467" t="s">
        <v>2270</v>
      </c>
      <c r="J1115" s="467" t="s">
        <v>459</v>
      </c>
      <c r="K1115" s="467">
        <v>304.39</v>
      </c>
      <c r="L1115" s="467" t="s">
        <v>10</v>
      </c>
      <c r="M1115" s="467">
        <v>393.95</v>
      </c>
      <c r="N1115" s="467" t="s">
        <v>387</v>
      </c>
      <c r="O1115" s="467" t="s">
        <v>3007</v>
      </c>
      <c r="P1115" s="467" t="s">
        <v>307</v>
      </c>
      <c r="Q1115" s="467" t="s">
        <v>449</v>
      </c>
      <c r="R1115" s="467" t="s">
        <v>2168</v>
      </c>
      <c r="S1115" s="467" t="s">
        <v>61</v>
      </c>
      <c r="T1115" s="467" t="s">
        <v>240</v>
      </c>
      <c r="U1115" s="467" t="s">
        <v>2272</v>
      </c>
      <c r="V1115" s="467">
        <v>353.12</v>
      </c>
      <c r="W1115" s="467">
        <v>393.95</v>
      </c>
    </row>
    <row r="1116" spans="1:23">
      <c r="A1116" s="467"/>
      <c r="B1116" s="467"/>
      <c r="C1116" s="468" t="s">
        <v>3747</v>
      </c>
      <c r="D1116" s="467" t="s">
        <v>206</v>
      </c>
      <c r="E1116" s="467" t="s">
        <v>259</v>
      </c>
      <c r="F1116" s="472">
        <v>43799</v>
      </c>
      <c r="G1116" s="467" t="s">
        <v>3047</v>
      </c>
      <c r="H1116" s="467" t="s">
        <v>3048</v>
      </c>
      <c r="I1116" s="467" t="s">
        <v>2270</v>
      </c>
      <c r="J1116" s="467" t="s">
        <v>452</v>
      </c>
      <c r="K1116" s="467">
        <v>34.31</v>
      </c>
      <c r="L1116" s="467" t="s">
        <v>10</v>
      </c>
      <c r="M1116" s="467">
        <v>44.4</v>
      </c>
      <c r="N1116" s="467" t="s">
        <v>391</v>
      </c>
      <c r="O1116" s="467" t="s">
        <v>3009</v>
      </c>
      <c r="P1116" s="467" t="s">
        <v>307</v>
      </c>
      <c r="Q1116" s="467" t="s">
        <v>451</v>
      </c>
      <c r="R1116" s="467" t="s">
        <v>2168</v>
      </c>
      <c r="S1116" s="467" t="s">
        <v>61</v>
      </c>
      <c r="T1116" s="467" t="s">
        <v>240</v>
      </c>
      <c r="U1116" s="467" t="s">
        <v>2272</v>
      </c>
      <c r="V1116" s="467">
        <v>39.799999999999997</v>
      </c>
      <c r="W1116" s="467">
        <v>44.4</v>
      </c>
    </row>
    <row r="1117" spans="1:23">
      <c r="A1117" s="467"/>
      <c r="B1117" s="467"/>
      <c r="C1117" s="468" t="s">
        <v>3748</v>
      </c>
      <c r="D1117" s="467" t="s">
        <v>206</v>
      </c>
      <c r="E1117" s="467" t="s">
        <v>259</v>
      </c>
      <c r="F1117" s="472">
        <v>43799</v>
      </c>
      <c r="G1117" s="467" t="s">
        <v>3047</v>
      </c>
      <c r="H1117" s="467" t="s">
        <v>3048</v>
      </c>
      <c r="I1117" s="467" t="s">
        <v>2270</v>
      </c>
      <c r="J1117" s="467" t="s">
        <v>453</v>
      </c>
      <c r="K1117" s="467">
        <v>38.590000000000003</v>
      </c>
      <c r="L1117" s="467" t="s">
        <v>10</v>
      </c>
      <c r="M1117" s="467">
        <v>49.95</v>
      </c>
      <c r="N1117" s="467" t="s">
        <v>391</v>
      </c>
      <c r="O1117" s="467" t="s">
        <v>3009</v>
      </c>
      <c r="P1117" s="467" t="s">
        <v>307</v>
      </c>
      <c r="Q1117" s="467" t="s">
        <v>449</v>
      </c>
      <c r="R1117" s="467" t="s">
        <v>2168</v>
      </c>
      <c r="S1117" s="467" t="s">
        <v>61</v>
      </c>
      <c r="T1117" s="467" t="s">
        <v>240</v>
      </c>
      <c r="U1117" s="467" t="s">
        <v>2272</v>
      </c>
      <c r="V1117" s="467">
        <v>44.77</v>
      </c>
      <c r="W1117" s="467">
        <v>49.95</v>
      </c>
    </row>
    <row r="1118" spans="1:23">
      <c r="A1118" s="467"/>
      <c r="B1118" s="467"/>
      <c r="C1118" s="468" t="s">
        <v>3749</v>
      </c>
      <c r="D1118" s="467" t="s">
        <v>206</v>
      </c>
      <c r="E1118" s="467" t="s">
        <v>259</v>
      </c>
      <c r="F1118" s="472">
        <v>43799</v>
      </c>
      <c r="G1118" s="467" t="s">
        <v>3051</v>
      </c>
      <c r="H1118" s="467" t="s">
        <v>3052</v>
      </c>
      <c r="I1118" s="467" t="s">
        <v>2270</v>
      </c>
      <c r="J1118" s="467" t="s">
        <v>457</v>
      </c>
      <c r="K1118" s="467">
        <v>5.72</v>
      </c>
      <c r="L1118" s="467" t="s">
        <v>10</v>
      </c>
      <c r="M1118" s="467">
        <v>7.4</v>
      </c>
      <c r="N1118" s="467" t="s">
        <v>394</v>
      </c>
      <c r="O1118" s="467" t="s">
        <v>2399</v>
      </c>
      <c r="P1118" s="467" t="s">
        <v>307</v>
      </c>
      <c r="Q1118" s="467" t="s">
        <v>451</v>
      </c>
      <c r="R1118" s="467" t="s">
        <v>2168</v>
      </c>
      <c r="S1118" s="467" t="s">
        <v>61</v>
      </c>
      <c r="T1118" s="467" t="s">
        <v>240</v>
      </c>
      <c r="U1118" s="467" t="s">
        <v>2272</v>
      </c>
      <c r="V1118" s="467">
        <v>6.64</v>
      </c>
      <c r="W1118" s="467">
        <v>7.4</v>
      </c>
    </row>
    <row r="1119" spans="1:23">
      <c r="A1119" s="467"/>
      <c r="B1119" s="467"/>
      <c r="C1119" s="468" t="s">
        <v>3750</v>
      </c>
      <c r="D1119" s="467" t="s">
        <v>206</v>
      </c>
      <c r="E1119" s="467" t="s">
        <v>259</v>
      </c>
      <c r="F1119" s="472">
        <v>43799</v>
      </c>
      <c r="G1119" s="467" t="s">
        <v>3051</v>
      </c>
      <c r="H1119" s="467" t="s">
        <v>3052</v>
      </c>
      <c r="I1119" s="467" t="s">
        <v>2270</v>
      </c>
      <c r="J1119" s="467" t="s">
        <v>455</v>
      </c>
      <c r="K1119" s="467">
        <v>6.43</v>
      </c>
      <c r="L1119" s="467" t="s">
        <v>10</v>
      </c>
      <c r="M1119" s="467">
        <v>8.32</v>
      </c>
      <c r="N1119" s="467" t="s">
        <v>394</v>
      </c>
      <c r="O1119" s="467" t="s">
        <v>2399</v>
      </c>
      <c r="P1119" s="467" t="s">
        <v>307</v>
      </c>
      <c r="Q1119" s="467" t="s">
        <v>449</v>
      </c>
      <c r="R1119" s="467" t="s">
        <v>2168</v>
      </c>
      <c r="S1119" s="467" t="s">
        <v>61</v>
      </c>
      <c r="T1119" s="467" t="s">
        <v>240</v>
      </c>
      <c r="U1119" s="467" t="s">
        <v>2272</v>
      </c>
      <c r="V1119" s="467">
        <v>7.46</v>
      </c>
      <c r="W1119" s="467">
        <v>8.32</v>
      </c>
    </row>
    <row r="1120" spans="1:23">
      <c r="A1120" s="467"/>
      <c r="B1120" s="467"/>
      <c r="C1120" s="468" t="s">
        <v>3751</v>
      </c>
      <c r="D1120" s="467" t="s">
        <v>206</v>
      </c>
      <c r="E1120" s="467" t="s">
        <v>259</v>
      </c>
      <c r="F1120" s="472">
        <v>43799</v>
      </c>
      <c r="G1120" s="467" t="s">
        <v>2274</v>
      </c>
      <c r="H1120" s="467" t="s">
        <v>3054</v>
      </c>
      <c r="I1120" s="467" t="s">
        <v>2270</v>
      </c>
      <c r="J1120" s="467" t="s">
        <v>456</v>
      </c>
      <c r="K1120" s="467">
        <v>0.38</v>
      </c>
      <c r="L1120" s="467" t="s">
        <v>10</v>
      </c>
      <c r="M1120" s="467">
        <v>0.49</v>
      </c>
      <c r="N1120" s="467" t="s">
        <v>394</v>
      </c>
      <c r="O1120" s="467" t="s">
        <v>2399</v>
      </c>
      <c r="P1120" s="467" t="s">
        <v>307</v>
      </c>
      <c r="Q1120" s="467" t="s">
        <v>451</v>
      </c>
      <c r="R1120" s="467" t="s">
        <v>2168</v>
      </c>
      <c r="S1120" s="467" t="s">
        <v>61</v>
      </c>
      <c r="T1120" s="467" t="s">
        <v>240</v>
      </c>
      <c r="U1120" s="467" t="s">
        <v>302</v>
      </c>
      <c r="V1120" s="467">
        <v>0.44</v>
      </c>
      <c r="W1120" s="467">
        <v>0.49</v>
      </c>
    </row>
    <row r="1121" spans="1:23">
      <c r="A1121" s="467"/>
      <c r="B1121" s="467"/>
      <c r="C1121" s="468" t="s">
        <v>3752</v>
      </c>
      <c r="D1121" s="467" t="s">
        <v>206</v>
      </c>
      <c r="E1121" s="467" t="s">
        <v>259</v>
      </c>
      <c r="F1121" s="472">
        <v>43799</v>
      </c>
      <c r="G1121" s="467" t="s">
        <v>2274</v>
      </c>
      <c r="H1121" s="467" t="s">
        <v>3054</v>
      </c>
      <c r="I1121" s="467" t="s">
        <v>2270</v>
      </c>
      <c r="J1121" s="467" t="s">
        <v>1082</v>
      </c>
      <c r="K1121" s="467">
        <v>0.42</v>
      </c>
      <c r="L1121" s="467" t="s">
        <v>10</v>
      </c>
      <c r="M1121" s="467">
        <v>0.55000000000000004</v>
      </c>
      <c r="N1121" s="467" t="s">
        <v>394</v>
      </c>
      <c r="O1121" s="467" t="s">
        <v>2399</v>
      </c>
      <c r="P1121" s="467" t="s">
        <v>307</v>
      </c>
      <c r="Q1121" s="467" t="s">
        <v>449</v>
      </c>
      <c r="R1121" s="467" t="s">
        <v>2168</v>
      </c>
      <c r="S1121" s="467" t="s">
        <v>61</v>
      </c>
      <c r="T1121" s="467" t="s">
        <v>240</v>
      </c>
      <c r="U1121" s="467" t="s">
        <v>302</v>
      </c>
      <c r="V1121" s="467">
        <v>0.49</v>
      </c>
      <c r="W1121" s="467">
        <v>0.55000000000000004</v>
      </c>
    </row>
    <row r="1122" spans="1:23">
      <c r="A1122" s="467"/>
      <c r="B1122" s="467"/>
      <c r="C1122" s="468" t="s">
        <v>3753</v>
      </c>
      <c r="D1122" s="467" t="s">
        <v>206</v>
      </c>
      <c r="E1122" s="467" t="s">
        <v>259</v>
      </c>
      <c r="F1122" s="472">
        <v>43830</v>
      </c>
      <c r="G1122" s="467" t="s">
        <v>3056</v>
      </c>
      <c r="H1122" s="467" t="s">
        <v>3754</v>
      </c>
      <c r="I1122" s="467" t="s">
        <v>2397</v>
      </c>
      <c r="J1122" s="467" t="s">
        <v>3755</v>
      </c>
      <c r="K1122" s="467">
        <v>233.69</v>
      </c>
      <c r="L1122" s="467" t="s">
        <v>10</v>
      </c>
      <c r="M1122" s="467">
        <v>302.22000000000003</v>
      </c>
      <c r="N1122" s="467" t="s">
        <v>387</v>
      </c>
      <c r="O1122" s="467" t="s">
        <v>3007</v>
      </c>
      <c r="P1122" s="467" t="s">
        <v>307</v>
      </c>
      <c r="Q1122" s="467" t="s">
        <v>451</v>
      </c>
      <c r="R1122" s="467" t="s">
        <v>2168</v>
      </c>
      <c r="S1122" s="467" t="s">
        <v>61</v>
      </c>
      <c r="T1122" s="467" t="s">
        <v>240</v>
      </c>
      <c r="U1122" s="467" t="s">
        <v>302</v>
      </c>
      <c r="V1122" s="467">
        <v>274.35000000000002</v>
      </c>
      <c r="W1122" s="467">
        <v>302.22000000000003</v>
      </c>
    </row>
    <row r="1123" spans="1:23">
      <c r="A1123" s="467"/>
      <c r="B1123" s="467"/>
      <c r="C1123" s="468" t="s">
        <v>3756</v>
      </c>
      <c r="D1123" s="467" t="s">
        <v>206</v>
      </c>
      <c r="E1123" s="467" t="s">
        <v>259</v>
      </c>
      <c r="F1123" s="472">
        <v>43830</v>
      </c>
      <c r="G1123" s="467" t="s">
        <v>3056</v>
      </c>
      <c r="H1123" s="467" t="s">
        <v>3757</v>
      </c>
      <c r="I1123" s="467" t="s">
        <v>2397</v>
      </c>
      <c r="J1123" s="467" t="s">
        <v>3758</v>
      </c>
      <c r="K1123" s="467">
        <v>222.37</v>
      </c>
      <c r="L1123" s="467" t="s">
        <v>10</v>
      </c>
      <c r="M1123" s="467">
        <v>287.58</v>
      </c>
      <c r="N1123" s="467" t="s">
        <v>387</v>
      </c>
      <c r="O1123" s="467" t="s">
        <v>3007</v>
      </c>
      <c r="P1123" s="467" t="s">
        <v>307</v>
      </c>
      <c r="Q1123" s="467" t="s">
        <v>449</v>
      </c>
      <c r="R1123" s="467" t="s">
        <v>2168</v>
      </c>
      <c r="S1123" s="467" t="s">
        <v>61</v>
      </c>
      <c r="T1123" s="467" t="s">
        <v>240</v>
      </c>
      <c r="U1123" s="467" t="s">
        <v>302</v>
      </c>
      <c r="V1123" s="467">
        <v>261.06</v>
      </c>
      <c r="W1123" s="467">
        <v>287.58</v>
      </c>
    </row>
    <row r="1124" spans="1:23">
      <c r="A1124" s="467"/>
      <c r="B1124" s="467"/>
      <c r="C1124" s="468" t="s">
        <v>3759</v>
      </c>
      <c r="D1124" s="467" t="s">
        <v>206</v>
      </c>
      <c r="E1124" s="467" t="s">
        <v>259</v>
      </c>
      <c r="F1124" s="472">
        <v>43830</v>
      </c>
      <c r="G1124" s="467" t="s">
        <v>3060</v>
      </c>
      <c r="H1124" s="467" t="s">
        <v>3061</v>
      </c>
      <c r="I1124" s="467" t="s">
        <v>2397</v>
      </c>
      <c r="J1124" s="467" t="s">
        <v>3760</v>
      </c>
      <c r="K1124" s="467">
        <v>44.28</v>
      </c>
      <c r="L1124" s="467" t="s">
        <v>10</v>
      </c>
      <c r="M1124" s="467">
        <v>57.27</v>
      </c>
      <c r="N1124" s="467" t="s">
        <v>391</v>
      </c>
      <c r="O1124" s="467" t="s">
        <v>3009</v>
      </c>
      <c r="P1124" s="467" t="s">
        <v>307</v>
      </c>
      <c r="Q1124" s="467" t="s">
        <v>451</v>
      </c>
      <c r="R1124" s="467" t="s">
        <v>2168</v>
      </c>
      <c r="S1124" s="467" t="s">
        <v>61</v>
      </c>
      <c r="T1124" s="467" t="s">
        <v>240</v>
      </c>
      <c r="U1124" s="467" t="s">
        <v>302</v>
      </c>
      <c r="V1124" s="467">
        <v>51.98</v>
      </c>
      <c r="W1124" s="467">
        <v>57.27</v>
      </c>
    </row>
    <row r="1125" spans="1:23">
      <c r="A1125" s="467"/>
      <c r="B1125" s="467"/>
      <c r="C1125" s="468" t="s">
        <v>3761</v>
      </c>
      <c r="D1125" s="467" t="s">
        <v>206</v>
      </c>
      <c r="E1125" s="467" t="s">
        <v>259</v>
      </c>
      <c r="F1125" s="472">
        <v>43830</v>
      </c>
      <c r="G1125" s="467" t="s">
        <v>3060</v>
      </c>
      <c r="H1125" s="467" t="s">
        <v>3061</v>
      </c>
      <c r="I1125" s="467" t="s">
        <v>2397</v>
      </c>
      <c r="J1125" s="467" t="s">
        <v>3762</v>
      </c>
      <c r="K1125" s="467">
        <v>44.28</v>
      </c>
      <c r="L1125" s="467" t="s">
        <v>10</v>
      </c>
      <c r="M1125" s="467">
        <v>57.27</v>
      </c>
      <c r="N1125" s="467" t="s">
        <v>391</v>
      </c>
      <c r="O1125" s="467" t="s">
        <v>3009</v>
      </c>
      <c r="P1125" s="467" t="s">
        <v>307</v>
      </c>
      <c r="Q1125" s="467" t="s">
        <v>449</v>
      </c>
      <c r="R1125" s="467" t="s">
        <v>2168</v>
      </c>
      <c r="S1125" s="467" t="s">
        <v>61</v>
      </c>
      <c r="T1125" s="467" t="s">
        <v>240</v>
      </c>
      <c r="U1125" s="467" t="s">
        <v>302</v>
      </c>
      <c r="V1125" s="467">
        <v>51.98</v>
      </c>
      <c r="W1125" s="467">
        <v>57.27</v>
      </c>
    </row>
    <row r="1126" spans="1:23">
      <c r="A1126" s="467"/>
      <c r="B1126" s="467"/>
      <c r="C1126" s="468" t="s">
        <v>3763</v>
      </c>
      <c r="D1126" s="467" t="s">
        <v>206</v>
      </c>
      <c r="E1126" s="467" t="s">
        <v>259</v>
      </c>
      <c r="F1126" s="472">
        <v>43830</v>
      </c>
      <c r="G1126" s="467" t="s">
        <v>3064</v>
      </c>
      <c r="H1126" s="467" t="s">
        <v>3065</v>
      </c>
      <c r="I1126" s="467" t="s">
        <v>2397</v>
      </c>
      <c r="J1126" s="467" t="s">
        <v>3764</v>
      </c>
      <c r="K1126" s="467">
        <v>7.38</v>
      </c>
      <c r="L1126" s="467" t="s">
        <v>10</v>
      </c>
      <c r="M1126" s="467">
        <v>9.5399999999999991</v>
      </c>
      <c r="N1126" s="467" t="s">
        <v>394</v>
      </c>
      <c r="O1126" s="467" t="s">
        <v>2399</v>
      </c>
      <c r="P1126" s="467" t="s">
        <v>307</v>
      </c>
      <c r="Q1126" s="467" t="s">
        <v>451</v>
      </c>
      <c r="R1126" s="467" t="s">
        <v>2168</v>
      </c>
      <c r="S1126" s="467" t="s">
        <v>61</v>
      </c>
      <c r="T1126" s="467" t="s">
        <v>240</v>
      </c>
      <c r="U1126" s="467" t="s">
        <v>302</v>
      </c>
      <c r="V1126" s="467">
        <v>8.66</v>
      </c>
      <c r="W1126" s="467">
        <v>9.5399999999999991</v>
      </c>
    </row>
    <row r="1127" spans="1:23">
      <c r="A1127" s="467"/>
      <c r="B1127" s="467"/>
      <c r="C1127" s="468" t="s">
        <v>3765</v>
      </c>
      <c r="D1127" s="467" t="s">
        <v>206</v>
      </c>
      <c r="E1127" s="467" t="s">
        <v>259</v>
      </c>
      <c r="F1127" s="472">
        <v>43830</v>
      </c>
      <c r="G1127" s="467" t="s">
        <v>3064</v>
      </c>
      <c r="H1127" s="467" t="s">
        <v>3065</v>
      </c>
      <c r="I1127" s="467" t="s">
        <v>2397</v>
      </c>
      <c r="J1127" s="467" t="s">
        <v>3766</v>
      </c>
      <c r="K1127" s="467">
        <v>7.38</v>
      </c>
      <c r="L1127" s="467" t="s">
        <v>10</v>
      </c>
      <c r="M1127" s="467">
        <v>9.5399999999999991</v>
      </c>
      <c r="N1127" s="467" t="s">
        <v>394</v>
      </c>
      <c r="O1127" s="467" t="s">
        <v>2399</v>
      </c>
      <c r="P1127" s="467" t="s">
        <v>307</v>
      </c>
      <c r="Q1127" s="467" t="s">
        <v>449</v>
      </c>
      <c r="R1127" s="467" t="s">
        <v>2168</v>
      </c>
      <c r="S1127" s="467" t="s">
        <v>61</v>
      </c>
      <c r="T1127" s="467" t="s">
        <v>240</v>
      </c>
      <c r="U1127" s="467" t="s">
        <v>302</v>
      </c>
      <c r="V1127" s="467">
        <v>8.66</v>
      </c>
      <c r="W1127" s="467">
        <v>9.5399999999999991</v>
      </c>
    </row>
    <row r="1128" spans="1:23">
      <c r="A1128" s="467"/>
      <c r="B1128" s="467"/>
      <c r="C1128" s="468" t="s">
        <v>3767</v>
      </c>
      <c r="D1128" s="467" t="s">
        <v>206</v>
      </c>
      <c r="E1128" s="467" t="s">
        <v>259</v>
      </c>
      <c r="F1128" s="472">
        <v>43830</v>
      </c>
      <c r="G1128" s="467" t="s">
        <v>3068</v>
      </c>
      <c r="H1128" s="467" t="s">
        <v>3768</v>
      </c>
      <c r="I1128" s="467" t="s">
        <v>2397</v>
      </c>
      <c r="J1128" s="467" t="s">
        <v>450</v>
      </c>
      <c r="K1128" s="467">
        <v>262.12</v>
      </c>
      <c r="L1128" s="467" t="s">
        <v>10</v>
      </c>
      <c r="M1128" s="467">
        <v>338.98</v>
      </c>
      <c r="N1128" s="467" t="s">
        <v>387</v>
      </c>
      <c r="O1128" s="467" t="s">
        <v>3007</v>
      </c>
      <c r="P1128" s="467" t="s">
        <v>307</v>
      </c>
      <c r="Q1128" s="467" t="s">
        <v>451</v>
      </c>
      <c r="R1128" s="467" t="s">
        <v>2168</v>
      </c>
      <c r="S1128" s="467" t="s">
        <v>61</v>
      </c>
      <c r="T1128" s="467" t="s">
        <v>240</v>
      </c>
      <c r="U1128" s="467" t="s">
        <v>302</v>
      </c>
      <c r="V1128" s="467">
        <v>307.72000000000003</v>
      </c>
      <c r="W1128" s="467">
        <v>338.98</v>
      </c>
    </row>
    <row r="1129" spans="1:23">
      <c r="A1129" s="467"/>
      <c r="B1129" s="467"/>
      <c r="C1129" s="468" t="s">
        <v>3769</v>
      </c>
      <c r="D1129" s="467" t="s">
        <v>206</v>
      </c>
      <c r="E1129" s="467" t="s">
        <v>259</v>
      </c>
      <c r="F1129" s="472">
        <v>43830</v>
      </c>
      <c r="G1129" s="467" t="s">
        <v>3068</v>
      </c>
      <c r="H1129" s="467" t="s">
        <v>3770</v>
      </c>
      <c r="I1129" s="467" t="s">
        <v>2397</v>
      </c>
      <c r="J1129" s="467" t="s">
        <v>459</v>
      </c>
      <c r="K1129" s="467">
        <v>263.35000000000002</v>
      </c>
      <c r="L1129" s="467" t="s">
        <v>10</v>
      </c>
      <c r="M1129" s="467">
        <v>340.58</v>
      </c>
      <c r="N1129" s="467" t="s">
        <v>387</v>
      </c>
      <c r="O1129" s="467" t="s">
        <v>3007</v>
      </c>
      <c r="P1129" s="467" t="s">
        <v>307</v>
      </c>
      <c r="Q1129" s="467" t="s">
        <v>449</v>
      </c>
      <c r="R1129" s="467" t="s">
        <v>2168</v>
      </c>
      <c r="S1129" s="467" t="s">
        <v>61</v>
      </c>
      <c r="T1129" s="467" t="s">
        <v>240</v>
      </c>
      <c r="U1129" s="467" t="s">
        <v>302</v>
      </c>
      <c r="V1129" s="467">
        <v>309.17</v>
      </c>
      <c r="W1129" s="467">
        <v>340.58</v>
      </c>
    </row>
    <row r="1130" spans="1:23">
      <c r="A1130" s="467"/>
      <c r="B1130" s="467"/>
      <c r="C1130" s="468" t="s">
        <v>3771</v>
      </c>
      <c r="D1130" s="467" t="s">
        <v>206</v>
      </c>
      <c r="E1130" s="467" t="s">
        <v>259</v>
      </c>
      <c r="F1130" s="472">
        <v>43830</v>
      </c>
      <c r="G1130" s="467" t="s">
        <v>3071</v>
      </c>
      <c r="H1130" s="467" t="s">
        <v>3072</v>
      </c>
      <c r="I1130" s="467" t="s">
        <v>2397</v>
      </c>
      <c r="J1130" s="467" t="s">
        <v>452</v>
      </c>
      <c r="K1130" s="467">
        <v>34.33</v>
      </c>
      <c r="L1130" s="467" t="s">
        <v>10</v>
      </c>
      <c r="M1130" s="467">
        <v>44.4</v>
      </c>
      <c r="N1130" s="467" t="s">
        <v>391</v>
      </c>
      <c r="O1130" s="467" t="s">
        <v>3009</v>
      </c>
      <c r="P1130" s="467" t="s">
        <v>307</v>
      </c>
      <c r="Q1130" s="467" t="s">
        <v>451</v>
      </c>
      <c r="R1130" s="467" t="s">
        <v>2168</v>
      </c>
      <c r="S1130" s="467" t="s">
        <v>61</v>
      </c>
      <c r="T1130" s="467" t="s">
        <v>240</v>
      </c>
      <c r="U1130" s="467" t="s">
        <v>302</v>
      </c>
      <c r="V1130" s="467">
        <v>40.299999999999997</v>
      </c>
      <c r="W1130" s="467">
        <v>44.4</v>
      </c>
    </row>
    <row r="1131" spans="1:23">
      <c r="A1131" s="467"/>
      <c r="B1131" s="467"/>
      <c r="C1131" s="468" t="s">
        <v>3772</v>
      </c>
      <c r="D1131" s="467" t="s">
        <v>206</v>
      </c>
      <c r="E1131" s="467" t="s">
        <v>259</v>
      </c>
      <c r="F1131" s="472">
        <v>43830</v>
      </c>
      <c r="G1131" s="467" t="s">
        <v>3071</v>
      </c>
      <c r="H1131" s="467" t="s">
        <v>3072</v>
      </c>
      <c r="I1131" s="467" t="s">
        <v>2397</v>
      </c>
      <c r="J1131" s="467" t="s">
        <v>453</v>
      </c>
      <c r="K1131" s="467">
        <v>34.33</v>
      </c>
      <c r="L1131" s="467" t="s">
        <v>10</v>
      </c>
      <c r="M1131" s="467">
        <v>44.4</v>
      </c>
      <c r="N1131" s="467" t="s">
        <v>391</v>
      </c>
      <c r="O1131" s="467" t="s">
        <v>3009</v>
      </c>
      <c r="P1131" s="467" t="s">
        <v>307</v>
      </c>
      <c r="Q1131" s="467" t="s">
        <v>449</v>
      </c>
      <c r="R1131" s="467" t="s">
        <v>2168</v>
      </c>
      <c r="S1131" s="467" t="s">
        <v>61</v>
      </c>
      <c r="T1131" s="467" t="s">
        <v>240</v>
      </c>
      <c r="U1131" s="467" t="s">
        <v>302</v>
      </c>
      <c r="V1131" s="467">
        <v>40.299999999999997</v>
      </c>
      <c r="W1131" s="467">
        <v>44.4</v>
      </c>
    </row>
    <row r="1132" spans="1:23">
      <c r="A1132" s="467"/>
      <c r="B1132" s="467"/>
      <c r="C1132" s="468" t="s">
        <v>3773</v>
      </c>
      <c r="D1132" s="467" t="s">
        <v>206</v>
      </c>
      <c r="E1132" s="467" t="s">
        <v>259</v>
      </c>
      <c r="F1132" s="472">
        <v>43830</v>
      </c>
      <c r="G1132" s="467" t="s">
        <v>3074</v>
      </c>
      <c r="H1132" s="467" t="s">
        <v>3075</v>
      </c>
      <c r="I1132" s="467" t="s">
        <v>2397</v>
      </c>
      <c r="J1132" s="467" t="s">
        <v>457</v>
      </c>
      <c r="K1132" s="467">
        <v>5.72</v>
      </c>
      <c r="L1132" s="467" t="s">
        <v>10</v>
      </c>
      <c r="M1132" s="467">
        <v>7.4</v>
      </c>
      <c r="N1132" s="467" t="s">
        <v>394</v>
      </c>
      <c r="O1132" s="467" t="s">
        <v>2399</v>
      </c>
      <c r="P1132" s="467" t="s">
        <v>307</v>
      </c>
      <c r="Q1132" s="467" t="s">
        <v>451</v>
      </c>
      <c r="R1132" s="467" t="s">
        <v>2168</v>
      </c>
      <c r="S1132" s="467" t="s">
        <v>61</v>
      </c>
      <c r="T1132" s="467" t="s">
        <v>240</v>
      </c>
      <c r="U1132" s="467" t="s">
        <v>302</v>
      </c>
      <c r="V1132" s="467">
        <v>6.72</v>
      </c>
      <c r="W1132" s="467">
        <v>7.4</v>
      </c>
    </row>
    <row r="1133" spans="1:23">
      <c r="A1133" s="467"/>
      <c r="B1133" s="467"/>
      <c r="C1133" s="468" t="s">
        <v>3774</v>
      </c>
      <c r="D1133" s="467" t="s">
        <v>206</v>
      </c>
      <c r="E1133" s="467" t="s">
        <v>259</v>
      </c>
      <c r="F1133" s="472">
        <v>43830</v>
      </c>
      <c r="G1133" s="467" t="s">
        <v>3074</v>
      </c>
      <c r="H1133" s="467" t="s">
        <v>3075</v>
      </c>
      <c r="I1133" s="467" t="s">
        <v>2397</v>
      </c>
      <c r="J1133" s="467" t="s">
        <v>455</v>
      </c>
      <c r="K1133" s="467">
        <v>5.72</v>
      </c>
      <c r="L1133" s="467" t="s">
        <v>10</v>
      </c>
      <c r="M1133" s="467">
        <v>7.4</v>
      </c>
      <c r="N1133" s="467" t="s">
        <v>394</v>
      </c>
      <c r="O1133" s="467" t="s">
        <v>2399</v>
      </c>
      <c r="P1133" s="467" t="s">
        <v>307</v>
      </c>
      <c r="Q1133" s="467" t="s">
        <v>449</v>
      </c>
      <c r="R1133" s="467" t="s">
        <v>2168</v>
      </c>
      <c r="S1133" s="467" t="s">
        <v>61</v>
      </c>
      <c r="T1133" s="467" t="s">
        <v>240</v>
      </c>
      <c r="U1133" s="467" t="s">
        <v>302</v>
      </c>
      <c r="V1133" s="467">
        <v>6.72</v>
      </c>
      <c r="W1133" s="467">
        <v>7.4</v>
      </c>
    </row>
    <row r="1134" spans="1:23">
      <c r="A1134" s="467"/>
      <c r="B1134" s="467"/>
      <c r="C1134" s="468" t="s">
        <v>3775</v>
      </c>
      <c r="D1134" s="467" t="s">
        <v>206</v>
      </c>
      <c r="E1134" s="467" t="s">
        <v>259</v>
      </c>
      <c r="F1134" s="472">
        <v>43830</v>
      </c>
      <c r="G1134" s="467" t="s">
        <v>2395</v>
      </c>
      <c r="H1134" s="467" t="s">
        <v>2396</v>
      </c>
      <c r="I1134" s="467" t="s">
        <v>2397</v>
      </c>
      <c r="J1134" s="467" t="s">
        <v>456</v>
      </c>
      <c r="K1134" s="467">
        <v>0.49</v>
      </c>
      <c r="L1134" s="467" t="s">
        <v>10</v>
      </c>
      <c r="M1134" s="467">
        <v>0.64</v>
      </c>
      <c r="N1134" s="467" t="s">
        <v>394</v>
      </c>
      <c r="O1134" s="467" t="s">
        <v>2399</v>
      </c>
      <c r="P1134" s="467" t="s">
        <v>307</v>
      </c>
      <c r="Q1134" s="467" t="s">
        <v>451</v>
      </c>
      <c r="R1134" s="467" t="s">
        <v>2168</v>
      </c>
      <c r="S1134" s="467" t="s">
        <v>61</v>
      </c>
      <c r="T1134" s="467" t="s">
        <v>240</v>
      </c>
      <c r="U1134" s="467" t="s">
        <v>302</v>
      </c>
      <c r="V1134" s="467">
        <v>0.57999999999999996</v>
      </c>
      <c r="W1134" s="467">
        <v>0.64</v>
      </c>
    </row>
    <row r="1135" spans="1:23">
      <c r="A1135" s="467"/>
      <c r="B1135" s="467"/>
      <c r="C1135" s="468" t="s">
        <v>3776</v>
      </c>
      <c r="D1135" s="467" t="s">
        <v>206</v>
      </c>
      <c r="E1135" s="467" t="s">
        <v>259</v>
      </c>
      <c r="F1135" s="472">
        <v>43830</v>
      </c>
      <c r="G1135" s="467" t="s">
        <v>2395</v>
      </c>
      <c r="H1135" s="467" t="s">
        <v>3078</v>
      </c>
      <c r="I1135" s="467" t="s">
        <v>2397</v>
      </c>
      <c r="J1135" s="467" t="s">
        <v>456</v>
      </c>
      <c r="K1135" s="467">
        <v>0.38</v>
      </c>
      <c r="L1135" s="467" t="s">
        <v>10</v>
      </c>
      <c r="M1135" s="467">
        <v>0.49</v>
      </c>
      <c r="N1135" s="467" t="s">
        <v>394</v>
      </c>
      <c r="O1135" s="467" t="s">
        <v>2399</v>
      </c>
      <c r="P1135" s="467" t="s">
        <v>307</v>
      </c>
      <c r="Q1135" s="467" t="s">
        <v>451</v>
      </c>
      <c r="R1135" s="467" t="s">
        <v>2168</v>
      </c>
      <c r="S1135" s="467" t="s">
        <v>61</v>
      </c>
      <c r="T1135" s="467" t="s">
        <v>240</v>
      </c>
      <c r="U1135" s="467" t="s">
        <v>302</v>
      </c>
      <c r="V1135" s="467">
        <v>0.45</v>
      </c>
      <c r="W1135" s="467">
        <v>0.49</v>
      </c>
    </row>
    <row r="1136" spans="1:23">
      <c r="A1136" s="467"/>
      <c r="B1136" s="467"/>
      <c r="C1136" s="468" t="s">
        <v>3777</v>
      </c>
      <c r="D1136" s="467" t="s">
        <v>206</v>
      </c>
      <c r="E1136" s="467" t="s">
        <v>259</v>
      </c>
      <c r="F1136" s="472">
        <v>43830</v>
      </c>
      <c r="G1136" s="467" t="s">
        <v>2395</v>
      </c>
      <c r="H1136" s="467" t="s">
        <v>3078</v>
      </c>
      <c r="I1136" s="467" t="s">
        <v>2397</v>
      </c>
      <c r="J1136" s="467" t="s">
        <v>1082</v>
      </c>
      <c r="K1136" s="467">
        <v>0.38</v>
      </c>
      <c r="L1136" s="467" t="s">
        <v>10</v>
      </c>
      <c r="M1136" s="467">
        <v>0.49</v>
      </c>
      <c r="N1136" s="467" t="s">
        <v>394</v>
      </c>
      <c r="O1136" s="467" t="s">
        <v>2399</v>
      </c>
      <c r="P1136" s="467" t="s">
        <v>307</v>
      </c>
      <c r="Q1136" s="467" t="s">
        <v>449</v>
      </c>
      <c r="R1136" s="467" t="s">
        <v>2168</v>
      </c>
      <c r="S1136" s="467" t="s">
        <v>61</v>
      </c>
      <c r="T1136" s="467" t="s">
        <v>240</v>
      </c>
      <c r="U1136" s="467" t="s">
        <v>302</v>
      </c>
      <c r="V1136" s="467">
        <v>0.45</v>
      </c>
      <c r="W1136" s="467">
        <v>0.49</v>
      </c>
    </row>
    <row r="1137" spans="1:23">
      <c r="A1137" s="467"/>
      <c r="B1137" s="467"/>
      <c r="C1137" s="468" t="s">
        <v>3778</v>
      </c>
      <c r="D1137" s="467" t="s">
        <v>206</v>
      </c>
      <c r="E1137" s="467" t="s">
        <v>259</v>
      </c>
      <c r="F1137" s="472">
        <v>43830</v>
      </c>
      <c r="G1137" s="467" t="s">
        <v>3779</v>
      </c>
      <c r="H1137" s="467" t="s">
        <v>3780</v>
      </c>
      <c r="I1137" s="467" t="s">
        <v>2499</v>
      </c>
      <c r="J1137" s="467" t="s">
        <v>3781</v>
      </c>
      <c r="K1137" s="467">
        <v>113.98</v>
      </c>
      <c r="L1137" s="467" t="s">
        <v>10</v>
      </c>
      <c r="M1137" s="467">
        <v>147.4</v>
      </c>
      <c r="N1137" s="467" t="s">
        <v>394</v>
      </c>
      <c r="O1137" s="467" t="s">
        <v>2399</v>
      </c>
      <c r="P1137" s="467" t="s">
        <v>445</v>
      </c>
      <c r="Q1137" s="467" t="s">
        <v>451</v>
      </c>
      <c r="R1137" s="467" t="s">
        <v>2168</v>
      </c>
      <c r="S1137" s="467" t="s">
        <v>61</v>
      </c>
      <c r="T1137" s="467" t="s">
        <v>240</v>
      </c>
      <c r="U1137" s="467" t="s">
        <v>302</v>
      </c>
      <c r="V1137" s="467">
        <v>133.81</v>
      </c>
      <c r="W1137" s="467">
        <v>147.4</v>
      </c>
    </row>
    <row r="1138" spans="1:23">
      <c r="A1138" s="467"/>
      <c r="B1138" s="467"/>
      <c r="C1138" s="468" t="s">
        <v>3782</v>
      </c>
      <c r="D1138" s="467" t="s">
        <v>206</v>
      </c>
      <c r="E1138" s="467" t="s">
        <v>259</v>
      </c>
      <c r="F1138" s="472">
        <v>43830</v>
      </c>
      <c r="G1138" s="467" t="s">
        <v>3779</v>
      </c>
      <c r="H1138" s="467" t="s">
        <v>3780</v>
      </c>
      <c r="I1138" s="467" t="s">
        <v>2499</v>
      </c>
      <c r="J1138" s="467" t="s">
        <v>3783</v>
      </c>
      <c r="K1138" s="467">
        <v>112.45</v>
      </c>
      <c r="L1138" s="467" t="s">
        <v>10</v>
      </c>
      <c r="M1138" s="467">
        <v>145.44</v>
      </c>
      <c r="N1138" s="467" t="s">
        <v>394</v>
      </c>
      <c r="O1138" s="467" t="s">
        <v>2399</v>
      </c>
      <c r="P1138" s="467" t="s">
        <v>445</v>
      </c>
      <c r="Q1138" s="467" t="s">
        <v>449</v>
      </c>
      <c r="R1138" s="467" t="s">
        <v>2168</v>
      </c>
      <c r="S1138" s="467" t="s">
        <v>61</v>
      </c>
      <c r="T1138" s="467" t="s">
        <v>240</v>
      </c>
      <c r="U1138" s="467" t="s">
        <v>302</v>
      </c>
      <c r="V1138" s="467">
        <v>132.01</v>
      </c>
      <c r="W1138" s="467">
        <v>145.44</v>
      </c>
    </row>
    <row r="1139" spans="1:23">
      <c r="A1139" s="467"/>
      <c r="B1139" s="467"/>
      <c r="C1139" s="468" t="s">
        <v>3784</v>
      </c>
      <c r="D1139" s="467" t="s">
        <v>207</v>
      </c>
      <c r="E1139" s="467" t="s">
        <v>259</v>
      </c>
      <c r="F1139" s="472">
        <v>43496</v>
      </c>
      <c r="G1139" s="467" t="s">
        <v>385</v>
      </c>
      <c r="H1139" s="467" t="s">
        <v>3005</v>
      </c>
      <c r="I1139" s="467" t="s">
        <v>3006</v>
      </c>
      <c r="J1139" s="467" t="s">
        <v>460</v>
      </c>
      <c r="K1139" s="467">
        <v>112.55</v>
      </c>
      <c r="L1139" s="467" t="s">
        <v>10</v>
      </c>
      <c r="M1139" s="467">
        <v>143.62</v>
      </c>
      <c r="N1139" s="467" t="s">
        <v>387</v>
      </c>
      <c r="O1139" s="467" t="s">
        <v>3007</v>
      </c>
      <c r="P1139" s="467" t="s">
        <v>307</v>
      </c>
      <c r="Q1139" s="467" t="s">
        <v>461</v>
      </c>
      <c r="R1139" s="467" t="s">
        <v>2168</v>
      </c>
      <c r="S1139" s="467" t="s">
        <v>61</v>
      </c>
      <c r="T1139" s="467" t="s">
        <v>240</v>
      </c>
      <c r="U1139" s="467" t="s">
        <v>302</v>
      </c>
      <c r="V1139" s="467">
        <v>124.68</v>
      </c>
      <c r="W1139" s="467">
        <v>143.62</v>
      </c>
    </row>
    <row r="1140" spans="1:23">
      <c r="A1140" s="467"/>
      <c r="B1140" s="467"/>
      <c r="C1140" s="468" t="s">
        <v>3785</v>
      </c>
      <c r="D1140" s="467" t="s">
        <v>207</v>
      </c>
      <c r="E1140" s="467" t="s">
        <v>259</v>
      </c>
      <c r="F1140" s="472">
        <v>43496</v>
      </c>
      <c r="G1140" s="467" t="s">
        <v>389</v>
      </c>
      <c r="H1140" s="467" t="s">
        <v>3005</v>
      </c>
      <c r="I1140" s="467" t="s">
        <v>3006</v>
      </c>
      <c r="J1140" s="467" t="s">
        <v>462</v>
      </c>
      <c r="K1140" s="467">
        <v>14.39</v>
      </c>
      <c r="L1140" s="467" t="s">
        <v>10</v>
      </c>
      <c r="M1140" s="467">
        <v>18.36</v>
      </c>
      <c r="N1140" s="467" t="s">
        <v>391</v>
      </c>
      <c r="O1140" s="467" t="s">
        <v>3009</v>
      </c>
      <c r="P1140" s="467" t="s">
        <v>307</v>
      </c>
      <c r="Q1140" s="467" t="s">
        <v>461</v>
      </c>
      <c r="R1140" s="467" t="s">
        <v>2168</v>
      </c>
      <c r="S1140" s="467" t="s">
        <v>61</v>
      </c>
      <c r="T1140" s="467" t="s">
        <v>240</v>
      </c>
      <c r="U1140" s="467" t="s">
        <v>302</v>
      </c>
      <c r="V1140" s="467">
        <v>15.94</v>
      </c>
      <c r="W1140" s="467">
        <v>18.36</v>
      </c>
    </row>
    <row r="1141" spans="1:23">
      <c r="A1141" s="467"/>
      <c r="B1141" s="467"/>
      <c r="C1141" s="468" t="s">
        <v>3786</v>
      </c>
      <c r="D1141" s="467" t="s">
        <v>207</v>
      </c>
      <c r="E1141" s="467" t="s">
        <v>259</v>
      </c>
      <c r="F1141" s="472">
        <v>43496</v>
      </c>
      <c r="G1141" s="467" t="s">
        <v>392</v>
      </c>
      <c r="H1141" s="467" t="s">
        <v>3005</v>
      </c>
      <c r="I1141" s="467" t="s">
        <v>3006</v>
      </c>
      <c r="J1141" s="467" t="s">
        <v>463</v>
      </c>
      <c r="K1141" s="467">
        <v>0.16</v>
      </c>
      <c r="L1141" s="467" t="s">
        <v>10</v>
      </c>
      <c r="M1141" s="467">
        <v>0.2</v>
      </c>
      <c r="N1141" s="467" t="s">
        <v>394</v>
      </c>
      <c r="O1141" s="467" t="s">
        <v>2399</v>
      </c>
      <c r="P1141" s="467" t="s">
        <v>307</v>
      </c>
      <c r="Q1141" s="467" t="s">
        <v>461</v>
      </c>
      <c r="R1141" s="467" t="s">
        <v>2168</v>
      </c>
      <c r="S1141" s="467" t="s">
        <v>61</v>
      </c>
      <c r="T1141" s="467" t="s">
        <v>240</v>
      </c>
      <c r="U1141" s="467" t="s">
        <v>302</v>
      </c>
      <c r="V1141" s="467">
        <v>0.18</v>
      </c>
      <c r="W1141" s="467">
        <v>0.2</v>
      </c>
    </row>
    <row r="1142" spans="1:23">
      <c r="A1142" s="467"/>
      <c r="B1142" s="467"/>
      <c r="C1142" s="468" t="s">
        <v>3787</v>
      </c>
      <c r="D1142" s="467" t="s">
        <v>207</v>
      </c>
      <c r="E1142" s="467" t="s">
        <v>259</v>
      </c>
      <c r="F1142" s="472">
        <v>43496</v>
      </c>
      <c r="G1142" s="467" t="s">
        <v>395</v>
      </c>
      <c r="H1142" s="467" t="s">
        <v>3005</v>
      </c>
      <c r="I1142" s="467" t="s">
        <v>3006</v>
      </c>
      <c r="J1142" s="467" t="s">
        <v>464</v>
      </c>
      <c r="K1142" s="467">
        <v>2.37</v>
      </c>
      <c r="L1142" s="467" t="s">
        <v>10</v>
      </c>
      <c r="M1142" s="467">
        <v>3.03</v>
      </c>
      <c r="N1142" s="467" t="s">
        <v>394</v>
      </c>
      <c r="O1142" s="467" t="s">
        <v>2399</v>
      </c>
      <c r="P1142" s="467" t="s">
        <v>307</v>
      </c>
      <c r="Q1142" s="467" t="s">
        <v>461</v>
      </c>
      <c r="R1142" s="467" t="s">
        <v>2168</v>
      </c>
      <c r="S1142" s="467" t="s">
        <v>61</v>
      </c>
      <c r="T1142" s="467" t="s">
        <v>240</v>
      </c>
      <c r="U1142" s="467" t="s">
        <v>302</v>
      </c>
      <c r="V1142" s="467">
        <v>2.63</v>
      </c>
      <c r="W1142" s="467">
        <v>3.03</v>
      </c>
    </row>
    <row r="1143" spans="1:23">
      <c r="A1143" s="467"/>
      <c r="B1143" s="467"/>
      <c r="C1143" s="468" t="s">
        <v>3788</v>
      </c>
      <c r="D1143" s="467" t="s">
        <v>207</v>
      </c>
      <c r="E1143" s="467" t="s">
        <v>259</v>
      </c>
      <c r="F1143" s="472">
        <v>43524</v>
      </c>
      <c r="G1143" s="467" t="s">
        <v>400</v>
      </c>
      <c r="H1143" s="467" t="s">
        <v>2824</v>
      </c>
      <c r="I1143" s="467" t="s">
        <v>2825</v>
      </c>
      <c r="J1143" s="467" t="s">
        <v>460</v>
      </c>
      <c r="K1143" s="467">
        <v>115.44</v>
      </c>
      <c r="L1143" s="467" t="s">
        <v>10</v>
      </c>
      <c r="M1143" s="467">
        <v>151.62</v>
      </c>
      <c r="N1143" s="467" t="s">
        <v>387</v>
      </c>
      <c r="O1143" s="467" t="s">
        <v>3007</v>
      </c>
      <c r="P1143" s="467" t="s">
        <v>307</v>
      </c>
      <c r="Q1143" s="467" t="s">
        <v>461</v>
      </c>
      <c r="R1143" s="467" t="s">
        <v>2168</v>
      </c>
      <c r="S1143" s="467" t="s">
        <v>61</v>
      </c>
      <c r="T1143" s="467" t="s">
        <v>240</v>
      </c>
      <c r="U1143" s="467" t="s">
        <v>302</v>
      </c>
      <c r="V1143" s="467">
        <v>132.18</v>
      </c>
      <c r="W1143" s="467">
        <v>151.62</v>
      </c>
    </row>
    <row r="1144" spans="1:23">
      <c r="A1144" s="467"/>
      <c r="B1144" s="467"/>
      <c r="C1144" s="468" t="s">
        <v>3789</v>
      </c>
      <c r="D1144" s="467" t="s">
        <v>207</v>
      </c>
      <c r="E1144" s="467" t="s">
        <v>259</v>
      </c>
      <c r="F1144" s="472">
        <v>43524</v>
      </c>
      <c r="G1144" s="467" t="s">
        <v>401</v>
      </c>
      <c r="H1144" s="467" t="s">
        <v>2824</v>
      </c>
      <c r="I1144" s="467" t="s">
        <v>2825</v>
      </c>
      <c r="J1144" s="467" t="s">
        <v>462</v>
      </c>
      <c r="K1144" s="467">
        <v>16.78</v>
      </c>
      <c r="L1144" s="467" t="s">
        <v>10</v>
      </c>
      <c r="M1144" s="467">
        <v>22.04</v>
      </c>
      <c r="N1144" s="467" t="s">
        <v>391</v>
      </c>
      <c r="O1144" s="467" t="s">
        <v>3009</v>
      </c>
      <c r="P1144" s="467" t="s">
        <v>307</v>
      </c>
      <c r="Q1144" s="467" t="s">
        <v>461</v>
      </c>
      <c r="R1144" s="467" t="s">
        <v>2168</v>
      </c>
      <c r="S1144" s="467" t="s">
        <v>61</v>
      </c>
      <c r="T1144" s="467" t="s">
        <v>240</v>
      </c>
      <c r="U1144" s="467" t="s">
        <v>302</v>
      </c>
      <c r="V1144" s="467">
        <v>19.21</v>
      </c>
      <c r="W1144" s="467">
        <v>22.04</v>
      </c>
    </row>
    <row r="1145" spans="1:23">
      <c r="A1145" s="467"/>
      <c r="B1145" s="467"/>
      <c r="C1145" s="468" t="s">
        <v>3790</v>
      </c>
      <c r="D1145" s="467" t="s">
        <v>207</v>
      </c>
      <c r="E1145" s="467" t="s">
        <v>259</v>
      </c>
      <c r="F1145" s="472">
        <v>43524</v>
      </c>
      <c r="G1145" s="467" t="s">
        <v>402</v>
      </c>
      <c r="H1145" s="467" t="s">
        <v>2824</v>
      </c>
      <c r="I1145" s="467" t="s">
        <v>2825</v>
      </c>
      <c r="J1145" s="467" t="s">
        <v>464</v>
      </c>
      <c r="K1145" s="467">
        <v>2.79</v>
      </c>
      <c r="L1145" s="467" t="s">
        <v>10</v>
      </c>
      <c r="M1145" s="467">
        <v>3.66</v>
      </c>
      <c r="N1145" s="467" t="s">
        <v>394</v>
      </c>
      <c r="O1145" s="467" t="s">
        <v>2399</v>
      </c>
      <c r="P1145" s="467" t="s">
        <v>307</v>
      </c>
      <c r="Q1145" s="467" t="s">
        <v>461</v>
      </c>
      <c r="R1145" s="467" t="s">
        <v>2168</v>
      </c>
      <c r="S1145" s="467" t="s">
        <v>61</v>
      </c>
      <c r="T1145" s="467" t="s">
        <v>240</v>
      </c>
      <c r="U1145" s="467" t="s">
        <v>302</v>
      </c>
      <c r="V1145" s="467">
        <v>3.19</v>
      </c>
      <c r="W1145" s="467">
        <v>3.66</v>
      </c>
    </row>
    <row r="1146" spans="1:23">
      <c r="A1146" s="467"/>
      <c r="B1146" s="467"/>
      <c r="C1146" s="468" t="s">
        <v>3791</v>
      </c>
      <c r="D1146" s="467" t="s">
        <v>207</v>
      </c>
      <c r="E1146" s="467" t="s">
        <v>259</v>
      </c>
      <c r="F1146" s="472">
        <v>43524</v>
      </c>
      <c r="G1146" s="467" t="s">
        <v>403</v>
      </c>
      <c r="H1146" s="467" t="s">
        <v>2824</v>
      </c>
      <c r="I1146" s="467" t="s">
        <v>2825</v>
      </c>
      <c r="J1146" s="467" t="s">
        <v>463</v>
      </c>
      <c r="K1146" s="467">
        <v>0.18</v>
      </c>
      <c r="L1146" s="467" t="s">
        <v>10</v>
      </c>
      <c r="M1146" s="467">
        <v>0.24</v>
      </c>
      <c r="N1146" s="467" t="s">
        <v>394</v>
      </c>
      <c r="O1146" s="467" t="s">
        <v>2399</v>
      </c>
      <c r="P1146" s="467" t="s">
        <v>307</v>
      </c>
      <c r="Q1146" s="467" t="s">
        <v>461</v>
      </c>
      <c r="R1146" s="467" t="s">
        <v>2168</v>
      </c>
      <c r="S1146" s="467" t="s">
        <v>61</v>
      </c>
      <c r="T1146" s="467" t="s">
        <v>240</v>
      </c>
      <c r="U1146" s="467" t="s">
        <v>302</v>
      </c>
      <c r="V1146" s="467">
        <v>0.21</v>
      </c>
      <c r="W1146" s="467">
        <v>0.24</v>
      </c>
    </row>
    <row r="1147" spans="1:23">
      <c r="A1147" s="467"/>
      <c r="B1147" s="467"/>
      <c r="C1147" s="468" t="s">
        <v>3792</v>
      </c>
      <c r="D1147" s="467" t="s">
        <v>207</v>
      </c>
      <c r="E1147" s="467" t="s">
        <v>259</v>
      </c>
      <c r="F1147" s="472">
        <v>43555</v>
      </c>
      <c r="G1147" s="467" t="s">
        <v>404</v>
      </c>
      <c r="H1147" s="467" t="s">
        <v>3084</v>
      </c>
      <c r="I1147" s="467" t="s">
        <v>2170</v>
      </c>
      <c r="J1147" s="467" t="s">
        <v>460</v>
      </c>
      <c r="K1147" s="467">
        <v>114.2</v>
      </c>
      <c r="L1147" s="467" t="s">
        <v>10</v>
      </c>
      <c r="M1147" s="467">
        <v>151.62</v>
      </c>
      <c r="N1147" s="467" t="s">
        <v>387</v>
      </c>
      <c r="O1147" s="467" t="s">
        <v>3007</v>
      </c>
      <c r="P1147" s="467" t="s">
        <v>307</v>
      </c>
      <c r="Q1147" s="467" t="s">
        <v>461</v>
      </c>
      <c r="R1147" s="467" t="s">
        <v>2168</v>
      </c>
      <c r="S1147" s="467" t="s">
        <v>61</v>
      </c>
      <c r="T1147" s="467" t="s">
        <v>240</v>
      </c>
      <c r="U1147" s="467" t="s">
        <v>302</v>
      </c>
      <c r="V1147" s="467">
        <v>133.56</v>
      </c>
      <c r="W1147" s="467">
        <v>151.62</v>
      </c>
    </row>
    <row r="1148" spans="1:23">
      <c r="A1148" s="467"/>
      <c r="B1148" s="467"/>
      <c r="C1148" s="468" t="s">
        <v>3793</v>
      </c>
      <c r="D1148" s="467" t="s">
        <v>207</v>
      </c>
      <c r="E1148" s="467" t="s">
        <v>259</v>
      </c>
      <c r="F1148" s="472">
        <v>43555</v>
      </c>
      <c r="G1148" s="467" t="s">
        <v>405</v>
      </c>
      <c r="H1148" s="467" t="s">
        <v>3084</v>
      </c>
      <c r="I1148" s="467" t="s">
        <v>2170</v>
      </c>
      <c r="J1148" s="467" t="s">
        <v>462</v>
      </c>
      <c r="K1148" s="467">
        <v>13.84</v>
      </c>
      <c r="L1148" s="467" t="s">
        <v>10</v>
      </c>
      <c r="M1148" s="467">
        <v>18.37</v>
      </c>
      <c r="N1148" s="467" t="s">
        <v>391</v>
      </c>
      <c r="O1148" s="467" t="s">
        <v>3009</v>
      </c>
      <c r="P1148" s="467" t="s">
        <v>307</v>
      </c>
      <c r="Q1148" s="467" t="s">
        <v>461</v>
      </c>
      <c r="R1148" s="467" t="s">
        <v>2168</v>
      </c>
      <c r="S1148" s="467" t="s">
        <v>61</v>
      </c>
      <c r="T1148" s="467" t="s">
        <v>240</v>
      </c>
      <c r="U1148" s="467" t="s">
        <v>302</v>
      </c>
      <c r="V1148" s="467">
        <v>16.190000000000001</v>
      </c>
      <c r="W1148" s="467">
        <v>18.37</v>
      </c>
    </row>
    <row r="1149" spans="1:23">
      <c r="A1149" s="467"/>
      <c r="B1149" s="467"/>
      <c r="C1149" s="468" t="s">
        <v>3794</v>
      </c>
      <c r="D1149" s="467" t="s">
        <v>207</v>
      </c>
      <c r="E1149" s="467" t="s">
        <v>259</v>
      </c>
      <c r="F1149" s="472">
        <v>43555</v>
      </c>
      <c r="G1149" s="467" t="s">
        <v>406</v>
      </c>
      <c r="H1149" s="467" t="s">
        <v>3084</v>
      </c>
      <c r="I1149" s="467" t="s">
        <v>2170</v>
      </c>
      <c r="J1149" s="467" t="s">
        <v>463</v>
      </c>
      <c r="K1149" s="467">
        <v>0.15</v>
      </c>
      <c r="L1149" s="467" t="s">
        <v>10</v>
      </c>
      <c r="M1149" s="467">
        <v>0.2</v>
      </c>
      <c r="N1149" s="467" t="s">
        <v>394</v>
      </c>
      <c r="O1149" s="467" t="s">
        <v>2399</v>
      </c>
      <c r="P1149" s="467" t="s">
        <v>307</v>
      </c>
      <c r="Q1149" s="467" t="s">
        <v>461</v>
      </c>
      <c r="R1149" s="467" t="s">
        <v>2168</v>
      </c>
      <c r="S1149" s="467" t="s">
        <v>61</v>
      </c>
      <c r="T1149" s="467" t="s">
        <v>240</v>
      </c>
      <c r="U1149" s="467" t="s">
        <v>302</v>
      </c>
      <c r="V1149" s="467">
        <v>0.18</v>
      </c>
      <c r="W1149" s="467">
        <v>0.2</v>
      </c>
    </row>
    <row r="1150" spans="1:23">
      <c r="A1150" s="467"/>
      <c r="B1150" s="467"/>
      <c r="C1150" s="468" t="s">
        <v>3795</v>
      </c>
      <c r="D1150" s="467" t="s">
        <v>207</v>
      </c>
      <c r="E1150" s="467" t="s">
        <v>259</v>
      </c>
      <c r="F1150" s="472">
        <v>43555</v>
      </c>
      <c r="G1150" s="467" t="s">
        <v>407</v>
      </c>
      <c r="H1150" s="467" t="s">
        <v>3084</v>
      </c>
      <c r="I1150" s="467" t="s">
        <v>2170</v>
      </c>
      <c r="J1150" s="467" t="s">
        <v>464</v>
      </c>
      <c r="K1150" s="467">
        <v>2.2999999999999998</v>
      </c>
      <c r="L1150" s="467" t="s">
        <v>10</v>
      </c>
      <c r="M1150" s="467">
        <v>3.06</v>
      </c>
      <c r="N1150" s="467" t="s">
        <v>394</v>
      </c>
      <c r="O1150" s="467" t="s">
        <v>2399</v>
      </c>
      <c r="P1150" s="467" t="s">
        <v>307</v>
      </c>
      <c r="Q1150" s="467" t="s">
        <v>461</v>
      </c>
      <c r="R1150" s="467" t="s">
        <v>2168</v>
      </c>
      <c r="S1150" s="467" t="s">
        <v>61</v>
      </c>
      <c r="T1150" s="467" t="s">
        <v>240</v>
      </c>
      <c r="U1150" s="467" t="s">
        <v>302</v>
      </c>
      <c r="V1150" s="467">
        <v>2.69</v>
      </c>
      <c r="W1150" s="467">
        <v>3.06</v>
      </c>
    </row>
    <row r="1151" spans="1:23">
      <c r="A1151" s="467"/>
      <c r="B1151" s="467"/>
      <c r="C1151" s="468" t="s">
        <v>3796</v>
      </c>
      <c r="D1151" s="467" t="s">
        <v>207</v>
      </c>
      <c r="E1151" s="467" t="s">
        <v>259</v>
      </c>
      <c r="F1151" s="472">
        <v>43585</v>
      </c>
      <c r="G1151" s="467" t="s">
        <v>959</v>
      </c>
      <c r="H1151" s="467" t="s">
        <v>2790</v>
      </c>
      <c r="I1151" s="467" t="s">
        <v>2791</v>
      </c>
      <c r="J1151" s="467" t="s">
        <v>460</v>
      </c>
      <c r="K1151" s="467">
        <v>133.97999999999999</v>
      </c>
      <c r="L1151" s="467" t="s">
        <v>10</v>
      </c>
      <c r="M1151" s="467">
        <v>174.75</v>
      </c>
      <c r="N1151" s="467" t="s">
        <v>387</v>
      </c>
      <c r="O1151" s="467" t="s">
        <v>3007</v>
      </c>
      <c r="P1151" s="467" t="s">
        <v>307</v>
      </c>
      <c r="Q1151" s="467" t="s">
        <v>461</v>
      </c>
      <c r="R1151" s="467" t="s">
        <v>2168</v>
      </c>
      <c r="S1151" s="467" t="s">
        <v>61</v>
      </c>
      <c r="T1151" s="467" t="s">
        <v>240</v>
      </c>
      <c r="U1151" s="467" t="s">
        <v>302</v>
      </c>
      <c r="V1151" s="467">
        <v>156.6</v>
      </c>
      <c r="W1151" s="467">
        <v>174.75</v>
      </c>
    </row>
    <row r="1152" spans="1:23">
      <c r="A1152" s="467"/>
      <c r="B1152" s="467"/>
      <c r="C1152" s="468" t="s">
        <v>3797</v>
      </c>
      <c r="D1152" s="467" t="s">
        <v>207</v>
      </c>
      <c r="E1152" s="467" t="s">
        <v>259</v>
      </c>
      <c r="F1152" s="472">
        <v>43585</v>
      </c>
      <c r="G1152" s="467" t="s">
        <v>960</v>
      </c>
      <c r="H1152" s="467" t="s">
        <v>2790</v>
      </c>
      <c r="I1152" s="467" t="s">
        <v>2791</v>
      </c>
      <c r="J1152" s="467" t="s">
        <v>462</v>
      </c>
      <c r="K1152" s="467">
        <v>16.899999999999999</v>
      </c>
      <c r="L1152" s="467" t="s">
        <v>10</v>
      </c>
      <c r="M1152" s="467">
        <v>22.04</v>
      </c>
      <c r="N1152" s="467" t="s">
        <v>391</v>
      </c>
      <c r="O1152" s="467" t="s">
        <v>3009</v>
      </c>
      <c r="P1152" s="467" t="s">
        <v>307</v>
      </c>
      <c r="Q1152" s="467" t="s">
        <v>461</v>
      </c>
      <c r="R1152" s="467" t="s">
        <v>2168</v>
      </c>
      <c r="S1152" s="467" t="s">
        <v>61</v>
      </c>
      <c r="T1152" s="467" t="s">
        <v>240</v>
      </c>
      <c r="U1152" s="467" t="s">
        <v>302</v>
      </c>
      <c r="V1152" s="467">
        <v>19.75</v>
      </c>
      <c r="W1152" s="467">
        <v>22.04</v>
      </c>
    </row>
    <row r="1153" spans="1:23">
      <c r="A1153" s="467"/>
      <c r="B1153" s="467"/>
      <c r="C1153" s="468" t="s">
        <v>3798</v>
      </c>
      <c r="D1153" s="467" t="s">
        <v>207</v>
      </c>
      <c r="E1153" s="467" t="s">
        <v>259</v>
      </c>
      <c r="F1153" s="472">
        <v>43585</v>
      </c>
      <c r="G1153" s="467" t="s">
        <v>961</v>
      </c>
      <c r="H1153" s="467" t="s">
        <v>2790</v>
      </c>
      <c r="I1153" s="467" t="s">
        <v>2791</v>
      </c>
      <c r="J1153" s="467" t="s">
        <v>463</v>
      </c>
      <c r="K1153" s="467">
        <v>0.18</v>
      </c>
      <c r="L1153" s="467" t="s">
        <v>10</v>
      </c>
      <c r="M1153" s="467">
        <v>0.24</v>
      </c>
      <c r="N1153" s="467" t="s">
        <v>394</v>
      </c>
      <c r="O1153" s="467" t="s">
        <v>2399</v>
      </c>
      <c r="P1153" s="467" t="s">
        <v>307</v>
      </c>
      <c r="Q1153" s="467" t="s">
        <v>461</v>
      </c>
      <c r="R1153" s="467" t="s">
        <v>2168</v>
      </c>
      <c r="S1153" s="467" t="s">
        <v>61</v>
      </c>
      <c r="T1153" s="467" t="s">
        <v>240</v>
      </c>
      <c r="U1153" s="467" t="s">
        <v>302</v>
      </c>
      <c r="V1153" s="467">
        <v>0.21</v>
      </c>
      <c r="W1153" s="467">
        <v>0.24</v>
      </c>
    </row>
    <row r="1154" spans="1:23">
      <c r="A1154" s="467"/>
      <c r="B1154" s="467"/>
      <c r="C1154" s="468" t="s">
        <v>3799</v>
      </c>
      <c r="D1154" s="467" t="s">
        <v>207</v>
      </c>
      <c r="E1154" s="467" t="s">
        <v>259</v>
      </c>
      <c r="F1154" s="472">
        <v>43585</v>
      </c>
      <c r="G1154" s="467" t="s">
        <v>962</v>
      </c>
      <c r="H1154" s="467" t="s">
        <v>2790</v>
      </c>
      <c r="I1154" s="467" t="s">
        <v>2791</v>
      </c>
      <c r="J1154" s="467" t="s">
        <v>464</v>
      </c>
      <c r="K1154" s="467">
        <v>2.81</v>
      </c>
      <c r="L1154" s="467" t="s">
        <v>10</v>
      </c>
      <c r="M1154" s="467">
        <v>3.67</v>
      </c>
      <c r="N1154" s="467" t="s">
        <v>394</v>
      </c>
      <c r="O1154" s="467" t="s">
        <v>2399</v>
      </c>
      <c r="P1154" s="467" t="s">
        <v>307</v>
      </c>
      <c r="Q1154" s="467" t="s">
        <v>461</v>
      </c>
      <c r="R1154" s="467" t="s">
        <v>2168</v>
      </c>
      <c r="S1154" s="467" t="s">
        <v>61</v>
      </c>
      <c r="T1154" s="467" t="s">
        <v>240</v>
      </c>
      <c r="U1154" s="467" t="s">
        <v>302</v>
      </c>
      <c r="V1154" s="467">
        <v>3.28</v>
      </c>
      <c r="W1154" s="467">
        <v>3.67</v>
      </c>
    </row>
    <row r="1155" spans="1:23">
      <c r="A1155" s="467"/>
      <c r="B1155" s="467"/>
      <c r="C1155" s="468" t="s">
        <v>3800</v>
      </c>
      <c r="D1155" s="467" t="s">
        <v>207</v>
      </c>
      <c r="E1155" s="467" t="s">
        <v>259</v>
      </c>
      <c r="F1155" s="472">
        <v>43585</v>
      </c>
      <c r="G1155" s="467" t="s">
        <v>961</v>
      </c>
      <c r="H1155" s="467" t="s">
        <v>2790</v>
      </c>
      <c r="I1155" s="467" t="s">
        <v>2791</v>
      </c>
      <c r="J1155" s="467" t="s">
        <v>1083</v>
      </c>
      <c r="K1155" s="467">
        <v>19.170000000000002</v>
      </c>
      <c r="L1155" s="467" t="s">
        <v>10</v>
      </c>
      <c r="M1155" s="467">
        <v>25</v>
      </c>
      <c r="N1155" s="467" t="s">
        <v>399</v>
      </c>
      <c r="O1155" s="467" t="s">
        <v>2540</v>
      </c>
      <c r="P1155" s="467" t="s">
        <v>307</v>
      </c>
      <c r="Q1155" s="467" t="s">
        <v>2168</v>
      </c>
      <c r="R1155" s="467" t="s">
        <v>2168</v>
      </c>
      <c r="S1155" s="467" t="s">
        <v>61</v>
      </c>
      <c r="T1155" s="467" t="s">
        <v>240</v>
      </c>
      <c r="U1155" s="467" t="s">
        <v>302</v>
      </c>
      <c r="V1155" s="467">
        <v>22.41</v>
      </c>
      <c r="W1155" s="467">
        <v>25</v>
      </c>
    </row>
    <row r="1156" spans="1:23">
      <c r="A1156" s="467"/>
      <c r="B1156" s="467"/>
      <c r="C1156" s="468" t="s">
        <v>3801</v>
      </c>
      <c r="D1156" s="467" t="s">
        <v>207</v>
      </c>
      <c r="E1156" s="467" t="s">
        <v>259</v>
      </c>
      <c r="F1156" s="472">
        <v>43616</v>
      </c>
      <c r="G1156" s="467" t="s">
        <v>945</v>
      </c>
      <c r="H1156" s="467" t="s">
        <v>2799</v>
      </c>
      <c r="I1156" s="467" t="s">
        <v>2800</v>
      </c>
      <c r="J1156" s="467" t="s">
        <v>460</v>
      </c>
      <c r="K1156" s="467">
        <v>137.80000000000001</v>
      </c>
      <c r="L1156" s="467" t="s">
        <v>10</v>
      </c>
      <c r="M1156" s="467">
        <v>179.55</v>
      </c>
      <c r="N1156" s="467" t="s">
        <v>387</v>
      </c>
      <c r="O1156" s="467" t="s">
        <v>3007</v>
      </c>
      <c r="P1156" s="467" t="s">
        <v>307</v>
      </c>
      <c r="Q1156" s="467" t="s">
        <v>461</v>
      </c>
      <c r="R1156" s="467" t="s">
        <v>2168</v>
      </c>
      <c r="S1156" s="467" t="s">
        <v>61</v>
      </c>
      <c r="T1156" s="467" t="s">
        <v>240</v>
      </c>
      <c r="U1156" s="467" t="s">
        <v>302</v>
      </c>
      <c r="V1156" s="467">
        <v>159.6</v>
      </c>
      <c r="W1156" s="467">
        <v>179.55</v>
      </c>
    </row>
    <row r="1157" spans="1:23">
      <c r="A1157" s="467"/>
      <c r="B1157" s="467"/>
      <c r="C1157" s="468" t="s">
        <v>3802</v>
      </c>
      <c r="D1157" s="467" t="s">
        <v>207</v>
      </c>
      <c r="E1157" s="467" t="s">
        <v>259</v>
      </c>
      <c r="F1157" s="472">
        <v>43616</v>
      </c>
      <c r="G1157" s="467" t="s">
        <v>948</v>
      </c>
      <c r="H1157" s="467" t="s">
        <v>2799</v>
      </c>
      <c r="I1157" s="467" t="s">
        <v>2800</v>
      </c>
      <c r="J1157" s="467" t="s">
        <v>1084</v>
      </c>
      <c r="K1157" s="467">
        <v>16.920000000000002</v>
      </c>
      <c r="L1157" s="467" t="s">
        <v>10</v>
      </c>
      <c r="M1157" s="467">
        <v>22.04</v>
      </c>
      <c r="N1157" s="467" t="s">
        <v>391</v>
      </c>
      <c r="O1157" s="467" t="s">
        <v>3009</v>
      </c>
      <c r="P1157" s="467" t="s">
        <v>307</v>
      </c>
      <c r="Q1157" s="467" t="s">
        <v>461</v>
      </c>
      <c r="R1157" s="467" t="s">
        <v>2168</v>
      </c>
      <c r="S1157" s="467" t="s">
        <v>61</v>
      </c>
      <c r="T1157" s="467" t="s">
        <v>240</v>
      </c>
      <c r="U1157" s="467" t="s">
        <v>302</v>
      </c>
      <c r="V1157" s="467">
        <v>19.600000000000001</v>
      </c>
      <c r="W1157" s="467">
        <v>22.04</v>
      </c>
    </row>
    <row r="1158" spans="1:23">
      <c r="A1158" s="467"/>
      <c r="B1158" s="467"/>
      <c r="C1158" s="468" t="s">
        <v>3803</v>
      </c>
      <c r="D1158" s="467" t="s">
        <v>207</v>
      </c>
      <c r="E1158" s="467" t="s">
        <v>259</v>
      </c>
      <c r="F1158" s="472">
        <v>43616</v>
      </c>
      <c r="G1158" s="467" t="s">
        <v>950</v>
      </c>
      <c r="H1158" s="467" t="s">
        <v>2799</v>
      </c>
      <c r="I1158" s="467" t="s">
        <v>2800</v>
      </c>
      <c r="J1158" s="467" t="s">
        <v>464</v>
      </c>
      <c r="K1158" s="467">
        <v>2.82</v>
      </c>
      <c r="L1158" s="467" t="s">
        <v>10</v>
      </c>
      <c r="M1158" s="467">
        <v>3.67</v>
      </c>
      <c r="N1158" s="467" t="s">
        <v>394</v>
      </c>
      <c r="O1158" s="467" t="s">
        <v>2399</v>
      </c>
      <c r="P1158" s="467" t="s">
        <v>307</v>
      </c>
      <c r="Q1158" s="467" t="s">
        <v>461</v>
      </c>
      <c r="R1158" s="467" t="s">
        <v>2168</v>
      </c>
      <c r="S1158" s="467" t="s">
        <v>61</v>
      </c>
      <c r="T1158" s="467" t="s">
        <v>240</v>
      </c>
      <c r="U1158" s="467" t="s">
        <v>302</v>
      </c>
      <c r="V1158" s="467">
        <v>3.27</v>
      </c>
      <c r="W1158" s="467">
        <v>3.67</v>
      </c>
    </row>
    <row r="1159" spans="1:23">
      <c r="A1159" s="467"/>
      <c r="B1159" s="467"/>
      <c r="C1159" s="468" t="s">
        <v>3804</v>
      </c>
      <c r="D1159" s="467" t="s">
        <v>207</v>
      </c>
      <c r="E1159" s="467" t="s">
        <v>259</v>
      </c>
      <c r="F1159" s="472">
        <v>43616</v>
      </c>
      <c r="G1159" s="467" t="s">
        <v>911</v>
      </c>
      <c r="H1159" s="467" t="s">
        <v>2799</v>
      </c>
      <c r="I1159" s="467" t="s">
        <v>2800</v>
      </c>
      <c r="J1159" s="467" t="s">
        <v>463</v>
      </c>
      <c r="K1159" s="467">
        <v>0.18</v>
      </c>
      <c r="L1159" s="467" t="s">
        <v>10</v>
      </c>
      <c r="M1159" s="467">
        <v>0.24</v>
      </c>
      <c r="N1159" s="467" t="s">
        <v>394</v>
      </c>
      <c r="O1159" s="467" t="s">
        <v>2399</v>
      </c>
      <c r="P1159" s="467" t="s">
        <v>307</v>
      </c>
      <c r="Q1159" s="467" t="s">
        <v>461</v>
      </c>
      <c r="R1159" s="467" t="s">
        <v>2168</v>
      </c>
      <c r="S1159" s="467" t="s">
        <v>61</v>
      </c>
      <c r="T1159" s="467" t="s">
        <v>240</v>
      </c>
      <c r="U1159" s="467" t="s">
        <v>302</v>
      </c>
      <c r="V1159" s="467">
        <v>0.21</v>
      </c>
      <c r="W1159" s="467">
        <v>0.24</v>
      </c>
    </row>
    <row r="1160" spans="1:23">
      <c r="A1160" s="467"/>
      <c r="B1160" s="467"/>
      <c r="C1160" s="468" t="s">
        <v>3805</v>
      </c>
      <c r="D1160" s="467" t="s">
        <v>207</v>
      </c>
      <c r="E1160" s="467" t="s">
        <v>259</v>
      </c>
      <c r="F1160" s="472">
        <v>43616</v>
      </c>
      <c r="G1160" s="467" t="s">
        <v>1086</v>
      </c>
      <c r="H1160" s="467" t="s">
        <v>2799</v>
      </c>
      <c r="I1160" s="467" t="s">
        <v>2800</v>
      </c>
      <c r="J1160" s="467" t="s">
        <v>1087</v>
      </c>
      <c r="K1160" s="467">
        <v>21.11</v>
      </c>
      <c r="L1160" s="467" t="s">
        <v>10</v>
      </c>
      <c r="M1160" s="467">
        <v>27.5</v>
      </c>
      <c r="N1160" s="467" t="s">
        <v>399</v>
      </c>
      <c r="O1160" s="467" t="s">
        <v>2540</v>
      </c>
      <c r="P1160" s="467" t="s">
        <v>307</v>
      </c>
      <c r="Q1160" s="467" t="s">
        <v>2168</v>
      </c>
      <c r="R1160" s="467" t="s">
        <v>2168</v>
      </c>
      <c r="S1160" s="467" t="s">
        <v>61</v>
      </c>
      <c r="T1160" s="467" t="s">
        <v>240</v>
      </c>
      <c r="U1160" s="467" t="s">
        <v>302</v>
      </c>
      <c r="V1160" s="467">
        <v>24.45</v>
      </c>
      <c r="W1160" s="467">
        <v>27.5</v>
      </c>
    </row>
    <row r="1161" spans="1:23">
      <c r="A1161" s="467"/>
      <c r="B1161" s="467"/>
      <c r="C1161" s="468" t="s">
        <v>3806</v>
      </c>
      <c r="D1161" s="467" t="s">
        <v>207</v>
      </c>
      <c r="E1161" s="467" t="s">
        <v>259</v>
      </c>
      <c r="F1161" s="472">
        <v>43616</v>
      </c>
      <c r="G1161" s="467" t="s">
        <v>1004</v>
      </c>
      <c r="H1161" s="467" t="s">
        <v>2799</v>
      </c>
      <c r="I1161" s="467" t="s">
        <v>2800</v>
      </c>
      <c r="J1161" s="467" t="s">
        <v>1085</v>
      </c>
      <c r="K1161" s="467">
        <v>4</v>
      </c>
      <c r="L1161" s="467" t="s">
        <v>10</v>
      </c>
      <c r="M1161" s="467">
        <v>5.21</v>
      </c>
      <c r="N1161" s="467" t="s">
        <v>399</v>
      </c>
      <c r="O1161" s="467" t="s">
        <v>2540</v>
      </c>
      <c r="P1161" s="467" t="s">
        <v>307</v>
      </c>
      <c r="Q1161" s="467" t="s">
        <v>2168</v>
      </c>
      <c r="R1161" s="467" t="s">
        <v>2168</v>
      </c>
      <c r="S1161" s="467" t="s">
        <v>61</v>
      </c>
      <c r="T1161" s="467" t="s">
        <v>240</v>
      </c>
      <c r="U1161" s="467" t="s">
        <v>302</v>
      </c>
      <c r="V1161" s="467">
        <v>4.63</v>
      </c>
      <c r="W1161" s="467">
        <v>5.21</v>
      </c>
    </row>
    <row r="1162" spans="1:23">
      <c r="A1162" s="467"/>
      <c r="B1162" s="467"/>
      <c r="C1162" s="468" t="s">
        <v>3807</v>
      </c>
      <c r="D1162" s="467" t="s">
        <v>207</v>
      </c>
      <c r="E1162" s="467" t="s">
        <v>259</v>
      </c>
      <c r="F1162" s="472">
        <v>43616</v>
      </c>
      <c r="G1162" s="467" t="s">
        <v>1000</v>
      </c>
      <c r="H1162" s="467" t="s">
        <v>2799</v>
      </c>
      <c r="I1162" s="467" t="s">
        <v>2800</v>
      </c>
      <c r="J1162" s="467" t="s">
        <v>1085</v>
      </c>
      <c r="K1162" s="467">
        <v>3.45</v>
      </c>
      <c r="L1162" s="467" t="s">
        <v>10</v>
      </c>
      <c r="M1162" s="467">
        <v>4.49</v>
      </c>
      <c r="N1162" s="467" t="s">
        <v>399</v>
      </c>
      <c r="O1162" s="467" t="s">
        <v>2540</v>
      </c>
      <c r="P1162" s="467" t="s">
        <v>307</v>
      </c>
      <c r="Q1162" s="467" t="s">
        <v>2168</v>
      </c>
      <c r="R1162" s="467" t="s">
        <v>2168</v>
      </c>
      <c r="S1162" s="467" t="s">
        <v>61</v>
      </c>
      <c r="T1162" s="467" t="s">
        <v>240</v>
      </c>
      <c r="U1162" s="467" t="s">
        <v>302</v>
      </c>
      <c r="V1162" s="467">
        <v>4</v>
      </c>
      <c r="W1162" s="467">
        <v>4.49</v>
      </c>
    </row>
    <row r="1163" spans="1:23">
      <c r="A1163" s="467"/>
      <c r="B1163" s="467"/>
      <c r="C1163" s="468" t="s">
        <v>3808</v>
      </c>
      <c r="D1163" s="467" t="s">
        <v>207</v>
      </c>
      <c r="E1163" s="467" t="s">
        <v>259</v>
      </c>
      <c r="F1163" s="472">
        <v>43646</v>
      </c>
      <c r="G1163" s="467" t="s">
        <v>953</v>
      </c>
      <c r="H1163" s="467" t="s">
        <v>2402</v>
      </c>
      <c r="I1163" s="467" t="s">
        <v>2201</v>
      </c>
      <c r="J1163" s="467" t="s">
        <v>1088</v>
      </c>
      <c r="K1163" s="467">
        <v>121.23</v>
      </c>
      <c r="L1163" s="467" t="s">
        <v>10</v>
      </c>
      <c r="M1163" s="467">
        <v>153.02000000000001</v>
      </c>
      <c r="N1163" s="467" t="s">
        <v>387</v>
      </c>
      <c r="O1163" s="467" t="s">
        <v>3007</v>
      </c>
      <c r="P1163" s="467" t="s">
        <v>307</v>
      </c>
      <c r="Q1163" s="467" t="s">
        <v>461</v>
      </c>
      <c r="R1163" s="467" t="s">
        <v>2168</v>
      </c>
      <c r="S1163" s="467" t="s">
        <v>61</v>
      </c>
      <c r="T1163" s="467" t="s">
        <v>240</v>
      </c>
      <c r="U1163" s="467" t="s">
        <v>302</v>
      </c>
      <c r="V1163" s="467">
        <v>137.18</v>
      </c>
      <c r="W1163" s="467">
        <v>153.02000000000001</v>
      </c>
    </row>
    <row r="1164" spans="1:23">
      <c r="A1164" s="467"/>
      <c r="B1164" s="467"/>
      <c r="C1164" s="468" t="s">
        <v>3809</v>
      </c>
      <c r="D1164" s="467" t="s">
        <v>207</v>
      </c>
      <c r="E1164" s="467" t="s">
        <v>259</v>
      </c>
      <c r="F1164" s="472">
        <v>43646</v>
      </c>
      <c r="G1164" s="467" t="s">
        <v>955</v>
      </c>
      <c r="H1164" s="467" t="s">
        <v>2402</v>
      </c>
      <c r="I1164" s="467" t="s">
        <v>2201</v>
      </c>
      <c r="J1164" s="467" t="s">
        <v>1089</v>
      </c>
      <c r="K1164" s="467">
        <v>14.55</v>
      </c>
      <c r="L1164" s="467" t="s">
        <v>10</v>
      </c>
      <c r="M1164" s="467">
        <v>18.37</v>
      </c>
      <c r="N1164" s="467" t="s">
        <v>391</v>
      </c>
      <c r="O1164" s="467" t="s">
        <v>3009</v>
      </c>
      <c r="P1164" s="467" t="s">
        <v>307</v>
      </c>
      <c r="Q1164" s="467" t="s">
        <v>461</v>
      </c>
      <c r="R1164" s="467" t="s">
        <v>2168</v>
      </c>
      <c r="S1164" s="467" t="s">
        <v>61</v>
      </c>
      <c r="T1164" s="467" t="s">
        <v>240</v>
      </c>
      <c r="U1164" s="467" t="s">
        <v>302</v>
      </c>
      <c r="V1164" s="467">
        <v>16.46</v>
      </c>
      <c r="W1164" s="467">
        <v>18.37</v>
      </c>
    </row>
    <row r="1165" spans="1:23">
      <c r="A1165" s="467"/>
      <c r="B1165" s="467"/>
      <c r="C1165" s="468" t="s">
        <v>3810</v>
      </c>
      <c r="D1165" s="467" t="s">
        <v>207</v>
      </c>
      <c r="E1165" s="467" t="s">
        <v>259</v>
      </c>
      <c r="F1165" s="472">
        <v>43646</v>
      </c>
      <c r="G1165" s="467" t="s">
        <v>957</v>
      </c>
      <c r="H1165" s="467" t="s">
        <v>2402</v>
      </c>
      <c r="I1165" s="467" t="s">
        <v>2201</v>
      </c>
      <c r="J1165" s="467" t="s">
        <v>1090</v>
      </c>
      <c r="K1165" s="467">
        <v>2.42</v>
      </c>
      <c r="L1165" s="467" t="s">
        <v>10</v>
      </c>
      <c r="M1165" s="467">
        <v>3.06</v>
      </c>
      <c r="N1165" s="467" t="s">
        <v>394</v>
      </c>
      <c r="O1165" s="467" t="s">
        <v>2399</v>
      </c>
      <c r="P1165" s="467" t="s">
        <v>307</v>
      </c>
      <c r="Q1165" s="467" t="s">
        <v>461</v>
      </c>
      <c r="R1165" s="467" t="s">
        <v>2168</v>
      </c>
      <c r="S1165" s="467" t="s">
        <v>61</v>
      </c>
      <c r="T1165" s="467" t="s">
        <v>240</v>
      </c>
      <c r="U1165" s="467" t="s">
        <v>302</v>
      </c>
      <c r="V1165" s="467">
        <v>2.74</v>
      </c>
      <c r="W1165" s="467">
        <v>3.06</v>
      </c>
    </row>
    <row r="1166" spans="1:23">
      <c r="A1166" s="467"/>
      <c r="B1166" s="467"/>
      <c r="C1166" s="468" t="s">
        <v>3811</v>
      </c>
      <c r="D1166" s="467" t="s">
        <v>207</v>
      </c>
      <c r="E1166" s="467" t="s">
        <v>259</v>
      </c>
      <c r="F1166" s="472">
        <v>43646</v>
      </c>
      <c r="G1166" s="467" t="s">
        <v>857</v>
      </c>
      <c r="H1166" s="467" t="s">
        <v>2402</v>
      </c>
      <c r="I1166" s="467" t="s">
        <v>2201</v>
      </c>
      <c r="J1166" s="467" t="s">
        <v>463</v>
      </c>
      <c r="K1166" s="467">
        <v>0.16</v>
      </c>
      <c r="L1166" s="467" t="s">
        <v>10</v>
      </c>
      <c r="M1166" s="467">
        <v>0.2</v>
      </c>
      <c r="N1166" s="467" t="s">
        <v>394</v>
      </c>
      <c r="O1166" s="467" t="s">
        <v>2399</v>
      </c>
      <c r="P1166" s="467" t="s">
        <v>307</v>
      </c>
      <c r="Q1166" s="467" t="s">
        <v>461</v>
      </c>
      <c r="R1166" s="467" t="s">
        <v>2168</v>
      </c>
      <c r="S1166" s="467" t="s">
        <v>61</v>
      </c>
      <c r="T1166" s="467" t="s">
        <v>240</v>
      </c>
      <c r="U1166" s="467" t="s">
        <v>302</v>
      </c>
      <c r="V1166" s="467">
        <v>0.18</v>
      </c>
      <c r="W1166" s="467">
        <v>0.2</v>
      </c>
    </row>
    <row r="1167" spans="1:23">
      <c r="A1167" s="467"/>
      <c r="B1167" s="467"/>
      <c r="C1167" s="468" t="s">
        <v>3812</v>
      </c>
      <c r="D1167" s="467" t="s">
        <v>207</v>
      </c>
      <c r="E1167" s="467" t="s">
        <v>259</v>
      </c>
      <c r="F1167" s="472">
        <v>43677</v>
      </c>
      <c r="G1167" s="467" t="s">
        <v>1870</v>
      </c>
      <c r="H1167" s="467" t="s">
        <v>2410</v>
      </c>
      <c r="I1167" s="467" t="s">
        <v>2411</v>
      </c>
      <c r="J1167" s="467" t="s">
        <v>1974</v>
      </c>
      <c r="K1167" s="467">
        <v>137.61000000000001</v>
      </c>
      <c r="L1167" s="467" t="s">
        <v>10</v>
      </c>
      <c r="M1167" s="467">
        <v>174.75</v>
      </c>
      <c r="N1167" s="467" t="s">
        <v>387</v>
      </c>
      <c r="O1167" s="467" t="s">
        <v>3007</v>
      </c>
      <c r="P1167" s="467" t="s">
        <v>307</v>
      </c>
      <c r="Q1167" s="467" t="s">
        <v>461</v>
      </c>
      <c r="R1167" s="467" t="s">
        <v>2168</v>
      </c>
      <c r="S1167" s="467" t="s">
        <v>61</v>
      </c>
      <c r="T1167" s="467" t="s">
        <v>240</v>
      </c>
      <c r="U1167" s="467" t="s">
        <v>302</v>
      </c>
      <c r="V1167" s="467">
        <v>153.88</v>
      </c>
      <c r="W1167" s="467">
        <v>174.75</v>
      </c>
    </row>
    <row r="1168" spans="1:23">
      <c r="A1168" s="467"/>
      <c r="B1168" s="467"/>
      <c r="C1168" s="468" t="s">
        <v>3813</v>
      </c>
      <c r="D1168" s="467" t="s">
        <v>207</v>
      </c>
      <c r="E1168" s="467" t="s">
        <v>259</v>
      </c>
      <c r="F1168" s="472">
        <v>43677</v>
      </c>
      <c r="G1168" s="467" t="s">
        <v>1872</v>
      </c>
      <c r="H1168" s="467" t="s">
        <v>2410</v>
      </c>
      <c r="I1168" s="467" t="s">
        <v>2411</v>
      </c>
      <c r="J1168" s="467" t="s">
        <v>1975</v>
      </c>
      <c r="K1168" s="467">
        <v>17.36</v>
      </c>
      <c r="L1168" s="467" t="s">
        <v>10</v>
      </c>
      <c r="M1168" s="467">
        <v>22.04</v>
      </c>
      <c r="N1168" s="467" t="s">
        <v>391</v>
      </c>
      <c r="O1168" s="467" t="s">
        <v>3009</v>
      </c>
      <c r="P1168" s="467" t="s">
        <v>307</v>
      </c>
      <c r="Q1168" s="467" t="s">
        <v>461</v>
      </c>
      <c r="R1168" s="467" t="s">
        <v>2168</v>
      </c>
      <c r="S1168" s="467" t="s">
        <v>61</v>
      </c>
      <c r="T1168" s="467" t="s">
        <v>240</v>
      </c>
      <c r="U1168" s="467" t="s">
        <v>302</v>
      </c>
      <c r="V1168" s="467">
        <v>19.41</v>
      </c>
      <c r="W1168" s="467">
        <v>22.04</v>
      </c>
    </row>
    <row r="1169" spans="1:23">
      <c r="A1169" s="467"/>
      <c r="B1169" s="467"/>
      <c r="C1169" s="468" t="s">
        <v>3814</v>
      </c>
      <c r="D1169" s="467" t="s">
        <v>207</v>
      </c>
      <c r="E1169" s="467" t="s">
        <v>259</v>
      </c>
      <c r="F1169" s="472">
        <v>43677</v>
      </c>
      <c r="G1169" s="467" t="s">
        <v>1874</v>
      </c>
      <c r="H1169" s="467" t="s">
        <v>2410</v>
      </c>
      <c r="I1169" s="467" t="s">
        <v>2411</v>
      </c>
      <c r="J1169" s="467" t="s">
        <v>1976</v>
      </c>
      <c r="K1169" s="467">
        <v>2.89</v>
      </c>
      <c r="L1169" s="467" t="s">
        <v>10</v>
      </c>
      <c r="M1169" s="467">
        <v>3.67</v>
      </c>
      <c r="N1169" s="467" t="s">
        <v>394</v>
      </c>
      <c r="O1169" s="467" t="s">
        <v>2399</v>
      </c>
      <c r="P1169" s="467" t="s">
        <v>307</v>
      </c>
      <c r="Q1169" s="467" t="s">
        <v>461</v>
      </c>
      <c r="R1169" s="467" t="s">
        <v>2168</v>
      </c>
      <c r="S1169" s="467" t="s">
        <v>61</v>
      </c>
      <c r="T1169" s="467" t="s">
        <v>240</v>
      </c>
      <c r="U1169" s="467" t="s">
        <v>302</v>
      </c>
      <c r="V1169" s="467">
        <v>3.23</v>
      </c>
      <c r="W1169" s="467">
        <v>3.67</v>
      </c>
    </row>
    <row r="1170" spans="1:23">
      <c r="A1170" s="467"/>
      <c r="B1170" s="467"/>
      <c r="C1170" s="468" t="s">
        <v>3815</v>
      </c>
      <c r="D1170" s="467" t="s">
        <v>207</v>
      </c>
      <c r="E1170" s="467" t="s">
        <v>259</v>
      </c>
      <c r="F1170" s="472">
        <v>43677</v>
      </c>
      <c r="G1170" s="467" t="s">
        <v>1808</v>
      </c>
      <c r="H1170" s="467" t="s">
        <v>2410</v>
      </c>
      <c r="I1170" s="467" t="s">
        <v>2411</v>
      </c>
      <c r="J1170" s="467" t="s">
        <v>463</v>
      </c>
      <c r="K1170" s="467">
        <v>0.19</v>
      </c>
      <c r="L1170" s="467" t="s">
        <v>10</v>
      </c>
      <c r="M1170" s="467">
        <v>0.24</v>
      </c>
      <c r="N1170" s="467" t="s">
        <v>394</v>
      </c>
      <c r="O1170" s="467" t="s">
        <v>2399</v>
      </c>
      <c r="P1170" s="467" t="s">
        <v>307</v>
      </c>
      <c r="Q1170" s="467" t="s">
        <v>461</v>
      </c>
      <c r="R1170" s="467" t="s">
        <v>2168</v>
      </c>
      <c r="S1170" s="467" t="s">
        <v>61</v>
      </c>
      <c r="T1170" s="467" t="s">
        <v>240</v>
      </c>
      <c r="U1170" s="467" t="s">
        <v>302</v>
      </c>
      <c r="V1170" s="467">
        <v>0.21</v>
      </c>
      <c r="W1170" s="467">
        <v>0.24</v>
      </c>
    </row>
    <row r="1171" spans="1:23">
      <c r="A1171" s="467"/>
      <c r="B1171" s="467"/>
      <c r="C1171" s="468" t="s">
        <v>3816</v>
      </c>
      <c r="D1171" s="467" t="s">
        <v>207</v>
      </c>
      <c r="E1171" s="467" t="s">
        <v>259</v>
      </c>
      <c r="F1171" s="472">
        <v>43677</v>
      </c>
      <c r="G1171" s="467" t="s">
        <v>1808</v>
      </c>
      <c r="H1171" s="467" t="s">
        <v>2410</v>
      </c>
      <c r="I1171" s="467" t="s">
        <v>2411</v>
      </c>
      <c r="J1171" s="467" t="s">
        <v>1977</v>
      </c>
      <c r="K1171" s="467">
        <v>19.690000000000001</v>
      </c>
      <c r="L1171" s="467" t="s">
        <v>10</v>
      </c>
      <c r="M1171" s="467">
        <v>25</v>
      </c>
      <c r="N1171" s="467" t="s">
        <v>399</v>
      </c>
      <c r="O1171" s="467" t="s">
        <v>2540</v>
      </c>
      <c r="P1171" s="467" t="s">
        <v>307</v>
      </c>
      <c r="Q1171" s="467" t="s">
        <v>2168</v>
      </c>
      <c r="R1171" s="467" t="s">
        <v>2168</v>
      </c>
      <c r="S1171" s="467" t="s">
        <v>61</v>
      </c>
      <c r="T1171" s="467" t="s">
        <v>240</v>
      </c>
      <c r="U1171" s="467" t="s">
        <v>302</v>
      </c>
      <c r="V1171" s="467">
        <v>22.02</v>
      </c>
      <c r="W1171" s="467">
        <v>25</v>
      </c>
    </row>
    <row r="1172" spans="1:23">
      <c r="A1172" s="467"/>
      <c r="B1172" s="467"/>
      <c r="C1172" s="468" t="s">
        <v>3817</v>
      </c>
      <c r="D1172" s="467" t="s">
        <v>207</v>
      </c>
      <c r="E1172" s="467" t="s">
        <v>259</v>
      </c>
      <c r="F1172" s="472">
        <v>43708</v>
      </c>
      <c r="G1172" s="467" t="s">
        <v>1875</v>
      </c>
      <c r="H1172" s="467" t="s">
        <v>2435</v>
      </c>
      <c r="I1172" s="467" t="s">
        <v>2332</v>
      </c>
      <c r="J1172" s="467" t="s">
        <v>1978</v>
      </c>
      <c r="K1172" s="467">
        <v>98.63</v>
      </c>
      <c r="L1172" s="467" t="s">
        <v>10</v>
      </c>
      <c r="M1172" s="467">
        <v>120.5</v>
      </c>
      <c r="N1172" s="467" t="s">
        <v>387</v>
      </c>
      <c r="O1172" s="467" t="s">
        <v>3007</v>
      </c>
      <c r="P1172" s="467" t="s">
        <v>307</v>
      </c>
      <c r="Q1172" s="467" t="s">
        <v>461</v>
      </c>
      <c r="R1172" s="467" t="s">
        <v>2168</v>
      </c>
      <c r="S1172" s="467" t="s">
        <v>61</v>
      </c>
      <c r="T1172" s="467" t="s">
        <v>240</v>
      </c>
      <c r="U1172" s="467" t="s">
        <v>302</v>
      </c>
      <c r="V1172" s="467">
        <v>107.61</v>
      </c>
      <c r="W1172" s="467">
        <v>120.5</v>
      </c>
    </row>
    <row r="1173" spans="1:23">
      <c r="A1173" s="467"/>
      <c r="B1173" s="467"/>
      <c r="C1173" s="468" t="s">
        <v>3818</v>
      </c>
      <c r="D1173" s="467" t="s">
        <v>207</v>
      </c>
      <c r="E1173" s="467" t="s">
        <v>259</v>
      </c>
      <c r="F1173" s="472">
        <v>43708</v>
      </c>
      <c r="G1173" s="467" t="s">
        <v>1877</v>
      </c>
      <c r="H1173" s="467" t="s">
        <v>2435</v>
      </c>
      <c r="I1173" s="467" t="s">
        <v>2332</v>
      </c>
      <c r="J1173" s="467" t="s">
        <v>1979</v>
      </c>
      <c r="K1173" s="467">
        <v>12.02</v>
      </c>
      <c r="L1173" s="467" t="s">
        <v>10</v>
      </c>
      <c r="M1173" s="467">
        <v>14.69</v>
      </c>
      <c r="N1173" s="467" t="s">
        <v>391</v>
      </c>
      <c r="O1173" s="467" t="s">
        <v>3009</v>
      </c>
      <c r="P1173" s="467" t="s">
        <v>307</v>
      </c>
      <c r="Q1173" s="467" t="s">
        <v>461</v>
      </c>
      <c r="R1173" s="467" t="s">
        <v>2168</v>
      </c>
      <c r="S1173" s="467" t="s">
        <v>61</v>
      </c>
      <c r="T1173" s="467" t="s">
        <v>240</v>
      </c>
      <c r="U1173" s="467" t="s">
        <v>302</v>
      </c>
      <c r="V1173" s="467">
        <v>13.11</v>
      </c>
      <c r="W1173" s="467">
        <v>14.69</v>
      </c>
    </row>
    <row r="1174" spans="1:23">
      <c r="A1174" s="467"/>
      <c r="B1174" s="467"/>
      <c r="C1174" s="468" t="s">
        <v>3819</v>
      </c>
      <c r="D1174" s="467" t="s">
        <v>207</v>
      </c>
      <c r="E1174" s="467" t="s">
        <v>259</v>
      </c>
      <c r="F1174" s="472">
        <v>43708</v>
      </c>
      <c r="G1174" s="467" t="s">
        <v>1879</v>
      </c>
      <c r="H1174" s="467" t="s">
        <v>2435</v>
      </c>
      <c r="I1174" s="467" t="s">
        <v>2332</v>
      </c>
      <c r="J1174" s="467" t="s">
        <v>1980</v>
      </c>
      <c r="K1174" s="467">
        <v>2.0099999999999998</v>
      </c>
      <c r="L1174" s="467" t="s">
        <v>10</v>
      </c>
      <c r="M1174" s="467">
        <v>2.4500000000000002</v>
      </c>
      <c r="N1174" s="467" t="s">
        <v>394</v>
      </c>
      <c r="O1174" s="467" t="s">
        <v>2399</v>
      </c>
      <c r="P1174" s="467" t="s">
        <v>307</v>
      </c>
      <c r="Q1174" s="467" t="s">
        <v>461</v>
      </c>
      <c r="R1174" s="467" t="s">
        <v>2168</v>
      </c>
      <c r="S1174" s="467" t="s">
        <v>61</v>
      </c>
      <c r="T1174" s="467" t="s">
        <v>240</v>
      </c>
      <c r="U1174" s="467" t="s">
        <v>302</v>
      </c>
      <c r="V1174" s="467">
        <v>2.19</v>
      </c>
      <c r="W1174" s="467">
        <v>2.4500000000000002</v>
      </c>
    </row>
    <row r="1175" spans="1:23">
      <c r="A1175" s="467"/>
      <c r="B1175" s="467"/>
      <c r="C1175" s="468" t="s">
        <v>3820</v>
      </c>
      <c r="D1175" s="467" t="s">
        <v>207</v>
      </c>
      <c r="E1175" s="467" t="s">
        <v>259</v>
      </c>
      <c r="F1175" s="472">
        <v>43708</v>
      </c>
      <c r="G1175" s="467" t="s">
        <v>1840</v>
      </c>
      <c r="H1175" s="467" t="s">
        <v>2435</v>
      </c>
      <c r="I1175" s="467" t="s">
        <v>2332</v>
      </c>
      <c r="J1175" s="467" t="s">
        <v>1981</v>
      </c>
      <c r="K1175" s="467">
        <v>0.13</v>
      </c>
      <c r="L1175" s="467" t="s">
        <v>10</v>
      </c>
      <c r="M1175" s="467">
        <v>0.16</v>
      </c>
      <c r="N1175" s="467" t="s">
        <v>394</v>
      </c>
      <c r="O1175" s="467" t="s">
        <v>2399</v>
      </c>
      <c r="P1175" s="467" t="s">
        <v>307</v>
      </c>
      <c r="Q1175" s="467" t="s">
        <v>461</v>
      </c>
      <c r="R1175" s="467" t="s">
        <v>2168</v>
      </c>
      <c r="S1175" s="467" t="s">
        <v>61</v>
      </c>
      <c r="T1175" s="467" t="s">
        <v>240</v>
      </c>
      <c r="U1175" s="467" t="s">
        <v>302</v>
      </c>
      <c r="V1175" s="467">
        <v>0.14000000000000001</v>
      </c>
      <c r="W1175" s="467">
        <v>0.16</v>
      </c>
    </row>
    <row r="1176" spans="1:23">
      <c r="A1176" s="467"/>
      <c r="B1176" s="467"/>
      <c r="C1176" s="468" t="s">
        <v>3821</v>
      </c>
      <c r="D1176" s="467" t="s">
        <v>207</v>
      </c>
      <c r="E1176" s="467" t="s">
        <v>259</v>
      </c>
      <c r="F1176" s="472">
        <v>43708</v>
      </c>
      <c r="G1176" s="467" t="s">
        <v>1840</v>
      </c>
      <c r="H1176" s="467" t="s">
        <v>2435</v>
      </c>
      <c r="I1176" s="467" t="s">
        <v>2332</v>
      </c>
      <c r="J1176" s="467" t="s">
        <v>1982</v>
      </c>
      <c r="K1176" s="467">
        <v>16.37</v>
      </c>
      <c r="L1176" s="467" t="s">
        <v>10</v>
      </c>
      <c r="M1176" s="467">
        <v>20</v>
      </c>
      <c r="N1176" s="467" t="s">
        <v>399</v>
      </c>
      <c r="O1176" s="467" t="s">
        <v>2540</v>
      </c>
      <c r="P1176" s="467" t="s">
        <v>307</v>
      </c>
      <c r="Q1176" s="467" t="s">
        <v>2168</v>
      </c>
      <c r="R1176" s="467" t="s">
        <v>2168</v>
      </c>
      <c r="S1176" s="467" t="s">
        <v>61</v>
      </c>
      <c r="T1176" s="467" t="s">
        <v>240</v>
      </c>
      <c r="U1176" s="467" t="s">
        <v>302</v>
      </c>
      <c r="V1176" s="467">
        <v>17.86</v>
      </c>
      <c r="W1176" s="467">
        <v>20</v>
      </c>
    </row>
    <row r="1177" spans="1:23">
      <c r="A1177" s="467"/>
      <c r="B1177" s="467"/>
      <c r="C1177" s="468" t="s">
        <v>3822</v>
      </c>
      <c r="D1177" s="467" t="s">
        <v>207</v>
      </c>
      <c r="E1177" s="467" t="s">
        <v>259</v>
      </c>
      <c r="F1177" s="472">
        <v>43738</v>
      </c>
      <c r="G1177" s="467" t="s">
        <v>1583</v>
      </c>
      <c r="H1177" s="467" t="s">
        <v>2858</v>
      </c>
      <c r="I1177" s="467" t="s">
        <v>2248</v>
      </c>
      <c r="J1177" s="467" t="s">
        <v>1629</v>
      </c>
      <c r="K1177" s="467">
        <v>168.77</v>
      </c>
      <c r="L1177" s="467" t="s">
        <v>10</v>
      </c>
      <c r="M1177" s="467">
        <v>205.26</v>
      </c>
      <c r="N1177" s="467" t="s">
        <v>387</v>
      </c>
      <c r="O1177" s="467" t="s">
        <v>3007</v>
      </c>
      <c r="P1177" s="467" t="s">
        <v>307</v>
      </c>
      <c r="Q1177" s="467" t="s">
        <v>461</v>
      </c>
      <c r="R1177" s="467" t="s">
        <v>2168</v>
      </c>
      <c r="S1177" s="467" t="s">
        <v>61</v>
      </c>
      <c r="T1177" s="467" t="s">
        <v>240</v>
      </c>
      <c r="U1177" s="467" t="s">
        <v>302</v>
      </c>
      <c r="V1177" s="467">
        <v>186.42</v>
      </c>
      <c r="W1177" s="467">
        <v>205.26</v>
      </c>
    </row>
    <row r="1178" spans="1:23">
      <c r="A1178" s="467"/>
      <c r="B1178" s="467"/>
      <c r="C1178" s="468" t="s">
        <v>3823</v>
      </c>
      <c r="D1178" s="467" t="s">
        <v>207</v>
      </c>
      <c r="E1178" s="467" t="s">
        <v>259</v>
      </c>
      <c r="F1178" s="472">
        <v>43738</v>
      </c>
      <c r="G1178" s="467" t="s">
        <v>1584</v>
      </c>
      <c r="H1178" s="467" t="s">
        <v>2858</v>
      </c>
      <c r="I1178" s="467" t="s">
        <v>2248</v>
      </c>
      <c r="J1178" s="467" t="s">
        <v>1630</v>
      </c>
      <c r="K1178" s="467">
        <v>21.14</v>
      </c>
      <c r="L1178" s="467" t="s">
        <v>10</v>
      </c>
      <c r="M1178" s="467">
        <v>25.71</v>
      </c>
      <c r="N1178" s="467" t="s">
        <v>391</v>
      </c>
      <c r="O1178" s="467" t="s">
        <v>3009</v>
      </c>
      <c r="P1178" s="467" t="s">
        <v>307</v>
      </c>
      <c r="Q1178" s="467" t="s">
        <v>461</v>
      </c>
      <c r="R1178" s="467" t="s">
        <v>2168</v>
      </c>
      <c r="S1178" s="467" t="s">
        <v>61</v>
      </c>
      <c r="T1178" s="467" t="s">
        <v>240</v>
      </c>
      <c r="U1178" s="467" t="s">
        <v>302</v>
      </c>
      <c r="V1178" s="467">
        <v>23.35</v>
      </c>
      <c r="W1178" s="467">
        <v>25.71</v>
      </c>
    </row>
    <row r="1179" spans="1:23">
      <c r="A1179" s="467"/>
      <c r="B1179" s="467"/>
      <c r="C1179" s="468" t="s">
        <v>3824</v>
      </c>
      <c r="D1179" s="467" t="s">
        <v>207</v>
      </c>
      <c r="E1179" s="467" t="s">
        <v>259</v>
      </c>
      <c r="F1179" s="472">
        <v>43738</v>
      </c>
      <c r="G1179" s="467" t="s">
        <v>1586</v>
      </c>
      <c r="H1179" s="467" t="s">
        <v>2858</v>
      </c>
      <c r="I1179" s="467" t="s">
        <v>2248</v>
      </c>
      <c r="J1179" s="467" t="s">
        <v>1632</v>
      </c>
      <c r="K1179" s="467">
        <v>3.53</v>
      </c>
      <c r="L1179" s="467" t="s">
        <v>10</v>
      </c>
      <c r="M1179" s="467">
        <v>4.29</v>
      </c>
      <c r="N1179" s="467" t="s">
        <v>394</v>
      </c>
      <c r="O1179" s="467" t="s">
        <v>2399</v>
      </c>
      <c r="P1179" s="467" t="s">
        <v>307</v>
      </c>
      <c r="Q1179" s="467" t="s">
        <v>461</v>
      </c>
      <c r="R1179" s="467" t="s">
        <v>2168</v>
      </c>
      <c r="S1179" s="467" t="s">
        <v>61</v>
      </c>
      <c r="T1179" s="467" t="s">
        <v>240</v>
      </c>
      <c r="U1179" s="467" t="s">
        <v>302</v>
      </c>
      <c r="V1179" s="467">
        <v>3.9</v>
      </c>
      <c r="W1179" s="467">
        <v>4.29</v>
      </c>
    </row>
    <row r="1180" spans="1:23">
      <c r="A1180" s="467"/>
      <c r="B1180" s="467"/>
      <c r="C1180" s="468" t="s">
        <v>3825</v>
      </c>
      <c r="D1180" s="467" t="s">
        <v>207</v>
      </c>
      <c r="E1180" s="467" t="s">
        <v>259</v>
      </c>
      <c r="F1180" s="472">
        <v>43738</v>
      </c>
      <c r="G1180" s="467" t="s">
        <v>1588</v>
      </c>
      <c r="H1180" s="467" t="s">
        <v>2858</v>
      </c>
      <c r="I1180" s="467" t="s">
        <v>2248</v>
      </c>
      <c r="J1180" s="467" t="s">
        <v>1631</v>
      </c>
      <c r="K1180" s="467">
        <v>0.24</v>
      </c>
      <c r="L1180" s="467" t="s">
        <v>10</v>
      </c>
      <c r="M1180" s="467">
        <v>0.28999999999999998</v>
      </c>
      <c r="N1180" s="467" t="s">
        <v>394</v>
      </c>
      <c r="O1180" s="467" t="s">
        <v>2399</v>
      </c>
      <c r="P1180" s="467" t="s">
        <v>307</v>
      </c>
      <c r="Q1180" s="467" t="s">
        <v>461</v>
      </c>
      <c r="R1180" s="467" t="s">
        <v>2168</v>
      </c>
      <c r="S1180" s="467" t="s">
        <v>61</v>
      </c>
      <c r="T1180" s="467" t="s">
        <v>240</v>
      </c>
      <c r="U1180" s="467" t="s">
        <v>302</v>
      </c>
      <c r="V1180" s="467">
        <v>0.27</v>
      </c>
      <c r="W1180" s="467">
        <v>0.28999999999999998</v>
      </c>
    </row>
    <row r="1181" spans="1:23">
      <c r="A1181" s="467"/>
      <c r="B1181" s="467"/>
      <c r="C1181" s="468" t="s">
        <v>3826</v>
      </c>
      <c r="D1181" s="467" t="s">
        <v>207</v>
      </c>
      <c r="E1181" s="467" t="s">
        <v>259</v>
      </c>
      <c r="F1181" s="472">
        <v>43738</v>
      </c>
      <c r="G1181" s="467" t="s">
        <v>1551</v>
      </c>
      <c r="H1181" s="467" t="s">
        <v>2858</v>
      </c>
      <c r="I1181" s="467" t="s">
        <v>2248</v>
      </c>
      <c r="J1181" s="467" t="s">
        <v>1633</v>
      </c>
      <c r="K1181" s="467">
        <v>8.2200000000000006</v>
      </c>
      <c r="L1181" s="467" t="s">
        <v>10</v>
      </c>
      <c r="M1181" s="467">
        <v>10</v>
      </c>
      <c r="N1181" s="467" t="s">
        <v>399</v>
      </c>
      <c r="O1181" s="467" t="s">
        <v>2540</v>
      </c>
      <c r="P1181" s="467" t="s">
        <v>307</v>
      </c>
      <c r="Q1181" s="467" t="s">
        <v>2168</v>
      </c>
      <c r="R1181" s="467" t="s">
        <v>2168</v>
      </c>
      <c r="S1181" s="467" t="s">
        <v>61</v>
      </c>
      <c r="T1181" s="467" t="s">
        <v>240</v>
      </c>
      <c r="U1181" s="467" t="s">
        <v>302</v>
      </c>
      <c r="V1181" s="467">
        <v>9.08</v>
      </c>
      <c r="W1181" s="467">
        <v>10</v>
      </c>
    </row>
    <row r="1182" spans="1:23">
      <c r="A1182" s="467"/>
      <c r="B1182" s="467"/>
      <c r="C1182" s="468" t="s">
        <v>3827</v>
      </c>
      <c r="D1182" s="467" t="s">
        <v>207</v>
      </c>
      <c r="E1182" s="467" t="s">
        <v>259</v>
      </c>
      <c r="F1182" s="472">
        <v>43769</v>
      </c>
      <c r="G1182" s="467" t="s">
        <v>3034</v>
      </c>
      <c r="H1182" s="467" t="s">
        <v>3035</v>
      </c>
      <c r="I1182" s="467" t="s">
        <v>2176</v>
      </c>
      <c r="J1182" s="467" t="s">
        <v>3828</v>
      </c>
      <c r="K1182" s="467">
        <v>68.87</v>
      </c>
      <c r="L1182" s="467" t="s">
        <v>10</v>
      </c>
      <c r="M1182" s="467">
        <v>84.71</v>
      </c>
      <c r="N1182" s="467" t="s">
        <v>387</v>
      </c>
      <c r="O1182" s="467" t="s">
        <v>3007</v>
      </c>
      <c r="P1182" s="467" t="s">
        <v>445</v>
      </c>
      <c r="Q1182" s="467" t="s">
        <v>461</v>
      </c>
      <c r="R1182" s="467" t="s">
        <v>2168</v>
      </c>
      <c r="S1182" s="467" t="s">
        <v>61</v>
      </c>
      <c r="T1182" s="467" t="s">
        <v>240</v>
      </c>
      <c r="U1182" s="467" t="s">
        <v>302</v>
      </c>
      <c r="V1182" s="467">
        <v>77.58</v>
      </c>
      <c r="W1182" s="467">
        <v>84.71</v>
      </c>
    </row>
    <row r="1183" spans="1:23">
      <c r="A1183" s="467"/>
      <c r="B1183" s="467"/>
      <c r="C1183" s="468" t="s">
        <v>3829</v>
      </c>
      <c r="D1183" s="467" t="s">
        <v>207</v>
      </c>
      <c r="E1183" s="467" t="s">
        <v>259</v>
      </c>
      <c r="F1183" s="472">
        <v>43769</v>
      </c>
      <c r="G1183" s="467" t="s">
        <v>3038</v>
      </c>
      <c r="H1183" s="467" t="s">
        <v>2258</v>
      </c>
      <c r="I1183" s="467" t="s">
        <v>2176</v>
      </c>
      <c r="J1183" s="467" t="s">
        <v>3830</v>
      </c>
      <c r="K1183" s="467">
        <v>5.09</v>
      </c>
      <c r="L1183" s="467" t="s">
        <v>10</v>
      </c>
      <c r="M1183" s="467">
        <v>6.26</v>
      </c>
      <c r="N1183" s="467" t="s">
        <v>387</v>
      </c>
      <c r="O1183" s="467" t="s">
        <v>3007</v>
      </c>
      <c r="P1183" s="467" t="s">
        <v>307</v>
      </c>
      <c r="Q1183" s="467" t="s">
        <v>461</v>
      </c>
      <c r="R1183" s="467" t="s">
        <v>2168</v>
      </c>
      <c r="S1183" s="467" t="s">
        <v>61</v>
      </c>
      <c r="T1183" s="467" t="s">
        <v>240</v>
      </c>
      <c r="U1183" s="467" t="s">
        <v>302</v>
      </c>
      <c r="V1183" s="467">
        <v>5.73</v>
      </c>
      <c r="W1183" s="467">
        <v>6.26</v>
      </c>
    </row>
    <row r="1184" spans="1:23">
      <c r="A1184" s="467"/>
      <c r="B1184" s="467"/>
      <c r="C1184" s="468" t="s">
        <v>3831</v>
      </c>
      <c r="D1184" s="467" t="s">
        <v>207</v>
      </c>
      <c r="E1184" s="467" t="s">
        <v>259</v>
      </c>
      <c r="F1184" s="472">
        <v>43769</v>
      </c>
      <c r="G1184" s="467" t="s">
        <v>3041</v>
      </c>
      <c r="H1184" s="467" t="s">
        <v>2258</v>
      </c>
      <c r="I1184" s="467" t="s">
        <v>2176</v>
      </c>
      <c r="J1184" s="467" t="s">
        <v>3832</v>
      </c>
      <c r="K1184" s="467">
        <v>8.9600000000000009</v>
      </c>
      <c r="L1184" s="467" t="s">
        <v>10</v>
      </c>
      <c r="M1184" s="467">
        <v>11.02</v>
      </c>
      <c r="N1184" s="467" t="s">
        <v>391</v>
      </c>
      <c r="O1184" s="467" t="s">
        <v>3009</v>
      </c>
      <c r="P1184" s="467" t="s">
        <v>307</v>
      </c>
      <c r="Q1184" s="467" t="s">
        <v>461</v>
      </c>
      <c r="R1184" s="467" t="s">
        <v>2168</v>
      </c>
      <c r="S1184" s="467" t="s">
        <v>61</v>
      </c>
      <c r="T1184" s="467" t="s">
        <v>240</v>
      </c>
      <c r="U1184" s="467" t="s">
        <v>302</v>
      </c>
      <c r="V1184" s="467">
        <v>10.09</v>
      </c>
      <c r="W1184" s="467">
        <v>11.02</v>
      </c>
    </row>
    <row r="1185" spans="1:23">
      <c r="A1185" s="467"/>
      <c r="B1185" s="467"/>
      <c r="C1185" s="468" t="s">
        <v>3833</v>
      </c>
      <c r="D1185" s="467" t="s">
        <v>207</v>
      </c>
      <c r="E1185" s="467" t="s">
        <v>259</v>
      </c>
      <c r="F1185" s="472">
        <v>43769</v>
      </c>
      <c r="G1185" s="467" t="s">
        <v>2740</v>
      </c>
      <c r="H1185" s="467" t="s">
        <v>2258</v>
      </c>
      <c r="I1185" s="467" t="s">
        <v>2176</v>
      </c>
      <c r="J1185" s="467" t="s">
        <v>463</v>
      </c>
      <c r="K1185" s="467">
        <v>0.1</v>
      </c>
      <c r="L1185" s="467" t="s">
        <v>10</v>
      </c>
      <c r="M1185" s="467">
        <v>0.12</v>
      </c>
      <c r="N1185" s="467" t="s">
        <v>394</v>
      </c>
      <c r="O1185" s="467" t="s">
        <v>2399</v>
      </c>
      <c r="P1185" s="467" t="s">
        <v>307</v>
      </c>
      <c r="Q1185" s="467" t="s">
        <v>461</v>
      </c>
      <c r="R1185" s="467" t="s">
        <v>2168</v>
      </c>
      <c r="S1185" s="467" t="s">
        <v>61</v>
      </c>
      <c r="T1185" s="467" t="s">
        <v>240</v>
      </c>
      <c r="U1185" s="467" t="s">
        <v>302</v>
      </c>
      <c r="V1185" s="467">
        <v>0.11</v>
      </c>
      <c r="W1185" s="467">
        <v>0.12</v>
      </c>
    </row>
    <row r="1186" spans="1:23">
      <c r="A1186" s="467"/>
      <c r="B1186" s="467"/>
      <c r="C1186" s="468" t="s">
        <v>3834</v>
      </c>
      <c r="D1186" s="467" t="s">
        <v>207</v>
      </c>
      <c r="E1186" s="467" t="s">
        <v>259</v>
      </c>
      <c r="F1186" s="472">
        <v>43769</v>
      </c>
      <c r="G1186" s="467" t="s">
        <v>3043</v>
      </c>
      <c r="H1186" s="467" t="s">
        <v>2258</v>
      </c>
      <c r="I1186" s="467" t="s">
        <v>2176</v>
      </c>
      <c r="J1186" s="467" t="s">
        <v>3835</v>
      </c>
      <c r="K1186" s="467">
        <v>1.5</v>
      </c>
      <c r="L1186" s="467" t="s">
        <v>10</v>
      </c>
      <c r="M1186" s="467">
        <v>1.84</v>
      </c>
      <c r="N1186" s="467" t="s">
        <v>394</v>
      </c>
      <c r="O1186" s="467" t="s">
        <v>2399</v>
      </c>
      <c r="P1186" s="467" t="s">
        <v>307</v>
      </c>
      <c r="Q1186" s="467" t="s">
        <v>461</v>
      </c>
      <c r="R1186" s="467" t="s">
        <v>2168</v>
      </c>
      <c r="S1186" s="467" t="s">
        <v>61</v>
      </c>
      <c r="T1186" s="467" t="s">
        <v>240</v>
      </c>
      <c r="U1186" s="467" t="s">
        <v>302</v>
      </c>
      <c r="V1186" s="467">
        <v>1.69</v>
      </c>
      <c r="W1186" s="467">
        <v>1.84</v>
      </c>
    </row>
    <row r="1187" spans="1:23">
      <c r="A1187" s="467"/>
      <c r="B1187" s="467"/>
      <c r="C1187" s="468" t="s">
        <v>3836</v>
      </c>
      <c r="D1187" s="467" t="s">
        <v>207</v>
      </c>
      <c r="E1187" s="467" t="s">
        <v>259</v>
      </c>
      <c r="F1187" s="472">
        <v>43799</v>
      </c>
      <c r="G1187" s="467" t="s">
        <v>3045</v>
      </c>
      <c r="H1187" s="467" t="s">
        <v>3837</v>
      </c>
      <c r="I1187" s="467" t="s">
        <v>2270</v>
      </c>
      <c r="J1187" s="467" t="s">
        <v>460</v>
      </c>
      <c r="K1187" s="467">
        <v>69.36</v>
      </c>
      <c r="L1187" s="467" t="s">
        <v>10</v>
      </c>
      <c r="M1187" s="467">
        <v>89.77</v>
      </c>
      <c r="N1187" s="467" t="s">
        <v>387</v>
      </c>
      <c r="O1187" s="467" t="s">
        <v>3007</v>
      </c>
      <c r="P1187" s="467" t="s">
        <v>307</v>
      </c>
      <c r="Q1187" s="467" t="s">
        <v>461</v>
      </c>
      <c r="R1187" s="467" t="s">
        <v>2168</v>
      </c>
      <c r="S1187" s="467" t="s">
        <v>61</v>
      </c>
      <c r="T1187" s="467" t="s">
        <v>240</v>
      </c>
      <c r="U1187" s="467" t="s">
        <v>2272</v>
      </c>
      <c r="V1187" s="467">
        <v>80.459999999999994</v>
      </c>
      <c r="W1187" s="467">
        <v>89.77</v>
      </c>
    </row>
    <row r="1188" spans="1:23">
      <c r="A1188" s="467"/>
      <c r="B1188" s="467"/>
      <c r="C1188" s="468" t="s">
        <v>3838</v>
      </c>
      <c r="D1188" s="467" t="s">
        <v>207</v>
      </c>
      <c r="E1188" s="467" t="s">
        <v>259</v>
      </c>
      <c r="F1188" s="472">
        <v>43799</v>
      </c>
      <c r="G1188" s="467" t="s">
        <v>3047</v>
      </c>
      <c r="H1188" s="467" t="s">
        <v>3048</v>
      </c>
      <c r="I1188" s="467" t="s">
        <v>2270</v>
      </c>
      <c r="J1188" s="467" t="s">
        <v>462</v>
      </c>
      <c r="K1188" s="467">
        <v>8.51</v>
      </c>
      <c r="L1188" s="467" t="s">
        <v>10</v>
      </c>
      <c r="M1188" s="467">
        <v>11.02</v>
      </c>
      <c r="N1188" s="467" t="s">
        <v>391</v>
      </c>
      <c r="O1188" s="467" t="s">
        <v>3009</v>
      </c>
      <c r="P1188" s="467" t="s">
        <v>307</v>
      </c>
      <c r="Q1188" s="467" t="s">
        <v>461</v>
      </c>
      <c r="R1188" s="467" t="s">
        <v>2168</v>
      </c>
      <c r="S1188" s="467" t="s">
        <v>61</v>
      </c>
      <c r="T1188" s="467" t="s">
        <v>240</v>
      </c>
      <c r="U1188" s="467" t="s">
        <v>2272</v>
      </c>
      <c r="V1188" s="467">
        <v>9.8699999999999992</v>
      </c>
      <c r="W1188" s="467">
        <v>11.02</v>
      </c>
    </row>
    <row r="1189" spans="1:23">
      <c r="A1189" s="467"/>
      <c r="B1189" s="467"/>
      <c r="C1189" s="468" t="s">
        <v>3839</v>
      </c>
      <c r="D1189" s="467" t="s">
        <v>207</v>
      </c>
      <c r="E1189" s="467" t="s">
        <v>259</v>
      </c>
      <c r="F1189" s="472">
        <v>43799</v>
      </c>
      <c r="G1189" s="467" t="s">
        <v>3051</v>
      </c>
      <c r="H1189" s="467" t="s">
        <v>3052</v>
      </c>
      <c r="I1189" s="467" t="s">
        <v>2270</v>
      </c>
      <c r="J1189" s="467" t="s">
        <v>464</v>
      </c>
      <c r="K1189" s="467">
        <v>1.42</v>
      </c>
      <c r="L1189" s="467" t="s">
        <v>10</v>
      </c>
      <c r="M1189" s="467">
        <v>1.84</v>
      </c>
      <c r="N1189" s="467" t="s">
        <v>394</v>
      </c>
      <c r="O1189" s="467" t="s">
        <v>2399</v>
      </c>
      <c r="P1189" s="467" t="s">
        <v>307</v>
      </c>
      <c r="Q1189" s="467" t="s">
        <v>461</v>
      </c>
      <c r="R1189" s="467" t="s">
        <v>2168</v>
      </c>
      <c r="S1189" s="467" t="s">
        <v>61</v>
      </c>
      <c r="T1189" s="467" t="s">
        <v>240</v>
      </c>
      <c r="U1189" s="467" t="s">
        <v>2272</v>
      </c>
      <c r="V1189" s="467">
        <v>1.65</v>
      </c>
      <c r="W1189" s="467">
        <v>1.84</v>
      </c>
    </row>
    <row r="1190" spans="1:23">
      <c r="A1190" s="467"/>
      <c r="B1190" s="467"/>
      <c r="C1190" s="468" t="s">
        <v>3840</v>
      </c>
      <c r="D1190" s="467" t="s">
        <v>207</v>
      </c>
      <c r="E1190" s="467" t="s">
        <v>259</v>
      </c>
      <c r="F1190" s="472">
        <v>43799</v>
      </c>
      <c r="G1190" s="467" t="s">
        <v>2274</v>
      </c>
      <c r="H1190" s="467" t="s">
        <v>3054</v>
      </c>
      <c r="I1190" s="467" t="s">
        <v>2270</v>
      </c>
      <c r="J1190" s="467" t="s">
        <v>463</v>
      </c>
      <c r="K1190" s="467">
        <v>0.09</v>
      </c>
      <c r="L1190" s="467" t="s">
        <v>10</v>
      </c>
      <c r="M1190" s="467">
        <v>0.12</v>
      </c>
      <c r="N1190" s="467" t="s">
        <v>394</v>
      </c>
      <c r="O1190" s="467" t="s">
        <v>2399</v>
      </c>
      <c r="P1190" s="467" t="s">
        <v>307</v>
      </c>
      <c r="Q1190" s="467" t="s">
        <v>461</v>
      </c>
      <c r="R1190" s="467" t="s">
        <v>2168</v>
      </c>
      <c r="S1190" s="467" t="s">
        <v>61</v>
      </c>
      <c r="T1190" s="467" t="s">
        <v>240</v>
      </c>
      <c r="U1190" s="467" t="s">
        <v>302</v>
      </c>
      <c r="V1190" s="467">
        <v>0.1</v>
      </c>
      <c r="W1190" s="467">
        <v>0.12</v>
      </c>
    </row>
    <row r="1191" spans="1:23">
      <c r="A1191" s="467"/>
      <c r="B1191" s="467"/>
      <c r="C1191" s="468" t="s">
        <v>3841</v>
      </c>
      <c r="D1191" s="467" t="s">
        <v>207</v>
      </c>
      <c r="E1191" s="467" t="s">
        <v>259</v>
      </c>
      <c r="F1191" s="472">
        <v>43830</v>
      </c>
      <c r="G1191" s="467" t="s">
        <v>3056</v>
      </c>
      <c r="H1191" s="467" t="s">
        <v>3842</v>
      </c>
      <c r="I1191" s="467" t="s">
        <v>2397</v>
      </c>
      <c r="J1191" s="467" t="s">
        <v>3843</v>
      </c>
      <c r="K1191" s="467">
        <v>81.11</v>
      </c>
      <c r="L1191" s="467" t="s">
        <v>10</v>
      </c>
      <c r="M1191" s="467">
        <v>104.89</v>
      </c>
      <c r="N1191" s="467" t="s">
        <v>387</v>
      </c>
      <c r="O1191" s="467" t="s">
        <v>3007</v>
      </c>
      <c r="P1191" s="467" t="s">
        <v>307</v>
      </c>
      <c r="Q1191" s="467" t="s">
        <v>461</v>
      </c>
      <c r="R1191" s="467" t="s">
        <v>2168</v>
      </c>
      <c r="S1191" s="467" t="s">
        <v>61</v>
      </c>
      <c r="T1191" s="467" t="s">
        <v>240</v>
      </c>
      <c r="U1191" s="467" t="s">
        <v>302</v>
      </c>
      <c r="V1191" s="467">
        <v>95.22</v>
      </c>
      <c r="W1191" s="467">
        <v>104.89</v>
      </c>
    </row>
    <row r="1192" spans="1:23">
      <c r="A1192" s="467"/>
      <c r="B1192" s="467"/>
      <c r="C1192" s="468" t="s">
        <v>3844</v>
      </c>
      <c r="D1192" s="467" t="s">
        <v>207</v>
      </c>
      <c r="E1192" s="467" t="s">
        <v>259</v>
      </c>
      <c r="F1192" s="472">
        <v>43830</v>
      </c>
      <c r="G1192" s="467" t="s">
        <v>3060</v>
      </c>
      <c r="H1192" s="467" t="s">
        <v>3061</v>
      </c>
      <c r="I1192" s="467" t="s">
        <v>2397</v>
      </c>
      <c r="J1192" s="467" t="s">
        <v>3845</v>
      </c>
      <c r="K1192" s="467">
        <v>15.36</v>
      </c>
      <c r="L1192" s="467" t="s">
        <v>10</v>
      </c>
      <c r="M1192" s="467">
        <v>19.86</v>
      </c>
      <c r="N1192" s="467" t="s">
        <v>391</v>
      </c>
      <c r="O1192" s="467" t="s">
        <v>3009</v>
      </c>
      <c r="P1192" s="467" t="s">
        <v>307</v>
      </c>
      <c r="Q1192" s="467" t="s">
        <v>461</v>
      </c>
      <c r="R1192" s="467" t="s">
        <v>2168</v>
      </c>
      <c r="S1192" s="467" t="s">
        <v>61</v>
      </c>
      <c r="T1192" s="467" t="s">
        <v>240</v>
      </c>
      <c r="U1192" s="467" t="s">
        <v>302</v>
      </c>
      <c r="V1192" s="467">
        <v>18.03</v>
      </c>
      <c r="W1192" s="467">
        <v>19.86</v>
      </c>
    </row>
    <row r="1193" spans="1:23">
      <c r="A1193" s="467"/>
      <c r="B1193" s="467"/>
      <c r="C1193" s="468" t="s">
        <v>3846</v>
      </c>
      <c r="D1193" s="467" t="s">
        <v>207</v>
      </c>
      <c r="E1193" s="467" t="s">
        <v>259</v>
      </c>
      <c r="F1193" s="472">
        <v>43830</v>
      </c>
      <c r="G1193" s="467" t="s">
        <v>3064</v>
      </c>
      <c r="H1193" s="467" t="s">
        <v>3065</v>
      </c>
      <c r="I1193" s="467" t="s">
        <v>2397</v>
      </c>
      <c r="J1193" s="467" t="s">
        <v>3847</v>
      </c>
      <c r="K1193" s="467">
        <v>2.56</v>
      </c>
      <c r="L1193" s="467" t="s">
        <v>10</v>
      </c>
      <c r="M1193" s="467">
        <v>3.31</v>
      </c>
      <c r="N1193" s="467" t="s">
        <v>394</v>
      </c>
      <c r="O1193" s="467" t="s">
        <v>2399</v>
      </c>
      <c r="P1193" s="467" t="s">
        <v>307</v>
      </c>
      <c r="Q1193" s="467" t="s">
        <v>461</v>
      </c>
      <c r="R1193" s="467" t="s">
        <v>2168</v>
      </c>
      <c r="S1193" s="467" t="s">
        <v>61</v>
      </c>
      <c r="T1193" s="467" t="s">
        <v>240</v>
      </c>
      <c r="U1193" s="467" t="s">
        <v>302</v>
      </c>
      <c r="V1193" s="467">
        <v>3.01</v>
      </c>
      <c r="W1193" s="467">
        <v>3.31</v>
      </c>
    </row>
    <row r="1194" spans="1:23">
      <c r="A1194" s="467"/>
      <c r="B1194" s="467"/>
      <c r="C1194" s="468" t="s">
        <v>3848</v>
      </c>
      <c r="D1194" s="467" t="s">
        <v>207</v>
      </c>
      <c r="E1194" s="467" t="s">
        <v>259</v>
      </c>
      <c r="F1194" s="472">
        <v>43830</v>
      </c>
      <c r="G1194" s="467" t="s">
        <v>3064</v>
      </c>
      <c r="H1194" s="467" t="s">
        <v>3065</v>
      </c>
      <c r="I1194" s="467" t="s">
        <v>2397</v>
      </c>
      <c r="J1194" s="467" t="s">
        <v>3849</v>
      </c>
      <c r="K1194" s="467">
        <v>5.92</v>
      </c>
      <c r="L1194" s="467" t="s">
        <v>10</v>
      </c>
      <c r="M1194" s="467">
        <v>7.66</v>
      </c>
      <c r="N1194" s="467" t="s">
        <v>394</v>
      </c>
      <c r="O1194" s="467" t="s">
        <v>2399</v>
      </c>
      <c r="P1194" s="467" t="s">
        <v>307</v>
      </c>
      <c r="Q1194" s="467" t="s">
        <v>434</v>
      </c>
      <c r="R1194" s="467" t="s">
        <v>2168</v>
      </c>
      <c r="S1194" s="467" t="s">
        <v>61</v>
      </c>
      <c r="T1194" s="467" t="s">
        <v>240</v>
      </c>
      <c r="U1194" s="467" t="s">
        <v>302</v>
      </c>
      <c r="V1194" s="467">
        <v>6.95</v>
      </c>
      <c r="W1194" s="467">
        <v>7.66</v>
      </c>
    </row>
    <row r="1195" spans="1:23">
      <c r="A1195" s="467"/>
      <c r="B1195" s="467"/>
      <c r="C1195" s="468" t="s">
        <v>3850</v>
      </c>
      <c r="D1195" s="467" t="s">
        <v>207</v>
      </c>
      <c r="E1195" s="467" t="s">
        <v>259</v>
      </c>
      <c r="F1195" s="472">
        <v>43830</v>
      </c>
      <c r="G1195" s="467" t="s">
        <v>3068</v>
      </c>
      <c r="H1195" s="467" t="s">
        <v>3851</v>
      </c>
      <c r="I1195" s="467" t="s">
        <v>2397</v>
      </c>
      <c r="J1195" s="467" t="s">
        <v>460</v>
      </c>
      <c r="K1195" s="467">
        <v>66.63</v>
      </c>
      <c r="L1195" s="467" t="s">
        <v>10</v>
      </c>
      <c r="M1195" s="467">
        <v>86.17</v>
      </c>
      <c r="N1195" s="467" t="s">
        <v>387</v>
      </c>
      <c r="O1195" s="467" t="s">
        <v>3007</v>
      </c>
      <c r="P1195" s="467" t="s">
        <v>307</v>
      </c>
      <c r="Q1195" s="467" t="s">
        <v>461</v>
      </c>
      <c r="R1195" s="467" t="s">
        <v>2168</v>
      </c>
      <c r="S1195" s="467" t="s">
        <v>61</v>
      </c>
      <c r="T1195" s="467" t="s">
        <v>240</v>
      </c>
      <c r="U1195" s="467" t="s">
        <v>302</v>
      </c>
      <c r="V1195" s="467">
        <v>78.22</v>
      </c>
      <c r="W1195" s="467">
        <v>86.17</v>
      </c>
    </row>
    <row r="1196" spans="1:23">
      <c r="A1196" s="467"/>
      <c r="B1196" s="467"/>
      <c r="C1196" s="468" t="s">
        <v>3852</v>
      </c>
      <c r="D1196" s="467" t="s">
        <v>207</v>
      </c>
      <c r="E1196" s="467" t="s">
        <v>259</v>
      </c>
      <c r="F1196" s="472">
        <v>43830</v>
      </c>
      <c r="G1196" s="467" t="s">
        <v>3071</v>
      </c>
      <c r="H1196" s="467" t="s">
        <v>3072</v>
      </c>
      <c r="I1196" s="467" t="s">
        <v>2397</v>
      </c>
      <c r="J1196" s="467" t="s">
        <v>462</v>
      </c>
      <c r="K1196" s="467">
        <v>8.52</v>
      </c>
      <c r="L1196" s="467" t="s">
        <v>10</v>
      </c>
      <c r="M1196" s="467">
        <v>11.02</v>
      </c>
      <c r="N1196" s="467" t="s">
        <v>391</v>
      </c>
      <c r="O1196" s="467" t="s">
        <v>3009</v>
      </c>
      <c r="P1196" s="467" t="s">
        <v>307</v>
      </c>
      <c r="Q1196" s="467" t="s">
        <v>461</v>
      </c>
      <c r="R1196" s="467" t="s">
        <v>2168</v>
      </c>
      <c r="S1196" s="467" t="s">
        <v>61</v>
      </c>
      <c r="T1196" s="467" t="s">
        <v>240</v>
      </c>
      <c r="U1196" s="467" t="s">
        <v>302</v>
      </c>
      <c r="V1196" s="467">
        <v>10</v>
      </c>
      <c r="W1196" s="467">
        <v>11.02</v>
      </c>
    </row>
    <row r="1197" spans="1:23">
      <c r="A1197" s="467"/>
      <c r="B1197" s="467"/>
      <c r="C1197" s="468" t="s">
        <v>3853</v>
      </c>
      <c r="D1197" s="467" t="s">
        <v>207</v>
      </c>
      <c r="E1197" s="467" t="s">
        <v>259</v>
      </c>
      <c r="F1197" s="472">
        <v>43830</v>
      </c>
      <c r="G1197" s="467" t="s">
        <v>3074</v>
      </c>
      <c r="H1197" s="467" t="s">
        <v>3075</v>
      </c>
      <c r="I1197" s="467" t="s">
        <v>2397</v>
      </c>
      <c r="J1197" s="467" t="s">
        <v>464</v>
      </c>
      <c r="K1197" s="467">
        <v>1.42</v>
      </c>
      <c r="L1197" s="467" t="s">
        <v>10</v>
      </c>
      <c r="M1197" s="467">
        <v>1.84</v>
      </c>
      <c r="N1197" s="467" t="s">
        <v>394</v>
      </c>
      <c r="O1197" s="467" t="s">
        <v>2399</v>
      </c>
      <c r="P1197" s="467" t="s">
        <v>307</v>
      </c>
      <c r="Q1197" s="467" t="s">
        <v>461</v>
      </c>
      <c r="R1197" s="467" t="s">
        <v>2168</v>
      </c>
      <c r="S1197" s="467" t="s">
        <v>61</v>
      </c>
      <c r="T1197" s="467" t="s">
        <v>240</v>
      </c>
      <c r="U1197" s="467" t="s">
        <v>302</v>
      </c>
      <c r="V1197" s="467">
        <v>1.67</v>
      </c>
      <c r="W1197" s="467">
        <v>1.84</v>
      </c>
    </row>
    <row r="1198" spans="1:23">
      <c r="A1198" s="467"/>
      <c r="B1198" s="467"/>
      <c r="C1198" s="468" t="s">
        <v>3854</v>
      </c>
      <c r="D1198" s="467" t="s">
        <v>207</v>
      </c>
      <c r="E1198" s="467" t="s">
        <v>259</v>
      </c>
      <c r="F1198" s="472">
        <v>43830</v>
      </c>
      <c r="G1198" s="467" t="s">
        <v>2395</v>
      </c>
      <c r="H1198" s="467" t="s">
        <v>3855</v>
      </c>
      <c r="I1198" s="467" t="s">
        <v>2397</v>
      </c>
      <c r="J1198" s="467" t="s">
        <v>3856</v>
      </c>
      <c r="K1198" s="467">
        <v>15.47</v>
      </c>
      <c r="L1198" s="467" t="s">
        <v>10</v>
      </c>
      <c r="M1198" s="467">
        <v>20</v>
      </c>
      <c r="N1198" s="467" t="s">
        <v>399</v>
      </c>
      <c r="O1198" s="467" t="s">
        <v>2540</v>
      </c>
      <c r="P1198" s="467" t="s">
        <v>307</v>
      </c>
      <c r="Q1198" s="467" t="s">
        <v>2168</v>
      </c>
      <c r="R1198" s="467" t="s">
        <v>2168</v>
      </c>
      <c r="S1198" s="467" t="s">
        <v>61</v>
      </c>
      <c r="T1198" s="467" t="s">
        <v>240</v>
      </c>
      <c r="U1198" s="467" t="s">
        <v>302</v>
      </c>
      <c r="V1198" s="467">
        <v>18.16</v>
      </c>
      <c r="W1198" s="467">
        <v>20</v>
      </c>
    </row>
    <row r="1199" spans="1:23">
      <c r="A1199" s="467"/>
      <c r="B1199" s="467"/>
      <c r="C1199" s="468" t="s">
        <v>3857</v>
      </c>
      <c r="D1199" s="467" t="s">
        <v>207</v>
      </c>
      <c r="E1199" s="467" t="s">
        <v>259</v>
      </c>
      <c r="F1199" s="472">
        <v>43830</v>
      </c>
      <c r="G1199" s="467" t="s">
        <v>2395</v>
      </c>
      <c r="H1199" s="467" t="s">
        <v>2396</v>
      </c>
      <c r="I1199" s="467" t="s">
        <v>2397</v>
      </c>
      <c r="J1199" s="467" t="s">
        <v>463</v>
      </c>
      <c r="K1199" s="467">
        <v>0.17</v>
      </c>
      <c r="L1199" s="467" t="s">
        <v>10</v>
      </c>
      <c r="M1199" s="467">
        <v>0.22</v>
      </c>
      <c r="N1199" s="467" t="s">
        <v>394</v>
      </c>
      <c r="O1199" s="467" t="s">
        <v>2399</v>
      </c>
      <c r="P1199" s="467" t="s">
        <v>307</v>
      </c>
      <c r="Q1199" s="467" t="s">
        <v>461</v>
      </c>
      <c r="R1199" s="467" t="s">
        <v>2168</v>
      </c>
      <c r="S1199" s="467" t="s">
        <v>61</v>
      </c>
      <c r="T1199" s="467" t="s">
        <v>240</v>
      </c>
      <c r="U1199" s="467" t="s">
        <v>302</v>
      </c>
      <c r="V1199" s="467">
        <v>0.2</v>
      </c>
      <c r="W1199" s="467">
        <v>0.22</v>
      </c>
    </row>
    <row r="1200" spans="1:23">
      <c r="A1200" s="467"/>
      <c r="B1200" s="467"/>
      <c r="C1200" s="468" t="s">
        <v>3858</v>
      </c>
      <c r="D1200" s="467" t="s">
        <v>207</v>
      </c>
      <c r="E1200" s="467" t="s">
        <v>259</v>
      </c>
      <c r="F1200" s="472">
        <v>43830</v>
      </c>
      <c r="G1200" s="467" t="s">
        <v>2395</v>
      </c>
      <c r="H1200" s="467" t="s">
        <v>3078</v>
      </c>
      <c r="I1200" s="467" t="s">
        <v>2397</v>
      </c>
      <c r="J1200" s="467" t="s">
        <v>463</v>
      </c>
      <c r="K1200" s="467">
        <v>0.09</v>
      </c>
      <c r="L1200" s="467" t="s">
        <v>10</v>
      </c>
      <c r="M1200" s="467">
        <v>0.12</v>
      </c>
      <c r="N1200" s="467" t="s">
        <v>394</v>
      </c>
      <c r="O1200" s="467" t="s">
        <v>2399</v>
      </c>
      <c r="P1200" s="467" t="s">
        <v>307</v>
      </c>
      <c r="Q1200" s="467" t="s">
        <v>461</v>
      </c>
      <c r="R1200" s="467" t="s">
        <v>2168</v>
      </c>
      <c r="S1200" s="467" t="s">
        <v>61</v>
      </c>
      <c r="T1200" s="467" t="s">
        <v>240</v>
      </c>
      <c r="U1200" s="467" t="s">
        <v>302</v>
      </c>
      <c r="V1200" s="467">
        <v>0.11</v>
      </c>
      <c r="W1200" s="467">
        <v>0.12</v>
      </c>
    </row>
    <row r="1201" spans="1:23">
      <c r="A1201" s="467"/>
      <c r="B1201" s="467"/>
      <c r="C1201" s="468" t="s">
        <v>3859</v>
      </c>
      <c r="D1201" s="467" t="s">
        <v>207</v>
      </c>
      <c r="E1201" s="467" t="s">
        <v>259</v>
      </c>
      <c r="F1201" s="472">
        <v>43830</v>
      </c>
      <c r="G1201" s="467" t="s">
        <v>3779</v>
      </c>
      <c r="H1201" s="467" t="s">
        <v>3780</v>
      </c>
      <c r="I1201" s="467" t="s">
        <v>2499</v>
      </c>
      <c r="J1201" s="467" t="s">
        <v>3860</v>
      </c>
      <c r="K1201" s="467">
        <v>40.840000000000003</v>
      </c>
      <c r="L1201" s="467" t="s">
        <v>10</v>
      </c>
      <c r="M1201" s="467">
        <v>52.82</v>
      </c>
      <c r="N1201" s="467" t="s">
        <v>394</v>
      </c>
      <c r="O1201" s="467" t="s">
        <v>2399</v>
      </c>
      <c r="P1201" s="467" t="s">
        <v>445</v>
      </c>
      <c r="Q1201" s="467" t="s">
        <v>461</v>
      </c>
      <c r="R1201" s="467" t="s">
        <v>2168</v>
      </c>
      <c r="S1201" s="467" t="s">
        <v>61</v>
      </c>
      <c r="T1201" s="467" t="s">
        <v>240</v>
      </c>
      <c r="U1201" s="467" t="s">
        <v>302</v>
      </c>
      <c r="V1201" s="467">
        <v>47.95</v>
      </c>
      <c r="W1201" s="467">
        <v>52.82</v>
      </c>
    </row>
    <row r="1202" spans="1:23">
      <c r="A1202" s="467"/>
      <c r="B1202" s="467"/>
      <c r="C1202" s="468" t="s">
        <v>3861</v>
      </c>
      <c r="D1202" s="467" t="s">
        <v>208</v>
      </c>
      <c r="E1202" s="467" t="s">
        <v>259</v>
      </c>
      <c r="F1202" s="472">
        <v>43496</v>
      </c>
      <c r="G1202" s="467" t="s">
        <v>385</v>
      </c>
      <c r="H1202" s="467" t="s">
        <v>3005</v>
      </c>
      <c r="I1202" s="467" t="s">
        <v>3006</v>
      </c>
      <c r="J1202" s="467" t="s">
        <v>465</v>
      </c>
      <c r="K1202" s="467">
        <v>292.35000000000002</v>
      </c>
      <c r="L1202" s="467" t="s">
        <v>10</v>
      </c>
      <c r="M1202" s="467">
        <v>373.04</v>
      </c>
      <c r="N1202" s="467" t="s">
        <v>387</v>
      </c>
      <c r="O1202" s="467" t="s">
        <v>3007</v>
      </c>
      <c r="P1202" s="467" t="s">
        <v>307</v>
      </c>
      <c r="Q1202" s="467" t="s">
        <v>466</v>
      </c>
      <c r="R1202" s="467" t="s">
        <v>2168</v>
      </c>
      <c r="S1202" s="467" t="s">
        <v>61</v>
      </c>
      <c r="T1202" s="467" t="s">
        <v>240</v>
      </c>
      <c r="U1202" s="467" t="s">
        <v>302</v>
      </c>
      <c r="V1202" s="467">
        <v>323.85000000000002</v>
      </c>
      <c r="W1202" s="467">
        <v>373.04</v>
      </c>
    </row>
    <row r="1203" spans="1:23">
      <c r="A1203" s="467"/>
      <c r="B1203" s="467"/>
      <c r="C1203" s="468" t="s">
        <v>3862</v>
      </c>
      <c r="D1203" s="467" t="s">
        <v>208</v>
      </c>
      <c r="E1203" s="467" t="s">
        <v>259</v>
      </c>
      <c r="F1203" s="472">
        <v>43496</v>
      </c>
      <c r="G1203" s="467" t="s">
        <v>389</v>
      </c>
      <c r="H1203" s="467" t="s">
        <v>3005</v>
      </c>
      <c r="I1203" s="467" t="s">
        <v>3006</v>
      </c>
      <c r="J1203" s="467" t="s">
        <v>467</v>
      </c>
      <c r="K1203" s="467">
        <v>34.409999999999997</v>
      </c>
      <c r="L1203" s="467" t="s">
        <v>10</v>
      </c>
      <c r="M1203" s="467">
        <v>43.91</v>
      </c>
      <c r="N1203" s="467" t="s">
        <v>391</v>
      </c>
      <c r="O1203" s="467" t="s">
        <v>3009</v>
      </c>
      <c r="P1203" s="467" t="s">
        <v>307</v>
      </c>
      <c r="Q1203" s="467" t="s">
        <v>466</v>
      </c>
      <c r="R1203" s="467" t="s">
        <v>2168</v>
      </c>
      <c r="S1203" s="467" t="s">
        <v>61</v>
      </c>
      <c r="T1203" s="467" t="s">
        <v>240</v>
      </c>
      <c r="U1203" s="467" t="s">
        <v>302</v>
      </c>
      <c r="V1203" s="467">
        <v>38.119999999999997</v>
      </c>
      <c r="W1203" s="467">
        <v>43.91</v>
      </c>
    </row>
    <row r="1204" spans="1:23">
      <c r="A1204" s="467"/>
      <c r="B1204" s="467"/>
      <c r="C1204" s="468" t="s">
        <v>3863</v>
      </c>
      <c r="D1204" s="467" t="s">
        <v>208</v>
      </c>
      <c r="E1204" s="467" t="s">
        <v>259</v>
      </c>
      <c r="F1204" s="472">
        <v>43496</v>
      </c>
      <c r="G1204" s="467" t="s">
        <v>392</v>
      </c>
      <c r="H1204" s="467" t="s">
        <v>3005</v>
      </c>
      <c r="I1204" s="467" t="s">
        <v>3006</v>
      </c>
      <c r="J1204" s="467" t="s">
        <v>468</v>
      </c>
      <c r="K1204" s="467">
        <v>0.38</v>
      </c>
      <c r="L1204" s="467" t="s">
        <v>10</v>
      </c>
      <c r="M1204" s="467">
        <v>0.49</v>
      </c>
      <c r="N1204" s="467" t="s">
        <v>394</v>
      </c>
      <c r="O1204" s="467" t="s">
        <v>2399</v>
      </c>
      <c r="P1204" s="467" t="s">
        <v>307</v>
      </c>
      <c r="Q1204" s="467" t="s">
        <v>466</v>
      </c>
      <c r="R1204" s="467" t="s">
        <v>2168</v>
      </c>
      <c r="S1204" s="467" t="s">
        <v>61</v>
      </c>
      <c r="T1204" s="467" t="s">
        <v>240</v>
      </c>
      <c r="U1204" s="467" t="s">
        <v>302</v>
      </c>
      <c r="V1204" s="467">
        <v>0.42</v>
      </c>
      <c r="W1204" s="467">
        <v>0.49</v>
      </c>
    </row>
    <row r="1205" spans="1:23">
      <c r="A1205" s="467"/>
      <c r="B1205" s="467"/>
      <c r="C1205" s="468" t="s">
        <v>3864</v>
      </c>
      <c r="D1205" s="467" t="s">
        <v>208</v>
      </c>
      <c r="E1205" s="467" t="s">
        <v>259</v>
      </c>
      <c r="F1205" s="472">
        <v>43496</v>
      </c>
      <c r="G1205" s="467" t="s">
        <v>395</v>
      </c>
      <c r="H1205" s="467" t="s">
        <v>3005</v>
      </c>
      <c r="I1205" s="467" t="s">
        <v>3006</v>
      </c>
      <c r="J1205" s="467" t="s">
        <v>469</v>
      </c>
      <c r="K1205" s="467">
        <v>5.74</v>
      </c>
      <c r="L1205" s="467" t="s">
        <v>10</v>
      </c>
      <c r="M1205" s="467">
        <v>7.32</v>
      </c>
      <c r="N1205" s="467" t="s">
        <v>394</v>
      </c>
      <c r="O1205" s="467" t="s">
        <v>2399</v>
      </c>
      <c r="P1205" s="467" t="s">
        <v>307</v>
      </c>
      <c r="Q1205" s="467" t="s">
        <v>466</v>
      </c>
      <c r="R1205" s="467" t="s">
        <v>2168</v>
      </c>
      <c r="S1205" s="467" t="s">
        <v>61</v>
      </c>
      <c r="T1205" s="467" t="s">
        <v>240</v>
      </c>
      <c r="U1205" s="467" t="s">
        <v>302</v>
      </c>
      <c r="V1205" s="467">
        <v>6.36</v>
      </c>
      <c r="W1205" s="467">
        <v>7.32</v>
      </c>
    </row>
    <row r="1206" spans="1:23">
      <c r="A1206" s="467"/>
      <c r="B1206" s="467"/>
      <c r="C1206" s="468" t="s">
        <v>3865</v>
      </c>
      <c r="D1206" s="467" t="s">
        <v>208</v>
      </c>
      <c r="E1206" s="467" t="s">
        <v>259</v>
      </c>
      <c r="F1206" s="472">
        <v>43524</v>
      </c>
      <c r="G1206" s="467" t="s">
        <v>400</v>
      </c>
      <c r="H1206" s="467" t="s">
        <v>2824</v>
      </c>
      <c r="I1206" s="467" t="s">
        <v>2825</v>
      </c>
      <c r="J1206" s="467" t="s">
        <v>465</v>
      </c>
      <c r="K1206" s="467">
        <v>63.6</v>
      </c>
      <c r="L1206" s="467" t="s">
        <v>10</v>
      </c>
      <c r="M1206" s="467">
        <v>83.54</v>
      </c>
      <c r="N1206" s="467" t="s">
        <v>387</v>
      </c>
      <c r="O1206" s="467" t="s">
        <v>3007</v>
      </c>
      <c r="P1206" s="467" t="s">
        <v>307</v>
      </c>
      <c r="Q1206" s="467" t="s">
        <v>466</v>
      </c>
      <c r="R1206" s="467" t="s">
        <v>2168</v>
      </c>
      <c r="S1206" s="467" t="s">
        <v>61</v>
      </c>
      <c r="T1206" s="467" t="s">
        <v>240</v>
      </c>
      <c r="U1206" s="467" t="s">
        <v>302</v>
      </c>
      <c r="V1206" s="467">
        <v>72.819999999999993</v>
      </c>
      <c r="W1206" s="467">
        <v>83.54</v>
      </c>
    </row>
    <row r="1207" spans="1:23">
      <c r="A1207" s="467"/>
      <c r="B1207" s="467"/>
      <c r="C1207" s="468" t="s">
        <v>3866</v>
      </c>
      <c r="D1207" s="467" t="s">
        <v>208</v>
      </c>
      <c r="E1207" s="467" t="s">
        <v>259</v>
      </c>
      <c r="F1207" s="472">
        <v>43524</v>
      </c>
      <c r="G1207" s="467" t="s">
        <v>401</v>
      </c>
      <c r="H1207" s="467" t="s">
        <v>2824</v>
      </c>
      <c r="I1207" s="467" t="s">
        <v>2825</v>
      </c>
      <c r="J1207" s="467" t="s">
        <v>467</v>
      </c>
      <c r="K1207" s="467">
        <v>33.43</v>
      </c>
      <c r="L1207" s="467" t="s">
        <v>10</v>
      </c>
      <c r="M1207" s="467">
        <v>43.91</v>
      </c>
      <c r="N1207" s="467" t="s">
        <v>391</v>
      </c>
      <c r="O1207" s="467" t="s">
        <v>3009</v>
      </c>
      <c r="P1207" s="467" t="s">
        <v>307</v>
      </c>
      <c r="Q1207" s="467" t="s">
        <v>466</v>
      </c>
      <c r="R1207" s="467" t="s">
        <v>2168</v>
      </c>
      <c r="S1207" s="467" t="s">
        <v>61</v>
      </c>
      <c r="T1207" s="467" t="s">
        <v>240</v>
      </c>
      <c r="U1207" s="467" t="s">
        <v>302</v>
      </c>
      <c r="V1207" s="467">
        <v>38.28</v>
      </c>
      <c r="W1207" s="467">
        <v>43.91</v>
      </c>
    </row>
    <row r="1208" spans="1:23">
      <c r="A1208" s="467"/>
      <c r="B1208" s="467"/>
      <c r="C1208" s="468" t="s">
        <v>3867</v>
      </c>
      <c r="D1208" s="467" t="s">
        <v>208</v>
      </c>
      <c r="E1208" s="467" t="s">
        <v>259</v>
      </c>
      <c r="F1208" s="472">
        <v>43524</v>
      </c>
      <c r="G1208" s="467" t="s">
        <v>402</v>
      </c>
      <c r="H1208" s="467" t="s">
        <v>2824</v>
      </c>
      <c r="I1208" s="467" t="s">
        <v>2825</v>
      </c>
      <c r="J1208" s="467" t="s">
        <v>469</v>
      </c>
      <c r="K1208" s="467">
        <v>5.57</v>
      </c>
      <c r="L1208" s="467" t="s">
        <v>10</v>
      </c>
      <c r="M1208" s="467">
        <v>7.32</v>
      </c>
      <c r="N1208" s="467" t="s">
        <v>394</v>
      </c>
      <c r="O1208" s="467" t="s">
        <v>2399</v>
      </c>
      <c r="P1208" s="467" t="s">
        <v>307</v>
      </c>
      <c r="Q1208" s="467" t="s">
        <v>466</v>
      </c>
      <c r="R1208" s="467" t="s">
        <v>2168</v>
      </c>
      <c r="S1208" s="467" t="s">
        <v>61</v>
      </c>
      <c r="T1208" s="467" t="s">
        <v>240</v>
      </c>
      <c r="U1208" s="467" t="s">
        <v>302</v>
      </c>
      <c r="V1208" s="467">
        <v>6.38</v>
      </c>
      <c r="W1208" s="467">
        <v>7.32</v>
      </c>
    </row>
    <row r="1209" spans="1:23">
      <c r="A1209" s="467"/>
      <c r="B1209" s="467"/>
      <c r="C1209" s="468" t="s">
        <v>3868</v>
      </c>
      <c r="D1209" s="467" t="s">
        <v>208</v>
      </c>
      <c r="E1209" s="467" t="s">
        <v>259</v>
      </c>
      <c r="F1209" s="472">
        <v>43524</v>
      </c>
      <c r="G1209" s="467" t="s">
        <v>403</v>
      </c>
      <c r="H1209" s="467" t="s">
        <v>2824</v>
      </c>
      <c r="I1209" s="467" t="s">
        <v>2825</v>
      </c>
      <c r="J1209" s="467" t="s">
        <v>468</v>
      </c>
      <c r="K1209" s="467">
        <v>0.37</v>
      </c>
      <c r="L1209" s="467" t="s">
        <v>10</v>
      </c>
      <c r="M1209" s="467">
        <v>0.49</v>
      </c>
      <c r="N1209" s="467" t="s">
        <v>394</v>
      </c>
      <c r="O1209" s="467" t="s">
        <v>2399</v>
      </c>
      <c r="P1209" s="467" t="s">
        <v>307</v>
      </c>
      <c r="Q1209" s="467" t="s">
        <v>466</v>
      </c>
      <c r="R1209" s="467" t="s">
        <v>2168</v>
      </c>
      <c r="S1209" s="467" t="s">
        <v>61</v>
      </c>
      <c r="T1209" s="467" t="s">
        <v>240</v>
      </c>
      <c r="U1209" s="467" t="s">
        <v>302</v>
      </c>
      <c r="V1209" s="467">
        <v>0.42</v>
      </c>
      <c r="W1209" s="467">
        <v>0.49</v>
      </c>
    </row>
    <row r="1210" spans="1:23">
      <c r="A1210" s="467"/>
      <c r="B1210" s="467"/>
      <c r="C1210" s="468" t="s">
        <v>3869</v>
      </c>
      <c r="D1210" s="467" t="s">
        <v>208</v>
      </c>
      <c r="E1210" s="467" t="s">
        <v>259</v>
      </c>
      <c r="F1210" s="472">
        <v>43555</v>
      </c>
      <c r="G1210" s="467" t="s">
        <v>404</v>
      </c>
      <c r="H1210" s="467" t="s">
        <v>3084</v>
      </c>
      <c r="I1210" s="467" t="s">
        <v>2170</v>
      </c>
      <c r="J1210" s="467" t="s">
        <v>465</v>
      </c>
      <c r="K1210" s="467">
        <v>272.66000000000003</v>
      </c>
      <c r="L1210" s="467" t="s">
        <v>10</v>
      </c>
      <c r="M1210" s="467">
        <v>361.99</v>
      </c>
      <c r="N1210" s="467" t="s">
        <v>387</v>
      </c>
      <c r="O1210" s="467" t="s">
        <v>3007</v>
      </c>
      <c r="P1210" s="467" t="s">
        <v>307</v>
      </c>
      <c r="Q1210" s="467" t="s">
        <v>466</v>
      </c>
      <c r="R1210" s="467" t="s">
        <v>2168</v>
      </c>
      <c r="S1210" s="467" t="s">
        <v>61</v>
      </c>
      <c r="T1210" s="467" t="s">
        <v>240</v>
      </c>
      <c r="U1210" s="467" t="s">
        <v>302</v>
      </c>
      <c r="V1210" s="467">
        <v>318.89</v>
      </c>
      <c r="W1210" s="467">
        <v>361.99</v>
      </c>
    </row>
    <row r="1211" spans="1:23">
      <c r="A1211" s="467"/>
      <c r="B1211" s="467"/>
      <c r="C1211" s="468" t="s">
        <v>3870</v>
      </c>
      <c r="D1211" s="467" t="s">
        <v>208</v>
      </c>
      <c r="E1211" s="467" t="s">
        <v>259</v>
      </c>
      <c r="F1211" s="472">
        <v>43555</v>
      </c>
      <c r="G1211" s="467" t="s">
        <v>405</v>
      </c>
      <c r="H1211" s="467" t="s">
        <v>3084</v>
      </c>
      <c r="I1211" s="467" t="s">
        <v>2170</v>
      </c>
      <c r="J1211" s="467" t="s">
        <v>467</v>
      </c>
      <c r="K1211" s="467">
        <v>30.72</v>
      </c>
      <c r="L1211" s="467" t="s">
        <v>10</v>
      </c>
      <c r="M1211" s="467">
        <v>40.78</v>
      </c>
      <c r="N1211" s="467" t="s">
        <v>391</v>
      </c>
      <c r="O1211" s="467" t="s">
        <v>3009</v>
      </c>
      <c r="P1211" s="467" t="s">
        <v>307</v>
      </c>
      <c r="Q1211" s="467" t="s">
        <v>466</v>
      </c>
      <c r="R1211" s="467" t="s">
        <v>2168</v>
      </c>
      <c r="S1211" s="467" t="s">
        <v>61</v>
      </c>
      <c r="T1211" s="467" t="s">
        <v>240</v>
      </c>
      <c r="U1211" s="467" t="s">
        <v>302</v>
      </c>
      <c r="V1211" s="467">
        <v>35.93</v>
      </c>
      <c r="W1211" s="467">
        <v>40.78</v>
      </c>
    </row>
    <row r="1212" spans="1:23">
      <c r="A1212" s="467"/>
      <c r="B1212" s="467"/>
      <c r="C1212" s="468" t="s">
        <v>3871</v>
      </c>
      <c r="D1212" s="467" t="s">
        <v>208</v>
      </c>
      <c r="E1212" s="467" t="s">
        <v>259</v>
      </c>
      <c r="F1212" s="472">
        <v>43555</v>
      </c>
      <c r="G1212" s="467" t="s">
        <v>406</v>
      </c>
      <c r="H1212" s="467" t="s">
        <v>3084</v>
      </c>
      <c r="I1212" s="467" t="s">
        <v>2170</v>
      </c>
      <c r="J1212" s="467" t="s">
        <v>468</v>
      </c>
      <c r="K1212" s="467">
        <v>0.34</v>
      </c>
      <c r="L1212" s="467" t="s">
        <v>10</v>
      </c>
      <c r="M1212" s="467">
        <v>0.45</v>
      </c>
      <c r="N1212" s="467" t="s">
        <v>394</v>
      </c>
      <c r="O1212" s="467" t="s">
        <v>2399</v>
      </c>
      <c r="P1212" s="467" t="s">
        <v>307</v>
      </c>
      <c r="Q1212" s="467" t="s">
        <v>466</v>
      </c>
      <c r="R1212" s="467" t="s">
        <v>2168</v>
      </c>
      <c r="S1212" s="467" t="s">
        <v>61</v>
      </c>
      <c r="T1212" s="467" t="s">
        <v>240</v>
      </c>
      <c r="U1212" s="467" t="s">
        <v>302</v>
      </c>
      <c r="V1212" s="467">
        <v>0.4</v>
      </c>
      <c r="W1212" s="467">
        <v>0.45</v>
      </c>
    </row>
    <row r="1213" spans="1:23">
      <c r="A1213" s="467"/>
      <c r="B1213" s="467"/>
      <c r="C1213" s="468" t="s">
        <v>3872</v>
      </c>
      <c r="D1213" s="467" t="s">
        <v>208</v>
      </c>
      <c r="E1213" s="467" t="s">
        <v>259</v>
      </c>
      <c r="F1213" s="472">
        <v>43555</v>
      </c>
      <c r="G1213" s="467" t="s">
        <v>407</v>
      </c>
      <c r="H1213" s="467" t="s">
        <v>3084</v>
      </c>
      <c r="I1213" s="467" t="s">
        <v>2170</v>
      </c>
      <c r="J1213" s="467" t="s">
        <v>469</v>
      </c>
      <c r="K1213" s="467">
        <v>5.12</v>
      </c>
      <c r="L1213" s="467" t="s">
        <v>10</v>
      </c>
      <c r="M1213" s="467">
        <v>6.8</v>
      </c>
      <c r="N1213" s="467" t="s">
        <v>394</v>
      </c>
      <c r="O1213" s="467" t="s">
        <v>2399</v>
      </c>
      <c r="P1213" s="467" t="s">
        <v>307</v>
      </c>
      <c r="Q1213" s="467" t="s">
        <v>466</v>
      </c>
      <c r="R1213" s="467" t="s">
        <v>2168</v>
      </c>
      <c r="S1213" s="467" t="s">
        <v>61</v>
      </c>
      <c r="T1213" s="467" t="s">
        <v>240</v>
      </c>
      <c r="U1213" s="467" t="s">
        <v>302</v>
      </c>
      <c r="V1213" s="467">
        <v>5.99</v>
      </c>
      <c r="W1213" s="467">
        <v>6.8</v>
      </c>
    </row>
    <row r="1214" spans="1:23">
      <c r="A1214" s="467"/>
      <c r="B1214" s="467"/>
      <c r="C1214" s="468" t="s">
        <v>3873</v>
      </c>
      <c r="D1214" s="467" t="s">
        <v>208</v>
      </c>
      <c r="E1214" s="467" t="s">
        <v>259</v>
      </c>
      <c r="F1214" s="472">
        <v>43585</v>
      </c>
      <c r="G1214" s="467" t="s">
        <v>959</v>
      </c>
      <c r="H1214" s="467" t="s">
        <v>2790</v>
      </c>
      <c r="I1214" s="467" t="s">
        <v>2791</v>
      </c>
      <c r="J1214" s="467" t="s">
        <v>465</v>
      </c>
      <c r="K1214" s="467">
        <v>275.55</v>
      </c>
      <c r="L1214" s="467" t="s">
        <v>10</v>
      </c>
      <c r="M1214" s="467">
        <v>359.39</v>
      </c>
      <c r="N1214" s="467" t="s">
        <v>387</v>
      </c>
      <c r="O1214" s="467" t="s">
        <v>3007</v>
      </c>
      <c r="P1214" s="467" t="s">
        <v>307</v>
      </c>
      <c r="Q1214" s="467" t="s">
        <v>466</v>
      </c>
      <c r="R1214" s="467" t="s">
        <v>2168</v>
      </c>
      <c r="S1214" s="467" t="s">
        <v>61</v>
      </c>
      <c r="T1214" s="467" t="s">
        <v>240</v>
      </c>
      <c r="U1214" s="467" t="s">
        <v>302</v>
      </c>
      <c r="V1214" s="467">
        <v>322.07</v>
      </c>
      <c r="W1214" s="467">
        <v>359.39</v>
      </c>
    </row>
    <row r="1215" spans="1:23">
      <c r="A1215" s="467"/>
      <c r="B1215" s="467"/>
      <c r="C1215" s="468" t="s">
        <v>3874</v>
      </c>
      <c r="D1215" s="467" t="s">
        <v>208</v>
      </c>
      <c r="E1215" s="467" t="s">
        <v>259</v>
      </c>
      <c r="F1215" s="472">
        <v>43585</v>
      </c>
      <c r="G1215" s="467" t="s">
        <v>960</v>
      </c>
      <c r="H1215" s="467" t="s">
        <v>2790</v>
      </c>
      <c r="I1215" s="467" t="s">
        <v>2791</v>
      </c>
      <c r="J1215" s="467" t="s">
        <v>467</v>
      </c>
      <c r="K1215" s="467">
        <v>31.27</v>
      </c>
      <c r="L1215" s="467" t="s">
        <v>10</v>
      </c>
      <c r="M1215" s="467">
        <v>40.78</v>
      </c>
      <c r="N1215" s="467" t="s">
        <v>391</v>
      </c>
      <c r="O1215" s="467" t="s">
        <v>3009</v>
      </c>
      <c r="P1215" s="467" t="s">
        <v>307</v>
      </c>
      <c r="Q1215" s="467" t="s">
        <v>466</v>
      </c>
      <c r="R1215" s="467" t="s">
        <v>2168</v>
      </c>
      <c r="S1215" s="467" t="s">
        <v>61</v>
      </c>
      <c r="T1215" s="467" t="s">
        <v>240</v>
      </c>
      <c r="U1215" s="467" t="s">
        <v>302</v>
      </c>
      <c r="V1215" s="467">
        <v>36.549999999999997</v>
      </c>
      <c r="W1215" s="467">
        <v>40.78</v>
      </c>
    </row>
    <row r="1216" spans="1:23">
      <c r="A1216" s="467"/>
      <c r="B1216" s="467"/>
      <c r="C1216" s="468" t="s">
        <v>3875</v>
      </c>
      <c r="D1216" s="467" t="s">
        <v>208</v>
      </c>
      <c r="E1216" s="467" t="s">
        <v>259</v>
      </c>
      <c r="F1216" s="472">
        <v>43585</v>
      </c>
      <c r="G1216" s="467" t="s">
        <v>961</v>
      </c>
      <c r="H1216" s="467" t="s">
        <v>2790</v>
      </c>
      <c r="I1216" s="467" t="s">
        <v>2791</v>
      </c>
      <c r="J1216" s="467" t="s">
        <v>468</v>
      </c>
      <c r="K1216" s="467">
        <v>0.35</v>
      </c>
      <c r="L1216" s="467" t="s">
        <v>10</v>
      </c>
      <c r="M1216" s="467">
        <v>0.45</v>
      </c>
      <c r="N1216" s="467" t="s">
        <v>394</v>
      </c>
      <c r="O1216" s="467" t="s">
        <v>2399</v>
      </c>
      <c r="P1216" s="467" t="s">
        <v>307</v>
      </c>
      <c r="Q1216" s="467" t="s">
        <v>466</v>
      </c>
      <c r="R1216" s="467" t="s">
        <v>2168</v>
      </c>
      <c r="S1216" s="467" t="s">
        <v>61</v>
      </c>
      <c r="T1216" s="467" t="s">
        <v>240</v>
      </c>
      <c r="U1216" s="467" t="s">
        <v>302</v>
      </c>
      <c r="V1216" s="467">
        <v>0.41</v>
      </c>
      <c r="W1216" s="467">
        <v>0.45</v>
      </c>
    </row>
    <row r="1217" spans="1:23">
      <c r="A1217" s="467"/>
      <c r="B1217" s="467"/>
      <c r="C1217" s="468" t="s">
        <v>3876</v>
      </c>
      <c r="D1217" s="467" t="s">
        <v>208</v>
      </c>
      <c r="E1217" s="467" t="s">
        <v>259</v>
      </c>
      <c r="F1217" s="472">
        <v>43585</v>
      </c>
      <c r="G1217" s="467" t="s">
        <v>962</v>
      </c>
      <c r="H1217" s="467" t="s">
        <v>2790</v>
      </c>
      <c r="I1217" s="467" t="s">
        <v>2791</v>
      </c>
      <c r="J1217" s="467" t="s">
        <v>469</v>
      </c>
      <c r="K1217" s="467">
        <v>5.21</v>
      </c>
      <c r="L1217" s="467" t="s">
        <v>10</v>
      </c>
      <c r="M1217" s="467">
        <v>6.8</v>
      </c>
      <c r="N1217" s="467" t="s">
        <v>394</v>
      </c>
      <c r="O1217" s="467" t="s">
        <v>2399</v>
      </c>
      <c r="P1217" s="467" t="s">
        <v>307</v>
      </c>
      <c r="Q1217" s="467" t="s">
        <v>466</v>
      </c>
      <c r="R1217" s="467" t="s">
        <v>2168</v>
      </c>
      <c r="S1217" s="467" t="s">
        <v>61</v>
      </c>
      <c r="T1217" s="467" t="s">
        <v>240</v>
      </c>
      <c r="U1217" s="467" t="s">
        <v>302</v>
      </c>
      <c r="V1217" s="467">
        <v>6.09</v>
      </c>
      <c r="W1217" s="467">
        <v>6.8</v>
      </c>
    </row>
    <row r="1218" spans="1:23">
      <c r="A1218" s="467"/>
      <c r="B1218" s="467"/>
      <c r="C1218" s="468" t="s">
        <v>3877</v>
      </c>
      <c r="D1218" s="467" t="s">
        <v>208</v>
      </c>
      <c r="E1218" s="467" t="s">
        <v>259</v>
      </c>
      <c r="F1218" s="472">
        <v>43616</v>
      </c>
      <c r="G1218" s="467" t="s">
        <v>945</v>
      </c>
      <c r="H1218" s="467" t="s">
        <v>2799</v>
      </c>
      <c r="I1218" s="467" t="s">
        <v>2800</v>
      </c>
      <c r="J1218" s="467" t="s">
        <v>465</v>
      </c>
      <c r="K1218" s="467">
        <v>162.38</v>
      </c>
      <c r="L1218" s="467" t="s">
        <v>10</v>
      </c>
      <c r="M1218" s="467">
        <v>211.57</v>
      </c>
      <c r="N1218" s="467" t="s">
        <v>387</v>
      </c>
      <c r="O1218" s="467" t="s">
        <v>3007</v>
      </c>
      <c r="P1218" s="467" t="s">
        <v>307</v>
      </c>
      <c r="Q1218" s="467" t="s">
        <v>466</v>
      </c>
      <c r="R1218" s="467" t="s">
        <v>2168</v>
      </c>
      <c r="S1218" s="467" t="s">
        <v>61</v>
      </c>
      <c r="T1218" s="467" t="s">
        <v>240</v>
      </c>
      <c r="U1218" s="467" t="s">
        <v>302</v>
      </c>
      <c r="V1218" s="467">
        <v>188.07</v>
      </c>
      <c r="W1218" s="467">
        <v>211.57</v>
      </c>
    </row>
    <row r="1219" spans="1:23">
      <c r="A1219" s="467"/>
      <c r="B1219" s="467"/>
      <c r="C1219" s="468" t="s">
        <v>3878</v>
      </c>
      <c r="D1219" s="467" t="s">
        <v>208</v>
      </c>
      <c r="E1219" s="467" t="s">
        <v>259</v>
      </c>
      <c r="F1219" s="472">
        <v>43616</v>
      </c>
      <c r="G1219" s="467" t="s">
        <v>948</v>
      </c>
      <c r="H1219" s="467" t="s">
        <v>2799</v>
      </c>
      <c r="I1219" s="467" t="s">
        <v>2800</v>
      </c>
      <c r="J1219" s="467" t="s">
        <v>1091</v>
      </c>
      <c r="K1219" s="467">
        <v>19.260000000000002</v>
      </c>
      <c r="L1219" s="467" t="s">
        <v>10</v>
      </c>
      <c r="M1219" s="467">
        <v>25.09</v>
      </c>
      <c r="N1219" s="467" t="s">
        <v>391</v>
      </c>
      <c r="O1219" s="467" t="s">
        <v>3009</v>
      </c>
      <c r="P1219" s="467" t="s">
        <v>307</v>
      </c>
      <c r="Q1219" s="467" t="s">
        <v>466</v>
      </c>
      <c r="R1219" s="467" t="s">
        <v>2168</v>
      </c>
      <c r="S1219" s="467" t="s">
        <v>61</v>
      </c>
      <c r="T1219" s="467" t="s">
        <v>240</v>
      </c>
      <c r="U1219" s="467" t="s">
        <v>302</v>
      </c>
      <c r="V1219" s="467">
        <v>22.31</v>
      </c>
      <c r="W1219" s="467">
        <v>25.09</v>
      </c>
    </row>
    <row r="1220" spans="1:23">
      <c r="A1220" s="467"/>
      <c r="B1220" s="467"/>
      <c r="C1220" s="468" t="s">
        <v>3879</v>
      </c>
      <c r="D1220" s="467" t="s">
        <v>208</v>
      </c>
      <c r="E1220" s="467" t="s">
        <v>259</v>
      </c>
      <c r="F1220" s="472">
        <v>43616</v>
      </c>
      <c r="G1220" s="467" t="s">
        <v>950</v>
      </c>
      <c r="H1220" s="467" t="s">
        <v>2799</v>
      </c>
      <c r="I1220" s="467" t="s">
        <v>2800</v>
      </c>
      <c r="J1220" s="467" t="s">
        <v>469</v>
      </c>
      <c r="K1220" s="467">
        <v>3.21</v>
      </c>
      <c r="L1220" s="467" t="s">
        <v>10</v>
      </c>
      <c r="M1220" s="467">
        <v>4.18</v>
      </c>
      <c r="N1220" s="467" t="s">
        <v>394</v>
      </c>
      <c r="O1220" s="467" t="s">
        <v>2399</v>
      </c>
      <c r="P1220" s="467" t="s">
        <v>307</v>
      </c>
      <c r="Q1220" s="467" t="s">
        <v>466</v>
      </c>
      <c r="R1220" s="467" t="s">
        <v>2168</v>
      </c>
      <c r="S1220" s="467" t="s">
        <v>61</v>
      </c>
      <c r="T1220" s="467" t="s">
        <v>240</v>
      </c>
      <c r="U1220" s="467" t="s">
        <v>302</v>
      </c>
      <c r="V1220" s="467">
        <v>3.72</v>
      </c>
      <c r="W1220" s="467">
        <v>4.18</v>
      </c>
    </row>
    <row r="1221" spans="1:23">
      <c r="A1221" s="467"/>
      <c r="B1221" s="467"/>
      <c r="C1221" s="468" t="s">
        <v>3880</v>
      </c>
      <c r="D1221" s="467" t="s">
        <v>208</v>
      </c>
      <c r="E1221" s="467" t="s">
        <v>259</v>
      </c>
      <c r="F1221" s="472">
        <v>43616</v>
      </c>
      <c r="G1221" s="467" t="s">
        <v>911</v>
      </c>
      <c r="H1221" s="467" t="s">
        <v>2799</v>
      </c>
      <c r="I1221" s="467" t="s">
        <v>2800</v>
      </c>
      <c r="J1221" s="467" t="s">
        <v>468</v>
      </c>
      <c r="K1221" s="467">
        <v>0.21</v>
      </c>
      <c r="L1221" s="467" t="s">
        <v>10</v>
      </c>
      <c r="M1221" s="467">
        <v>0.28000000000000003</v>
      </c>
      <c r="N1221" s="467" t="s">
        <v>394</v>
      </c>
      <c r="O1221" s="467" t="s">
        <v>2399</v>
      </c>
      <c r="P1221" s="467" t="s">
        <v>307</v>
      </c>
      <c r="Q1221" s="467" t="s">
        <v>466</v>
      </c>
      <c r="R1221" s="467" t="s">
        <v>2168</v>
      </c>
      <c r="S1221" s="467" t="s">
        <v>61</v>
      </c>
      <c r="T1221" s="467" t="s">
        <v>240</v>
      </c>
      <c r="U1221" s="467" t="s">
        <v>302</v>
      </c>
      <c r="V1221" s="467">
        <v>0.24</v>
      </c>
      <c r="W1221" s="467">
        <v>0.28000000000000003</v>
      </c>
    </row>
    <row r="1222" spans="1:23">
      <c r="A1222" s="467"/>
      <c r="B1222" s="467"/>
      <c r="C1222" s="468" t="s">
        <v>3881</v>
      </c>
      <c r="D1222" s="467" t="s">
        <v>208</v>
      </c>
      <c r="E1222" s="467" t="s">
        <v>259</v>
      </c>
      <c r="F1222" s="472">
        <v>43646</v>
      </c>
      <c r="G1222" s="467" t="s">
        <v>953</v>
      </c>
      <c r="H1222" s="467" t="s">
        <v>2402</v>
      </c>
      <c r="I1222" s="467" t="s">
        <v>2201</v>
      </c>
      <c r="J1222" s="467" t="s">
        <v>1092</v>
      </c>
      <c r="K1222" s="467">
        <v>183.59</v>
      </c>
      <c r="L1222" s="467" t="s">
        <v>10</v>
      </c>
      <c r="M1222" s="467">
        <v>231.73</v>
      </c>
      <c r="N1222" s="467" t="s">
        <v>387</v>
      </c>
      <c r="O1222" s="467" t="s">
        <v>3007</v>
      </c>
      <c r="P1222" s="467" t="s">
        <v>307</v>
      </c>
      <c r="Q1222" s="467" t="s">
        <v>466</v>
      </c>
      <c r="R1222" s="467" t="s">
        <v>2168</v>
      </c>
      <c r="S1222" s="467" t="s">
        <v>61</v>
      </c>
      <c r="T1222" s="467" t="s">
        <v>240</v>
      </c>
      <c r="U1222" s="467" t="s">
        <v>302</v>
      </c>
      <c r="V1222" s="467">
        <v>207.74</v>
      </c>
      <c r="W1222" s="467">
        <v>231.73</v>
      </c>
    </row>
    <row r="1223" spans="1:23">
      <c r="A1223" s="467"/>
      <c r="B1223" s="467"/>
      <c r="C1223" s="468" t="s">
        <v>3882</v>
      </c>
      <c r="D1223" s="467" t="s">
        <v>208</v>
      </c>
      <c r="E1223" s="467" t="s">
        <v>259</v>
      </c>
      <c r="F1223" s="472">
        <v>43646</v>
      </c>
      <c r="G1223" s="467" t="s">
        <v>955</v>
      </c>
      <c r="H1223" s="467" t="s">
        <v>2402</v>
      </c>
      <c r="I1223" s="467" t="s">
        <v>2201</v>
      </c>
      <c r="J1223" s="467" t="s">
        <v>1093</v>
      </c>
      <c r="K1223" s="467">
        <v>19.88</v>
      </c>
      <c r="L1223" s="467" t="s">
        <v>10</v>
      </c>
      <c r="M1223" s="467">
        <v>25.09</v>
      </c>
      <c r="N1223" s="467" t="s">
        <v>391</v>
      </c>
      <c r="O1223" s="467" t="s">
        <v>3009</v>
      </c>
      <c r="P1223" s="467" t="s">
        <v>307</v>
      </c>
      <c r="Q1223" s="467" t="s">
        <v>466</v>
      </c>
      <c r="R1223" s="467" t="s">
        <v>2168</v>
      </c>
      <c r="S1223" s="467" t="s">
        <v>61</v>
      </c>
      <c r="T1223" s="467" t="s">
        <v>240</v>
      </c>
      <c r="U1223" s="467" t="s">
        <v>302</v>
      </c>
      <c r="V1223" s="467">
        <v>22.5</v>
      </c>
      <c r="W1223" s="467">
        <v>25.09</v>
      </c>
    </row>
    <row r="1224" spans="1:23">
      <c r="A1224" s="467"/>
      <c r="B1224" s="467"/>
      <c r="C1224" s="468" t="s">
        <v>3883</v>
      </c>
      <c r="D1224" s="467" t="s">
        <v>208</v>
      </c>
      <c r="E1224" s="467" t="s">
        <v>259</v>
      </c>
      <c r="F1224" s="472">
        <v>43646</v>
      </c>
      <c r="G1224" s="467" t="s">
        <v>957</v>
      </c>
      <c r="H1224" s="467" t="s">
        <v>2402</v>
      </c>
      <c r="I1224" s="467" t="s">
        <v>2201</v>
      </c>
      <c r="J1224" s="467" t="s">
        <v>1094</v>
      </c>
      <c r="K1224" s="467">
        <v>3.31</v>
      </c>
      <c r="L1224" s="467" t="s">
        <v>10</v>
      </c>
      <c r="M1224" s="467">
        <v>4.18</v>
      </c>
      <c r="N1224" s="467" t="s">
        <v>394</v>
      </c>
      <c r="O1224" s="467" t="s">
        <v>2399</v>
      </c>
      <c r="P1224" s="467" t="s">
        <v>307</v>
      </c>
      <c r="Q1224" s="467" t="s">
        <v>466</v>
      </c>
      <c r="R1224" s="467" t="s">
        <v>2168</v>
      </c>
      <c r="S1224" s="467" t="s">
        <v>61</v>
      </c>
      <c r="T1224" s="467" t="s">
        <v>240</v>
      </c>
      <c r="U1224" s="467" t="s">
        <v>302</v>
      </c>
      <c r="V1224" s="467">
        <v>3.75</v>
      </c>
      <c r="W1224" s="467">
        <v>4.18</v>
      </c>
    </row>
    <row r="1225" spans="1:23">
      <c r="A1225" s="467"/>
      <c r="B1225" s="467"/>
      <c r="C1225" s="468" t="s">
        <v>3884</v>
      </c>
      <c r="D1225" s="467" t="s">
        <v>208</v>
      </c>
      <c r="E1225" s="467" t="s">
        <v>259</v>
      </c>
      <c r="F1225" s="472">
        <v>43646</v>
      </c>
      <c r="G1225" s="467" t="s">
        <v>857</v>
      </c>
      <c r="H1225" s="467" t="s">
        <v>2402</v>
      </c>
      <c r="I1225" s="467" t="s">
        <v>2201</v>
      </c>
      <c r="J1225" s="467" t="s">
        <v>468</v>
      </c>
      <c r="K1225" s="467">
        <v>0.22</v>
      </c>
      <c r="L1225" s="467" t="s">
        <v>10</v>
      </c>
      <c r="M1225" s="467">
        <v>0.28000000000000003</v>
      </c>
      <c r="N1225" s="467" t="s">
        <v>394</v>
      </c>
      <c r="O1225" s="467" t="s">
        <v>2399</v>
      </c>
      <c r="P1225" s="467" t="s">
        <v>307</v>
      </c>
      <c r="Q1225" s="467" t="s">
        <v>466</v>
      </c>
      <c r="R1225" s="467" t="s">
        <v>2168</v>
      </c>
      <c r="S1225" s="467" t="s">
        <v>61</v>
      </c>
      <c r="T1225" s="467" t="s">
        <v>240</v>
      </c>
      <c r="U1225" s="467" t="s">
        <v>302</v>
      </c>
      <c r="V1225" s="467">
        <v>0.25</v>
      </c>
      <c r="W1225" s="467">
        <v>0.28000000000000003</v>
      </c>
    </row>
    <row r="1226" spans="1:23">
      <c r="A1226" s="467"/>
      <c r="B1226" s="467"/>
      <c r="C1226" s="468" t="s">
        <v>3885</v>
      </c>
      <c r="D1226" s="467" t="s">
        <v>208</v>
      </c>
      <c r="E1226" s="467" t="s">
        <v>259</v>
      </c>
      <c r="F1226" s="472">
        <v>43677</v>
      </c>
      <c r="G1226" s="467" t="s">
        <v>1870</v>
      </c>
      <c r="H1226" s="467" t="s">
        <v>2410</v>
      </c>
      <c r="I1226" s="467" t="s">
        <v>2411</v>
      </c>
      <c r="J1226" s="467" t="s">
        <v>1983</v>
      </c>
      <c r="K1226" s="467">
        <v>170.38</v>
      </c>
      <c r="L1226" s="467" t="s">
        <v>10</v>
      </c>
      <c r="M1226" s="467">
        <v>216.37</v>
      </c>
      <c r="N1226" s="467" t="s">
        <v>387</v>
      </c>
      <c r="O1226" s="467" t="s">
        <v>3007</v>
      </c>
      <c r="P1226" s="467" t="s">
        <v>307</v>
      </c>
      <c r="Q1226" s="467" t="s">
        <v>466</v>
      </c>
      <c r="R1226" s="467" t="s">
        <v>2168</v>
      </c>
      <c r="S1226" s="467" t="s">
        <v>61</v>
      </c>
      <c r="T1226" s="467" t="s">
        <v>240</v>
      </c>
      <c r="U1226" s="467" t="s">
        <v>302</v>
      </c>
      <c r="V1226" s="467">
        <v>190.52</v>
      </c>
      <c r="W1226" s="467">
        <v>216.37</v>
      </c>
    </row>
    <row r="1227" spans="1:23">
      <c r="A1227" s="467"/>
      <c r="B1227" s="467"/>
      <c r="C1227" s="468" t="s">
        <v>3886</v>
      </c>
      <c r="D1227" s="467" t="s">
        <v>208</v>
      </c>
      <c r="E1227" s="467" t="s">
        <v>259</v>
      </c>
      <c r="F1227" s="472">
        <v>43677</v>
      </c>
      <c r="G1227" s="467" t="s">
        <v>1872</v>
      </c>
      <c r="H1227" s="467" t="s">
        <v>2410</v>
      </c>
      <c r="I1227" s="467" t="s">
        <v>2411</v>
      </c>
      <c r="J1227" s="467" t="s">
        <v>1093</v>
      </c>
      <c r="K1227" s="467">
        <v>19.760000000000002</v>
      </c>
      <c r="L1227" s="467" t="s">
        <v>10</v>
      </c>
      <c r="M1227" s="467">
        <v>25.09</v>
      </c>
      <c r="N1227" s="467" t="s">
        <v>391</v>
      </c>
      <c r="O1227" s="467" t="s">
        <v>3009</v>
      </c>
      <c r="P1227" s="467" t="s">
        <v>307</v>
      </c>
      <c r="Q1227" s="467" t="s">
        <v>466</v>
      </c>
      <c r="R1227" s="467" t="s">
        <v>2168</v>
      </c>
      <c r="S1227" s="467" t="s">
        <v>61</v>
      </c>
      <c r="T1227" s="467" t="s">
        <v>240</v>
      </c>
      <c r="U1227" s="467" t="s">
        <v>302</v>
      </c>
      <c r="V1227" s="467">
        <v>22.1</v>
      </c>
      <c r="W1227" s="467">
        <v>25.09</v>
      </c>
    </row>
    <row r="1228" spans="1:23">
      <c r="A1228" s="467"/>
      <c r="B1228" s="467"/>
      <c r="C1228" s="468" t="s">
        <v>3887</v>
      </c>
      <c r="D1228" s="467" t="s">
        <v>208</v>
      </c>
      <c r="E1228" s="467" t="s">
        <v>259</v>
      </c>
      <c r="F1228" s="472">
        <v>43677</v>
      </c>
      <c r="G1228" s="467" t="s">
        <v>1874</v>
      </c>
      <c r="H1228" s="467" t="s">
        <v>2410</v>
      </c>
      <c r="I1228" s="467" t="s">
        <v>2411</v>
      </c>
      <c r="J1228" s="467" t="s">
        <v>1094</v>
      </c>
      <c r="K1228" s="467">
        <v>3.29</v>
      </c>
      <c r="L1228" s="467" t="s">
        <v>10</v>
      </c>
      <c r="M1228" s="467">
        <v>4.18</v>
      </c>
      <c r="N1228" s="467" t="s">
        <v>394</v>
      </c>
      <c r="O1228" s="467" t="s">
        <v>2399</v>
      </c>
      <c r="P1228" s="467" t="s">
        <v>307</v>
      </c>
      <c r="Q1228" s="467" t="s">
        <v>466</v>
      </c>
      <c r="R1228" s="467" t="s">
        <v>2168</v>
      </c>
      <c r="S1228" s="467" t="s">
        <v>61</v>
      </c>
      <c r="T1228" s="467" t="s">
        <v>240</v>
      </c>
      <c r="U1228" s="467" t="s">
        <v>302</v>
      </c>
      <c r="V1228" s="467">
        <v>3.68</v>
      </c>
      <c r="W1228" s="467">
        <v>4.18</v>
      </c>
    </row>
    <row r="1229" spans="1:23">
      <c r="A1229" s="467"/>
      <c r="B1229" s="467"/>
      <c r="C1229" s="468" t="s">
        <v>3888</v>
      </c>
      <c r="D1229" s="467" t="s">
        <v>208</v>
      </c>
      <c r="E1229" s="467" t="s">
        <v>259</v>
      </c>
      <c r="F1229" s="472">
        <v>43677</v>
      </c>
      <c r="G1229" s="467" t="s">
        <v>1808</v>
      </c>
      <c r="H1229" s="467" t="s">
        <v>2410</v>
      </c>
      <c r="I1229" s="467" t="s">
        <v>2411</v>
      </c>
      <c r="J1229" s="467" t="s">
        <v>468</v>
      </c>
      <c r="K1229" s="467">
        <v>0.22</v>
      </c>
      <c r="L1229" s="467" t="s">
        <v>10</v>
      </c>
      <c r="M1229" s="467">
        <v>0.28000000000000003</v>
      </c>
      <c r="N1229" s="467" t="s">
        <v>394</v>
      </c>
      <c r="O1229" s="467" t="s">
        <v>2399</v>
      </c>
      <c r="P1229" s="467" t="s">
        <v>307</v>
      </c>
      <c r="Q1229" s="467" t="s">
        <v>466</v>
      </c>
      <c r="R1229" s="467" t="s">
        <v>2168</v>
      </c>
      <c r="S1229" s="467" t="s">
        <v>61</v>
      </c>
      <c r="T1229" s="467" t="s">
        <v>240</v>
      </c>
      <c r="U1229" s="467" t="s">
        <v>302</v>
      </c>
      <c r="V1229" s="467">
        <v>0.25</v>
      </c>
      <c r="W1229" s="467">
        <v>0.28000000000000003</v>
      </c>
    </row>
    <row r="1230" spans="1:23">
      <c r="A1230" s="467"/>
      <c r="B1230" s="467"/>
      <c r="C1230" s="468" t="s">
        <v>3889</v>
      </c>
      <c r="D1230" s="467" t="s">
        <v>208</v>
      </c>
      <c r="E1230" s="467" t="s">
        <v>259</v>
      </c>
      <c r="F1230" s="472">
        <v>43708</v>
      </c>
      <c r="G1230" s="467" t="s">
        <v>1875</v>
      </c>
      <c r="H1230" s="467" t="s">
        <v>2435</v>
      </c>
      <c r="I1230" s="467" t="s">
        <v>2332</v>
      </c>
      <c r="J1230" s="467" t="s">
        <v>1984</v>
      </c>
      <c r="K1230" s="467">
        <v>133.80000000000001</v>
      </c>
      <c r="L1230" s="467" t="s">
        <v>10</v>
      </c>
      <c r="M1230" s="467">
        <v>163.47</v>
      </c>
      <c r="N1230" s="467" t="s">
        <v>387</v>
      </c>
      <c r="O1230" s="467" t="s">
        <v>3007</v>
      </c>
      <c r="P1230" s="467" t="s">
        <v>307</v>
      </c>
      <c r="Q1230" s="467" t="s">
        <v>466</v>
      </c>
      <c r="R1230" s="467" t="s">
        <v>2168</v>
      </c>
      <c r="S1230" s="467" t="s">
        <v>61</v>
      </c>
      <c r="T1230" s="467" t="s">
        <v>240</v>
      </c>
      <c r="U1230" s="467" t="s">
        <v>302</v>
      </c>
      <c r="V1230" s="467">
        <v>145.99</v>
      </c>
      <c r="W1230" s="467">
        <v>163.47</v>
      </c>
    </row>
    <row r="1231" spans="1:23">
      <c r="A1231" s="467"/>
      <c r="B1231" s="467"/>
      <c r="C1231" s="468" t="s">
        <v>3890</v>
      </c>
      <c r="D1231" s="467" t="s">
        <v>208</v>
      </c>
      <c r="E1231" s="467" t="s">
        <v>259</v>
      </c>
      <c r="F1231" s="472">
        <v>43708</v>
      </c>
      <c r="G1231" s="467" t="s">
        <v>1877</v>
      </c>
      <c r="H1231" s="467" t="s">
        <v>2435</v>
      </c>
      <c r="I1231" s="467" t="s">
        <v>2332</v>
      </c>
      <c r="J1231" s="467" t="s">
        <v>1985</v>
      </c>
      <c r="K1231" s="467">
        <v>15.4</v>
      </c>
      <c r="L1231" s="467" t="s">
        <v>10</v>
      </c>
      <c r="M1231" s="467">
        <v>18.82</v>
      </c>
      <c r="N1231" s="467" t="s">
        <v>391</v>
      </c>
      <c r="O1231" s="467" t="s">
        <v>3009</v>
      </c>
      <c r="P1231" s="467" t="s">
        <v>307</v>
      </c>
      <c r="Q1231" s="467" t="s">
        <v>466</v>
      </c>
      <c r="R1231" s="467" t="s">
        <v>2168</v>
      </c>
      <c r="S1231" s="467" t="s">
        <v>61</v>
      </c>
      <c r="T1231" s="467" t="s">
        <v>240</v>
      </c>
      <c r="U1231" s="467" t="s">
        <v>302</v>
      </c>
      <c r="V1231" s="467">
        <v>16.8</v>
      </c>
      <c r="W1231" s="467">
        <v>18.82</v>
      </c>
    </row>
    <row r="1232" spans="1:23">
      <c r="A1232" s="467"/>
      <c r="B1232" s="467"/>
      <c r="C1232" s="468" t="s">
        <v>3891</v>
      </c>
      <c r="D1232" s="467" t="s">
        <v>208</v>
      </c>
      <c r="E1232" s="467" t="s">
        <v>259</v>
      </c>
      <c r="F1232" s="472">
        <v>43708</v>
      </c>
      <c r="G1232" s="467" t="s">
        <v>1879</v>
      </c>
      <c r="H1232" s="467" t="s">
        <v>2435</v>
      </c>
      <c r="I1232" s="467" t="s">
        <v>2332</v>
      </c>
      <c r="J1232" s="467" t="s">
        <v>1986</v>
      </c>
      <c r="K1232" s="467">
        <v>2.57</v>
      </c>
      <c r="L1232" s="467" t="s">
        <v>10</v>
      </c>
      <c r="M1232" s="467">
        <v>3.14</v>
      </c>
      <c r="N1232" s="467" t="s">
        <v>394</v>
      </c>
      <c r="O1232" s="467" t="s">
        <v>2399</v>
      </c>
      <c r="P1232" s="467" t="s">
        <v>307</v>
      </c>
      <c r="Q1232" s="467" t="s">
        <v>466</v>
      </c>
      <c r="R1232" s="467" t="s">
        <v>2168</v>
      </c>
      <c r="S1232" s="467" t="s">
        <v>61</v>
      </c>
      <c r="T1232" s="467" t="s">
        <v>240</v>
      </c>
      <c r="U1232" s="467" t="s">
        <v>302</v>
      </c>
      <c r="V1232" s="467">
        <v>2.8</v>
      </c>
      <c r="W1232" s="467">
        <v>3.14</v>
      </c>
    </row>
    <row r="1233" spans="1:23">
      <c r="A1233" s="467"/>
      <c r="B1233" s="467"/>
      <c r="C1233" s="468" t="s">
        <v>3892</v>
      </c>
      <c r="D1233" s="467" t="s">
        <v>208</v>
      </c>
      <c r="E1233" s="467" t="s">
        <v>259</v>
      </c>
      <c r="F1233" s="472">
        <v>43708</v>
      </c>
      <c r="G1233" s="467" t="s">
        <v>1840</v>
      </c>
      <c r="H1233" s="467" t="s">
        <v>2435</v>
      </c>
      <c r="I1233" s="467" t="s">
        <v>2332</v>
      </c>
      <c r="J1233" s="467" t="s">
        <v>1987</v>
      </c>
      <c r="K1233" s="467">
        <v>0.17</v>
      </c>
      <c r="L1233" s="467" t="s">
        <v>10</v>
      </c>
      <c r="M1233" s="467">
        <v>0.21</v>
      </c>
      <c r="N1233" s="467" t="s">
        <v>394</v>
      </c>
      <c r="O1233" s="467" t="s">
        <v>2399</v>
      </c>
      <c r="P1233" s="467" t="s">
        <v>307</v>
      </c>
      <c r="Q1233" s="467" t="s">
        <v>466</v>
      </c>
      <c r="R1233" s="467" t="s">
        <v>2168</v>
      </c>
      <c r="S1233" s="467" t="s">
        <v>61</v>
      </c>
      <c r="T1233" s="467" t="s">
        <v>240</v>
      </c>
      <c r="U1233" s="467" t="s">
        <v>302</v>
      </c>
      <c r="V1233" s="467">
        <v>0.19</v>
      </c>
      <c r="W1233" s="467">
        <v>0.21</v>
      </c>
    </row>
    <row r="1234" spans="1:23">
      <c r="A1234" s="467"/>
      <c r="B1234" s="467"/>
      <c r="C1234" s="468" t="s">
        <v>3893</v>
      </c>
      <c r="D1234" s="467" t="s">
        <v>208</v>
      </c>
      <c r="E1234" s="467" t="s">
        <v>259</v>
      </c>
      <c r="F1234" s="472">
        <v>43738</v>
      </c>
      <c r="G1234" s="467" t="s">
        <v>1583</v>
      </c>
      <c r="H1234" s="467" t="s">
        <v>2858</v>
      </c>
      <c r="I1234" s="467" t="s">
        <v>2248</v>
      </c>
      <c r="J1234" s="467" t="s">
        <v>1634</v>
      </c>
      <c r="K1234" s="467">
        <v>91.58</v>
      </c>
      <c r="L1234" s="467" t="s">
        <v>10</v>
      </c>
      <c r="M1234" s="467">
        <v>111.38</v>
      </c>
      <c r="N1234" s="467" t="s">
        <v>387</v>
      </c>
      <c r="O1234" s="467" t="s">
        <v>3007</v>
      </c>
      <c r="P1234" s="467" t="s">
        <v>307</v>
      </c>
      <c r="Q1234" s="467" t="s">
        <v>466</v>
      </c>
      <c r="R1234" s="467" t="s">
        <v>2168</v>
      </c>
      <c r="S1234" s="467" t="s">
        <v>61</v>
      </c>
      <c r="T1234" s="467" t="s">
        <v>240</v>
      </c>
      <c r="U1234" s="467" t="s">
        <v>302</v>
      </c>
      <c r="V1234" s="467">
        <v>101.16</v>
      </c>
      <c r="W1234" s="467">
        <v>111.38</v>
      </c>
    </row>
    <row r="1235" spans="1:23">
      <c r="A1235" s="467"/>
      <c r="B1235" s="467"/>
      <c r="C1235" s="468" t="s">
        <v>3894</v>
      </c>
      <c r="D1235" s="467" t="s">
        <v>208</v>
      </c>
      <c r="E1235" s="467" t="s">
        <v>259</v>
      </c>
      <c r="F1235" s="472">
        <v>43738</v>
      </c>
      <c r="G1235" s="467" t="s">
        <v>1584</v>
      </c>
      <c r="H1235" s="467" t="s">
        <v>2858</v>
      </c>
      <c r="I1235" s="467" t="s">
        <v>2248</v>
      </c>
      <c r="J1235" s="467" t="s">
        <v>1635</v>
      </c>
      <c r="K1235" s="467">
        <v>10.32</v>
      </c>
      <c r="L1235" s="467" t="s">
        <v>10</v>
      </c>
      <c r="M1235" s="467">
        <v>12.55</v>
      </c>
      <c r="N1235" s="467" t="s">
        <v>391</v>
      </c>
      <c r="O1235" s="467" t="s">
        <v>3009</v>
      </c>
      <c r="P1235" s="467" t="s">
        <v>307</v>
      </c>
      <c r="Q1235" s="467" t="s">
        <v>466</v>
      </c>
      <c r="R1235" s="467" t="s">
        <v>2168</v>
      </c>
      <c r="S1235" s="467" t="s">
        <v>61</v>
      </c>
      <c r="T1235" s="467" t="s">
        <v>240</v>
      </c>
      <c r="U1235" s="467" t="s">
        <v>302</v>
      </c>
      <c r="V1235" s="467">
        <v>11.4</v>
      </c>
      <c r="W1235" s="467">
        <v>12.55</v>
      </c>
    </row>
    <row r="1236" spans="1:23">
      <c r="A1236" s="467"/>
      <c r="B1236" s="467"/>
      <c r="C1236" s="468" t="s">
        <v>3895</v>
      </c>
      <c r="D1236" s="467" t="s">
        <v>208</v>
      </c>
      <c r="E1236" s="467" t="s">
        <v>259</v>
      </c>
      <c r="F1236" s="472">
        <v>43738</v>
      </c>
      <c r="G1236" s="467" t="s">
        <v>1586</v>
      </c>
      <c r="H1236" s="467" t="s">
        <v>2858</v>
      </c>
      <c r="I1236" s="467" t="s">
        <v>2248</v>
      </c>
      <c r="J1236" s="467" t="s">
        <v>1636</v>
      </c>
      <c r="K1236" s="467">
        <v>1.72</v>
      </c>
      <c r="L1236" s="467" t="s">
        <v>10</v>
      </c>
      <c r="M1236" s="467">
        <v>2.09</v>
      </c>
      <c r="N1236" s="467" t="s">
        <v>394</v>
      </c>
      <c r="O1236" s="467" t="s">
        <v>2399</v>
      </c>
      <c r="P1236" s="467" t="s">
        <v>307</v>
      </c>
      <c r="Q1236" s="467" t="s">
        <v>466</v>
      </c>
      <c r="R1236" s="467" t="s">
        <v>2168</v>
      </c>
      <c r="S1236" s="467" t="s">
        <v>61</v>
      </c>
      <c r="T1236" s="467" t="s">
        <v>240</v>
      </c>
      <c r="U1236" s="467" t="s">
        <v>302</v>
      </c>
      <c r="V1236" s="467">
        <v>1.9</v>
      </c>
      <c r="W1236" s="467">
        <v>2.09</v>
      </c>
    </row>
    <row r="1237" spans="1:23">
      <c r="A1237" s="467"/>
      <c r="B1237" s="467"/>
      <c r="C1237" s="468" t="s">
        <v>3896</v>
      </c>
      <c r="D1237" s="467" t="s">
        <v>208</v>
      </c>
      <c r="E1237" s="467" t="s">
        <v>259</v>
      </c>
      <c r="F1237" s="472">
        <v>43738</v>
      </c>
      <c r="G1237" s="467" t="s">
        <v>1588</v>
      </c>
      <c r="H1237" s="467" t="s">
        <v>2858</v>
      </c>
      <c r="I1237" s="467" t="s">
        <v>2248</v>
      </c>
      <c r="J1237" s="467" t="s">
        <v>1637</v>
      </c>
      <c r="K1237" s="467">
        <v>0.12</v>
      </c>
      <c r="L1237" s="467" t="s">
        <v>10</v>
      </c>
      <c r="M1237" s="467">
        <v>0.14000000000000001</v>
      </c>
      <c r="N1237" s="467" t="s">
        <v>394</v>
      </c>
      <c r="O1237" s="467" t="s">
        <v>2399</v>
      </c>
      <c r="P1237" s="467" t="s">
        <v>307</v>
      </c>
      <c r="Q1237" s="467" t="s">
        <v>466</v>
      </c>
      <c r="R1237" s="467" t="s">
        <v>2168</v>
      </c>
      <c r="S1237" s="467" t="s">
        <v>61</v>
      </c>
      <c r="T1237" s="467" t="s">
        <v>240</v>
      </c>
      <c r="U1237" s="467" t="s">
        <v>302</v>
      </c>
      <c r="V1237" s="467">
        <v>0.13</v>
      </c>
      <c r="W1237" s="467">
        <v>0.14000000000000001</v>
      </c>
    </row>
    <row r="1238" spans="1:23">
      <c r="A1238" s="467"/>
      <c r="B1238" s="467"/>
      <c r="C1238" s="468" t="s">
        <v>3897</v>
      </c>
      <c r="D1238" s="467" t="s">
        <v>208</v>
      </c>
      <c r="E1238" s="467" t="s">
        <v>259</v>
      </c>
      <c r="F1238" s="472">
        <v>43799</v>
      </c>
      <c r="G1238" s="467" t="s">
        <v>2274</v>
      </c>
      <c r="H1238" s="467" t="s">
        <v>3054</v>
      </c>
      <c r="I1238" s="467" t="s">
        <v>2270</v>
      </c>
      <c r="J1238" s="467" t="s">
        <v>468</v>
      </c>
      <c r="K1238" s="467">
        <v>0.13</v>
      </c>
      <c r="L1238" s="467" t="s">
        <v>10</v>
      </c>
      <c r="M1238" s="467">
        <v>0.17</v>
      </c>
      <c r="N1238" s="467" t="s">
        <v>394</v>
      </c>
      <c r="O1238" s="467" t="s">
        <v>2399</v>
      </c>
      <c r="P1238" s="467" t="s">
        <v>307</v>
      </c>
      <c r="Q1238" s="467" t="s">
        <v>466</v>
      </c>
      <c r="R1238" s="467" t="s">
        <v>2168</v>
      </c>
      <c r="S1238" s="467" t="s">
        <v>61</v>
      </c>
      <c r="T1238" s="467" t="s">
        <v>240</v>
      </c>
      <c r="U1238" s="467" t="s">
        <v>302</v>
      </c>
      <c r="V1238" s="467">
        <v>0.15</v>
      </c>
      <c r="W1238" s="467">
        <v>0.17</v>
      </c>
    </row>
    <row r="1239" spans="1:23">
      <c r="A1239" s="467"/>
      <c r="B1239" s="467"/>
      <c r="C1239" s="468" t="s">
        <v>3898</v>
      </c>
      <c r="D1239" s="467" t="s">
        <v>208</v>
      </c>
      <c r="E1239" s="467" t="s">
        <v>259</v>
      </c>
      <c r="F1239" s="472">
        <v>43830</v>
      </c>
      <c r="G1239" s="467" t="s">
        <v>3056</v>
      </c>
      <c r="H1239" s="467" t="s">
        <v>3899</v>
      </c>
      <c r="I1239" s="467" t="s">
        <v>2397</v>
      </c>
      <c r="J1239" s="467" t="s">
        <v>3900</v>
      </c>
      <c r="K1239" s="467">
        <v>99.49</v>
      </c>
      <c r="L1239" s="467" t="s">
        <v>10</v>
      </c>
      <c r="M1239" s="467">
        <v>128.66</v>
      </c>
      <c r="N1239" s="467" t="s">
        <v>387</v>
      </c>
      <c r="O1239" s="467" t="s">
        <v>3007</v>
      </c>
      <c r="P1239" s="467" t="s">
        <v>307</v>
      </c>
      <c r="Q1239" s="467" t="s">
        <v>466</v>
      </c>
      <c r="R1239" s="467" t="s">
        <v>2168</v>
      </c>
      <c r="S1239" s="467" t="s">
        <v>61</v>
      </c>
      <c r="T1239" s="467" t="s">
        <v>240</v>
      </c>
      <c r="U1239" s="467" t="s">
        <v>302</v>
      </c>
      <c r="V1239" s="467">
        <v>116.8</v>
      </c>
      <c r="W1239" s="467">
        <v>128.66</v>
      </c>
    </row>
    <row r="1240" spans="1:23">
      <c r="A1240" s="467"/>
      <c r="B1240" s="467"/>
      <c r="C1240" s="468" t="s">
        <v>3901</v>
      </c>
      <c r="D1240" s="467" t="s">
        <v>208</v>
      </c>
      <c r="E1240" s="467" t="s">
        <v>259</v>
      </c>
      <c r="F1240" s="472">
        <v>43830</v>
      </c>
      <c r="G1240" s="467" t="s">
        <v>3060</v>
      </c>
      <c r="H1240" s="467" t="s">
        <v>3061</v>
      </c>
      <c r="I1240" s="467" t="s">
        <v>2397</v>
      </c>
      <c r="J1240" s="467" t="s">
        <v>3902</v>
      </c>
      <c r="K1240" s="467">
        <v>18.850000000000001</v>
      </c>
      <c r="L1240" s="467" t="s">
        <v>10</v>
      </c>
      <c r="M1240" s="467">
        <v>24.38</v>
      </c>
      <c r="N1240" s="467" t="s">
        <v>391</v>
      </c>
      <c r="O1240" s="467" t="s">
        <v>3009</v>
      </c>
      <c r="P1240" s="467" t="s">
        <v>307</v>
      </c>
      <c r="Q1240" s="467" t="s">
        <v>466</v>
      </c>
      <c r="R1240" s="467" t="s">
        <v>2168</v>
      </c>
      <c r="S1240" s="467" t="s">
        <v>61</v>
      </c>
      <c r="T1240" s="467" t="s">
        <v>240</v>
      </c>
      <c r="U1240" s="467" t="s">
        <v>302</v>
      </c>
      <c r="V1240" s="467">
        <v>22.13</v>
      </c>
      <c r="W1240" s="467">
        <v>24.38</v>
      </c>
    </row>
    <row r="1241" spans="1:23">
      <c r="A1241" s="467"/>
      <c r="B1241" s="467"/>
      <c r="C1241" s="468" t="s">
        <v>3903</v>
      </c>
      <c r="D1241" s="467" t="s">
        <v>208</v>
      </c>
      <c r="E1241" s="467" t="s">
        <v>259</v>
      </c>
      <c r="F1241" s="472">
        <v>43830</v>
      </c>
      <c r="G1241" s="467" t="s">
        <v>3064</v>
      </c>
      <c r="H1241" s="467" t="s">
        <v>3065</v>
      </c>
      <c r="I1241" s="467" t="s">
        <v>2397</v>
      </c>
      <c r="J1241" s="467" t="s">
        <v>3904</v>
      </c>
      <c r="K1241" s="467">
        <v>3.14</v>
      </c>
      <c r="L1241" s="467" t="s">
        <v>10</v>
      </c>
      <c r="M1241" s="467">
        <v>4.0599999999999996</v>
      </c>
      <c r="N1241" s="467" t="s">
        <v>394</v>
      </c>
      <c r="O1241" s="467" t="s">
        <v>2399</v>
      </c>
      <c r="P1241" s="467" t="s">
        <v>307</v>
      </c>
      <c r="Q1241" s="467" t="s">
        <v>466</v>
      </c>
      <c r="R1241" s="467" t="s">
        <v>2168</v>
      </c>
      <c r="S1241" s="467" t="s">
        <v>61</v>
      </c>
      <c r="T1241" s="467" t="s">
        <v>240</v>
      </c>
      <c r="U1241" s="467" t="s">
        <v>302</v>
      </c>
      <c r="V1241" s="467">
        <v>3.69</v>
      </c>
      <c r="W1241" s="467">
        <v>4.0599999999999996</v>
      </c>
    </row>
    <row r="1242" spans="1:23">
      <c r="A1242" s="467"/>
      <c r="B1242" s="467"/>
      <c r="C1242" s="468" t="s">
        <v>3905</v>
      </c>
      <c r="D1242" s="467" t="s">
        <v>208</v>
      </c>
      <c r="E1242" s="467" t="s">
        <v>259</v>
      </c>
      <c r="F1242" s="472">
        <v>43830</v>
      </c>
      <c r="G1242" s="467" t="s">
        <v>2395</v>
      </c>
      <c r="H1242" s="467" t="s">
        <v>2396</v>
      </c>
      <c r="I1242" s="467" t="s">
        <v>2397</v>
      </c>
      <c r="J1242" s="467" t="s">
        <v>468</v>
      </c>
      <c r="K1242" s="467">
        <v>0.21</v>
      </c>
      <c r="L1242" s="467" t="s">
        <v>10</v>
      </c>
      <c r="M1242" s="467">
        <v>0.27</v>
      </c>
      <c r="N1242" s="467" t="s">
        <v>394</v>
      </c>
      <c r="O1242" s="467" t="s">
        <v>2399</v>
      </c>
      <c r="P1242" s="467" t="s">
        <v>307</v>
      </c>
      <c r="Q1242" s="467" t="s">
        <v>466</v>
      </c>
      <c r="R1242" s="467" t="s">
        <v>2168</v>
      </c>
      <c r="S1242" s="467" t="s">
        <v>61</v>
      </c>
      <c r="T1242" s="467" t="s">
        <v>240</v>
      </c>
      <c r="U1242" s="467" t="s">
        <v>302</v>
      </c>
      <c r="V1242" s="467">
        <v>0.25</v>
      </c>
      <c r="W1242" s="467">
        <v>0.27</v>
      </c>
    </row>
    <row r="1243" spans="1:23">
      <c r="A1243" s="467"/>
      <c r="B1243" s="467"/>
      <c r="C1243" s="468" t="s">
        <v>3906</v>
      </c>
      <c r="D1243" s="467" t="s">
        <v>209</v>
      </c>
      <c r="E1243" s="467" t="s">
        <v>259</v>
      </c>
      <c r="F1243" s="472">
        <v>43496</v>
      </c>
      <c r="G1243" s="467" t="s">
        <v>476</v>
      </c>
      <c r="H1243" s="467" t="s">
        <v>3005</v>
      </c>
      <c r="I1243" s="467" t="s">
        <v>3006</v>
      </c>
      <c r="J1243" s="467" t="s">
        <v>477</v>
      </c>
      <c r="K1243" s="467">
        <v>1154.3699999999999</v>
      </c>
      <c r="L1243" s="467" t="s">
        <v>10</v>
      </c>
      <c r="M1243" s="467">
        <v>1473</v>
      </c>
      <c r="N1243" s="467" t="s">
        <v>387</v>
      </c>
      <c r="O1243" s="467" t="s">
        <v>3007</v>
      </c>
      <c r="P1243" s="467" t="s">
        <v>307</v>
      </c>
      <c r="Q1243" s="467" t="s">
        <v>478</v>
      </c>
      <c r="R1243" s="467" t="s">
        <v>2168</v>
      </c>
      <c r="S1243" s="467" t="s">
        <v>61</v>
      </c>
      <c r="T1243" s="467" t="s">
        <v>240</v>
      </c>
      <c r="U1243" s="467" t="s">
        <v>302</v>
      </c>
      <c r="V1243" s="467">
        <v>1278.75</v>
      </c>
      <c r="W1243" s="467">
        <v>1473</v>
      </c>
    </row>
    <row r="1244" spans="1:23">
      <c r="A1244" s="467"/>
      <c r="B1244" s="467"/>
      <c r="C1244" s="468" t="s">
        <v>3907</v>
      </c>
      <c r="D1244" s="467" t="s">
        <v>209</v>
      </c>
      <c r="E1244" s="467" t="s">
        <v>259</v>
      </c>
      <c r="F1244" s="472">
        <v>43496</v>
      </c>
      <c r="G1244" s="467" t="s">
        <v>470</v>
      </c>
      <c r="H1244" s="467" t="s">
        <v>3908</v>
      </c>
      <c r="I1244" s="467" t="s">
        <v>3006</v>
      </c>
      <c r="J1244" s="467" t="s">
        <v>475</v>
      </c>
      <c r="K1244" s="467">
        <v>201.9</v>
      </c>
      <c r="L1244" s="467" t="s">
        <v>2168</v>
      </c>
      <c r="M1244" s="467">
        <v>0</v>
      </c>
      <c r="N1244" s="467" t="s">
        <v>387</v>
      </c>
      <c r="O1244" s="467" t="s">
        <v>3007</v>
      </c>
      <c r="P1244" s="467" t="s">
        <v>299</v>
      </c>
      <c r="Q1244" s="467" t="s">
        <v>472</v>
      </c>
      <c r="R1244" s="467" t="s">
        <v>2168</v>
      </c>
      <c r="S1244" s="467" t="s">
        <v>61</v>
      </c>
      <c r="T1244" s="467" t="s">
        <v>240</v>
      </c>
      <c r="U1244" s="467" t="s">
        <v>302</v>
      </c>
      <c r="V1244" s="467">
        <v>223.65</v>
      </c>
      <c r="W1244" s="467">
        <v>257.63</v>
      </c>
    </row>
    <row r="1245" spans="1:23">
      <c r="A1245" s="467"/>
      <c r="B1245" s="467"/>
      <c r="C1245" s="468" t="s">
        <v>3909</v>
      </c>
      <c r="D1245" s="467" t="s">
        <v>209</v>
      </c>
      <c r="E1245" s="467" t="s">
        <v>259</v>
      </c>
      <c r="F1245" s="472">
        <v>43496</v>
      </c>
      <c r="G1245" s="467" t="s">
        <v>470</v>
      </c>
      <c r="H1245" s="467" t="s">
        <v>3910</v>
      </c>
      <c r="I1245" s="467" t="s">
        <v>3006</v>
      </c>
      <c r="J1245" s="467" t="s">
        <v>473</v>
      </c>
      <c r="K1245" s="467">
        <v>10.1</v>
      </c>
      <c r="L1245" s="467" t="s">
        <v>2168</v>
      </c>
      <c r="M1245" s="467">
        <v>0</v>
      </c>
      <c r="N1245" s="467" t="s">
        <v>387</v>
      </c>
      <c r="O1245" s="467" t="s">
        <v>3007</v>
      </c>
      <c r="P1245" s="467" t="s">
        <v>299</v>
      </c>
      <c r="Q1245" s="467" t="s">
        <v>472</v>
      </c>
      <c r="R1245" s="467" t="s">
        <v>2168</v>
      </c>
      <c r="S1245" s="467" t="s">
        <v>474</v>
      </c>
      <c r="T1245" s="467" t="s">
        <v>240</v>
      </c>
      <c r="U1245" s="467" t="s">
        <v>209</v>
      </c>
      <c r="V1245" s="467">
        <v>11.19</v>
      </c>
      <c r="W1245" s="467">
        <v>12.89</v>
      </c>
    </row>
    <row r="1246" spans="1:23">
      <c r="A1246" s="467"/>
      <c r="B1246" s="467"/>
      <c r="C1246" s="468" t="s">
        <v>3911</v>
      </c>
      <c r="D1246" s="467" t="s">
        <v>209</v>
      </c>
      <c r="E1246" s="467" t="s">
        <v>259</v>
      </c>
      <c r="F1246" s="472">
        <v>43496</v>
      </c>
      <c r="G1246" s="467" t="s">
        <v>470</v>
      </c>
      <c r="H1246" s="467" t="s">
        <v>3912</v>
      </c>
      <c r="I1246" s="467" t="s">
        <v>3006</v>
      </c>
      <c r="J1246" s="467" t="s">
        <v>471</v>
      </c>
      <c r="K1246" s="467">
        <v>3.03</v>
      </c>
      <c r="L1246" s="467" t="s">
        <v>2168</v>
      </c>
      <c r="M1246" s="467">
        <v>0</v>
      </c>
      <c r="N1246" s="467" t="s">
        <v>387</v>
      </c>
      <c r="O1246" s="467" t="s">
        <v>3007</v>
      </c>
      <c r="P1246" s="467" t="s">
        <v>299</v>
      </c>
      <c r="Q1246" s="467" t="s">
        <v>472</v>
      </c>
      <c r="R1246" s="467" t="s">
        <v>2168</v>
      </c>
      <c r="S1246" s="467" t="s">
        <v>58</v>
      </c>
      <c r="T1246" s="467" t="s">
        <v>240</v>
      </c>
      <c r="U1246" s="467" t="s">
        <v>302</v>
      </c>
      <c r="V1246" s="467">
        <v>3.36</v>
      </c>
      <c r="W1246" s="467">
        <v>3.87</v>
      </c>
    </row>
    <row r="1247" spans="1:23">
      <c r="A1247" s="467"/>
      <c r="B1247" s="467"/>
      <c r="C1247" s="468" t="s">
        <v>3913</v>
      </c>
      <c r="D1247" s="467" t="s">
        <v>209</v>
      </c>
      <c r="E1247" s="467" t="s">
        <v>259</v>
      </c>
      <c r="F1247" s="472">
        <v>43496</v>
      </c>
      <c r="G1247" s="467" t="s">
        <v>470</v>
      </c>
      <c r="H1247" s="467" t="s">
        <v>3908</v>
      </c>
      <c r="I1247" s="467" t="s">
        <v>3006</v>
      </c>
      <c r="J1247" s="467" t="s">
        <v>475</v>
      </c>
      <c r="K1247" s="467">
        <v>20.190000000000001</v>
      </c>
      <c r="L1247" s="467" t="s">
        <v>2168</v>
      </c>
      <c r="M1247" s="467">
        <v>0</v>
      </c>
      <c r="N1247" s="467" t="s">
        <v>391</v>
      </c>
      <c r="O1247" s="467" t="s">
        <v>3009</v>
      </c>
      <c r="P1247" s="467" t="s">
        <v>299</v>
      </c>
      <c r="Q1247" s="467" t="s">
        <v>472</v>
      </c>
      <c r="R1247" s="467" t="s">
        <v>2168</v>
      </c>
      <c r="S1247" s="467" t="s">
        <v>61</v>
      </c>
      <c r="T1247" s="467" t="s">
        <v>240</v>
      </c>
      <c r="U1247" s="467" t="s">
        <v>302</v>
      </c>
      <c r="V1247" s="467">
        <v>22.37</v>
      </c>
      <c r="W1247" s="467">
        <v>25.76</v>
      </c>
    </row>
    <row r="1248" spans="1:23">
      <c r="A1248" s="467"/>
      <c r="B1248" s="467"/>
      <c r="C1248" s="468" t="s">
        <v>3914</v>
      </c>
      <c r="D1248" s="467" t="s">
        <v>209</v>
      </c>
      <c r="E1248" s="467" t="s">
        <v>259</v>
      </c>
      <c r="F1248" s="472">
        <v>43496</v>
      </c>
      <c r="G1248" s="467" t="s">
        <v>479</v>
      </c>
      <c r="H1248" s="467" t="s">
        <v>3005</v>
      </c>
      <c r="I1248" s="467" t="s">
        <v>3006</v>
      </c>
      <c r="J1248" s="467" t="s">
        <v>480</v>
      </c>
      <c r="K1248" s="467">
        <v>6.27</v>
      </c>
      <c r="L1248" s="467" t="s">
        <v>10</v>
      </c>
      <c r="M1248" s="467">
        <v>8</v>
      </c>
      <c r="N1248" s="467" t="s">
        <v>481</v>
      </c>
      <c r="O1248" s="467" t="s">
        <v>3915</v>
      </c>
      <c r="P1248" s="467" t="s">
        <v>307</v>
      </c>
      <c r="Q1248" s="467" t="s">
        <v>2168</v>
      </c>
      <c r="R1248" s="467" t="s">
        <v>2168</v>
      </c>
      <c r="S1248" s="467" t="s">
        <v>61</v>
      </c>
      <c r="T1248" s="467" t="s">
        <v>240</v>
      </c>
      <c r="U1248" s="467" t="s">
        <v>302</v>
      </c>
      <c r="V1248" s="467">
        <v>6.95</v>
      </c>
      <c r="W1248" s="467">
        <v>8</v>
      </c>
    </row>
    <row r="1249" spans="1:23">
      <c r="A1249" s="467"/>
      <c r="B1249" s="467"/>
      <c r="C1249" s="468" t="s">
        <v>3916</v>
      </c>
      <c r="D1249" s="467" t="s">
        <v>209</v>
      </c>
      <c r="E1249" s="467" t="s">
        <v>259</v>
      </c>
      <c r="F1249" s="472">
        <v>43524</v>
      </c>
      <c r="G1249" s="467" t="s">
        <v>484</v>
      </c>
      <c r="H1249" s="467" t="s">
        <v>2824</v>
      </c>
      <c r="I1249" s="467" t="s">
        <v>2825</v>
      </c>
      <c r="J1249" s="467" t="s">
        <v>485</v>
      </c>
      <c r="K1249" s="467">
        <v>87.65</v>
      </c>
      <c r="L1249" s="467" t="s">
        <v>10</v>
      </c>
      <c r="M1249" s="467">
        <v>115.12</v>
      </c>
      <c r="N1249" s="467" t="s">
        <v>387</v>
      </c>
      <c r="O1249" s="467" t="s">
        <v>3007</v>
      </c>
      <c r="P1249" s="467" t="s">
        <v>307</v>
      </c>
      <c r="Q1249" s="467" t="s">
        <v>478</v>
      </c>
      <c r="R1249" s="467" t="s">
        <v>2168</v>
      </c>
      <c r="S1249" s="467" t="s">
        <v>61</v>
      </c>
      <c r="T1249" s="467" t="s">
        <v>240</v>
      </c>
      <c r="U1249" s="467" t="s">
        <v>302</v>
      </c>
      <c r="V1249" s="467">
        <v>100.36</v>
      </c>
      <c r="W1249" s="467">
        <v>115.12</v>
      </c>
    </row>
    <row r="1250" spans="1:23">
      <c r="A1250" s="467"/>
      <c r="B1250" s="467"/>
      <c r="C1250" s="468" t="s">
        <v>3917</v>
      </c>
      <c r="D1250" s="467" t="s">
        <v>209</v>
      </c>
      <c r="E1250" s="467" t="s">
        <v>259</v>
      </c>
      <c r="F1250" s="472">
        <v>43524</v>
      </c>
      <c r="G1250" s="467" t="s">
        <v>482</v>
      </c>
      <c r="H1250" s="467" t="s">
        <v>3918</v>
      </c>
      <c r="I1250" s="467" t="s">
        <v>2825</v>
      </c>
      <c r="J1250" s="467" t="s">
        <v>475</v>
      </c>
      <c r="K1250" s="467">
        <v>201.9</v>
      </c>
      <c r="L1250" s="467" t="s">
        <v>2168</v>
      </c>
      <c r="M1250" s="467">
        <v>0</v>
      </c>
      <c r="N1250" s="467" t="s">
        <v>387</v>
      </c>
      <c r="O1250" s="467" t="s">
        <v>3007</v>
      </c>
      <c r="P1250" s="467" t="s">
        <v>299</v>
      </c>
      <c r="Q1250" s="467" t="s">
        <v>472</v>
      </c>
      <c r="R1250" s="467" t="s">
        <v>2168</v>
      </c>
      <c r="S1250" s="467" t="s">
        <v>61</v>
      </c>
      <c r="T1250" s="467" t="s">
        <v>240</v>
      </c>
      <c r="U1250" s="467" t="s">
        <v>302</v>
      </c>
      <c r="V1250" s="467">
        <v>231.17</v>
      </c>
      <c r="W1250" s="467">
        <v>265.19</v>
      </c>
    </row>
    <row r="1251" spans="1:23">
      <c r="A1251" s="467"/>
      <c r="B1251" s="467"/>
      <c r="C1251" s="468" t="s">
        <v>3919</v>
      </c>
      <c r="D1251" s="467" t="s">
        <v>209</v>
      </c>
      <c r="E1251" s="467" t="s">
        <v>259</v>
      </c>
      <c r="F1251" s="472">
        <v>43524</v>
      </c>
      <c r="G1251" s="467" t="s">
        <v>482</v>
      </c>
      <c r="H1251" s="467" t="s">
        <v>3920</v>
      </c>
      <c r="I1251" s="467" t="s">
        <v>2825</v>
      </c>
      <c r="J1251" s="467" t="s">
        <v>486</v>
      </c>
      <c r="K1251" s="467">
        <v>10.1</v>
      </c>
      <c r="L1251" s="467" t="s">
        <v>2168</v>
      </c>
      <c r="M1251" s="467">
        <v>0</v>
      </c>
      <c r="N1251" s="467" t="s">
        <v>387</v>
      </c>
      <c r="O1251" s="467" t="s">
        <v>3007</v>
      </c>
      <c r="P1251" s="467" t="s">
        <v>299</v>
      </c>
      <c r="Q1251" s="467" t="s">
        <v>472</v>
      </c>
      <c r="R1251" s="467" t="s">
        <v>2168</v>
      </c>
      <c r="S1251" s="467" t="s">
        <v>474</v>
      </c>
      <c r="T1251" s="467" t="s">
        <v>240</v>
      </c>
      <c r="U1251" s="467" t="s">
        <v>209</v>
      </c>
      <c r="V1251" s="467">
        <v>11.56</v>
      </c>
      <c r="W1251" s="467">
        <v>13.27</v>
      </c>
    </row>
    <row r="1252" spans="1:23">
      <c r="A1252" s="467"/>
      <c r="B1252" s="467"/>
      <c r="C1252" s="468" t="s">
        <v>3921</v>
      </c>
      <c r="D1252" s="467" t="s">
        <v>209</v>
      </c>
      <c r="E1252" s="467" t="s">
        <v>259</v>
      </c>
      <c r="F1252" s="472">
        <v>43524</v>
      </c>
      <c r="G1252" s="467" t="s">
        <v>482</v>
      </c>
      <c r="H1252" s="467" t="s">
        <v>3922</v>
      </c>
      <c r="I1252" s="467" t="s">
        <v>2825</v>
      </c>
      <c r="J1252" s="467" t="s">
        <v>483</v>
      </c>
      <c r="K1252" s="467">
        <v>3.03</v>
      </c>
      <c r="L1252" s="467" t="s">
        <v>2168</v>
      </c>
      <c r="M1252" s="467">
        <v>0</v>
      </c>
      <c r="N1252" s="467" t="s">
        <v>387</v>
      </c>
      <c r="O1252" s="467" t="s">
        <v>3007</v>
      </c>
      <c r="P1252" s="467" t="s">
        <v>299</v>
      </c>
      <c r="Q1252" s="467" t="s">
        <v>472</v>
      </c>
      <c r="R1252" s="467" t="s">
        <v>2168</v>
      </c>
      <c r="S1252" s="467" t="s">
        <v>58</v>
      </c>
      <c r="T1252" s="467" t="s">
        <v>240</v>
      </c>
      <c r="U1252" s="467" t="s">
        <v>302</v>
      </c>
      <c r="V1252" s="467">
        <v>3.47</v>
      </c>
      <c r="W1252" s="467">
        <v>3.98</v>
      </c>
    </row>
    <row r="1253" spans="1:23">
      <c r="A1253" s="467"/>
      <c r="B1253" s="467"/>
      <c r="C1253" s="468" t="s">
        <v>3923</v>
      </c>
      <c r="D1253" s="467" t="s">
        <v>209</v>
      </c>
      <c r="E1253" s="467" t="s">
        <v>259</v>
      </c>
      <c r="F1253" s="472">
        <v>43524</v>
      </c>
      <c r="G1253" s="467" t="s">
        <v>487</v>
      </c>
      <c r="H1253" s="467" t="s">
        <v>2824</v>
      </c>
      <c r="I1253" s="467" t="s">
        <v>2825</v>
      </c>
      <c r="J1253" s="467" t="s">
        <v>488</v>
      </c>
      <c r="K1253" s="467">
        <v>161.76</v>
      </c>
      <c r="L1253" s="467" t="s">
        <v>10</v>
      </c>
      <c r="M1253" s="467">
        <v>212.46</v>
      </c>
      <c r="N1253" s="467" t="s">
        <v>391</v>
      </c>
      <c r="O1253" s="467" t="s">
        <v>3009</v>
      </c>
      <c r="P1253" s="467" t="s">
        <v>307</v>
      </c>
      <c r="Q1253" s="467" t="s">
        <v>478</v>
      </c>
      <c r="R1253" s="467" t="s">
        <v>2168</v>
      </c>
      <c r="S1253" s="467" t="s">
        <v>61</v>
      </c>
      <c r="T1253" s="467" t="s">
        <v>240</v>
      </c>
      <c r="U1253" s="467" t="s">
        <v>302</v>
      </c>
      <c r="V1253" s="467">
        <v>185.21</v>
      </c>
      <c r="W1253" s="467">
        <v>212.46</v>
      </c>
    </row>
    <row r="1254" spans="1:23">
      <c r="A1254" s="467"/>
      <c r="B1254" s="467"/>
      <c r="C1254" s="468" t="s">
        <v>3924</v>
      </c>
      <c r="D1254" s="467" t="s">
        <v>209</v>
      </c>
      <c r="E1254" s="467" t="s">
        <v>259</v>
      </c>
      <c r="F1254" s="472">
        <v>43524</v>
      </c>
      <c r="G1254" s="467" t="s">
        <v>482</v>
      </c>
      <c r="H1254" s="467" t="s">
        <v>3918</v>
      </c>
      <c r="I1254" s="467" t="s">
        <v>2825</v>
      </c>
      <c r="J1254" s="467" t="s">
        <v>475</v>
      </c>
      <c r="K1254" s="467">
        <v>20.190000000000001</v>
      </c>
      <c r="L1254" s="467" t="s">
        <v>2168</v>
      </c>
      <c r="M1254" s="467">
        <v>0</v>
      </c>
      <c r="N1254" s="467" t="s">
        <v>391</v>
      </c>
      <c r="O1254" s="467" t="s">
        <v>3009</v>
      </c>
      <c r="P1254" s="467" t="s">
        <v>299</v>
      </c>
      <c r="Q1254" s="467" t="s">
        <v>472</v>
      </c>
      <c r="R1254" s="467" t="s">
        <v>2168</v>
      </c>
      <c r="S1254" s="467" t="s">
        <v>61</v>
      </c>
      <c r="T1254" s="467" t="s">
        <v>240</v>
      </c>
      <c r="U1254" s="467" t="s">
        <v>302</v>
      </c>
      <c r="V1254" s="467">
        <v>23.12</v>
      </c>
      <c r="W1254" s="467">
        <v>26.52</v>
      </c>
    </row>
    <row r="1255" spans="1:23">
      <c r="A1255" s="467"/>
      <c r="B1255" s="467"/>
      <c r="C1255" s="468" t="s">
        <v>3925</v>
      </c>
      <c r="D1255" s="467" t="s">
        <v>209</v>
      </c>
      <c r="E1255" s="467" t="s">
        <v>259</v>
      </c>
      <c r="F1255" s="472">
        <v>43524</v>
      </c>
      <c r="G1255" s="467" t="s">
        <v>340</v>
      </c>
      <c r="H1255" s="467" t="s">
        <v>2824</v>
      </c>
      <c r="I1255" s="467" t="s">
        <v>2825</v>
      </c>
      <c r="J1255" s="467" t="s">
        <v>489</v>
      </c>
      <c r="K1255" s="467">
        <v>4.8099999999999996</v>
      </c>
      <c r="L1255" s="467" t="s">
        <v>10</v>
      </c>
      <c r="M1255" s="467">
        <v>6.32</v>
      </c>
      <c r="N1255" s="467" t="s">
        <v>490</v>
      </c>
      <c r="O1255" s="467" t="s">
        <v>2742</v>
      </c>
      <c r="P1255" s="467" t="s">
        <v>307</v>
      </c>
      <c r="Q1255" s="467" t="s">
        <v>2168</v>
      </c>
      <c r="R1255" s="467" t="s">
        <v>2168</v>
      </c>
      <c r="S1255" s="467" t="s">
        <v>61</v>
      </c>
      <c r="T1255" s="467" t="s">
        <v>240</v>
      </c>
      <c r="U1255" s="467" t="s">
        <v>302</v>
      </c>
      <c r="V1255" s="467">
        <v>5.51</v>
      </c>
      <c r="W1255" s="467">
        <v>6.32</v>
      </c>
    </row>
    <row r="1256" spans="1:23">
      <c r="A1256" s="467"/>
      <c r="B1256" s="467"/>
      <c r="C1256" s="468" t="s">
        <v>3926</v>
      </c>
      <c r="D1256" s="467" t="s">
        <v>209</v>
      </c>
      <c r="E1256" s="467" t="s">
        <v>259</v>
      </c>
      <c r="F1256" s="472">
        <v>43555</v>
      </c>
      <c r="G1256" s="467" t="s">
        <v>491</v>
      </c>
      <c r="H1256" s="467" t="s">
        <v>3927</v>
      </c>
      <c r="I1256" s="467" t="s">
        <v>2170</v>
      </c>
      <c r="J1256" s="467" t="s">
        <v>494</v>
      </c>
      <c r="K1256" s="467">
        <v>224.17</v>
      </c>
      <c r="L1256" s="467" t="s">
        <v>2168</v>
      </c>
      <c r="M1256" s="467">
        <v>0</v>
      </c>
      <c r="N1256" s="467" t="s">
        <v>387</v>
      </c>
      <c r="O1256" s="467" t="s">
        <v>3007</v>
      </c>
      <c r="P1256" s="467" t="s">
        <v>299</v>
      </c>
      <c r="Q1256" s="467" t="s">
        <v>270</v>
      </c>
      <c r="R1256" s="467" t="s">
        <v>2168</v>
      </c>
      <c r="S1256" s="467" t="s">
        <v>61</v>
      </c>
      <c r="T1256" s="467" t="s">
        <v>240</v>
      </c>
      <c r="U1256" s="467" t="s">
        <v>302</v>
      </c>
      <c r="V1256" s="467">
        <v>262.18</v>
      </c>
      <c r="W1256" s="467">
        <v>297.61</v>
      </c>
    </row>
    <row r="1257" spans="1:23">
      <c r="A1257" s="467"/>
      <c r="B1257" s="467"/>
      <c r="C1257" s="468" t="s">
        <v>3928</v>
      </c>
      <c r="D1257" s="467" t="s">
        <v>209</v>
      </c>
      <c r="E1257" s="467" t="s">
        <v>259</v>
      </c>
      <c r="F1257" s="472">
        <v>43555</v>
      </c>
      <c r="G1257" s="467" t="s">
        <v>491</v>
      </c>
      <c r="H1257" s="467" t="s">
        <v>3929</v>
      </c>
      <c r="I1257" s="467" t="s">
        <v>2170</v>
      </c>
      <c r="J1257" s="467" t="s">
        <v>493</v>
      </c>
      <c r="K1257" s="467">
        <v>11.21</v>
      </c>
      <c r="L1257" s="467" t="s">
        <v>2168</v>
      </c>
      <c r="M1257" s="467">
        <v>0</v>
      </c>
      <c r="N1257" s="467" t="s">
        <v>387</v>
      </c>
      <c r="O1257" s="467" t="s">
        <v>3007</v>
      </c>
      <c r="P1257" s="467" t="s">
        <v>299</v>
      </c>
      <c r="Q1257" s="467" t="s">
        <v>270</v>
      </c>
      <c r="R1257" s="467" t="s">
        <v>2168</v>
      </c>
      <c r="S1257" s="467" t="s">
        <v>474</v>
      </c>
      <c r="T1257" s="467" t="s">
        <v>240</v>
      </c>
      <c r="U1257" s="467" t="s">
        <v>209</v>
      </c>
      <c r="V1257" s="467">
        <v>13.11</v>
      </c>
      <c r="W1257" s="467">
        <v>14.88</v>
      </c>
    </row>
    <row r="1258" spans="1:23">
      <c r="A1258" s="467"/>
      <c r="B1258" s="467"/>
      <c r="C1258" s="468" t="s">
        <v>3930</v>
      </c>
      <c r="D1258" s="467" t="s">
        <v>209</v>
      </c>
      <c r="E1258" s="467" t="s">
        <v>259</v>
      </c>
      <c r="F1258" s="472">
        <v>43555</v>
      </c>
      <c r="G1258" s="467" t="s">
        <v>491</v>
      </c>
      <c r="H1258" s="467" t="s">
        <v>3931</v>
      </c>
      <c r="I1258" s="467" t="s">
        <v>2170</v>
      </c>
      <c r="J1258" s="467" t="s">
        <v>492</v>
      </c>
      <c r="K1258" s="467">
        <v>3.36</v>
      </c>
      <c r="L1258" s="467" t="s">
        <v>2168</v>
      </c>
      <c r="M1258" s="467">
        <v>0</v>
      </c>
      <c r="N1258" s="467" t="s">
        <v>387</v>
      </c>
      <c r="O1258" s="467" t="s">
        <v>3007</v>
      </c>
      <c r="P1258" s="467" t="s">
        <v>299</v>
      </c>
      <c r="Q1258" s="467" t="s">
        <v>270</v>
      </c>
      <c r="R1258" s="467" t="s">
        <v>2168</v>
      </c>
      <c r="S1258" s="467" t="s">
        <v>58</v>
      </c>
      <c r="T1258" s="467" t="s">
        <v>240</v>
      </c>
      <c r="U1258" s="467" t="s">
        <v>302</v>
      </c>
      <c r="V1258" s="467">
        <v>3.93</v>
      </c>
      <c r="W1258" s="467">
        <v>4.46</v>
      </c>
    </row>
    <row r="1259" spans="1:23">
      <c r="A1259" s="467"/>
      <c r="B1259" s="467"/>
      <c r="C1259" s="468" t="s">
        <v>3932</v>
      </c>
      <c r="D1259" s="467" t="s">
        <v>209</v>
      </c>
      <c r="E1259" s="467" t="s">
        <v>259</v>
      </c>
      <c r="F1259" s="472">
        <v>43555</v>
      </c>
      <c r="G1259" s="467" t="s">
        <v>491</v>
      </c>
      <c r="H1259" s="467" t="s">
        <v>3927</v>
      </c>
      <c r="I1259" s="467" t="s">
        <v>2170</v>
      </c>
      <c r="J1259" s="467" t="s">
        <v>494</v>
      </c>
      <c r="K1259" s="467">
        <v>22.42</v>
      </c>
      <c r="L1259" s="467" t="s">
        <v>2168</v>
      </c>
      <c r="M1259" s="467">
        <v>0</v>
      </c>
      <c r="N1259" s="467" t="s">
        <v>391</v>
      </c>
      <c r="O1259" s="467" t="s">
        <v>3009</v>
      </c>
      <c r="P1259" s="467" t="s">
        <v>299</v>
      </c>
      <c r="Q1259" s="467" t="s">
        <v>270</v>
      </c>
      <c r="R1259" s="467" t="s">
        <v>2168</v>
      </c>
      <c r="S1259" s="467" t="s">
        <v>61</v>
      </c>
      <c r="T1259" s="467" t="s">
        <v>240</v>
      </c>
      <c r="U1259" s="467" t="s">
        <v>302</v>
      </c>
      <c r="V1259" s="467">
        <v>26.22</v>
      </c>
      <c r="W1259" s="467">
        <v>29.77</v>
      </c>
    </row>
    <row r="1260" spans="1:23">
      <c r="A1260" s="467"/>
      <c r="B1260" s="467"/>
      <c r="C1260" s="468" t="s">
        <v>3933</v>
      </c>
      <c r="D1260" s="467" t="s">
        <v>209</v>
      </c>
      <c r="E1260" s="467" t="s">
        <v>259</v>
      </c>
      <c r="F1260" s="472">
        <v>43585</v>
      </c>
      <c r="G1260" s="467" t="s">
        <v>1095</v>
      </c>
      <c r="H1260" s="467" t="s">
        <v>3934</v>
      </c>
      <c r="I1260" s="467" t="s">
        <v>2791</v>
      </c>
      <c r="J1260" s="467" t="s">
        <v>494</v>
      </c>
      <c r="K1260" s="467">
        <v>230.08</v>
      </c>
      <c r="L1260" s="467" t="s">
        <v>2168</v>
      </c>
      <c r="M1260" s="467">
        <v>0</v>
      </c>
      <c r="N1260" s="467" t="s">
        <v>387</v>
      </c>
      <c r="O1260" s="467" t="s">
        <v>3007</v>
      </c>
      <c r="P1260" s="467" t="s">
        <v>299</v>
      </c>
      <c r="Q1260" s="467" t="s">
        <v>270</v>
      </c>
      <c r="R1260" s="467" t="s">
        <v>2168</v>
      </c>
      <c r="S1260" s="467" t="s">
        <v>61</v>
      </c>
      <c r="T1260" s="467" t="s">
        <v>240</v>
      </c>
      <c r="U1260" s="467" t="s">
        <v>302</v>
      </c>
      <c r="V1260" s="467">
        <v>268.93</v>
      </c>
      <c r="W1260" s="467">
        <v>300.08</v>
      </c>
    </row>
    <row r="1261" spans="1:23">
      <c r="A1261" s="467"/>
      <c r="B1261" s="467"/>
      <c r="C1261" s="468" t="s">
        <v>3935</v>
      </c>
      <c r="D1261" s="467" t="s">
        <v>209</v>
      </c>
      <c r="E1261" s="467" t="s">
        <v>259</v>
      </c>
      <c r="F1261" s="472">
        <v>43585</v>
      </c>
      <c r="G1261" s="467" t="s">
        <v>1095</v>
      </c>
      <c r="H1261" s="467" t="s">
        <v>3936</v>
      </c>
      <c r="I1261" s="467" t="s">
        <v>2791</v>
      </c>
      <c r="J1261" s="467" t="s">
        <v>1097</v>
      </c>
      <c r="K1261" s="467">
        <v>11.5</v>
      </c>
      <c r="L1261" s="467" t="s">
        <v>2168</v>
      </c>
      <c r="M1261" s="467">
        <v>0</v>
      </c>
      <c r="N1261" s="467" t="s">
        <v>387</v>
      </c>
      <c r="O1261" s="467" t="s">
        <v>3007</v>
      </c>
      <c r="P1261" s="467" t="s">
        <v>299</v>
      </c>
      <c r="Q1261" s="467" t="s">
        <v>270</v>
      </c>
      <c r="R1261" s="467" t="s">
        <v>2168</v>
      </c>
      <c r="S1261" s="467" t="s">
        <v>474</v>
      </c>
      <c r="T1261" s="467" t="s">
        <v>240</v>
      </c>
      <c r="U1261" s="467" t="s">
        <v>209</v>
      </c>
      <c r="V1261" s="467">
        <v>13.44</v>
      </c>
      <c r="W1261" s="467">
        <v>15</v>
      </c>
    </row>
    <row r="1262" spans="1:23">
      <c r="A1262" s="467"/>
      <c r="B1262" s="467"/>
      <c r="C1262" s="468" t="s">
        <v>3937</v>
      </c>
      <c r="D1262" s="467" t="s">
        <v>209</v>
      </c>
      <c r="E1262" s="467" t="s">
        <v>259</v>
      </c>
      <c r="F1262" s="472">
        <v>43585</v>
      </c>
      <c r="G1262" s="467" t="s">
        <v>1095</v>
      </c>
      <c r="H1262" s="467" t="s">
        <v>3938</v>
      </c>
      <c r="I1262" s="467" t="s">
        <v>2791</v>
      </c>
      <c r="J1262" s="467" t="s">
        <v>1096</v>
      </c>
      <c r="K1262" s="467">
        <v>3.45</v>
      </c>
      <c r="L1262" s="467" t="s">
        <v>2168</v>
      </c>
      <c r="M1262" s="467">
        <v>0</v>
      </c>
      <c r="N1262" s="467" t="s">
        <v>387</v>
      </c>
      <c r="O1262" s="467" t="s">
        <v>3007</v>
      </c>
      <c r="P1262" s="467" t="s">
        <v>299</v>
      </c>
      <c r="Q1262" s="467" t="s">
        <v>270</v>
      </c>
      <c r="R1262" s="467" t="s">
        <v>2168</v>
      </c>
      <c r="S1262" s="467" t="s">
        <v>58</v>
      </c>
      <c r="T1262" s="467" t="s">
        <v>240</v>
      </c>
      <c r="U1262" s="467" t="s">
        <v>302</v>
      </c>
      <c r="V1262" s="467">
        <v>4.03</v>
      </c>
      <c r="W1262" s="467">
        <v>4.5</v>
      </c>
    </row>
    <row r="1263" spans="1:23">
      <c r="A1263" s="467"/>
      <c r="B1263" s="467"/>
      <c r="C1263" s="468" t="s">
        <v>3939</v>
      </c>
      <c r="D1263" s="467" t="s">
        <v>209</v>
      </c>
      <c r="E1263" s="467" t="s">
        <v>259</v>
      </c>
      <c r="F1263" s="472">
        <v>43585</v>
      </c>
      <c r="G1263" s="467" t="s">
        <v>1095</v>
      </c>
      <c r="H1263" s="467" t="s">
        <v>3934</v>
      </c>
      <c r="I1263" s="467" t="s">
        <v>2791</v>
      </c>
      <c r="J1263" s="467" t="s">
        <v>494</v>
      </c>
      <c r="K1263" s="467">
        <v>23.01</v>
      </c>
      <c r="L1263" s="467" t="s">
        <v>2168</v>
      </c>
      <c r="M1263" s="467">
        <v>0</v>
      </c>
      <c r="N1263" s="467" t="s">
        <v>391</v>
      </c>
      <c r="O1263" s="467" t="s">
        <v>3009</v>
      </c>
      <c r="P1263" s="467" t="s">
        <v>299</v>
      </c>
      <c r="Q1263" s="467" t="s">
        <v>270</v>
      </c>
      <c r="R1263" s="467" t="s">
        <v>2168</v>
      </c>
      <c r="S1263" s="467" t="s">
        <v>61</v>
      </c>
      <c r="T1263" s="467" t="s">
        <v>240</v>
      </c>
      <c r="U1263" s="467" t="s">
        <v>302</v>
      </c>
      <c r="V1263" s="467">
        <v>26.9</v>
      </c>
      <c r="W1263" s="467">
        <v>30.01</v>
      </c>
    </row>
    <row r="1264" spans="1:23">
      <c r="A1264" s="467"/>
      <c r="B1264" s="467"/>
      <c r="C1264" s="468" t="s">
        <v>3940</v>
      </c>
      <c r="D1264" s="467" t="s">
        <v>209</v>
      </c>
      <c r="E1264" s="467" t="s">
        <v>259</v>
      </c>
      <c r="F1264" s="472">
        <v>43616</v>
      </c>
      <c r="G1264" s="467" t="s">
        <v>1098</v>
      </c>
      <c r="H1264" s="467" t="s">
        <v>3941</v>
      </c>
      <c r="I1264" s="467" t="s">
        <v>2800</v>
      </c>
      <c r="J1264" s="467" t="s">
        <v>494</v>
      </c>
      <c r="K1264" s="467">
        <v>230.08</v>
      </c>
      <c r="L1264" s="467" t="s">
        <v>2168</v>
      </c>
      <c r="M1264" s="467">
        <v>0</v>
      </c>
      <c r="N1264" s="467" t="s">
        <v>387</v>
      </c>
      <c r="O1264" s="467" t="s">
        <v>3007</v>
      </c>
      <c r="P1264" s="467" t="s">
        <v>299</v>
      </c>
      <c r="Q1264" s="467" t="s">
        <v>270</v>
      </c>
      <c r="R1264" s="467" t="s">
        <v>2168</v>
      </c>
      <c r="S1264" s="467" t="s">
        <v>61</v>
      </c>
      <c r="T1264" s="467" t="s">
        <v>240</v>
      </c>
      <c r="U1264" s="467" t="s">
        <v>302</v>
      </c>
      <c r="V1264" s="467">
        <v>266.48</v>
      </c>
      <c r="W1264" s="467">
        <v>299.77999999999997</v>
      </c>
    </row>
    <row r="1265" spans="1:23">
      <c r="A1265" s="467"/>
      <c r="B1265" s="467"/>
      <c r="C1265" s="468" t="s">
        <v>3942</v>
      </c>
      <c r="D1265" s="467" t="s">
        <v>209</v>
      </c>
      <c r="E1265" s="467" t="s">
        <v>259</v>
      </c>
      <c r="F1265" s="472">
        <v>43616</v>
      </c>
      <c r="G1265" s="467" t="s">
        <v>1098</v>
      </c>
      <c r="H1265" s="467" t="s">
        <v>3943</v>
      </c>
      <c r="I1265" s="467" t="s">
        <v>2800</v>
      </c>
      <c r="J1265" s="467" t="s">
        <v>1100</v>
      </c>
      <c r="K1265" s="467">
        <v>11.5</v>
      </c>
      <c r="L1265" s="467" t="s">
        <v>2168</v>
      </c>
      <c r="M1265" s="467">
        <v>0</v>
      </c>
      <c r="N1265" s="467" t="s">
        <v>387</v>
      </c>
      <c r="O1265" s="467" t="s">
        <v>3007</v>
      </c>
      <c r="P1265" s="467" t="s">
        <v>299</v>
      </c>
      <c r="Q1265" s="467" t="s">
        <v>270</v>
      </c>
      <c r="R1265" s="467" t="s">
        <v>2168</v>
      </c>
      <c r="S1265" s="467" t="s">
        <v>474</v>
      </c>
      <c r="T1265" s="467" t="s">
        <v>240</v>
      </c>
      <c r="U1265" s="467" t="s">
        <v>209</v>
      </c>
      <c r="V1265" s="467">
        <v>13.32</v>
      </c>
      <c r="W1265" s="467">
        <v>14.98</v>
      </c>
    </row>
    <row r="1266" spans="1:23">
      <c r="A1266" s="467"/>
      <c r="B1266" s="467"/>
      <c r="C1266" s="468" t="s">
        <v>3944</v>
      </c>
      <c r="D1266" s="467" t="s">
        <v>209</v>
      </c>
      <c r="E1266" s="467" t="s">
        <v>259</v>
      </c>
      <c r="F1266" s="472">
        <v>43616</v>
      </c>
      <c r="G1266" s="467" t="s">
        <v>1098</v>
      </c>
      <c r="H1266" s="467" t="s">
        <v>3945</v>
      </c>
      <c r="I1266" s="467" t="s">
        <v>2800</v>
      </c>
      <c r="J1266" s="467" t="s">
        <v>1099</v>
      </c>
      <c r="K1266" s="467">
        <v>3.45</v>
      </c>
      <c r="L1266" s="467" t="s">
        <v>2168</v>
      </c>
      <c r="M1266" s="467">
        <v>0</v>
      </c>
      <c r="N1266" s="467" t="s">
        <v>387</v>
      </c>
      <c r="O1266" s="467" t="s">
        <v>3007</v>
      </c>
      <c r="P1266" s="467" t="s">
        <v>299</v>
      </c>
      <c r="Q1266" s="467" t="s">
        <v>270</v>
      </c>
      <c r="R1266" s="467" t="s">
        <v>2168</v>
      </c>
      <c r="S1266" s="467" t="s">
        <v>58</v>
      </c>
      <c r="T1266" s="467" t="s">
        <v>240</v>
      </c>
      <c r="U1266" s="467" t="s">
        <v>302</v>
      </c>
      <c r="V1266" s="467">
        <v>4</v>
      </c>
      <c r="W1266" s="467">
        <v>4.5</v>
      </c>
    </row>
    <row r="1267" spans="1:23">
      <c r="A1267" s="467"/>
      <c r="B1267" s="467"/>
      <c r="C1267" s="468" t="s">
        <v>3946</v>
      </c>
      <c r="D1267" s="467" t="s">
        <v>209</v>
      </c>
      <c r="E1267" s="467" t="s">
        <v>259</v>
      </c>
      <c r="F1267" s="472">
        <v>43616</v>
      </c>
      <c r="G1267" s="467" t="s">
        <v>1098</v>
      </c>
      <c r="H1267" s="467" t="s">
        <v>3941</v>
      </c>
      <c r="I1267" s="467" t="s">
        <v>2800</v>
      </c>
      <c r="J1267" s="467" t="s">
        <v>494</v>
      </c>
      <c r="K1267" s="467">
        <v>23.01</v>
      </c>
      <c r="L1267" s="467" t="s">
        <v>2168</v>
      </c>
      <c r="M1267" s="467">
        <v>0</v>
      </c>
      <c r="N1267" s="467" t="s">
        <v>391</v>
      </c>
      <c r="O1267" s="467" t="s">
        <v>3009</v>
      </c>
      <c r="P1267" s="467" t="s">
        <v>299</v>
      </c>
      <c r="Q1267" s="467" t="s">
        <v>270</v>
      </c>
      <c r="R1267" s="467" t="s">
        <v>2168</v>
      </c>
      <c r="S1267" s="467" t="s">
        <v>61</v>
      </c>
      <c r="T1267" s="467" t="s">
        <v>240</v>
      </c>
      <c r="U1267" s="467" t="s">
        <v>302</v>
      </c>
      <c r="V1267" s="467">
        <v>26.65</v>
      </c>
      <c r="W1267" s="467">
        <v>29.98</v>
      </c>
    </row>
    <row r="1268" spans="1:23">
      <c r="A1268" s="467"/>
      <c r="B1268" s="467"/>
      <c r="C1268" s="468" t="s">
        <v>3947</v>
      </c>
      <c r="D1268" s="467" t="s">
        <v>209</v>
      </c>
      <c r="E1268" s="467" t="s">
        <v>259</v>
      </c>
      <c r="F1268" s="472">
        <v>43646</v>
      </c>
      <c r="G1268" s="467" t="s">
        <v>1101</v>
      </c>
      <c r="H1268" s="467" t="s">
        <v>3948</v>
      </c>
      <c r="I1268" s="467" t="s">
        <v>2201</v>
      </c>
      <c r="J1268" s="467" t="s">
        <v>1102</v>
      </c>
      <c r="K1268" s="467">
        <v>545.12</v>
      </c>
      <c r="L1268" s="467" t="s">
        <v>2168</v>
      </c>
      <c r="M1268" s="467">
        <v>0</v>
      </c>
      <c r="N1268" s="467" t="s">
        <v>387</v>
      </c>
      <c r="O1268" s="467" t="s">
        <v>3007</v>
      </c>
      <c r="P1268" s="467" t="s">
        <v>299</v>
      </c>
      <c r="Q1268" s="467" t="s">
        <v>270</v>
      </c>
      <c r="R1268" s="467" t="s">
        <v>2168</v>
      </c>
      <c r="S1268" s="467" t="s">
        <v>61</v>
      </c>
      <c r="T1268" s="467" t="s">
        <v>240</v>
      </c>
      <c r="U1268" s="467" t="s">
        <v>302</v>
      </c>
      <c r="V1268" s="467">
        <v>616.84</v>
      </c>
      <c r="W1268" s="467">
        <v>688.07</v>
      </c>
    </row>
    <row r="1269" spans="1:23">
      <c r="A1269" s="467"/>
      <c r="B1269" s="467"/>
      <c r="C1269" s="468" t="s">
        <v>3949</v>
      </c>
      <c r="D1269" s="467" t="s">
        <v>209</v>
      </c>
      <c r="E1269" s="467" t="s">
        <v>259</v>
      </c>
      <c r="F1269" s="472">
        <v>43646</v>
      </c>
      <c r="G1269" s="467" t="s">
        <v>1101</v>
      </c>
      <c r="H1269" s="467" t="s">
        <v>3950</v>
      </c>
      <c r="I1269" s="467" t="s">
        <v>2201</v>
      </c>
      <c r="J1269" s="467" t="s">
        <v>1104</v>
      </c>
      <c r="K1269" s="467">
        <v>27.26</v>
      </c>
      <c r="L1269" s="467" t="s">
        <v>2168</v>
      </c>
      <c r="M1269" s="467">
        <v>0</v>
      </c>
      <c r="N1269" s="467" t="s">
        <v>387</v>
      </c>
      <c r="O1269" s="467" t="s">
        <v>3007</v>
      </c>
      <c r="P1269" s="467" t="s">
        <v>299</v>
      </c>
      <c r="Q1269" s="467" t="s">
        <v>270</v>
      </c>
      <c r="R1269" s="467" t="s">
        <v>2168</v>
      </c>
      <c r="S1269" s="467" t="s">
        <v>474</v>
      </c>
      <c r="T1269" s="467" t="s">
        <v>240</v>
      </c>
      <c r="U1269" s="467" t="s">
        <v>209</v>
      </c>
      <c r="V1269" s="467">
        <v>30.85</v>
      </c>
      <c r="W1269" s="467">
        <v>34.409999999999997</v>
      </c>
    </row>
    <row r="1270" spans="1:23">
      <c r="A1270" s="467"/>
      <c r="B1270" s="467"/>
      <c r="C1270" s="468" t="s">
        <v>3951</v>
      </c>
      <c r="D1270" s="467" t="s">
        <v>209</v>
      </c>
      <c r="E1270" s="467" t="s">
        <v>259</v>
      </c>
      <c r="F1270" s="472">
        <v>43646</v>
      </c>
      <c r="G1270" s="467" t="s">
        <v>1101</v>
      </c>
      <c r="H1270" s="467" t="s">
        <v>3952</v>
      </c>
      <c r="I1270" s="467" t="s">
        <v>2201</v>
      </c>
      <c r="J1270" s="467" t="s">
        <v>1103</v>
      </c>
      <c r="K1270" s="467">
        <v>8.18</v>
      </c>
      <c r="L1270" s="467" t="s">
        <v>2168</v>
      </c>
      <c r="M1270" s="467">
        <v>0</v>
      </c>
      <c r="N1270" s="467" t="s">
        <v>387</v>
      </c>
      <c r="O1270" s="467" t="s">
        <v>3007</v>
      </c>
      <c r="P1270" s="467" t="s">
        <v>299</v>
      </c>
      <c r="Q1270" s="467" t="s">
        <v>270</v>
      </c>
      <c r="R1270" s="467" t="s">
        <v>2168</v>
      </c>
      <c r="S1270" s="467" t="s">
        <v>58</v>
      </c>
      <c r="T1270" s="467" t="s">
        <v>240</v>
      </c>
      <c r="U1270" s="467" t="s">
        <v>302</v>
      </c>
      <c r="V1270" s="467">
        <v>9.26</v>
      </c>
      <c r="W1270" s="467">
        <v>10.33</v>
      </c>
    </row>
    <row r="1271" spans="1:23">
      <c r="A1271" s="467"/>
      <c r="B1271" s="467"/>
      <c r="C1271" s="468" t="s">
        <v>3953</v>
      </c>
      <c r="D1271" s="467" t="s">
        <v>209</v>
      </c>
      <c r="E1271" s="467" t="s">
        <v>259</v>
      </c>
      <c r="F1271" s="472">
        <v>43646</v>
      </c>
      <c r="G1271" s="467" t="s">
        <v>1101</v>
      </c>
      <c r="H1271" s="467" t="s">
        <v>3948</v>
      </c>
      <c r="I1271" s="467" t="s">
        <v>2201</v>
      </c>
      <c r="J1271" s="467" t="s">
        <v>1102</v>
      </c>
      <c r="K1271" s="467">
        <v>54.51</v>
      </c>
      <c r="L1271" s="467" t="s">
        <v>2168</v>
      </c>
      <c r="M1271" s="467">
        <v>0</v>
      </c>
      <c r="N1271" s="467" t="s">
        <v>391</v>
      </c>
      <c r="O1271" s="467" t="s">
        <v>3009</v>
      </c>
      <c r="P1271" s="467" t="s">
        <v>299</v>
      </c>
      <c r="Q1271" s="467" t="s">
        <v>270</v>
      </c>
      <c r="R1271" s="467" t="s">
        <v>2168</v>
      </c>
      <c r="S1271" s="467" t="s">
        <v>61</v>
      </c>
      <c r="T1271" s="467" t="s">
        <v>240</v>
      </c>
      <c r="U1271" s="467" t="s">
        <v>302</v>
      </c>
      <c r="V1271" s="467">
        <v>61.68</v>
      </c>
      <c r="W1271" s="467">
        <v>68.8</v>
      </c>
    </row>
    <row r="1272" spans="1:23">
      <c r="A1272" s="467"/>
      <c r="B1272" s="467"/>
      <c r="C1272" s="468" t="s">
        <v>3954</v>
      </c>
      <c r="D1272" s="467" t="s">
        <v>209</v>
      </c>
      <c r="E1272" s="467" t="s">
        <v>259</v>
      </c>
      <c r="F1272" s="472">
        <v>43799</v>
      </c>
      <c r="G1272" s="467" t="s">
        <v>2168</v>
      </c>
      <c r="H1272" s="467" t="s">
        <v>3955</v>
      </c>
      <c r="I1272" s="467" t="s">
        <v>3956</v>
      </c>
      <c r="J1272" s="467" t="s">
        <v>3957</v>
      </c>
      <c r="K1272" s="467">
        <v>829.04</v>
      </c>
      <c r="L1272" s="467" t="s">
        <v>2168</v>
      </c>
      <c r="M1272" s="467">
        <v>0</v>
      </c>
      <c r="N1272" s="467" t="s">
        <v>387</v>
      </c>
      <c r="O1272" s="467" t="s">
        <v>3007</v>
      </c>
      <c r="P1272" s="467" t="s">
        <v>299</v>
      </c>
      <c r="Q1272" s="467" t="s">
        <v>472</v>
      </c>
      <c r="R1272" s="467" t="s">
        <v>2168</v>
      </c>
      <c r="S1272" s="467" t="s">
        <v>61</v>
      </c>
      <c r="T1272" s="467" t="s">
        <v>240</v>
      </c>
      <c r="U1272" s="467" t="s">
        <v>302</v>
      </c>
      <c r="V1272" s="467">
        <v>961.76</v>
      </c>
      <c r="W1272" s="467">
        <v>1072.97</v>
      </c>
    </row>
    <row r="1273" spans="1:23">
      <c r="A1273" s="467"/>
      <c r="B1273" s="467"/>
      <c r="C1273" s="468" t="s">
        <v>3958</v>
      </c>
      <c r="D1273" s="467" t="s">
        <v>209</v>
      </c>
      <c r="E1273" s="467" t="s">
        <v>259</v>
      </c>
      <c r="F1273" s="472">
        <v>43799</v>
      </c>
      <c r="G1273" s="467" t="s">
        <v>2168</v>
      </c>
      <c r="H1273" s="467" t="s">
        <v>3955</v>
      </c>
      <c r="I1273" s="467" t="s">
        <v>3956</v>
      </c>
      <c r="J1273" s="467" t="s">
        <v>3957</v>
      </c>
      <c r="K1273" s="467">
        <v>82.9</v>
      </c>
      <c r="L1273" s="467" t="s">
        <v>2168</v>
      </c>
      <c r="M1273" s="467">
        <v>0</v>
      </c>
      <c r="N1273" s="467" t="s">
        <v>391</v>
      </c>
      <c r="O1273" s="467" t="s">
        <v>3009</v>
      </c>
      <c r="P1273" s="467" t="s">
        <v>299</v>
      </c>
      <c r="Q1273" s="467" t="s">
        <v>472</v>
      </c>
      <c r="R1273" s="467" t="s">
        <v>2168</v>
      </c>
      <c r="S1273" s="467" t="s">
        <v>61</v>
      </c>
      <c r="T1273" s="467" t="s">
        <v>240</v>
      </c>
      <c r="U1273" s="467" t="s">
        <v>302</v>
      </c>
      <c r="V1273" s="467">
        <v>96.17</v>
      </c>
      <c r="W1273" s="467">
        <v>107.29</v>
      </c>
    </row>
    <row r="1274" spans="1:23">
      <c r="A1274" s="467"/>
      <c r="B1274" s="467"/>
      <c r="C1274" s="468" t="s">
        <v>3959</v>
      </c>
      <c r="D1274" s="467" t="s">
        <v>209</v>
      </c>
      <c r="E1274" s="467" t="s">
        <v>259</v>
      </c>
      <c r="F1274" s="472">
        <v>43799</v>
      </c>
      <c r="G1274" s="467" t="s">
        <v>2168</v>
      </c>
      <c r="H1274" s="467" t="s">
        <v>3955</v>
      </c>
      <c r="I1274" s="467" t="s">
        <v>3960</v>
      </c>
      <c r="J1274" s="467" t="s">
        <v>3961</v>
      </c>
      <c r="K1274" s="467">
        <v>41.45</v>
      </c>
      <c r="L1274" s="467" t="s">
        <v>2168</v>
      </c>
      <c r="M1274" s="467">
        <v>0</v>
      </c>
      <c r="N1274" s="467" t="s">
        <v>387</v>
      </c>
      <c r="O1274" s="467" t="s">
        <v>3007</v>
      </c>
      <c r="P1274" s="467" t="s">
        <v>299</v>
      </c>
      <c r="Q1274" s="467" t="s">
        <v>472</v>
      </c>
      <c r="R1274" s="467" t="s">
        <v>2168</v>
      </c>
      <c r="S1274" s="467" t="s">
        <v>474</v>
      </c>
      <c r="T1274" s="467" t="s">
        <v>240</v>
      </c>
      <c r="U1274" s="467" t="s">
        <v>302</v>
      </c>
      <c r="V1274" s="467">
        <v>48.09</v>
      </c>
      <c r="W1274" s="467">
        <v>53.65</v>
      </c>
    </row>
    <row r="1275" spans="1:23">
      <c r="A1275" s="467"/>
      <c r="B1275" s="467"/>
      <c r="C1275" s="468" t="s">
        <v>3962</v>
      </c>
      <c r="D1275" s="467" t="s">
        <v>209</v>
      </c>
      <c r="E1275" s="467" t="s">
        <v>259</v>
      </c>
      <c r="F1275" s="472">
        <v>43799</v>
      </c>
      <c r="G1275" s="467" t="s">
        <v>2168</v>
      </c>
      <c r="H1275" s="467" t="s">
        <v>3955</v>
      </c>
      <c r="I1275" s="467" t="s">
        <v>3963</v>
      </c>
      <c r="J1275" s="467" t="s">
        <v>3964</v>
      </c>
      <c r="K1275" s="467">
        <v>12.44</v>
      </c>
      <c r="L1275" s="467" t="s">
        <v>2168</v>
      </c>
      <c r="M1275" s="467">
        <v>0</v>
      </c>
      <c r="N1275" s="467" t="s">
        <v>387</v>
      </c>
      <c r="O1275" s="467" t="s">
        <v>3007</v>
      </c>
      <c r="P1275" s="467" t="s">
        <v>299</v>
      </c>
      <c r="Q1275" s="467" t="s">
        <v>472</v>
      </c>
      <c r="R1275" s="467" t="s">
        <v>2168</v>
      </c>
      <c r="S1275" s="467" t="s">
        <v>58</v>
      </c>
      <c r="T1275" s="467" t="s">
        <v>240</v>
      </c>
      <c r="U1275" s="467" t="s">
        <v>302</v>
      </c>
      <c r="V1275" s="467">
        <v>14.43</v>
      </c>
      <c r="W1275" s="467">
        <v>16.100000000000001</v>
      </c>
    </row>
    <row r="1276" spans="1:23">
      <c r="A1276" s="467"/>
      <c r="B1276" s="467"/>
      <c r="C1276" s="468" t="s">
        <v>3965</v>
      </c>
      <c r="D1276" s="467" t="s">
        <v>210</v>
      </c>
      <c r="E1276" s="467" t="s">
        <v>259</v>
      </c>
      <c r="F1276" s="472">
        <v>43496</v>
      </c>
      <c r="G1276" s="467" t="s">
        <v>470</v>
      </c>
      <c r="H1276" s="467" t="s">
        <v>3908</v>
      </c>
      <c r="I1276" s="467" t="s">
        <v>3006</v>
      </c>
      <c r="J1276" s="467" t="s">
        <v>496</v>
      </c>
      <c r="K1276" s="467">
        <v>177.34</v>
      </c>
      <c r="L1276" s="467" t="s">
        <v>2168</v>
      </c>
      <c r="M1276" s="467">
        <v>0</v>
      </c>
      <c r="N1276" s="467" t="s">
        <v>387</v>
      </c>
      <c r="O1276" s="467" t="s">
        <v>3007</v>
      </c>
      <c r="P1276" s="467" t="s">
        <v>299</v>
      </c>
      <c r="Q1276" s="467" t="s">
        <v>420</v>
      </c>
      <c r="R1276" s="467" t="s">
        <v>2168</v>
      </c>
      <c r="S1276" s="467" t="s">
        <v>61</v>
      </c>
      <c r="T1276" s="467" t="s">
        <v>495</v>
      </c>
      <c r="U1276" s="467" t="s">
        <v>186</v>
      </c>
      <c r="V1276" s="467">
        <v>196.45</v>
      </c>
      <c r="W1276" s="467">
        <v>226.29</v>
      </c>
    </row>
    <row r="1277" spans="1:23">
      <c r="A1277" s="467"/>
      <c r="B1277" s="467"/>
      <c r="C1277" s="468" t="s">
        <v>3966</v>
      </c>
      <c r="D1277" s="467" t="s">
        <v>210</v>
      </c>
      <c r="E1277" s="467" t="s">
        <v>259</v>
      </c>
      <c r="F1277" s="472">
        <v>43496</v>
      </c>
      <c r="G1277" s="467" t="s">
        <v>470</v>
      </c>
      <c r="H1277" s="467" t="s">
        <v>3910</v>
      </c>
      <c r="I1277" s="467" t="s">
        <v>3006</v>
      </c>
      <c r="J1277" s="467" t="s">
        <v>473</v>
      </c>
      <c r="K1277" s="467">
        <v>8.8699999999999992</v>
      </c>
      <c r="L1277" s="467" t="s">
        <v>2168</v>
      </c>
      <c r="M1277" s="467">
        <v>0</v>
      </c>
      <c r="N1277" s="467" t="s">
        <v>387</v>
      </c>
      <c r="O1277" s="467" t="s">
        <v>3007</v>
      </c>
      <c r="P1277" s="467" t="s">
        <v>299</v>
      </c>
      <c r="Q1277" s="467" t="s">
        <v>420</v>
      </c>
      <c r="R1277" s="467" t="s">
        <v>2168</v>
      </c>
      <c r="S1277" s="467" t="s">
        <v>474</v>
      </c>
      <c r="T1277" s="467" t="s">
        <v>495</v>
      </c>
      <c r="U1277" s="467" t="s">
        <v>210</v>
      </c>
      <c r="V1277" s="467">
        <v>9.83</v>
      </c>
      <c r="W1277" s="467">
        <v>11.32</v>
      </c>
    </row>
    <row r="1278" spans="1:23">
      <c r="A1278" s="467"/>
      <c r="B1278" s="467"/>
      <c r="C1278" s="468" t="s">
        <v>3967</v>
      </c>
      <c r="D1278" s="467" t="s">
        <v>210</v>
      </c>
      <c r="E1278" s="467" t="s">
        <v>259</v>
      </c>
      <c r="F1278" s="472">
        <v>43496</v>
      </c>
      <c r="G1278" s="467" t="s">
        <v>470</v>
      </c>
      <c r="H1278" s="467" t="s">
        <v>3912</v>
      </c>
      <c r="I1278" s="467" t="s">
        <v>3006</v>
      </c>
      <c r="J1278" s="467" t="s">
        <v>471</v>
      </c>
      <c r="K1278" s="467">
        <v>2.66</v>
      </c>
      <c r="L1278" s="467" t="s">
        <v>2168</v>
      </c>
      <c r="M1278" s="467">
        <v>0</v>
      </c>
      <c r="N1278" s="467" t="s">
        <v>387</v>
      </c>
      <c r="O1278" s="467" t="s">
        <v>3007</v>
      </c>
      <c r="P1278" s="467" t="s">
        <v>299</v>
      </c>
      <c r="Q1278" s="467" t="s">
        <v>420</v>
      </c>
      <c r="R1278" s="467" t="s">
        <v>2168</v>
      </c>
      <c r="S1278" s="467" t="s">
        <v>58</v>
      </c>
      <c r="T1278" s="467" t="s">
        <v>495</v>
      </c>
      <c r="U1278" s="467" t="s">
        <v>186</v>
      </c>
      <c r="V1278" s="467">
        <v>2.95</v>
      </c>
      <c r="W1278" s="467">
        <v>3.39</v>
      </c>
    </row>
    <row r="1279" spans="1:23">
      <c r="A1279" s="467"/>
      <c r="B1279" s="467"/>
      <c r="C1279" s="468" t="s">
        <v>3968</v>
      </c>
      <c r="D1279" s="467" t="s">
        <v>210</v>
      </c>
      <c r="E1279" s="467" t="s">
        <v>259</v>
      </c>
      <c r="F1279" s="472">
        <v>43496</v>
      </c>
      <c r="G1279" s="467" t="s">
        <v>470</v>
      </c>
      <c r="H1279" s="467" t="s">
        <v>3908</v>
      </c>
      <c r="I1279" s="467" t="s">
        <v>3006</v>
      </c>
      <c r="J1279" s="467" t="s">
        <v>496</v>
      </c>
      <c r="K1279" s="467">
        <v>17.73</v>
      </c>
      <c r="L1279" s="467" t="s">
        <v>2168</v>
      </c>
      <c r="M1279" s="467">
        <v>0</v>
      </c>
      <c r="N1279" s="467" t="s">
        <v>391</v>
      </c>
      <c r="O1279" s="467" t="s">
        <v>3009</v>
      </c>
      <c r="P1279" s="467" t="s">
        <v>299</v>
      </c>
      <c r="Q1279" s="467" t="s">
        <v>420</v>
      </c>
      <c r="R1279" s="467" t="s">
        <v>2168</v>
      </c>
      <c r="S1279" s="467" t="s">
        <v>61</v>
      </c>
      <c r="T1279" s="467" t="s">
        <v>495</v>
      </c>
      <c r="U1279" s="467" t="s">
        <v>186</v>
      </c>
      <c r="V1279" s="467">
        <v>19.64</v>
      </c>
      <c r="W1279" s="467">
        <v>22.62</v>
      </c>
    </row>
    <row r="1280" spans="1:23">
      <c r="A1280" s="467"/>
      <c r="B1280" s="467"/>
      <c r="C1280" s="468" t="s">
        <v>3969</v>
      </c>
      <c r="D1280" s="467" t="s">
        <v>210</v>
      </c>
      <c r="E1280" s="467" t="s">
        <v>259</v>
      </c>
      <c r="F1280" s="472">
        <v>43524</v>
      </c>
      <c r="G1280" s="467" t="s">
        <v>482</v>
      </c>
      <c r="H1280" s="467" t="s">
        <v>3918</v>
      </c>
      <c r="I1280" s="467" t="s">
        <v>2825</v>
      </c>
      <c r="J1280" s="467" t="s">
        <v>496</v>
      </c>
      <c r="K1280" s="467">
        <v>177.34</v>
      </c>
      <c r="L1280" s="467" t="s">
        <v>2168</v>
      </c>
      <c r="M1280" s="467">
        <v>0</v>
      </c>
      <c r="N1280" s="467" t="s">
        <v>387</v>
      </c>
      <c r="O1280" s="467" t="s">
        <v>3007</v>
      </c>
      <c r="P1280" s="467" t="s">
        <v>299</v>
      </c>
      <c r="Q1280" s="467" t="s">
        <v>420</v>
      </c>
      <c r="R1280" s="467" t="s">
        <v>2168</v>
      </c>
      <c r="S1280" s="467" t="s">
        <v>61</v>
      </c>
      <c r="T1280" s="467" t="s">
        <v>240</v>
      </c>
      <c r="U1280" s="467" t="s">
        <v>186</v>
      </c>
      <c r="V1280" s="467">
        <v>203.05</v>
      </c>
      <c r="W1280" s="467">
        <v>232.93</v>
      </c>
    </row>
    <row r="1281" spans="1:23">
      <c r="A1281" s="467"/>
      <c r="B1281" s="467"/>
      <c r="C1281" s="468" t="s">
        <v>3970</v>
      </c>
      <c r="D1281" s="467" t="s">
        <v>210</v>
      </c>
      <c r="E1281" s="467" t="s">
        <v>259</v>
      </c>
      <c r="F1281" s="472">
        <v>43524</v>
      </c>
      <c r="G1281" s="467" t="s">
        <v>482</v>
      </c>
      <c r="H1281" s="467" t="s">
        <v>3920</v>
      </c>
      <c r="I1281" s="467" t="s">
        <v>2825</v>
      </c>
      <c r="J1281" s="467" t="s">
        <v>486</v>
      </c>
      <c r="K1281" s="467">
        <v>8.8699999999999992</v>
      </c>
      <c r="L1281" s="467" t="s">
        <v>2168</v>
      </c>
      <c r="M1281" s="467">
        <v>0</v>
      </c>
      <c r="N1281" s="467" t="s">
        <v>387</v>
      </c>
      <c r="O1281" s="467" t="s">
        <v>3007</v>
      </c>
      <c r="P1281" s="467" t="s">
        <v>299</v>
      </c>
      <c r="Q1281" s="467" t="s">
        <v>420</v>
      </c>
      <c r="R1281" s="467" t="s">
        <v>2168</v>
      </c>
      <c r="S1281" s="467" t="s">
        <v>474</v>
      </c>
      <c r="T1281" s="467" t="s">
        <v>240</v>
      </c>
      <c r="U1281" s="467" t="s">
        <v>210</v>
      </c>
      <c r="V1281" s="467">
        <v>10.16</v>
      </c>
      <c r="W1281" s="467">
        <v>11.65</v>
      </c>
    </row>
    <row r="1282" spans="1:23">
      <c r="A1282" s="467"/>
      <c r="B1282" s="467"/>
      <c r="C1282" s="468" t="s">
        <v>3971</v>
      </c>
      <c r="D1282" s="467" t="s">
        <v>210</v>
      </c>
      <c r="E1282" s="467" t="s">
        <v>259</v>
      </c>
      <c r="F1282" s="472">
        <v>43524</v>
      </c>
      <c r="G1282" s="467" t="s">
        <v>482</v>
      </c>
      <c r="H1282" s="467" t="s">
        <v>3922</v>
      </c>
      <c r="I1282" s="467" t="s">
        <v>2825</v>
      </c>
      <c r="J1282" s="467" t="s">
        <v>483</v>
      </c>
      <c r="K1282" s="467">
        <v>2.66</v>
      </c>
      <c r="L1282" s="467" t="s">
        <v>2168</v>
      </c>
      <c r="M1282" s="467">
        <v>0</v>
      </c>
      <c r="N1282" s="467" t="s">
        <v>387</v>
      </c>
      <c r="O1282" s="467" t="s">
        <v>3007</v>
      </c>
      <c r="P1282" s="467" t="s">
        <v>299</v>
      </c>
      <c r="Q1282" s="467" t="s">
        <v>420</v>
      </c>
      <c r="R1282" s="467" t="s">
        <v>2168</v>
      </c>
      <c r="S1282" s="467" t="s">
        <v>58</v>
      </c>
      <c r="T1282" s="467" t="s">
        <v>240</v>
      </c>
      <c r="U1282" s="467" t="s">
        <v>186</v>
      </c>
      <c r="V1282" s="467">
        <v>3.05</v>
      </c>
      <c r="W1282" s="467">
        <v>3.49</v>
      </c>
    </row>
    <row r="1283" spans="1:23">
      <c r="A1283" s="467"/>
      <c r="B1283" s="467"/>
      <c r="C1283" s="468" t="s">
        <v>3972</v>
      </c>
      <c r="D1283" s="467" t="s">
        <v>210</v>
      </c>
      <c r="E1283" s="467" t="s">
        <v>259</v>
      </c>
      <c r="F1283" s="472">
        <v>43524</v>
      </c>
      <c r="G1283" s="467" t="s">
        <v>482</v>
      </c>
      <c r="H1283" s="467" t="s">
        <v>3918</v>
      </c>
      <c r="I1283" s="467" t="s">
        <v>2825</v>
      </c>
      <c r="J1283" s="467" t="s">
        <v>496</v>
      </c>
      <c r="K1283" s="467">
        <v>17.73</v>
      </c>
      <c r="L1283" s="467" t="s">
        <v>2168</v>
      </c>
      <c r="M1283" s="467">
        <v>0</v>
      </c>
      <c r="N1283" s="467" t="s">
        <v>391</v>
      </c>
      <c r="O1283" s="467" t="s">
        <v>3009</v>
      </c>
      <c r="P1283" s="467" t="s">
        <v>299</v>
      </c>
      <c r="Q1283" s="467" t="s">
        <v>420</v>
      </c>
      <c r="R1283" s="467" t="s">
        <v>2168</v>
      </c>
      <c r="S1283" s="467" t="s">
        <v>61</v>
      </c>
      <c r="T1283" s="467" t="s">
        <v>240</v>
      </c>
      <c r="U1283" s="467" t="s">
        <v>186</v>
      </c>
      <c r="V1283" s="467">
        <v>20.3</v>
      </c>
      <c r="W1283" s="467">
        <v>23.29</v>
      </c>
    </row>
    <row r="1284" spans="1:23">
      <c r="A1284" s="467"/>
      <c r="B1284" s="467"/>
      <c r="C1284" s="468" t="s">
        <v>3973</v>
      </c>
      <c r="D1284" s="467" t="s">
        <v>210</v>
      </c>
      <c r="E1284" s="467" t="s">
        <v>259</v>
      </c>
      <c r="F1284" s="472">
        <v>43555</v>
      </c>
      <c r="G1284" s="467" t="s">
        <v>491</v>
      </c>
      <c r="H1284" s="467" t="s">
        <v>3927</v>
      </c>
      <c r="I1284" s="467" t="s">
        <v>2170</v>
      </c>
      <c r="J1284" s="467" t="s">
        <v>497</v>
      </c>
      <c r="K1284" s="467">
        <v>1418.74</v>
      </c>
      <c r="L1284" s="467" t="s">
        <v>2168</v>
      </c>
      <c r="M1284" s="467">
        <v>0</v>
      </c>
      <c r="N1284" s="467" t="s">
        <v>387</v>
      </c>
      <c r="O1284" s="467" t="s">
        <v>3007</v>
      </c>
      <c r="P1284" s="467" t="s">
        <v>299</v>
      </c>
      <c r="Q1284" s="467" t="s">
        <v>420</v>
      </c>
      <c r="R1284" s="467" t="s">
        <v>2168</v>
      </c>
      <c r="S1284" s="467" t="s">
        <v>61</v>
      </c>
      <c r="T1284" s="467" t="s">
        <v>240</v>
      </c>
      <c r="U1284" s="467" t="s">
        <v>302</v>
      </c>
      <c r="V1284" s="467">
        <v>1659.29</v>
      </c>
      <c r="W1284" s="467">
        <v>1883.54</v>
      </c>
    </row>
    <row r="1285" spans="1:23">
      <c r="A1285" s="467"/>
      <c r="B1285" s="467"/>
      <c r="C1285" s="468" t="s">
        <v>3974</v>
      </c>
      <c r="D1285" s="467" t="s">
        <v>210</v>
      </c>
      <c r="E1285" s="467" t="s">
        <v>259</v>
      </c>
      <c r="F1285" s="472">
        <v>43555</v>
      </c>
      <c r="G1285" s="467" t="s">
        <v>491</v>
      </c>
      <c r="H1285" s="467" t="s">
        <v>3929</v>
      </c>
      <c r="I1285" s="467" t="s">
        <v>2170</v>
      </c>
      <c r="J1285" s="467" t="s">
        <v>493</v>
      </c>
      <c r="K1285" s="467">
        <v>70.94</v>
      </c>
      <c r="L1285" s="467" t="s">
        <v>2168</v>
      </c>
      <c r="M1285" s="467">
        <v>0</v>
      </c>
      <c r="N1285" s="467" t="s">
        <v>387</v>
      </c>
      <c r="O1285" s="467" t="s">
        <v>3007</v>
      </c>
      <c r="P1285" s="467" t="s">
        <v>299</v>
      </c>
      <c r="Q1285" s="467" t="s">
        <v>420</v>
      </c>
      <c r="R1285" s="467" t="s">
        <v>2168</v>
      </c>
      <c r="S1285" s="467" t="s">
        <v>474</v>
      </c>
      <c r="T1285" s="467" t="s">
        <v>240</v>
      </c>
      <c r="U1285" s="467" t="s">
        <v>210</v>
      </c>
      <c r="V1285" s="467">
        <v>82.97</v>
      </c>
      <c r="W1285" s="467">
        <v>94.18</v>
      </c>
    </row>
    <row r="1286" spans="1:23">
      <c r="A1286" s="467"/>
      <c r="B1286" s="467"/>
      <c r="C1286" s="468" t="s">
        <v>3975</v>
      </c>
      <c r="D1286" s="467" t="s">
        <v>210</v>
      </c>
      <c r="E1286" s="467" t="s">
        <v>259</v>
      </c>
      <c r="F1286" s="472">
        <v>43555</v>
      </c>
      <c r="G1286" s="467" t="s">
        <v>491</v>
      </c>
      <c r="H1286" s="467" t="s">
        <v>3931</v>
      </c>
      <c r="I1286" s="467" t="s">
        <v>2170</v>
      </c>
      <c r="J1286" s="467" t="s">
        <v>492</v>
      </c>
      <c r="K1286" s="467">
        <v>21.28</v>
      </c>
      <c r="L1286" s="467" t="s">
        <v>2168</v>
      </c>
      <c r="M1286" s="467">
        <v>0</v>
      </c>
      <c r="N1286" s="467" t="s">
        <v>387</v>
      </c>
      <c r="O1286" s="467" t="s">
        <v>3007</v>
      </c>
      <c r="P1286" s="467" t="s">
        <v>299</v>
      </c>
      <c r="Q1286" s="467" t="s">
        <v>420</v>
      </c>
      <c r="R1286" s="467" t="s">
        <v>2168</v>
      </c>
      <c r="S1286" s="467" t="s">
        <v>58</v>
      </c>
      <c r="T1286" s="467" t="s">
        <v>240</v>
      </c>
      <c r="U1286" s="467" t="s">
        <v>302</v>
      </c>
      <c r="V1286" s="467">
        <v>24.89</v>
      </c>
      <c r="W1286" s="467">
        <v>28.25</v>
      </c>
    </row>
    <row r="1287" spans="1:23">
      <c r="A1287" s="467"/>
      <c r="B1287" s="467"/>
      <c r="C1287" s="468" t="s">
        <v>3976</v>
      </c>
      <c r="D1287" s="467" t="s">
        <v>210</v>
      </c>
      <c r="E1287" s="467" t="s">
        <v>259</v>
      </c>
      <c r="F1287" s="472">
        <v>43555</v>
      </c>
      <c r="G1287" s="467" t="s">
        <v>491</v>
      </c>
      <c r="H1287" s="467" t="s">
        <v>3927</v>
      </c>
      <c r="I1287" s="467" t="s">
        <v>2170</v>
      </c>
      <c r="J1287" s="467" t="s">
        <v>497</v>
      </c>
      <c r="K1287" s="467">
        <v>141.88</v>
      </c>
      <c r="L1287" s="467" t="s">
        <v>2168</v>
      </c>
      <c r="M1287" s="467">
        <v>0</v>
      </c>
      <c r="N1287" s="467" t="s">
        <v>391</v>
      </c>
      <c r="O1287" s="467" t="s">
        <v>3009</v>
      </c>
      <c r="P1287" s="467" t="s">
        <v>299</v>
      </c>
      <c r="Q1287" s="467" t="s">
        <v>420</v>
      </c>
      <c r="R1287" s="467" t="s">
        <v>2168</v>
      </c>
      <c r="S1287" s="467" t="s">
        <v>61</v>
      </c>
      <c r="T1287" s="467" t="s">
        <v>240</v>
      </c>
      <c r="U1287" s="467" t="s">
        <v>302</v>
      </c>
      <c r="V1287" s="467">
        <v>165.94</v>
      </c>
      <c r="W1287" s="467">
        <v>188.36</v>
      </c>
    </row>
    <row r="1288" spans="1:23">
      <c r="A1288" s="467"/>
      <c r="B1288" s="467"/>
      <c r="C1288" s="468" t="s">
        <v>3977</v>
      </c>
      <c r="D1288" s="467" t="s">
        <v>210</v>
      </c>
      <c r="E1288" s="467" t="s">
        <v>259</v>
      </c>
      <c r="F1288" s="472">
        <v>43585</v>
      </c>
      <c r="G1288" s="467" t="s">
        <v>1095</v>
      </c>
      <c r="H1288" s="467" t="s">
        <v>3934</v>
      </c>
      <c r="I1288" s="467" t="s">
        <v>2791</v>
      </c>
      <c r="J1288" s="467" t="s">
        <v>497</v>
      </c>
      <c r="K1288" s="467">
        <v>1501.32</v>
      </c>
      <c r="L1288" s="467" t="s">
        <v>2168</v>
      </c>
      <c r="M1288" s="467">
        <v>0</v>
      </c>
      <c r="N1288" s="467" t="s">
        <v>387</v>
      </c>
      <c r="O1288" s="467" t="s">
        <v>3007</v>
      </c>
      <c r="P1288" s="467" t="s">
        <v>299</v>
      </c>
      <c r="Q1288" s="467" t="s">
        <v>420</v>
      </c>
      <c r="R1288" s="467" t="s">
        <v>2168</v>
      </c>
      <c r="S1288" s="467" t="s">
        <v>61</v>
      </c>
      <c r="T1288" s="467" t="s">
        <v>240</v>
      </c>
      <c r="U1288" s="467" t="s">
        <v>302</v>
      </c>
      <c r="V1288" s="467">
        <v>1754.8</v>
      </c>
      <c r="W1288" s="467">
        <v>1958.1</v>
      </c>
    </row>
    <row r="1289" spans="1:23">
      <c r="A1289" s="467"/>
      <c r="B1289" s="467"/>
      <c r="C1289" s="468" t="s">
        <v>3978</v>
      </c>
      <c r="D1289" s="467" t="s">
        <v>210</v>
      </c>
      <c r="E1289" s="467" t="s">
        <v>259</v>
      </c>
      <c r="F1289" s="472">
        <v>43585</v>
      </c>
      <c r="G1289" s="467" t="s">
        <v>1095</v>
      </c>
      <c r="H1289" s="467" t="s">
        <v>3936</v>
      </c>
      <c r="I1289" s="467" t="s">
        <v>2791</v>
      </c>
      <c r="J1289" s="467" t="s">
        <v>1097</v>
      </c>
      <c r="K1289" s="467">
        <v>75.069999999999993</v>
      </c>
      <c r="L1289" s="467" t="s">
        <v>2168</v>
      </c>
      <c r="M1289" s="467">
        <v>0</v>
      </c>
      <c r="N1289" s="467" t="s">
        <v>387</v>
      </c>
      <c r="O1289" s="467" t="s">
        <v>3007</v>
      </c>
      <c r="P1289" s="467" t="s">
        <v>299</v>
      </c>
      <c r="Q1289" s="467" t="s">
        <v>420</v>
      </c>
      <c r="R1289" s="467" t="s">
        <v>2168</v>
      </c>
      <c r="S1289" s="467" t="s">
        <v>474</v>
      </c>
      <c r="T1289" s="467" t="s">
        <v>240</v>
      </c>
      <c r="U1289" s="467" t="s">
        <v>210</v>
      </c>
      <c r="V1289" s="467">
        <v>87.74</v>
      </c>
      <c r="W1289" s="467">
        <v>97.91</v>
      </c>
    </row>
    <row r="1290" spans="1:23">
      <c r="A1290" s="467"/>
      <c r="B1290" s="467"/>
      <c r="C1290" s="468" t="s">
        <v>3979</v>
      </c>
      <c r="D1290" s="467" t="s">
        <v>210</v>
      </c>
      <c r="E1290" s="467" t="s">
        <v>259</v>
      </c>
      <c r="F1290" s="472">
        <v>43585</v>
      </c>
      <c r="G1290" s="467" t="s">
        <v>1095</v>
      </c>
      <c r="H1290" s="467" t="s">
        <v>3938</v>
      </c>
      <c r="I1290" s="467" t="s">
        <v>2791</v>
      </c>
      <c r="J1290" s="467" t="s">
        <v>1096</v>
      </c>
      <c r="K1290" s="467">
        <v>22.52</v>
      </c>
      <c r="L1290" s="467" t="s">
        <v>2168</v>
      </c>
      <c r="M1290" s="467">
        <v>0</v>
      </c>
      <c r="N1290" s="467" t="s">
        <v>387</v>
      </c>
      <c r="O1290" s="467" t="s">
        <v>3007</v>
      </c>
      <c r="P1290" s="467" t="s">
        <v>299</v>
      </c>
      <c r="Q1290" s="467" t="s">
        <v>420</v>
      </c>
      <c r="R1290" s="467" t="s">
        <v>2168</v>
      </c>
      <c r="S1290" s="467" t="s">
        <v>58</v>
      </c>
      <c r="T1290" s="467" t="s">
        <v>240</v>
      </c>
      <c r="U1290" s="467" t="s">
        <v>302</v>
      </c>
      <c r="V1290" s="467">
        <v>26.32</v>
      </c>
      <c r="W1290" s="467">
        <v>29.37</v>
      </c>
    </row>
    <row r="1291" spans="1:23">
      <c r="A1291" s="467"/>
      <c r="B1291" s="467"/>
      <c r="C1291" s="468" t="s">
        <v>3980</v>
      </c>
      <c r="D1291" s="467" t="s">
        <v>210</v>
      </c>
      <c r="E1291" s="467" t="s">
        <v>259</v>
      </c>
      <c r="F1291" s="472">
        <v>43585</v>
      </c>
      <c r="G1291" s="467" t="s">
        <v>1095</v>
      </c>
      <c r="H1291" s="467" t="s">
        <v>3934</v>
      </c>
      <c r="I1291" s="467" t="s">
        <v>2791</v>
      </c>
      <c r="J1291" s="467" t="s">
        <v>497</v>
      </c>
      <c r="K1291" s="467">
        <v>150.12</v>
      </c>
      <c r="L1291" s="467" t="s">
        <v>2168</v>
      </c>
      <c r="M1291" s="467">
        <v>0</v>
      </c>
      <c r="N1291" s="467" t="s">
        <v>391</v>
      </c>
      <c r="O1291" s="467" t="s">
        <v>3009</v>
      </c>
      <c r="P1291" s="467" t="s">
        <v>299</v>
      </c>
      <c r="Q1291" s="467" t="s">
        <v>420</v>
      </c>
      <c r="R1291" s="467" t="s">
        <v>2168</v>
      </c>
      <c r="S1291" s="467" t="s">
        <v>61</v>
      </c>
      <c r="T1291" s="467" t="s">
        <v>240</v>
      </c>
      <c r="U1291" s="467" t="s">
        <v>302</v>
      </c>
      <c r="V1291" s="467">
        <v>175.47</v>
      </c>
      <c r="W1291" s="467">
        <v>195.79</v>
      </c>
    </row>
    <row r="1292" spans="1:23">
      <c r="A1292" s="467"/>
      <c r="B1292" s="467"/>
      <c r="C1292" s="468" t="s">
        <v>3981</v>
      </c>
      <c r="D1292" s="467" t="s">
        <v>210</v>
      </c>
      <c r="E1292" s="467" t="s">
        <v>259</v>
      </c>
      <c r="F1292" s="472">
        <v>43616</v>
      </c>
      <c r="G1292" s="467" t="s">
        <v>1098</v>
      </c>
      <c r="H1292" s="467" t="s">
        <v>3941</v>
      </c>
      <c r="I1292" s="467" t="s">
        <v>2800</v>
      </c>
      <c r="J1292" s="467" t="s">
        <v>1105</v>
      </c>
      <c r="K1292" s="467">
        <v>150.13</v>
      </c>
      <c r="L1292" s="467" t="s">
        <v>2168</v>
      </c>
      <c r="M1292" s="467">
        <v>0</v>
      </c>
      <c r="N1292" s="467" t="s">
        <v>387</v>
      </c>
      <c r="O1292" s="467" t="s">
        <v>3007</v>
      </c>
      <c r="P1292" s="467" t="s">
        <v>299</v>
      </c>
      <c r="Q1292" s="467" t="s">
        <v>420</v>
      </c>
      <c r="R1292" s="467" t="s">
        <v>2168</v>
      </c>
      <c r="S1292" s="467" t="s">
        <v>61</v>
      </c>
      <c r="T1292" s="467" t="s">
        <v>240</v>
      </c>
      <c r="U1292" s="467" t="s">
        <v>302</v>
      </c>
      <c r="V1292" s="467">
        <v>173.88</v>
      </c>
      <c r="W1292" s="467">
        <v>195.61</v>
      </c>
    </row>
    <row r="1293" spans="1:23">
      <c r="A1293" s="467"/>
      <c r="B1293" s="467"/>
      <c r="C1293" s="468" t="s">
        <v>3982</v>
      </c>
      <c r="D1293" s="467" t="s">
        <v>210</v>
      </c>
      <c r="E1293" s="467" t="s">
        <v>259</v>
      </c>
      <c r="F1293" s="472">
        <v>43616</v>
      </c>
      <c r="G1293" s="467" t="s">
        <v>1098</v>
      </c>
      <c r="H1293" s="467" t="s">
        <v>3943</v>
      </c>
      <c r="I1293" s="467" t="s">
        <v>2800</v>
      </c>
      <c r="J1293" s="467" t="s">
        <v>1100</v>
      </c>
      <c r="K1293" s="467">
        <v>7.51</v>
      </c>
      <c r="L1293" s="467" t="s">
        <v>2168</v>
      </c>
      <c r="M1293" s="467">
        <v>0</v>
      </c>
      <c r="N1293" s="467" t="s">
        <v>387</v>
      </c>
      <c r="O1293" s="467" t="s">
        <v>3007</v>
      </c>
      <c r="P1293" s="467" t="s">
        <v>299</v>
      </c>
      <c r="Q1293" s="467" t="s">
        <v>420</v>
      </c>
      <c r="R1293" s="467" t="s">
        <v>2168</v>
      </c>
      <c r="S1293" s="467" t="s">
        <v>474</v>
      </c>
      <c r="T1293" s="467" t="s">
        <v>240</v>
      </c>
      <c r="U1293" s="467" t="s">
        <v>210</v>
      </c>
      <c r="V1293" s="467">
        <v>8.6999999999999993</v>
      </c>
      <c r="W1293" s="467">
        <v>9.7899999999999991</v>
      </c>
    </row>
    <row r="1294" spans="1:23">
      <c r="A1294" s="467"/>
      <c r="B1294" s="467"/>
      <c r="C1294" s="468" t="s">
        <v>3983</v>
      </c>
      <c r="D1294" s="467" t="s">
        <v>210</v>
      </c>
      <c r="E1294" s="467" t="s">
        <v>259</v>
      </c>
      <c r="F1294" s="472">
        <v>43616</v>
      </c>
      <c r="G1294" s="467" t="s">
        <v>1098</v>
      </c>
      <c r="H1294" s="467" t="s">
        <v>3945</v>
      </c>
      <c r="I1294" s="467" t="s">
        <v>2800</v>
      </c>
      <c r="J1294" s="467" t="s">
        <v>1099</v>
      </c>
      <c r="K1294" s="467">
        <v>2.25</v>
      </c>
      <c r="L1294" s="467" t="s">
        <v>2168</v>
      </c>
      <c r="M1294" s="467">
        <v>0</v>
      </c>
      <c r="N1294" s="467" t="s">
        <v>387</v>
      </c>
      <c r="O1294" s="467" t="s">
        <v>3007</v>
      </c>
      <c r="P1294" s="467" t="s">
        <v>299</v>
      </c>
      <c r="Q1294" s="467" t="s">
        <v>420</v>
      </c>
      <c r="R1294" s="467" t="s">
        <v>2168</v>
      </c>
      <c r="S1294" s="467" t="s">
        <v>58</v>
      </c>
      <c r="T1294" s="467" t="s">
        <v>240</v>
      </c>
      <c r="U1294" s="467" t="s">
        <v>302</v>
      </c>
      <c r="V1294" s="467">
        <v>2.61</v>
      </c>
      <c r="W1294" s="467">
        <v>2.93</v>
      </c>
    </row>
    <row r="1295" spans="1:23">
      <c r="A1295" s="467"/>
      <c r="B1295" s="467"/>
      <c r="C1295" s="468" t="s">
        <v>3984</v>
      </c>
      <c r="D1295" s="467" t="s">
        <v>210</v>
      </c>
      <c r="E1295" s="467" t="s">
        <v>259</v>
      </c>
      <c r="F1295" s="472">
        <v>43616</v>
      </c>
      <c r="G1295" s="467" t="s">
        <v>1098</v>
      </c>
      <c r="H1295" s="467" t="s">
        <v>3941</v>
      </c>
      <c r="I1295" s="467" t="s">
        <v>2800</v>
      </c>
      <c r="J1295" s="467" t="s">
        <v>1105</v>
      </c>
      <c r="K1295" s="467">
        <v>15</v>
      </c>
      <c r="L1295" s="467" t="s">
        <v>2168</v>
      </c>
      <c r="M1295" s="467">
        <v>0</v>
      </c>
      <c r="N1295" s="467" t="s">
        <v>391</v>
      </c>
      <c r="O1295" s="467" t="s">
        <v>3009</v>
      </c>
      <c r="P1295" s="467" t="s">
        <v>299</v>
      </c>
      <c r="Q1295" s="467" t="s">
        <v>420</v>
      </c>
      <c r="R1295" s="467" t="s">
        <v>2168</v>
      </c>
      <c r="S1295" s="467" t="s">
        <v>61</v>
      </c>
      <c r="T1295" s="467" t="s">
        <v>240</v>
      </c>
      <c r="U1295" s="467" t="s">
        <v>302</v>
      </c>
      <c r="V1295" s="467">
        <v>17.37</v>
      </c>
      <c r="W1295" s="467">
        <v>19.54</v>
      </c>
    </row>
    <row r="1296" spans="1:23">
      <c r="A1296" s="467"/>
      <c r="B1296" s="467"/>
      <c r="C1296" s="468" t="s">
        <v>3985</v>
      </c>
      <c r="D1296" s="467" t="s">
        <v>210</v>
      </c>
      <c r="E1296" s="467" t="s">
        <v>259</v>
      </c>
      <c r="F1296" s="472">
        <v>43646</v>
      </c>
      <c r="G1296" s="467" t="s">
        <v>1101</v>
      </c>
      <c r="H1296" s="467" t="s">
        <v>3948</v>
      </c>
      <c r="I1296" s="467" t="s">
        <v>2201</v>
      </c>
      <c r="J1296" s="467" t="s">
        <v>496</v>
      </c>
      <c r="K1296" s="467">
        <v>187.67</v>
      </c>
      <c r="L1296" s="467" t="s">
        <v>2168</v>
      </c>
      <c r="M1296" s="467">
        <v>0</v>
      </c>
      <c r="N1296" s="467" t="s">
        <v>387</v>
      </c>
      <c r="O1296" s="467" t="s">
        <v>3007</v>
      </c>
      <c r="P1296" s="467" t="s">
        <v>299</v>
      </c>
      <c r="Q1296" s="467" t="s">
        <v>420</v>
      </c>
      <c r="R1296" s="467" t="s">
        <v>2168</v>
      </c>
      <c r="S1296" s="467" t="s">
        <v>61</v>
      </c>
      <c r="T1296" s="467" t="s">
        <v>240</v>
      </c>
      <c r="U1296" s="467" t="s">
        <v>302</v>
      </c>
      <c r="V1296" s="467">
        <v>212.36</v>
      </c>
      <c r="W1296" s="467">
        <v>236.88</v>
      </c>
    </row>
    <row r="1297" spans="1:23">
      <c r="A1297" s="467"/>
      <c r="B1297" s="467"/>
      <c r="C1297" s="468" t="s">
        <v>3986</v>
      </c>
      <c r="D1297" s="467" t="s">
        <v>210</v>
      </c>
      <c r="E1297" s="467" t="s">
        <v>259</v>
      </c>
      <c r="F1297" s="472">
        <v>43646</v>
      </c>
      <c r="G1297" s="467" t="s">
        <v>1101</v>
      </c>
      <c r="H1297" s="467" t="s">
        <v>3950</v>
      </c>
      <c r="I1297" s="467" t="s">
        <v>2201</v>
      </c>
      <c r="J1297" s="467" t="s">
        <v>1104</v>
      </c>
      <c r="K1297" s="467">
        <v>9.3800000000000008</v>
      </c>
      <c r="L1297" s="467" t="s">
        <v>2168</v>
      </c>
      <c r="M1297" s="467">
        <v>0</v>
      </c>
      <c r="N1297" s="467" t="s">
        <v>387</v>
      </c>
      <c r="O1297" s="467" t="s">
        <v>3007</v>
      </c>
      <c r="P1297" s="467" t="s">
        <v>299</v>
      </c>
      <c r="Q1297" s="467" t="s">
        <v>420</v>
      </c>
      <c r="R1297" s="467" t="s">
        <v>2168</v>
      </c>
      <c r="S1297" s="467" t="s">
        <v>474</v>
      </c>
      <c r="T1297" s="467" t="s">
        <v>240</v>
      </c>
      <c r="U1297" s="467" t="s">
        <v>210</v>
      </c>
      <c r="V1297" s="467">
        <v>10.61</v>
      </c>
      <c r="W1297" s="467">
        <v>11.84</v>
      </c>
    </row>
    <row r="1298" spans="1:23">
      <c r="A1298" s="467"/>
      <c r="B1298" s="467"/>
      <c r="C1298" s="468" t="s">
        <v>3987</v>
      </c>
      <c r="D1298" s="467" t="s">
        <v>210</v>
      </c>
      <c r="E1298" s="467" t="s">
        <v>259</v>
      </c>
      <c r="F1298" s="472">
        <v>43646</v>
      </c>
      <c r="G1298" s="467" t="s">
        <v>1101</v>
      </c>
      <c r="H1298" s="467" t="s">
        <v>3952</v>
      </c>
      <c r="I1298" s="467" t="s">
        <v>2201</v>
      </c>
      <c r="J1298" s="467" t="s">
        <v>1103</v>
      </c>
      <c r="K1298" s="467">
        <v>2.82</v>
      </c>
      <c r="L1298" s="467" t="s">
        <v>2168</v>
      </c>
      <c r="M1298" s="467">
        <v>0</v>
      </c>
      <c r="N1298" s="467" t="s">
        <v>387</v>
      </c>
      <c r="O1298" s="467" t="s">
        <v>3007</v>
      </c>
      <c r="P1298" s="467" t="s">
        <v>299</v>
      </c>
      <c r="Q1298" s="467" t="s">
        <v>420</v>
      </c>
      <c r="R1298" s="467" t="s">
        <v>2168</v>
      </c>
      <c r="S1298" s="467" t="s">
        <v>58</v>
      </c>
      <c r="T1298" s="467" t="s">
        <v>240</v>
      </c>
      <c r="U1298" s="467" t="s">
        <v>302</v>
      </c>
      <c r="V1298" s="467">
        <v>3.19</v>
      </c>
      <c r="W1298" s="467">
        <v>3.56</v>
      </c>
    </row>
    <row r="1299" spans="1:23">
      <c r="A1299" s="467"/>
      <c r="B1299" s="467"/>
      <c r="C1299" s="468" t="s">
        <v>3988</v>
      </c>
      <c r="D1299" s="467" t="s">
        <v>210</v>
      </c>
      <c r="E1299" s="467" t="s">
        <v>259</v>
      </c>
      <c r="F1299" s="472">
        <v>43646</v>
      </c>
      <c r="G1299" s="467" t="s">
        <v>1101</v>
      </c>
      <c r="H1299" s="467" t="s">
        <v>3948</v>
      </c>
      <c r="I1299" s="467" t="s">
        <v>2201</v>
      </c>
      <c r="J1299" s="467" t="s">
        <v>496</v>
      </c>
      <c r="K1299" s="467">
        <v>18.77</v>
      </c>
      <c r="L1299" s="467" t="s">
        <v>2168</v>
      </c>
      <c r="M1299" s="467">
        <v>0</v>
      </c>
      <c r="N1299" s="467" t="s">
        <v>391</v>
      </c>
      <c r="O1299" s="467" t="s">
        <v>3009</v>
      </c>
      <c r="P1299" s="467" t="s">
        <v>299</v>
      </c>
      <c r="Q1299" s="467" t="s">
        <v>420</v>
      </c>
      <c r="R1299" s="467" t="s">
        <v>2168</v>
      </c>
      <c r="S1299" s="467" t="s">
        <v>61</v>
      </c>
      <c r="T1299" s="467" t="s">
        <v>240</v>
      </c>
      <c r="U1299" s="467" t="s">
        <v>302</v>
      </c>
      <c r="V1299" s="467">
        <v>21.24</v>
      </c>
      <c r="W1299" s="467">
        <v>23.69</v>
      </c>
    </row>
    <row r="1300" spans="1:23">
      <c r="A1300" s="467"/>
      <c r="B1300" s="467"/>
      <c r="C1300" s="468" t="s">
        <v>3989</v>
      </c>
      <c r="D1300" s="467" t="s">
        <v>210</v>
      </c>
      <c r="E1300" s="467" t="s">
        <v>259</v>
      </c>
      <c r="F1300" s="472">
        <v>43677</v>
      </c>
      <c r="G1300" s="467" t="s">
        <v>1988</v>
      </c>
      <c r="H1300" s="467" t="s">
        <v>3990</v>
      </c>
      <c r="I1300" s="467" t="s">
        <v>2411</v>
      </c>
      <c r="J1300" s="467" t="s">
        <v>496</v>
      </c>
      <c r="K1300" s="467">
        <v>283.45</v>
      </c>
      <c r="L1300" s="467" t="s">
        <v>2168</v>
      </c>
      <c r="M1300" s="467">
        <v>0</v>
      </c>
      <c r="N1300" s="467" t="s">
        <v>387</v>
      </c>
      <c r="O1300" s="467" t="s">
        <v>3007</v>
      </c>
      <c r="P1300" s="467" t="s">
        <v>299</v>
      </c>
      <c r="Q1300" s="467" t="s">
        <v>420</v>
      </c>
      <c r="R1300" s="467" t="s">
        <v>2168</v>
      </c>
      <c r="S1300" s="467" t="s">
        <v>61</v>
      </c>
      <c r="T1300" s="467" t="s">
        <v>240</v>
      </c>
      <c r="U1300" s="467" t="s">
        <v>302</v>
      </c>
      <c r="V1300" s="467">
        <v>316.95999999999998</v>
      </c>
      <c r="W1300" s="467">
        <v>359.96</v>
      </c>
    </row>
    <row r="1301" spans="1:23">
      <c r="A1301" s="467"/>
      <c r="B1301" s="467"/>
      <c r="C1301" s="468" t="s">
        <v>3991</v>
      </c>
      <c r="D1301" s="467" t="s">
        <v>210</v>
      </c>
      <c r="E1301" s="467" t="s">
        <v>259</v>
      </c>
      <c r="F1301" s="472">
        <v>43677</v>
      </c>
      <c r="G1301" s="467" t="s">
        <v>1988</v>
      </c>
      <c r="H1301" s="467" t="s">
        <v>3992</v>
      </c>
      <c r="I1301" s="467" t="s">
        <v>2411</v>
      </c>
      <c r="J1301" s="467" t="s">
        <v>1990</v>
      </c>
      <c r="K1301" s="467">
        <v>14.17</v>
      </c>
      <c r="L1301" s="467" t="s">
        <v>2168</v>
      </c>
      <c r="M1301" s="467">
        <v>0</v>
      </c>
      <c r="N1301" s="467" t="s">
        <v>387</v>
      </c>
      <c r="O1301" s="467" t="s">
        <v>3007</v>
      </c>
      <c r="P1301" s="467" t="s">
        <v>299</v>
      </c>
      <c r="Q1301" s="467" t="s">
        <v>420</v>
      </c>
      <c r="R1301" s="467" t="s">
        <v>2168</v>
      </c>
      <c r="S1301" s="467" t="s">
        <v>474</v>
      </c>
      <c r="T1301" s="467" t="s">
        <v>240</v>
      </c>
      <c r="U1301" s="467" t="s">
        <v>210</v>
      </c>
      <c r="V1301" s="467">
        <v>15.85</v>
      </c>
      <c r="W1301" s="467">
        <v>17.989999999999998</v>
      </c>
    </row>
    <row r="1302" spans="1:23">
      <c r="A1302" s="467"/>
      <c r="B1302" s="467"/>
      <c r="C1302" s="468" t="s">
        <v>3993</v>
      </c>
      <c r="D1302" s="467" t="s">
        <v>210</v>
      </c>
      <c r="E1302" s="467" t="s">
        <v>259</v>
      </c>
      <c r="F1302" s="472">
        <v>43677</v>
      </c>
      <c r="G1302" s="467" t="s">
        <v>1988</v>
      </c>
      <c r="H1302" s="467" t="s">
        <v>3994</v>
      </c>
      <c r="I1302" s="467" t="s">
        <v>2411</v>
      </c>
      <c r="J1302" s="467" t="s">
        <v>1989</v>
      </c>
      <c r="K1302" s="467">
        <v>4.25</v>
      </c>
      <c r="L1302" s="467" t="s">
        <v>2168</v>
      </c>
      <c r="M1302" s="467">
        <v>0</v>
      </c>
      <c r="N1302" s="467" t="s">
        <v>387</v>
      </c>
      <c r="O1302" s="467" t="s">
        <v>3007</v>
      </c>
      <c r="P1302" s="467" t="s">
        <v>299</v>
      </c>
      <c r="Q1302" s="467" t="s">
        <v>420</v>
      </c>
      <c r="R1302" s="467" t="s">
        <v>2168</v>
      </c>
      <c r="S1302" s="467" t="s">
        <v>58</v>
      </c>
      <c r="T1302" s="467" t="s">
        <v>240</v>
      </c>
      <c r="U1302" s="467" t="s">
        <v>302</v>
      </c>
      <c r="V1302" s="467">
        <v>4.75</v>
      </c>
      <c r="W1302" s="467">
        <v>5.4</v>
      </c>
    </row>
    <row r="1303" spans="1:23">
      <c r="A1303" s="467"/>
      <c r="B1303" s="467"/>
      <c r="C1303" s="468" t="s">
        <v>3995</v>
      </c>
      <c r="D1303" s="467" t="s">
        <v>210</v>
      </c>
      <c r="E1303" s="467" t="s">
        <v>259</v>
      </c>
      <c r="F1303" s="472">
        <v>43677</v>
      </c>
      <c r="G1303" s="467" t="s">
        <v>1988</v>
      </c>
      <c r="H1303" s="467" t="s">
        <v>3990</v>
      </c>
      <c r="I1303" s="467" t="s">
        <v>2411</v>
      </c>
      <c r="J1303" s="467" t="s">
        <v>496</v>
      </c>
      <c r="K1303" s="467">
        <v>28.34</v>
      </c>
      <c r="L1303" s="467" t="s">
        <v>2168</v>
      </c>
      <c r="M1303" s="467">
        <v>0</v>
      </c>
      <c r="N1303" s="467" t="s">
        <v>391</v>
      </c>
      <c r="O1303" s="467" t="s">
        <v>3009</v>
      </c>
      <c r="P1303" s="467" t="s">
        <v>299</v>
      </c>
      <c r="Q1303" s="467" t="s">
        <v>420</v>
      </c>
      <c r="R1303" s="467" t="s">
        <v>2168</v>
      </c>
      <c r="S1303" s="467" t="s">
        <v>61</v>
      </c>
      <c r="T1303" s="467" t="s">
        <v>240</v>
      </c>
      <c r="U1303" s="467" t="s">
        <v>302</v>
      </c>
      <c r="V1303" s="467">
        <v>31.69</v>
      </c>
      <c r="W1303" s="467">
        <v>35.99</v>
      </c>
    </row>
    <row r="1304" spans="1:23">
      <c r="A1304" s="467"/>
      <c r="B1304" s="467"/>
      <c r="C1304" s="468" t="s">
        <v>3996</v>
      </c>
      <c r="D1304" s="467" t="s">
        <v>210</v>
      </c>
      <c r="E1304" s="467" t="s">
        <v>259</v>
      </c>
      <c r="F1304" s="472">
        <v>43677</v>
      </c>
      <c r="G1304" s="467" t="s">
        <v>1991</v>
      </c>
      <c r="H1304" s="467" t="s">
        <v>3231</v>
      </c>
      <c r="I1304" s="467" t="s">
        <v>2411</v>
      </c>
      <c r="J1304" s="467" t="s">
        <v>1992</v>
      </c>
      <c r="K1304" s="467">
        <v>62.13</v>
      </c>
      <c r="L1304" s="467" t="s">
        <v>10</v>
      </c>
      <c r="M1304" s="467">
        <v>78.900000000000006</v>
      </c>
      <c r="N1304" s="467" t="s">
        <v>1993</v>
      </c>
      <c r="O1304" s="467" t="s">
        <v>3997</v>
      </c>
      <c r="P1304" s="467" t="s">
        <v>445</v>
      </c>
      <c r="Q1304" s="467" t="s">
        <v>420</v>
      </c>
      <c r="R1304" s="467" t="s">
        <v>2168</v>
      </c>
      <c r="S1304" s="467" t="s">
        <v>61</v>
      </c>
      <c r="T1304" s="467" t="s">
        <v>240</v>
      </c>
      <c r="U1304" s="467" t="s">
        <v>302</v>
      </c>
      <c r="V1304" s="467">
        <v>69.48</v>
      </c>
      <c r="W1304" s="467">
        <v>78.900000000000006</v>
      </c>
    </row>
    <row r="1305" spans="1:23">
      <c r="A1305" s="467"/>
      <c r="B1305" s="467"/>
      <c r="C1305" s="468" t="s">
        <v>3998</v>
      </c>
      <c r="D1305" s="467" t="s">
        <v>210</v>
      </c>
      <c r="E1305" s="467" t="s">
        <v>259</v>
      </c>
      <c r="F1305" s="472">
        <v>43708</v>
      </c>
      <c r="G1305" s="467" t="s">
        <v>1994</v>
      </c>
      <c r="H1305" s="467" t="s">
        <v>3999</v>
      </c>
      <c r="I1305" s="467" t="s">
        <v>2332</v>
      </c>
      <c r="J1305" s="467" t="s">
        <v>1995</v>
      </c>
      <c r="K1305" s="467">
        <v>393.84</v>
      </c>
      <c r="L1305" s="467" t="s">
        <v>2168</v>
      </c>
      <c r="M1305" s="467">
        <v>0</v>
      </c>
      <c r="N1305" s="467" t="s">
        <v>387</v>
      </c>
      <c r="O1305" s="467" t="s">
        <v>3007</v>
      </c>
      <c r="P1305" s="467" t="s">
        <v>299</v>
      </c>
      <c r="Q1305" s="467" t="s">
        <v>420</v>
      </c>
      <c r="R1305" s="467" t="s">
        <v>2168</v>
      </c>
      <c r="S1305" s="467" t="s">
        <v>61</v>
      </c>
      <c r="T1305" s="467" t="s">
        <v>240</v>
      </c>
      <c r="U1305" s="467" t="s">
        <v>302</v>
      </c>
      <c r="V1305" s="467">
        <v>429.71</v>
      </c>
      <c r="W1305" s="467">
        <v>481.19</v>
      </c>
    </row>
    <row r="1306" spans="1:23">
      <c r="A1306" s="467"/>
      <c r="B1306" s="467"/>
      <c r="C1306" s="468" t="s">
        <v>4000</v>
      </c>
      <c r="D1306" s="467" t="s">
        <v>210</v>
      </c>
      <c r="E1306" s="467" t="s">
        <v>259</v>
      </c>
      <c r="F1306" s="472">
        <v>43708</v>
      </c>
      <c r="G1306" s="467" t="s">
        <v>1994</v>
      </c>
      <c r="H1306" s="467" t="s">
        <v>4001</v>
      </c>
      <c r="I1306" s="467" t="s">
        <v>2332</v>
      </c>
      <c r="J1306" s="467" t="s">
        <v>1996</v>
      </c>
      <c r="K1306" s="467">
        <v>19.690000000000001</v>
      </c>
      <c r="L1306" s="467" t="s">
        <v>2168</v>
      </c>
      <c r="M1306" s="467">
        <v>0</v>
      </c>
      <c r="N1306" s="467" t="s">
        <v>387</v>
      </c>
      <c r="O1306" s="467" t="s">
        <v>3007</v>
      </c>
      <c r="P1306" s="467" t="s">
        <v>299</v>
      </c>
      <c r="Q1306" s="467" t="s">
        <v>420</v>
      </c>
      <c r="R1306" s="467" t="s">
        <v>2168</v>
      </c>
      <c r="S1306" s="467" t="s">
        <v>474</v>
      </c>
      <c r="T1306" s="467" t="s">
        <v>240</v>
      </c>
      <c r="U1306" s="467" t="s">
        <v>210</v>
      </c>
      <c r="V1306" s="467">
        <v>21.48</v>
      </c>
      <c r="W1306" s="467">
        <v>24.06</v>
      </c>
    </row>
    <row r="1307" spans="1:23">
      <c r="A1307" s="467"/>
      <c r="B1307" s="467"/>
      <c r="C1307" s="468" t="s">
        <v>4002</v>
      </c>
      <c r="D1307" s="467" t="s">
        <v>210</v>
      </c>
      <c r="E1307" s="467" t="s">
        <v>259</v>
      </c>
      <c r="F1307" s="472">
        <v>43708</v>
      </c>
      <c r="G1307" s="467" t="s">
        <v>1994</v>
      </c>
      <c r="H1307" s="467" t="s">
        <v>4003</v>
      </c>
      <c r="I1307" s="467" t="s">
        <v>2332</v>
      </c>
      <c r="J1307" s="467" t="s">
        <v>1997</v>
      </c>
      <c r="K1307" s="467">
        <v>5.91</v>
      </c>
      <c r="L1307" s="467" t="s">
        <v>2168</v>
      </c>
      <c r="M1307" s="467">
        <v>0</v>
      </c>
      <c r="N1307" s="467" t="s">
        <v>387</v>
      </c>
      <c r="O1307" s="467" t="s">
        <v>3007</v>
      </c>
      <c r="P1307" s="467" t="s">
        <v>299</v>
      </c>
      <c r="Q1307" s="467" t="s">
        <v>420</v>
      </c>
      <c r="R1307" s="467" t="s">
        <v>2168</v>
      </c>
      <c r="S1307" s="467" t="s">
        <v>58</v>
      </c>
      <c r="T1307" s="467" t="s">
        <v>240</v>
      </c>
      <c r="U1307" s="467" t="s">
        <v>302</v>
      </c>
      <c r="V1307" s="467">
        <v>6.45</v>
      </c>
      <c r="W1307" s="467">
        <v>7.22</v>
      </c>
    </row>
    <row r="1308" spans="1:23">
      <c r="A1308" s="467"/>
      <c r="B1308" s="467"/>
      <c r="C1308" s="468" t="s">
        <v>4004</v>
      </c>
      <c r="D1308" s="467" t="s">
        <v>210</v>
      </c>
      <c r="E1308" s="467" t="s">
        <v>259</v>
      </c>
      <c r="F1308" s="472">
        <v>43708</v>
      </c>
      <c r="G1308" s="467" t="s">
        <v>1994</v>
      </c>
      <c r="H1308" s="467" t="s">
        <v>3999</v>
      </c>
      <c r="I1308" s="467" t="s">
        <v>2332</v>
      </c>
      <c r="J1308" s="467" t="s">
        <v>1995</v>
      </c>
      <c r="K1308" s="467">
        <v>39.380000000000003</v>
      </c>
      <c r="L1308" s="467" t="s">
        <v>2168</v>
      </c>
      <c r="M1308" s="467">
        <v>0</v>
      </c>
      <c r="N1308" s="467" t="s">
        <v>391</v>
      </c>
      <c r="O1308" s="467" t="s">
        <v>3009</v>
      </c>
      <c r="P1308" s="467" t="s">
        <v>299</v>
      </c>
      <c r="Q1308" s="467" t="s">
        <v>420</v>
      </c>
      <c r="R1308" s="467" t="s">
        <v>2168</v>
      </c>
      <c r="S1308" s="467" t="s">
        <v>61</v>
      </c>
      <c r="T1308" s="467" t="s">
        <v>240</v>
      </c>
      <c r="U1308" s="467" t="s">
        <v>302</v>
      </c>
      <c r="V1308" s="467">
        <v>42.97</v>
      </c>
      <c r="W1308" s="467">
        <v>48.11</v>
      </c>
    </row>
    <row r="1309" spans="1:23">
      <c r="A1309" s="467"/>
      <c r="B1309" s="467"/>
      <c r="C1309" s="468" t="s">
        <v>4005</v>
      </c>
      <c r="D1309" s="467" t="s">
        <v>210</v>
      </c>
      <c r="E1309" s="467" t="s">
        <v>259</v>
      </c>
      <c r="F1309" s="472">
        <v>43738</v>
      </c>
      <c r="G1309" s="467" t="s">
        <v>1638</v>
      </c>
      <c r="H1309" s="467" t="s">
        <v>4006</v>
      </c>
      <c r="I1309" s="467" t="s">
        <v>2248</v>
      </c>
      <c r="J1309" s="467" t="s">
        <v>496</v>
      </c>
      <c r="K1309" s="467">
        <v>196.92</v>
      </c>
      <c r="L1309" s="467" t="s">
        <v>2168</v>
      </c>
      <c r="M1309" s="467">
        <v>0</v>
      </c>
      <c r="N1309" s="467" t="s">
        <v>387</v>
      </c>
      <c r="O1309" s="467" t="s">
        <v>3007</v>
      </c>
      <c r="P1309" s="467" t="s">
        <v>299</v>
      </c>
      <c r="Q1309" s="467" t="s">
        <v>420</v>
      </c>
      <c r="R1309" s="467" t="s">
        <v>2168</v>
      </c>
      <c r="S1309" s="467" t="s">
        <v>61</v>
      </c>
      <c r="T1309" s="467" t="s">
        <v>240</v>
      </c>
      <c r="U1309" s="467" t="s">
        <v>302</v>
      </c>
      <c r="V1309" s="467">
        <v>217.52</v>
      </c>
      <c r="W1309" s="467">
        <v>239.49</v>
      </c>
    </row>
    <row r="1310" spans="1:23">
      <c r="A1310" s="467"/>
      <c r="B1310" s="467"/>
      <c r="C1310" s="468" t="s">
        <v>4007</v>
      </c>
      <c r="D1310" s="467" t="s">
        <v>210</v>
      </c>
      <c r="E1310" s="467" t="s">
        <v>259</v>
      </c>
      <c r="F1310" s="472">
        <v>43738</v>
      </c>
      <c r="G1310" s="467" t="s">
        <v>1638</v>
      </c>
      <c r="H1310" s="467" t="s">
        <v>4008</v>
      </c>
      <c r="I1310" s="467" t="s">
        <v>2248</v>
      </c>
      <c r="J1310" s="467" t="s">
        <v>1640</v>
      </c>
      <c r="K1310" s="467">
        <v>9.85</v>
      </c>
      <c r="L1310" s="467" t="s">
        <v>2168</v>
      </c>
      <c r="M1310" s="467">
        <v>0</v>
      </c>
      <c r="N1310" s="467" t="s">
        <v>387</v>
      </c>
      <c r="O1310" s="467" t="s">
        <v>3007</v>
      </c>
      <c r="P1310" s="467" t="s">
        <v>299</v>
      </c>
      <c r="Q1310" s="467" t="s">
        <v>420</v>
      </c>
      <c r="R1310" s="467" t="s">
        <v>2168</v>
      </c>
      <c r="S1310" s="467" t="s">
        <v>474</v>
      </c>
      <c r="T1310" s="467" t="s">
        <v>240</v>
      </c>
      <c r="U1310" s="467" t="s">
        <v>210</v>
      </c>
      <c r="V1310" s="467">
        <v>10.88</v>
      </c>
      <c r="W1310" s="467">
        <v>11.98</v>
      </c>
    </row>
    <row r="1311" spans="1:23">
      <c r="A1311" s="467"/>
      <c r="B1311" s="467"/>
      <c r="C1311" s="468" t="s">
        <v>4009</v>
      </c>
      <c r="D1311" s="467" t="s">
        <v>210</v>
      </c>
      <c r="E1311" s="467" t="s">
        <v>259</v>
      </c>
      <c r="F1311" s="472">
        <v>43738</v>
      </c>
      <c r="G1311" s="467" t="s">
        <v>1638</v>
      </c>
      <c r="H1311" s="467" t="s">
        <v>4010</v>
      </c>
      <c r="I1311" s="467" t="s">
        <v>2248</v>
      </c>
      <c r="J1311" s="467" t="s">
        <v>1639</v>
      </c>
      <c r="K1311" s="467">
        <v>2.95</v>
      </c>
      <c r="L1311" s="467" t="s">
        <v>2168</v>
      </c>
      <c r="M1311" s="467">
        <v>0</v>
      </c>
      <c r="N1311" s="467" t="s">
        <v>387</v>
      </c>
      <c r="O1311" s="467" t="s">
        <v>3007</v>
      </c>
      <c r="P1311" s="467" t="s">
        <v>299</v>
      </c>
      <c r="Q1311" s="467" t="s">
        <v>420</v>
      </c>
      <c r="R1311" s="467" t="s">
        <v>2168</v>
      </c>
      <c r="S1311" s="467" t="s">
        <v>58</v>
      </c>
      <c r="T1311" s="467" t="s">
        <v>240</v>
      </c>
      <c r="U1311" s="467" t="s">
        <v>302</v>
      </c>
      <c r="V1311" s="467">
        <v>3.26</v>
      </c>
      <c r="W1311" s="467">
        <v>3.59</v>
      </c>
    </row>
    <row r="1312" spans="1:23">
      <c r="A1312" s="467"/>
      <c r="B1312" s="467"/>
      <c r="C1312" s="468" t="s">
        <v>4011</v>
      </c>
      <c r="D1312" s="467" t="s">
        <v>210</v>
      </c>
      <c r="E1312" s="467" t="s">
        <v>259</v>
      </c>
      <c r="F1312" s="472">
        <v>43738</v>
      </c>
      <c r="G1312" s="467" t="s">
        <v>1638</v>
      </c>
      <c r="H1312" s="467" t="s">
        <v>4006</v>
      </c>
      <c r="I1312" s="467" t="s">
        <v>2248</v>
      </c>
      <c r="J1312" s="467" t="s">
        <v>496</v>
      </c>
      <c r="K1312" s="467">
        <v>19.68</v>
      </c>
      <c r="L1312" s="467" t="s">
        <v>2168</v>
      </c>
      <c r="M1312" s="467">
        <v>0</v>
      </c>
      <c r="N1312" s="467" t="s">
        <v>391</v>
      </c>
      <c r="O1312" s="467" t="s">
        <v>3009</v>
      </c>
      <c r="P1312" s="467" t="s">
        <v>299</v>
      </c>
      <c r="Q1312" s="467" t="s">
        <v>420</v>
      </c>
      <c r="R1312" s="467" t="s">
        <v>2168</v>
      </c>
      <c r="S1312" s="467" t="s">
        <v>61</v>
      </c>
      <c r="T1312" s="467" t="s">
        <v>240</v>
      </c>
      <c r="U1312" s="467" t="s">
        <v>302</v>
      </c>
      <c r="V1312" s="467">
        <v>21.74</v>
      </c>
      <c r="W1312" s="467">
        <v>23.93</v>
      </c>
    </row>
    <row r="1313" spans="1:23">
      <c r="A1313" s="467"/>
      <c r="B1313" s="467"/>
      <c r="C1313" s="468" t="s">
        <v>4012</v>
      </c>
      <c r="D1313" s="467" t="s">
        <v>210</v>
      </c>
      <c r="E1313" s="467" t="s">
        <v>259</v>
      </c>
      <c r="F1313" s="472">
        <v>43769</v>
      </c>
      <c r="G1313" s="467" t="s">
        <v>4013</v>
      </c>
      <c r="H1313" s="467" t="s">
        <v>4014</v>
      </c>
      <c r="I1313" s="467" t="s">
        <v>2176</v>
      </c>
      <c r="J1313" s="467" t="s">
        <v>496</v>
      </c>
      <c r="K1313" s="467">
        <v>191.29</v>
      </c>
      <c r="L1313" s="467" t="s">
        <v>2168</v>
      </c>
      <c r="M1313" s="467">
        <v>0</v>
      </c>
      <c r="N1313" s="467" t="s">
        <v>387</v>
      </c>
      <c r="O1313" s="467" t="s">
        <v>3007</v>
      </c>
      <c r="P1313" s="467" t="s">
        <v>299</v>
      </c>
      <c r="Q1313" s="467" t="s">
        <v>420</v>
      </c>
      <c r="R1313" s="467" t="s">
        <v>2168</v>
      </c>
      <c r="S1313" s="467" t="s">
        <v>61</v>
      </c>
      <c r="T1313" s="467" t="s">
        <v>240</v>
      </c>
      <c r="U1313" s="467" t="s">
        <v>302</v>
      </c>
      <c r="V1313" s="467">
        <v>215.47</v>
      </c>
      <c r="W1313" s="467">
        <v>235.31</v>
      </c>
    </row>
    <row r="1314" spans="1:23">
      <c r="A1314" s="467"/>
      <c r="B1314" s="467"/>
      <c r="C1314" s="468" t="s">
        <v>4015</v>
      </c>
      <c r="D1314" s="467" t="s">
        <v>210</v>
      </c>
      <c r="E1314" s="467" t="s">
        <v>259</v>
      </c>
      <c r="F1314" s="472">
        <v>43769</v>
      </c>
      <c r="G1314" s="467" t="s">
        <v>4013</v>
      </c>
      <c r="H1314" s="467" t="s">
        <v>4016</v>
      </c>
      <c r="I1314" s="467" t="s">
        <v>2176</v>
      </c>
      <c r="J1314" s="467" t="s">
        <v>4017</v>
      </c>
      <c r="K1314" s="467">
        <v>9.56</v>
      </c>
      <c r="L1314" s="467" t="s">
        <v>2168</v>
      </c>
      <c r="M1314" s="467">
        <v>0</v>
      </c>
      <c r="N1314" s="467" t="s">
        <v>387</v>
      </c>
      <c r="O1314" s="467" t="s">
        <v>3007</v>
      </c>
      <c r="P1314" s="467" t="s">
        <v>299</v>
      </c>
      <c r="Q1314" s="467" t="s">
        <v>420</v>
      </c>
      <c r="R1314" s="467" t="s">
        <v>2168</v>
      </c>
      <c r="S1314" s="467" t="s">
        <v>474</v>
      </c>
      <c r="T1314" s="467" t="s">
        <v>240</v>
      </c>
      <c r="U1314" s="467" t="s">
        <v>210</v>
      </c>
      <c r="V1314" s="467">
        <v>10.77</v>
      </c>
      <c r="W1314" s="467">
        <v>11.76</v>
      </c>
    </row>
    <row r="1315" spans="1:23">
      <c r="A1315" s="467"/>
      <c r="B1315" s="467"/>
      <c r="C1315" s="468" t="s">
        <v>4018</v>
      </c>
      <c r="D1315" s="467" t="s">
        <v>210</v>
      </c>
      <c r="E1315" s="467" t="s">
        <v>259</v>
      </c>
      <c r="F1315" s="472">
        <v>43769</v>
      </c>
      <c r="G1315" s="467" t="s">
        <v>4013</v>
      </c>
      <c r="H1315" s="467" t="s">
        <v>4019</v>
      </c>
      <c r="I1315" s="467" t="s">
        <v>2176</v>
      </c>
      <c r="J1315" s="467" t="s">
        <v>4020</v>
      </c>
      <c r="K1315" s="467">
        <v>2.87</v>
      </c>
      <c r="L1315" s="467" t="s">
        <v>2168</v>
      </c>
      <c r="M1315" s="467">
        <v>0</v>
      </c>
      <c r="N1315" s="467" t="s">
        <v>387</v>
      </c>
      <c r="O1315" s="467" t="s">
        <v>3007</v>
      </c>
      <c r="P1315" s="467" t="s">
        <v>299</v>
      </c>
      <c r="Q1315" s="467" t="s">
        <v>420</v>
      </c>
      <c r="R1315" s="467" t="s">
        <v>2168</v>
      </c>
      <c r="S1315" s="467" t="s">
        <v>58</v>
      </c>
      <c r="T1315" s="467" t="s">
        <v>240</v>
      </c>
      <c r="U1315" s="467" t="s">
        <v>302</v>
      </c>
      <c r="V1315" s="467">
        <v>3.23</v>
      </c>
      <c r="W1315" s="467">
        <v>3.53</v>
      </c>
    </row>
    <row r="1316" spans="1:23">
      <c r="A1316" s="467"/>
      <c r="B1316" s="467"/>
      <c r="C1316" s="468" t="s">
        <v>4021</v>
      </c>
      <c r="D1316" s="467" t="s">
        <v>210</v>
      </c>
      <c r="E1316" s="467" t="s">
        <v>259</v>
      </c>
      <c r="F1316" s="472">
        <v>43769</v>
      </c>
      <c r="G1316" s="467" t="s">
        <v>4013</v>
      </c>
      <c r="H1316" s="467" t="s">
        <v>4014</v>
      </c>
      <c r="I1316" s="467" t="s">
        <v>2176</v>
      </c>
      <c r="J1316" s="467" t="s">
        <v>496</v>
      </c>
      <c r="K1316" s="467">
        <v>19.12</v>
      </c>
      <c r="L1316" s="467" t="s">
        <v>2168</v>
      </c>
      <c r="M1316" s="467">
        <v>0</v>
      </c>
      <c r="N1316" s="467" t="s">
        <v>391</v>
      </c>
      <c r="O1316" s="467" t="s">
        <v>3009</v>
      </c>
      <c r="P1316" s="467" t="s">
        <v>299</v>
      </c>
      <c r="Q1316" s="467" t="s">
        <v>420</v>
      </c>
      <c r="R1316" s="467" t="s">
        <v>2168</v>
      </c>
      <c r="S1316" s="467" t="s">
        <v>61</v>
      </c>
      <c r="T1316" s="467" t="s">
        <v>240</v>
      </c>
      <c r="U1316" s="467" t="s">
        <v>302</v>
      </c>
      <c r="V1316" s="467">
        <v>21.54</v>
      </c>
      <c r="W1316" s="467">
        <v>23.52</v>
      </c>
    </row>
    <row r="1317" spans="1:23">
      <c r="A1317" s="467"/>
      <c r="B1317" s="467"/>
      <c r="C1317" s="468" t="s">
        <v>4022</v>
      </c>
      <c r="D1317" s="467" t="s">
        <v>210</v>
      </c>
      <c r="E1317" s="467" t="s">
        <v>259</v>
      </c>
      <c r="F1317" s="472">
        <v>43799</v>
      </c>
      <c r="G1317" s="467" t="s">
        <v>2168</v>
      </c>
      <c r="H1317" s="467" t="s">
        <v>3955</v>
      </c>
      <c r="I1317" s="467" t="s">
        <v>3956</v>
      </c>
      <c r="J1317" s="467" t="s">
        <v>496</v>
      </c>
      <c r="K1317" s="467">
        <v>187.67</v>
      </c>
      <c r="L1317" s="467" t="s">
        <v>2168</v>
      </c>
      <c r="M1317" s="467">
        <v>0</v>
      </c>
      <c r="N1317" s="467" t="s">
        <v>387</v>
      </c>
      <c r="O1317" s="467" t="s">
        <v>3007</v>
      </c>
      <c r="P1317" s="467" t="s">
        <v>299</v>
      </c>
      <c r="Q1317" s="467" t="s">
        <v>420</v>
      </c>
      <c r="R1317" s="467" t="s">
        <v>2168</v>
      </c>
      <c r="S1317" s="467" t="s">
        <v>61</v>
      </c>
      <c r="T1317" s="467" t="s">
        <v>240</v>
      </c>
      <c r="U1317" s="467" t="s">
        <v>186</v>
      </c>
      <c r="V1317" s="467">
        <v>217.71</v>
      </c>
      <c r="W1317" s="467">
        <v>242.89</v>
      </c>
    </row>
    <row r="1318" spans="1:23">
      <c r="A1318" s="467"/>
      <c r="B1318" s="467"/>
      <c r="C1318" s="468" t="s">
        <v>4023</v>
      </c>
      <c r="D1318" s="467" t="s">
        <v>210</v>
      </c>
      <c r="E1318" s="467" t="s">
        <v>259</v>
      </c>
      <c r="F1318" s="472">
        <v>43799</v>
      </c>
      <c r="G1318" s="467" t="s">
        <v>2168</v>
      </c>
      <c r="H1318" s="467" t="s">
        <v>3955</v>
      </c>
      <c r="I1318" s="467" t="s">
        <v>3956</v>
      </c>
      <c r="J1318" s="467" t="s">
        <v>496</v>
      </c>
      <c r="K1318" s="467">
        <v>18.77</v>
      </c>
      <c r="L1318" s="467" t="s">
        <v>2168</v>
      </c>
      <c r="M1318" s="467">
        <v>0</v>
      </c>
      <c r="N1318" s="467" t="s">
        <v>391</v>
      </c>
      <c r="O1318" s="467" t="s">
        <v>3009</v>
      </c>
      <c r="P1318" s="467" t="s">
        <v>299</v>
      </c>
      <c r="Q1318" s="467" t="s">
        <v>420</v>
      </c>
      <c r="R1318" s="467" t="s">
        <v>2168</v>
      </c>
      <c r="S1318" s="467" t="s">
        <v>61</v>
      </c>
      <c r="T1318" s="467" t="s">
        <v>240</v>
      </c>
      <c r="U1318" s="467" t="s">
        <v>186</v>
      </c>
      <c r="V1318" s="467">
        <v>21.77</v>
      </c>
      <c r="W1318" s="467">
        <v>24.29</v>
      </c>
    </row>
    <row r="1319" spans="1:23">
      <c r="A1319" s="467"/>
      <c r="B1319" s="467"/>
      <c r="C1319" s="468" t="s">
        <v>4024</v>
      </c>
      <c r="D1319" s="467" t="s">
        <v>210</v>
      </c>
      <c r="E1319" s="467" t="s">
        <v>259</v>
      </c>
      <c r="F1319" s="472">
        <v>43799</v>
      </c>
      <c r="G1319" s="467" t="s">
        <v>2168</v>
      </c>
      <c r="H1319" s="467" t="s">
        <v>3955</v>
      </c>
      <c r="I1319" s="467" t="s">
        <v>3960</v>
      </c>
      <c r="J1319" s="467" t="s">
        <v>3961</v>
      </c>
      <c r="K1319" s="467">
        <v>9.3800000000000008</v>
      </c>
      <c r="L1319" s="467" t="s">
        <v>2168</v>
      </c>
      <c r="M1319" s="467">
        <v>0</v>
      </c>
      <c r="N1319" s="467" t="s">
        <v>387</v>
      </c>
      <c r="O1319" s="467" t="s">
        <v>3007</v>
      </c>
      <c r="P1319" s="467" t="s">
        <v>299</v>
      </c>
      <c r="Q1319" s="467" t="s">
        <v>420</v>
      </c>
      <c r="R1319" s="467" t="s">
        <v>2168</v>
      </c>
      <c r="S1319" s="467" t="s">
        <v>474</v>
      </c>
      <c r="T1319" s="467" t="s">
        <v>240</v>
      </c>
      <c r="U1319" s="467" t="s">
        <v>186</v>
      </c>
      <c r="V1319" s="467">
        <v>10.88</v>
      </c>
      <c r="W1319" s="467">
        <v>12.14</v>
      </c>
    </row>
    <row r="1320" spans="1:23">
      <c r="A1320" s="467"/>
      <c r="B1320" s="467"/>
      <c r="C1320" s="468" t="s">
        <v>4025</v>
      </c>
      <c r="D1320" s="467" t="s">
        <v>210</v>
      </c>
      <c r="E1320" s="467" t="s">
        <v>259</v>
      </c>
      <c r="F1320" s="472">
        <v>43799</v>
      </c>
      <c r="G1320" s="467" t="s">
        <v>2168</v>
      </c>
      <c r="H1320" s="467" t="s">
        <v>3955</v>
      </c>
      <c r="I1320" s="467" t="s">
        <v>3963</v>
      </c>
      <c r="J1320" s="467" t="s">
        <v>3964</v>
      </c>
      <c r="K1320" s="467">
        <v>2.82</v>
      </c>
      <c r="L1320" s="467" t="s">
        <v>2168</v>
      </c>
      <c r="M1320" s="467">
        <v>0</v>
      </c>
      <c r="N1320" s="467" t="s">
        <v>387</v>
      </c>
      <c r="O1320" s="467" t="s">
        <v>3007</v>
      </c>
      <c r="P1320" s="467" t="s">
        <v>299</v>
      </c>
      <c r="Q1320" s="467" t="s">
        <v>420</v>
      </c>
      <c r="R1320" s="467" t="s">
        <v>2168</v>
      </c>
      <c r="S1320" s="467" t="s">
        <v>58</v>
      </c>
      <c r="T1320" s="467" t="s">
        <v>240</v>
      </c>
      <c r="U1320" s="467" t="s">
        <v>186</v>
      </c>
      <c r="V1320" s="467">
        <v>3.27</v>
      </c>
      <c r="W1320" s="467">
        <v>3.65</v>
      </c>
    </row>
    <row r="1321" spans="1:23">
      <c r="A1321" s="467"/>
      <c r="B1321" s="467"/>
      <c r="C1321" s="468" t="s">
        <v>4026</v>
      </c>
      <c r="D1321" s="467" t="s">
        <v>210</v>
      </c>
      <c r="E1321" s="467" t="s">
        <v>259</v>
      </c>
      <c r="F1321" s="472">
        <v>43830</v>
      </c>
      <c r="G1321" s="467" t="s">
        <v>2168</v>
      </c>
      <c r="H1321" s="467" t="s">
        <v>4027</v>
      </c>
      <c r="I1321" s="467" t="s">
        <v>4028</v>
      </c>
      <c r="J1321" s="467" t="s">
        <v>496</v>
      </c>
      <c r="K1321" s="467">
        <v>187.67</v>
      </c>
      <c r="L1321" s="467" t="s">
        <v>2168</v>
      </c>
      <c r="M1321" s="467">
        <v>0</v>
      </c>
      <c r="N1321" s="467" t="s">
        <v>387</v>
      </c>
      <c r="O1321" s="467" t="s">
        <v>3007</v>
      </c>
      <c r="P1321" s="467" t="s">
        <v>299</v>
      </c>
      <c r="Q1321" s="467" t="s">
        <v>420</v>
      </c>
      <c r="R1321" s="467" t="s">
        <v>2168</v>
      </c>
      <c r="S1321" s="467" t="s">
        <v>61</v>
      </c>
      <c r="T1321" s="467" t="s">
        <v>240</v>
      </c>
      <c r="U1321" s="467" t="s">
        <v>302</v>
      </c>
      <c r="V1321" s="467">
        <v>220.32</v>
      </c>
      <c r="W1321" s="467">
        <v>242.7</v>
      </c>
    </row>
    <row r="1322" spans="1:23">
      <c r="A1322" s="467"/>
      <c r="B1322" s="467"/>
      <c r="C1322" s="468" t="s">
        <v>4029</v>
      </c>
      <c r="D1322" s="467" t="s">
        <v>210</v>
      </c>
      <c r="E1322" s="467" t="s">
        <v>259</v>
      </c>
      <c r="F1322" s="472">
        <v>43830</v>
      </c>
      <c r="G1322" s="467" t="s">
        <v>2168</v>
      </c>
      <c r="H1322" s="467" t="s">
        <v>4027</v>
      </c>
      <c r="I1322" s="467" t="s">
        <v>4028</v>
      </c>
      <c r="J1322" s="467" t="s">
        <v>496</v>
      </c>
      <c r="K1322" s="467">
        <v>18.77</v>
      </c>
      <c r="L1322" s="467" t="s">
        <v>2168</v>
      </c>
      <c r="M1322" s="467">
        <v>0</v>
      </c>
      <c r="N1322" s="467" t="s">
        <v>391</v>
      </c>
      <c r="O1322" s="467" t="s">
        <v>3009</v>
      </c>
      <c r="P1322" s="467" t="s">
        <v>299</v>
      </c>
      <c r="Q1322" s="467" t="s">
        <v>420</v>
      </c>
      <c r="R1322" s="467" t="s">
        <v>2168</v>
      </c>
      <c r="S1322" s="467" t="s">
        <v>61</v>
      </c>
      <c r="T1322" s="467" t="s">
        <v>240</v>
      </c>
      <c r="U1322" s="467" t="s">
        <v>302</v>
      </c>
      <c r="V1322" s="467">
        <v>22.04</v>
      </c>
      <c r="W1322" s="467">
        <v>24.27</v>
      </c>
    </row>
    <row r="1323" spans="1:23">
      <c r="A1323" s="467"/>
      <c r="B1323" s="467"/>
      <c r="C1323" s="468" t="s">
        <v>4030</v>
      </c>
      <c r="D1323" s="467" t="s">
        <v>210</v>
      </c>
      <c r="E1323" s="467" t="s">
        <v>259</v>
      </c>
      <c r="F1323" s="472">
        <v>43830</v>
      </c>
      <c r="G1323" s="467" t="s">
        <v>2168</v>
      </c>
      <c r="H1323" s="467" t="s">
        <v>4031</v>
      </c>
      <c r="I1323" s="467" t="s">
        <v>4032</v>
      </c>
      <c r="J1323" s="467" t="s">
        <v>4031</v>
      </c>
      <c r="K1323" s="467">
        <v>9.3800000000000008</v>
      </c>
      <c r="L1323" s="467" t="s">
        <v>2168</v>
      </c>
      <c r="M1323" s="467">
        <v>0</v>
      </c>
      <c r="N1323" s="467" t="s">
        <v>387</v>
      </c>
      <c r="O1323" s="467" t="s">
        <v>3007</v>
      </c>
      <c r="P1323" s="467" t="s">
        <v>299</v>
      </c>
      <c r="Q1323" s="467" t="s">
        <v>420</v>
      </c>
      <c r="R1323" s="467" t="s">
        <v>2168</v>
      </c>
      <c r="S1323" s="467" t="s">
        <v>474</v>
      </c>
      <c r="T1323" s="467" t="s">
        <v>240</v>
      </c>
      <c r="U1323" s="467" t="s">
        <v>186</v>
      </c>
      <c r="V1323" s="467">
        <v>11.01</v>
      </c>
      <c r="W1323" s="467">
        <v>12.13</v>
      </c>
    </row>
    <row r="1324" spans="1:23">
      <c r="A1324" s="467"/>
      <c r="B1324" s="467"/>
      <c r="C1324" s="468" t="s">
        <v>4033</v>
      </c>
      <c r="D1324" s="467" t="s">
        <v>210</v>
      </c>
      <c r="E1324" s="467" t="s">
        <v>259</v>
      </c>
      <c r="F1324" s="472">
        <v>43830</v>
      </c>
      <c r="G1324" s="467" t="s">
        <v>2168</v>
      </c>
      <c r="H1324" s="467" t="s">
        <v>4034</v>
      </c>
      <c r="I1324" s="467" t="s">
        <v>4035</v>
      </c>
      <c r="J1324" s="467" t="s">
        <v>4034</v>
      </c>
      <c r="K1324" s="467">
        <v>2.82</v>
      </c>
      <c r="L1324" s="467" t="s">
        <v>2168</v>
      </c>
      <c r="M1324" s="467">
        <v>0</v>
      </c>
      <c r="N1324" s="467" t="s">
        <v>387</v>
      </c>
      <c r="O1324" s="467" t="s">
        <v>3007</v>
      </c>
      <c r="P1324" s="467" t="s">
        <v>299</v>
      </c>
      <c r="Q1324" s="467" t="s">
        <v>420</v>
      </c>
      <c r="R1324" s="467" t="s">
        <v>2168</v>
      </c>
      <c r="S1324" s="467" t="s">
        <v>58</v>
      </c>
      <c r="T1324" s="467" t="s">
        <v>240</v>
      </c>
      <c r="U1324" s="467" t="s">
        <v>186</v>
      </c>
      <c r="V1324" s="467">
        <v>3.31</v>
      </c>
      <c r="W1324" s="467">
        <v>3.65</v>
      </c>
    </row>
    <row r="1325" spans="1:23">
      <c r="A1325" s="467"/>
      <c r="B1325" s="467"/>
      <c r="C1325" s="468" t="s">
        <v>4036</v>
      </c>
      <c r="D1325" s="467" t="s">
        <v>211</v>
      </c>
      <c r="E1325" s="467" t="s">
        <v>259</v>
      </c>
      <c r="F1325" s="472">
        <v>43496</v>
      </c>
      <c r="G1325" s="467" t="s">
        <v>470</v>
      </c>
      <c r="H1325" s="467" t="s">
        <v>3908</v>
      </c>
      <c r="I1325" s="467" t="s">
        <v>3006</v>
      </c>
      <c r="J1325" s="467" t="s">
        <v>498</v>
      </c>
      <c r="K1325" s="467">
        <v>168.3</v>
      </c>
      <c r="L1325" s="467" t="s">
        <v>2168</v>
      </c>
      <c r="M1325" s="467">
        <v>0</v>
      </c>
      <c r="N1325" s="467" t="s">
        <v>387</v>
      </c>
      <c r="O1325" s="467" t="s">
        <v>3007</v>
      </c>
      <c r="P1325" s="467" t="s">
        <v>299</v>
      </c>
      <c r="Q1325" s="467" t="s">
        <v>446</v>
      </c>
      <c r="R1325" s="467" t="s">
        <v>2168</v>
      </c>
      <c r="S1325" s="467" t="s">
        <v>61</v>
      </c>
      <c r="T1325" s="467" t="s">
        <v>240</v>
      </c>
      <c r="U1325" s="467" t="s">
        <v>302</v>
      </c>
      <c r="V1325" s="467">
        <v>186.43</v>
      </c>
      <c r="W1325" s="467">
        <v>214.75</v>
      </c>
    </row>
    <row r="1326" spans="1:23">
      <c r="A1326" s="467"/>
      <c r="B1326" s="467"/>
      <c r="C1326" s="468" t="s">
        <v>4037</v>
      </c>
      <c r="D1326" s="467" t="s">
        <v>211</v>
      </c>
      <c r="E1326" s="467" t="s">
        <v>259</v>
      </c>
      <c r="F1326" s="472">
        <v>43496</v>
      </c>
      <c r="G1326" s="467" t="s">
        <v>470</v>
      </c>
      <c r="H1326" s="467" t="s">
        <v>3910</v>
      </c>
      <c r="I1326" s="467" t="s">
        <v>3006</v>
      </c>
      <c r="J1326" s="467" t="s">
        <v>473</v>
      </c>
      <c r="K1326" s="467">
        <v>8.42</v>
      </c>
      <c r="L1326" s="467" t="s">
        <v>2168</v>
      </c>
      <c r="M1326" s="467">
        <v>0</v>
      </c>
      <c r="N1326" s="467" t="s">
        <v>387</v>
      </c>
      <c r="O1326" s="467" t="s">
        <v>3007</v>
      </c>
      <c r="P1326" s="467" t="s">
        <v>299</v>
      </c>
      <c r="Q1326" s="467" t="s">
        <v>446</v>
      </c>
      <c r="R1326" s="467" t="s">
        <v>2168</v>
      </c>
      <c r="S1326" s="467" t="s">
        <v>474</v>
      </c>
      <c r="T1326" s="467" t="s">
        <v>240</v>
      </c>
      <c r="U1326" s="467" t="s">
        <v>211</v>
      </c>
      <c r="V1326" s="467">
        <v>9.33</v>
      </c>
      <c r="W1326" s="467">
        <v>10.74</v>
      </c>
    </row>
    <row r="1327" spans="1:23">
      <c r="A1327" s="467"/>
      <c r="B1327" s="467"/>
      <c r="C1327" s="468" t="s">
        <v>4038</v>
      </c>
      <c r="D1327" s="467" t="s">
        <v>211</v>
      </c>
      <c r="E1327" s="467" t="s">
        <v>259</v>
      </c>
      <c r="F1327" s="472">
        <v>43496</v>
      </c>
      <c r="G1327" s="467" t="s">
        <v>470</v>
      </c>
      <c r="H1327" s="467" t="s">
        <v>3912</v>
      </c>
      <c r="I1327" s="467" t="s">
        <v>3006</v>
      </c>
      <c r="J1327" s="467" t="s">
        <v>471</v>
      </c>
      <c r="K1327" s="467">
        <v>2.52</v>
      </c>
      <c r="L1327" s="467" t="s">
        <v>2168</v>
      </c>
      <c r="M1327" s="467">
        <v>0</v>
      </c>
      <c r="N1327" s="467" t="s">
        <v>387</v>
      </c>
      <c r="O1327" s="467" t="s">
        <v>3007</v>
      </c>
      <c r="P1327" s="467" t="s">
        <v>299</v>
      </c>
      <c r="Q1327" s="467" t="s">
        <v>446</v>
      </c>
      <c r="R1327" s="467" t="s">
        <v>2168</v>
      </c>
      <c r="S1327" s="467" t="s">
        <v>58</v>
      </c>
      <c r="T1327" s="467" t="s">
        <v>240</v>
      </c>
      <c r="U1327" s="467" t="s">
        <v>302</v>
      </c>
      <c r="V1327" s="467">
        <v>2.79</v>
      </c>
      <c r="W1327" s="467">
        <v>3.22</v>
      </c>
    </row>
    <row r="1328" spans="1:23">
      <c r="A1328" s="467"/>
      <c r="B1328" s="467"/>
      <c r="C1328" s="468" t="s">
        <v>4039</v>
      </c>
      <c r="D1328" s="467" t="s">
        <v>211</v>
      </c>
      <c r="E1328" s="467" t="s">
        <v>259</v>
      </c>
      <c r="F1328" s="472">
        <v>43496</v>
      </c>
      <c r="G1328" s="467" t="s">
        <v>470</v>
      </c>
      <c r="H1328" s="467" t="s">
        <v>3908</v>
      </c>
      <c r="I1328" s="467" t="s">
        <v>3006</v>
      </c>
      <c r="J1328" s="467" t="s">
        <v>498</v>
      </c>
      <c r="K1328" s="467">
        <v>16.829999999999998</v>
      </c>
      <c r="L1328" s="467" t="s">
        <v>2168</v>
      </c>
      <c r="M1328" s="467">
        <v>0</v>
      </c>
      <c r="N1328" s="467" t="s">
        <v>391</v>
      </c>
      <c r="O1328" s="467" t="s">
        <v>3009</v>
      </c>
      <c r="P1328" s="467" t="s">
        <v>299</v>
      </c>
      <c r="Q1328" s="467" t="s">
        <v>446</v>
      </c>
      <c r="R1328" s="467" t="s">
        <v>2168</v>
      </c>
      <c r="S1328" s="467" t="s">
        <v>61</v>
      </c>
      <c r="T1328" s="467" t="s">
        <v>240</v>
      </c>
      <c r="U1328" s="467" t="s">
        <v>302</v>
      </c>
      <c r="V1328" s="467">
        <v>18.64</v>
      </c>
      <c r="W1328" s="467">
        <v>21.48</v>
      </c>
    </row>
    <row r="1329" spans="1:23">
      <c r="A1329" s="467"/>
      <c r="B1329" s="467"/>
      <c r="C1329" s="468" t="s">
        <v>4040</v>
      </c>
      <c r="D1329" s="467" t="s">
        <v>211</v>
      </c>
      <c r="E1329" s="467" t="s">
        <v>259</v>
      </c>
      <c r="F1329" s="472">
        <v>43496</v>
      </c>
      <c r="G1329" s="467" t="s">
        <v>499</v>
      </c>
      <c r="H1329" s="467" t="s">
        <v>3005</v>
      </c>
      <c r="I1329" s="467" t="s">
        <v>3006</v>
      </c>
      <c r="J1329" s="467" t="s">
        <v>500</v>
      </c>
      <c r="K1329" s="467">
        <v>55.31</v>
      </c>
      <c r="L1329" s="467" t="s">
        <v>10</v>
      </c>
      <c r="M1329" s="467">
        <v>70.58</v>
      </c>
      <c r="N1329" s="467" t="s">
        <v>501</v>
      </c>
      <c r="O1329" s="467" t="s">
        <v>4041</v>
      </c>
      <c r="P1329" s="467" t="s">
        <v>307</v>
      </c>
      <c r="Q1329" s="467" t="s">
        <v>446</v>
      </c>
      <c r="R1329" s="467" t="s">
        <v>2168</v>
      </c>
      <c r="S1329" s="467" t="s">
        <v>61</v>
      </c>
      <c r="T1329" s="467" t="s">
        <v>240</v>
      </c>
      <c r="U1329" s="467" t="s">
        <v>302</v>
      </c>
      <c r="V1329" s="467">
        <v>61.27</v>
      </c>
      <c r="W1329" s="467">
        <v>70.58</v>
      </c>
    </row>
    <row r="1330" spans="1:23">
      <c r="A1330" s="467"/>
      <c r="B1330" s="467"/>
      <c r="C1330" s="468" t="s">
        <v>4042</v>
      </c>
      <c r="D1330" s="467" t="s">
        <v>211</v>
      </c>
      <c r="E1330" s="467" t="s">
        <v>259</v>
      </c>
      <c r="F1330" s="472">
        <v>43524</v>
      </c>
      <c r="G1330" s="467" t="s">
        <v>482</v>
      </c>
      <c r="H1330" s="467" t="s">
        <v>3918</v>
      </c>
      <c r="I1330" s="467" t="s">
        <v>2825</v>
      </c>
      <c r="J1330" s="467" t="s">
        <v>498</v>
      </c>
      <c r="K1330" s="467">
        <v>168.3</v>
      </c>
      <c r="L1330" s="467" t="s">
        <v>2168</v>
      </c>
      <c r="M1330" s="467">
        <v>0</v>
      </c>
      <c r="N1330" s="467" t="s">
        <v>387</v>
      </c>
      <c r="O1330" s="467" t="s">
        <v>3007</v>
      </c>
      <c r="P1330" s="467" t="s">
        <v>299</v>
      </c>
      <c r="Q1330" s="467" t="s">
        <v>446</v>
      </c>
      <c r="R1330" s="467" t="s">
        <v>2168</v>
      </c>
      <c r="S1330" s="467" t="s">
        <v>61</v>
      </c>
      <c r="T1330" s="467" t="s">
        <v>240</v>
      </c>
      <c r="U1330" s="467" t="s">
        <v>302</v>
      </c>
      <c r="V1330" s="467">
        <v>192.7</v>
      </c>
      <c r="W1330" s="467">
        <v>221.05</v>
      </c>
    </row>
    <row r="1331" spans="1:23">
      <c r="A1331" s="467"/>
      <c r="B1331" s="467"/>
      <c r="C1331" s="468" t="s">
        <v>4043</v>
      </c>
      <c r="D1331" s="467" t="s">
        <v>211</v>
      </c>
      <c r="E1331" s="467" t="s">
        <v>259</v>
      </c>
      <c r="F1331" s="472">
        <v>43524</v>
      </c>
      <c r="G1331" s="467" t="s">
        <v>482</v>
      </c>
      <c r="H1331" s="467" t="s">
        <v>3920</v>
      </c>
      <c r="I1331" s="467" t="s">
        <v>2825</v>
      </c>
      <c r="J1331" s="467" t="s">
        <v>486</v>
      </c>
      <c r="K1331" s="467">
        <v>8.42</v>
      </c>
      <c r="L1331" s="467" t="s">
        <v>2168</v>
      </c>
      <c r="M1331" s="467">
        <v>0</v>
      </c>
      <c r="N1331" s="467" t="s">
        <v>387</v>
      </c>
      <c r="O1331" s="467" t="s">
        <v>3007</v>
      </c>
      <c r="P1331" s="467" t="s">
        <v>299</v>
      </c>
      <c r="Q1331" s="467" t="s">
        <v>446</v>
      </c>
      <c r="R1331" s="467" t="s">
        <v>2168</v>
      </c>
      <c r="S1331" s="467" t="s">
        <v>474</v>
      </c>
      <c r="T1331" s="467" t="s">
        <v>240</v>
      </c>
      <c r="U1331" s="467" t="s">
        <v>211</v>
      </c>
      <c r="V1331" s="467">
        <v>9.64</v>
      </c>
      <c r="W1331" s="467">
        <v>11.06</v>
      </c>
    </row>
    <row r="1332" spans="1:23">
      <c r="A1332" s="467"/>
      <c r="B1332" s="467"/>
      <c r="C1332" s="468" t="s">
        <v>4044</v>
      </c>
      <c r="D1332" s="467" t="s">
        <v>211</v>
      </c>
      <c r="E1332" s="467" t="s">
        <v>259</v>
      </c>
      <c r="F1332" s="472">
        <v>43524</v>
      </c>
      <c r="G1332" s="467" t="s">
        <v>482</v>
      </c>
      <c r="H1332" s="467" t="s">
        <v>3922</v>
      </c>
      <c r="I1332" s="467" t="s">
        <v>2825</v>
      </c>
      <c r="J1332" s="467" t="s">
        <v>483</v>
      </c>
      <c r="K1332" s="467">
        <v>2.52</v>
      </c>
      <c r="L1332" s="467" t="s">
        <v>2168</v>
      </c>
      <c r="M1332" s="467">
        <v>0</v>
      </c>
      <c r="N1332" s="467" t="s">
        <v>387</v>
      </c>
      <c r="O1332" s="467" t="s">
        <v>3007</v>
      </c>
      <c r="P1332" s="467" t="s">
        <v>299</v>
      </c>
      <c r="Q1332" s="467" t="s">
        <v>446</v>
      </c>
      <c r="R1332" s="467" t="s">
        <v>2168</v>
      </c>
      <c r="S1332" s="467" t="s">
        <v>58</v>
      </c>
      <c r="T1332" s="467" t="s">
        <v>240</v>
      </c>
      <c r="U1332" s="467" t="s">
        <v>302</v>
      </c>
      <c r="V1332" s="467">
        <v>2.89</v>
      </c>
      <c r="W1332" s="467">
        <v>3.31</v>
      </c>
    </row>
    <row r="1333" spans="1:23">
      <c r="A1333" s="467"/>
      <c r="B1333" s="467"/>
      <c r="C1333" s="468" t="s">
        <v>4045</v>
      </c>
      <c r="D1333" s="467" t="s">
        <v>211</v>
      </c>
      <c r="E1333" s="467" t="s">
        <v>259</v>
      </c>
      <c r="F1333" s="472">
        <v>43524</v>
      </c>
      <c r="G1333" s="467" t="s">
        <v>482</v>
      </c>
      <c r="H1333" s="467" t="s">
        <v>3918</v>
      </c>
      <c r="I1333" s="467" t="s">
        <v>2825</v>
      </c>
      <c r="J1333" s="467" t="s">
        <v>498</v>
      </c>
      <c r="K1333" s="467">
        <v>16.829999999999998</v>
      </c>
      <c r="L1333" s="467" t="s">
        <v>2168</v>
      </c>
      <c r="M1333" s="467">
        <v>0</v>
      </c>
      <c r="N1333" s="467" t="s">
        <v>391</v>
      </c>
      <c r="O1333" s="467" t="s">
        <v>3009</v>
      </c>
      <c r="P1333" s="467" t="s">
        <v>299</v>
      </c>
      <c r="Q1333" s="467" t="s">
        <v>446</v>
      </c>
      <c r="R1333" s="467" t="s">
        <v>2168</v>
      </c>
      <c r="S1333" s="467" t="s">
        <v>61</v>
      </c>
      <c r="T1333" s="467" t="s">
        <v>240</v>
      </c>
      <c r="U1333" s="467" t="s">
        <v>302</v>
      </c>
      <c r="V1333" s="467">
        <v>19.27</v>
      </c>
      <c r="W1333" s="467">
        <v>22.11</v>
      </c>
    </row>
    <row r="1334" spans="1:23">
      <c r="A1334" s="467"/>
      <c r="B1334" s="467"/>
      <c r="C1334" s="468" t="s">
        <v>4046</v>
      </c>
      <c r="D1334" s="467" t="s">
        <v>211</v>
      </c>
      <c r="E1334" s="467" t="s">
        <v>259</v>
      </c>
      <c r="F1334" s="472">
        <v>43524</v>
      </c>
      <c r="G1334" s="467" t="s">
        <v>337</v>
      </c>
      <c r="H1334" s="467" t="s">
        <v>2824</v>
      </c>
      <c r="I1334" s="467" t="s">
        <v>2825</v>
      </c>
      <c r="J1334" s="467" t="s">
        <v>502</v>
      </c>
      <c r="K1334" s="467">
        <v>3.81</v>
      </c>
      <c r="L1334" s="467" t="s">
        <v>10</v>
      </c>
      <c r="M1334" s="467">
        <v>5</v>
      </c>
      <c r="N1334" s="467" t="s">
        <v>481</v>
      </c>
      <c r="O1334" s="467" t="s">
        <v>3915</v>
      </c>
      <c r="P1334" s="467" t="s">
        <v>307</v>
      </c>
      <c r="Q1334" s="467" t="s">
        <v>2168</v>
      </c>
      <c r="R1334" s="467" t="s">
        <v>2168</v>
      </c>
      <c r="S1334" s="467" t="s">
        <v>61</v>
      </c>
      <c r="T1334" s="467" t="s">
        <v>240</v>
      </c>
      <c r="U1334" s="467" t="s">
        <v>302</v>
      </c>
      <c r="V1334" s="467">
        <v>4.3600000000000003</v>
      </c>
      <c r="W1334" s="467">
        <v>5</v>
      </c>
    </row>
    <row r="1335" spans="1:23">
      <c r="A1335" s="467"/>
      <c r="B1335" s="467"/>
      <c r="C1335" s="468" t="s">
        <v>4047</v>
      </c>
      <c r="D1335" s="467" t="s">
        <v>211</v>
      </c>
      <c r="E1335" s="467" t="s">
        <v>259</v>
      </c>
      <c r="F1335" s="472">
        <v>43555</v>
      </c>
      <c r="G1335" s="467" t="s">
        <v>491</v>
      </c>
      <c r="H1335" s="467" t="s">
        <v>3927</v>
      </c>
      <c r="I1335" s="467" t="s">
        <v>2170</v>
      </c>
      <c r="J1335" s="467" t="s">
        <v>498</v>
      </c>
      <c r="K1335" s="467">
        <v>168.3</v>
      </c>
      <c r="L1335" s="467" t="s">
        <v>2168</v>
      </c>
      <c r="M1335" s="467">
        <v>0</v>
      </c>
      <c r="N1335" s="467" t="s">
        <v>387</v>
      </c>
      <c r="O1335" s="467" t="s">
        <v>3007</v>
      </c>
      <c r="P1335" s="467" t="s">
        <v>299</v>
      </c>
      <c r="Q1335" s="467" t="s">
        <v>446</v>
      </c>
      <c r="R1335" s="467" t="s">
        <v>2168</v>
      </c>
      <c r="S1335" s="467" t="s">
        <v>61</v>
      </c>
      <c r="T1335" s="467" t="s">
        <v>240</v>
      </c>
      <c r="U1335" s="467" t="s">
        <v>302</v>
      </c>
      <c r="V1335" s="467">
        <v>196.84</v>
      </c>
      <c r="W1335" s="467">
        <v>223.44</v>
      </c>
    </row>
    <row r="1336" spans="1:23">
      <c r="A1336" s="467"/>
      <c r="B1336" s="467"/>
      <c r="C1336" s="468" t="s">
        <v>4048</v>
      </c>
      <c r="D1336" s="467" t="s">
        <v>211</v>
      </c>
      <c r="E1336" s="467" t="s">
        <v>259</v>
      </c>
      <c r="F1336" s="472">
        <v>43555</v>
      </c>
      <c r="G1336" s="467" t="s">
        <v>491</v>
      </c>
      <c r="H1336" s="467" t="s">
        <v>3929</v>
      </c>
      <c r="I1336" s="467" t="s">
        <v>2170</v>
      </c>
      <c r="J1336" s="467" t="s">
        <v>493</v>
      </c>
      <c r="K1336" s="467">
        <v>8.42</v>
      </c>
      <c r="L1336" s="467" t="s">
        <v>2168</v>
      </c>
      <c r="M1336" s="467">
        <v>0</v>
      </c>
      <c r="N1336" s="467" t="s">
        <v>387</v>
      </c>
      <c r="O1336" s="467" t="s">
        <v>3007</v>
      </c>
      <c r="P1336" s="467" t="s">
        <v>299</v>
      </c>
      <c r="Q1336" s="467" t="s">
        <v>446</v>
      </c>
      <c r="R1336" s="467" t="s">
        <v>2168</v>
      </c>
      <c r="S1336" s="467" t="s">
        <v>474</v>
      </c>
      <c r="T1336" s="467" t="s">
        <v>240</v>
      </c>
      <c r="U1336" s="467" t="s">
        <v>211</v>
      </c>
      <c r="V1336" s="467">
        <v>9.85</v>
      </c>
      <c r="W1336" s="467">
        <v>11.18</v>
      </c>
    </row>
    <row r="1337" spans="1:23">
      <c r="A1337" s="467"/>
      <c r="B1337" s="467"/>
      <c r="C1337" s="468" t="s">
        <v>4049</v>
      </c>
      <c r="D1337" s="467" t="s">
        <v>211</v>
      </c>
      <c r="E1337" s="467" t="s">
        <v>259</v>
      </c>
      <c r="F1337" s="472">
        <v>43555</v>
      </c>
      <c r="G1337" s="467" t="s">
        <v>491</v>
      </c>
      <c r="H1337" s="467" t="s">
        <v>3931</v>
      </c>
      <c r="I1337" s="467" t="s">
        <v>2170</v>
      </c>
      <c r="J1337" s="467" t="s">
        <v>492</v>
      </c>
      <c r="K1337" s="467">
        <v>2.52</v>
      </c>
      <c r="L1337" s="467" t="s">
        <v>2168</v>
      </c>
      <c r="M1337" s="467">
        <v>0</v>
      </c>
      <c r="N1337" s="467" t="s">
        <v>387</v>
      </c>
      <c r="O1337" s="467" t="s">
        <v>3007</v>
      </c>
      <c r="P1337" s="467" t="s">
        <v>299</v>
      </c>
      <c r="Q1337" s="467" t="s">
        <v>446</v>
      </c>
      <c r="R1337" s="467" t="s">
        <v>2168</v>
      </c>
      <c r="S1337" s="467" t="s">
        <v>58</v>
      </c>
      <c r="T1337" s="467" t="s">
        <v>240</v>
      </c>
      <c r="U1337" s="467" t="s">
        <v>302</v>
      </c>
      <c r="V1337" s="467">
        <v>2.95</v>
      </c>
      <c r="W1337" s="467">
        <v>3.35</v>
      </c>
    </row>
    <row r="1338" spans="1:23">
      <c r="A1338" s="467"/>
      <c r="B1338" s="467"/>
      <c r="C1338" s="468" t="s">
        <v>4050</v>
      </c>
      <c r="D1338" s="467" t="s">
        <v>211</v>
      </c>
      <c r="E1338" s="467" t="s">
        <v>259</v>
      </c>
      <c r="F1338" s="472">
        <v>43555</v>
      </c>
      <c r="G1338" s="467" t="s">
        <v>491</v>
      </c>
      <c r="H1338" s="467" t="s">
        <v>3927</v>
      </c>
      <c r="I1338" s="467" t="s">
        <v>2170</v>
      </c>
      <c r="J1338" s="467" t="s">
        <v>498</v>
      </c>
      <c r="K1338" s="467">
        <v>16.829999999999998</v>
      </c>
      <c r="L1338" s="467" t="s">
        <v>2168</v>
      </c>
      <c r="M1338" s="467">
        <v>0</v>
      </c>
      <c r="N1338" s="467" t="s">
        <v>391</v>
      </c>
      <c r="O1338" s="467" t="s">
        <v>3009</v>
      </c>
      <c r="P1338" s="467" t="s">
        <v>299</v>
      </c>
      <c r="Q1338" s="467" t="s">
        <v>446</v>
      </c>
      <c r="R1338" s="467" t="s">
        <v>2168</v>
      </c>
      <c r="S1338" s="467" t="s">
        <v>61</v>
      </c>
      <c r="T1338" s="467" t="s">
        <v>240</v>
      </c>
      <c r="U1338" s="467" t="s">
        <v>302</v>
      </c>
      <c r="V1338" s="467">
        <v>19.68</v>
      </c>
      <c r="W1338" s="467">
        <v>22.34</v>
      </c>
    </row>
    <row r="1339" spans="1:23">
      <c r="A1339" s="467"/>
      <c r="B1339" s="467"/>
      <c r="C1339" s="468" t="s">
        <v>4051</v>
      </c>
      <c r="D1339" s="467" t="s">
        <v>211</v>
      </c>
      <c r="E1339" s="467" t="s">
        <v>259</v>
      </c>
      <c r="F1339" s="472">
        <v>43585</v>
      </c>
      <c r="G1339" s="467" t="s">
        <v>1095</v>
      </c>
      <c r="H1339" s="467" t="s">
        <v>3934</v>
      </c>
      <c r="I1339" s="467" t="s">
        <v>2791</v>
      </c>
      <c r="J1339" s="467" t="s">
        <v>498</v>
      </c>
      <c r="K1339" s="467">
        <v>174.33</v>
      </c>
      <c r="L1339" s="467" t="s">
        <v>2168</v>
      </c>
      <c r="M1339" s="467">
        <v>0</v>
      </c>
      <c r="N1339" s="467" t="s">
        <v>387</v>
      </c>
      <c r="O1339" s="467" t="s">
        <v>3007</v>
      </c>
      <c r="P1339" s="467" t="s">
        <v>299</v>
      </c>
      <c r="Q1339" s="467" t="s">
        <v>446</v>
      </c>
      <c r="R1339" s="467" t="s">
        <v>2168</v>
      </c>
      <c r="S1339" s="467" t="s">
        <v>61</v>
      </c>
      <c r="T1339" s="467" t="s">
        <v>240</v>
      </c>
      <c r="U1339" s="467" t="s">
        <v>302</v>
      </c>
      <c r="V1339" s="467">
        <v>203.76</v>
      </c>
      <c r="W1339" s="467">
        <v>227.37</v>
      </c>
    </row>
    <row r="1340" spans="1:23">
      <c r="A1340" s="467"/>
      <c r="B1340" s="467"/>
      <c r="C1340" s="468" t="s">
        <v>4052</v>
      </c>
      <c r="D1340" s="467" t="s">
        <v>211</v>
      </c>
      <c r="E1340" s="467" t="s">
        <v>259</v>
      </c>
      <c r="F1340" s="472">
        <v>43585</v>
      </c>
      <c r="G1340" s="467" t="s">
        <v>1095</v>
      </c>
      <c r="H1340" s="467" t="s">
        <v>3936</v>
      </c>
      <c r="I1340" s="467" t="s">
        <v>2791</v>
      </c>
      <c r="J1340" s="467" t="s">
        <v>1097</v>
      </c>
      <c r="K1340" s="467">
        <v>8.7200000000000006</v>
      </c>
      <c r="L1340" s="467" t="s">
        <v>2168</v>
      </c>
      <c r="M1340" s="467">
        <v>0</v>
      </c>
      <c r="N1340" s="467" t="s">
        <v>387</v>
      </c>
      <c r="O1340" s="467" t="s">
        <v>3007</v>
      </c>
      <c r="P1340" s="467" t="s">
        <v>299</v>
      </c>
      <c r="Q1340" s="467" t="s">
        <v>446</v>
      </c>
      <c r="R1340" s="467" t="s">
        <v>2168</v>
      </c>
      <c r="S1340" s="467" t="s">
        <v>474</v>
      </c>
      <c r="T1340" s="467" t="s">
        <v>240</v>
      </c>
      <c r="U1340" s="467" t="s">
        <v>211</v>
      </c>
      <c r="V1340" s="467">
        <v>10.19</v>
      </c>
      <c r="W1340" s="467">
        <v>11.37</v>
      </c>
    </row>
    <row r="1341" spans="1:23">
      <c r="A1341" s="467"/>
      <c r="B1341" s="467"/>
      <c r="C1341" s="468" t="s">
        <v>4053</v>
      </c>
      <c r="D1341" s="467" t="s">
        <v>211</v>
      </c>
      <c r="E1341" s="467" t="s">
        <v>259</v>
      </c>
      <c r="F1341" s="472">
        <v>43585</v>
      </c>
      <c r="G1341" s="467" t="s">
        <v>1095</v>
      </c>
      <c r="H1341" s="467" t="s">
        <v>3938</v>
      </c>
      <c r="I1341" s="467" t="s">
        <v>2791</v>
      </c>
      <c r="J1341" s="467" t="s">
        <v>1096</v>
      </c>
      <c r="K1341" s="467">
        <v>2.61</v>
      </c>
      <c r="L1341" s="467" t="s">
        <v>2168</v>
      </c>
      <c r="M1341" s="467">
        <v>0</v>
      </c>
      <c r="N1341" s="467" t="s">
        <v>387</v>
      </c>
      <c r="O1341" s="467" t="s">
        <v>3007</v>
      </c>
      <c r="P1341" s="467" t="s">
        <v>299</v>
      </c>
      <c r="Q1341" s="467" t="s">
        <v>446</v>
      </c>
      <c r="R1341" s="467" t="s">
        <v>2168</v>
      </c>
      <c r="S1341" s="467" t="s">
        <v>58</v>
      </c>
      <c r="T1341" s="467" t="s">
        <v>240</v>
      </c>
      <c r="U1341" s="467" t="s">
        <v>302</v>
      </c>
      <c r="V1341" s="467">
        <v>3.05</v>
      </c>
      <c r="W1341" s="467">
        <v>3.4</v>
      </c>
    </row>
    <row r="1342" spans="1:23">
      <c r="A1342" s="467"/>
      <c r="B1342" s="467"/>
      <c r="C1342" s="468" t="s">
        <v>4054</v>
      </c>
      <c r="D1342" s="467" t="s">
        <v>211</v>
      </c>
      <c r="E1342" s="467" t="s">
        <v>259</v>
      </c>
      <c r="F1342" s="472">
        <v>43585</v>
      </c>
      <c r="G1342" s="467" t="s">
        <v>1095</v>
      </c>
      <c r="H1342" s="467" t="s">
        <v>3934</v>
      </c>
      <c r="I1342" s="467" t="s">
        <v>2791</v>
      </c>
      <c r="J1342" s="467" t="s">
        <v>498</v>
      </c>
      <c r="K1342" s="467">
        <v>17.43</v>
      </c>
      <c r="L1342" s="467" t="s">
        <v>2168</v>
      </c>
      <c r="M1342" s="467">
        <v>0</v>
      </c>
      <c r="N1342" s="467" t="s">
        <v>391</v>
      </c>
      <c r="O1342" s="467" t="s">
        <v>3009</v>
      </c>
      <c r="P1342" s="467" t="s">
        <v>299</v>
      </c>
      <c r="Q1342" s="467" t="s">
        <v>446</v>
      </c>
      <c r="R1342" s="467" t="s">
        <v>2168</v>
      </c>
      <c r="S1342" s="467" t="s">
        <v>61</v>
      </c>
      <c r="T1342" s="467" t="s">
        <v>240</v>
      </c>
      <c r="U1342" s="467" t="s">
        <v>302</v>
      </c>
      <c r="V1342" s="467">
        <v>20.37</v>
      </c>
      <c r="W1342" s="467">
        <v>22.73</v>
      </c>
    </row>
    <row r="1343" spans="1:23">
      <c r="A1343" s="467"/>
      <c r="B1343" s="467"/>
      <c r="C1343" s="468" t="s">
        <v>4055</v>
      </c>
      <c r="D1343" s="467" t="s">
        <v>211</v>
      </c>
      <c r="E1343" s="467" t="s">
        <v>259</v>
      </c>
      <c r="F1343" s="472">
        <v>43616</v>
      </c>
      <c r="G1343" s="467" t="s">
        <v>1098</v>
      </c>
      <c r="H1343" s="467" t="s">
        <v>3941</v>
      </c>
      <c r="I1343" s="467" t="s">
        <v>2800</v>
      </c>
      <c r="J1343" s="467" t="s">
        <v>498</v>
      </c>
      <c r="K1343" s="467">
        <v>174.33</v>
      </c>
      <c r="L1343" s="467" t="s">
        <v>2168</v>
      </c>
      <c r="M1343" s="467">
        <v>0</v>
      </c>
      <c r="N1343" s="467" t="s">
        <v>387</v>
      </c>
      <c r="O1343" s="467" t="s">
        <v>3007</v>
      </c>
      <c r="P1343" s="467" t="s">
        <v>299</v>
      </c>
      <c r="Q1343" s="467" t="s">
        <v>446</v>
      </c>
      <c r="R1343" s="467" t="s">
        <v>2168</v>
      </c>
      <c r="S1343" s="467" t="s">
        <v>61</v>
      </c>
      <c r="T1343" s="467" t="s">
        <v>240</v>
      </c>
      <c r="U1343" s="467" t="s">
        <v>302</v>
      </c>
      <c r="V1343" s="467">
        <v>201.91</v>
      </c>
      <c r="W1343" s="467">
        <v>227.14</v>
      </c>
    </row>
    <row r="1344" spans="1:23">
      <c r="A1344" s="467"/>
      <c r="B1344" s="467"/>
      <c r="C1344" s="468" t="s">
        <v>4056</v>
      </c>
      <c r="D1344" s="467" t="s">
        <v>211</v>
      </c>
      <c r="E1344" s="467" t="s">
        <v>259</v>
      </c>
      <c r="F1344" s="472">
        <v>43616</v>
      </c>
      <c r="G1344" s="467" t="s">
        <v>1098</v>
      </c>
      <c r="H1344" s="467" t="s">
        <v>3943</v>
      </c>
      <c r="I1344" s="467" t="s">
        <v>2800</v>
      </c>
      <c r="J1344" s="467" t="s">
        <v>1100</v>
      </c>
      <c r="K1344" s="467">
        <v>8.7200000000000006</v>
      </c>
      <c r="L1344" s="467" t="s">
        <v>2168</v>
      </c>
      <c r="M1344" s="467">
        <v>0</v>
      </c>
      <c r="N1344" s="467" t="s">
        <v>387</v>
      </c>
      <c r="O1344" s="467" t="s">
        <v>3007</v>
      </c>
      <c r="P1344" s="467" t="s">
        <v>299</v>
      </c>
      <c r="Q1344" s="467" t="s">
        <v>446</v>
      </c>
      <c r="R1344" s="467" t="s">
        <v>2168</v>
      </c>
      <c r="S1344" s="467" t="s">
        <v>474</v>
      </c>
      <c r="T1344" s="467" t="s">
        <v>240</v>
      </c>
      <c r="U1344" s="467" t="s">
        <v>211</v>
      </c>
      <c r="V1344" s="467">
        <v>10.1</v>
      </c>
      <c r="W1344" s="467">
        <v>11.36</v>
      </c>
    </row>
    <row r="1345" spans="1:23">
      <c r="A1345" s="467"/>
      <c r="B1345" s="467"/>
      <c r="C1345" s="468" t="s">
        <v>4057</v>
      </c>
      <c r="D1345" s="467" t="s">
        <v>211</v>
      </c>
      <c r="E1345" s="467" t="s">
        <v>259</v>
      </c>
      <c r="F1345" s="472">
        <v>43616</v>
      </c>
      <c r="G1345" s="467" t="s">
        <v>1098</v>
      </c>
      <c r="H1345" s="467" t="s">
        <v>3945</v>
      </c>
      <c r="I1345" s="467" t="s">
        <v>2800</v>
      </c>
      <c r="J1345" s="467" t="s">
        <v>1099</v>
      </c>
      <c r="K1345" s="467">
        <v>2.61</v>
      </c>
      <c r="L1345" s="467" t="s">
        <v>2168</v>
      </c>
      <c r="M1345" s="467">
        <v>0</v>
      </c>
      <c r="N1345" s="467" t="s">
        <v>387</v>
      </c>
      <c r="O1345" s="467" t="s">
        <v>3007</v>
      </c>
      <c r="P1345" s="467" t="s">
        <v>299</v>
      </c>
      <c r="Q1345" s="467" t="s">
        <v>446</v>
      </c>
      <c r="R1345" s="467" t="s">
        <v>2168</v>
      </c>
      <c r="S1345" s="467" t="s">
        <v>58</v>
      </c>
      <c r="T1345" s="467" t="s">
        <v>240</v>
      </c>
      <c r="U1345" s="467" t="s">
        <v>302</v>
      </c>
      <c r="V1345" s="467">
        <v>3.02</v>
      </c>
      <c r="W1345" s="467">
        <v>3.4</v>
      </c>
    </row>
    <row r="1346" spans="1:23">
      <c r="A1346" s="467"/>
      <c r="B1346" s="467"/>
      <c r="C1346" s="468" t="s">
        <v>4058</v>
      </c>
      <c r="D1346" s="467" t="s">
        <v>211</v>
      </c>
      <c r="E1346" s="467" t="s">
        <v>259</v>
      </c>
      <c r="F1346" s="472">
        <v>43616</v>
      </c>
      <c r="G1346" s="467" t="s">
        <v>1098</v>
      </c>
      <c r="H1346" s="467" t="s">
        <v>3941</v>
      </c>
      <c r="I1346" s="467" t="s">
        <v>2800</v>
      </c>
      <c r="J1346" s="467" t="s">
        <v>498</v>
      </c>
      <c r="K1346" s="467">
        <v>17.43</v>
      </c>
      <c r="L1346" s="467" t="s">
        <v>2168</v>
      </c>
      <c r="M1346" s="467">
        <v>0</v>
      </c>
      <c r="N1346" s="467" t="s">
        <v>391</v>
      </c>
      <c r="O1346" s="467" t="s">
        <v>3009</v>
      </c>
      <c r="P1346" s="467" t="s">
        <v>299</v>
      </c>
      <c r="Q1346" s="467" t="s">
        <v>446</v>
      </c>
      <c r="R1346" s="467" t="s">
        <v>2168</v>
      </c>
      <c r="S1346" s="467" t="s">
        <v>61</v>
      </c>
      <c r="T1346" s="467" t="s">
        <v>240</v>
      </c>
      <c r="U1346" s="467" t="s">
        <v>302</v>
      </c>
      <c r="V1346" s="467">
        <v>20.190000000000001</v>
      </c>
      <c r="W1346" s="467">
        <v>22.71</v>
      </c>
    </row>
    <row r="1347" spans="1:23">
      <c r="A1347" s="467"/>
      <c r="B1347" s="467"/>
      <c r="C1347" s="468" t="s">
        <v>4059</v>
      </c>
      <c r="D1347" s="467" t="s">
        <v>211</v>
      </c>
      <c r="E1347" s="467" t="s">
        <v>259</v>
      </c>
      <c r="F1347" s="472">
        <v>43646</v>
      </c>
      <c r="G1347" s="467" t="s">
        <v>1101</v>
      </c>
      <c r="H1347" s="467" t="s">
        <v>3948</v>
      </c>
      <c r="I1347" s="467" t="s">
        <v>2201</v>
      </c>
      <c r="J1347" s="467" t="s">
        <v>1106</v>
      </c>
      <c r="K1347" s="467">
        <v>348.66</v>
      </c>
      <c r="L1347" s="467" t="s">
        <v>2168</v>
      </c>
      <c r="M1347" s="467">
        <v>0</v>
      </c>
      <c r="N1347" s="467" t="s">
        <v>387</v>
      </c>
      <c r="O1347" s="467" t="s">
        <v>3007</v>
      </c>
      <c r="P1347" s="467" t="s">
        <v>299</v>
      </c>
      <c r="Q1347" s="467" t="s">
        <v>446</v>
      </c>
      <c r="R1347" s="467" t="s">
        <v>2168</v>
      </c>
      <c r="S1347" s="467" t="s">
        <v>61</v>
      </c>
      <c r="T1347" s="467" t="s">
        <v>240</v>
      </c>
      <c r="U1347" s="467" t="s">
        <v>302</v>
      </c>
      <c r="V1347" s="467">
        <v>394.53</v>
      </c>
      <c r="W1347" s="467">
        <v>440.09</v>
      </c>
    </row>
    <row r="1348" spans="1:23">
      <c r="A1348" s="467"/>
      <c r="B1348" s="467"/>
      <c r="C1348" s="468" t="s">
        <v>4060</v>
      </c>
      <c r="D1348" s="467" t="s">
        <v>211</v>
      </c>
      <c r="E1348" s="467" t="s">
        <v>259</v>
      </c>
      <c r="F1348" s="472">
        <v>43646</v>
      </c>
      <c r="G1348" s="467" t="s">
        <v>1101</v>
      </c>
      <c r="H1348" s="467" t="s">
        <v>3950</v>
      </c>
      <c r="I1348" s="467" t="s">
        <v>2201</v>
      </c>
      <c r="J1348" s="467" t="s">
        <v>1104</v>
      </c>
      <c r="K1348" s="467">
        <v>17.43</v>
      </c>
      <c r="L1348" s="467" t="s">
        <v>2168</v>
      </c>
      <c r="M1348" s="467">
        <v>0</v>
      </c>
      <c r="N1348" s="467" t="s">
        <v>387</v>
      </c>
      <c r="O1348" s="467" t="s">
        <v>3007</v>
      </c>
      <c r="P1348" s="467" t="s">
        <v>299</v>
      </c>
      <c r="Q1348" s="467" t="s">
        <v>446</v>
      </c>
      <c r="R1348" s="467" t="s">
        <v>2168</v>
      </c>
      <c r="S1348" s="467" t="s">
        <v>474</v>
      </c>
      <c r="T1348" s="467" t="s">
        <v>240</v>
      </c>
      <c r="U1348" s="467" t="s">
        <v>211</v>
      </c>
      <c r="V1348" s="467">
        <v>19.72</v>
      </c>
      <c r="W1348" s="467">
        <v>22</v>
      </c>
    </row>
    <row r="1349" spans="1:23">
      <c r="A1349" s="467"/>
      <c r="B1349" s="467"/>
      <c r="C1349" s="468" t="s">
        <v>4061</v>
      </c>
      <c r="D1349" s="467" t="s">
        <v>211</v>
      </c>
      <c r="E1349" s="467" t="s">
        <v>259</v>
      </c>
      <c r="F1349" s="472">
        <v>43646</v>
      </c>
      <c r="G1349" s="467" t="s">
        <v>1101</v>
      </c>
      <c r="H1349" s="467" t="s">
        <v>3952</v>
      </c>
      <c r="I1349" s="467" t="s">
        <v>2201</v>
      </c>
      <c r="J1349" s="467" t="s">
        <v>1103</v>
      </c>
      <c r="K1349" s="467">
        <v>5.23</v>
      </c>
      <c r="L1349" s="467" t="s">
        <v>2168</v>
      </c>
      <c r="M1349" s="467">
        <v>0</v>
      </c>
      <c r="N1349" s="467" t="s">
        <v>387</v>
      </c>
      <c r="O1349" s="467" t="s">
        <v>3007</v>
      </c>
      <c r="P1349" s="467" t="s">
        <v>299</v>
      </c>
      <c r="Q1349" s="467" t="s">
        <v>446</v>
      </c>
      <c r="R1349" s="467" t="s">
        <v>2168</v>
      </c>
      <c r="S1349" s="467" t="s">
        <v>58</v>
      </c>
      <c r="T1349" s="467" t="s">
        <v>240</v>
      </c>
      <c r="U1349" s="467" t="s">
        <v>302</v>
      </c>
      <c r="V1349" s="467">
        <v>5.92</v>
      </c>
      <c r="W1349" s="467">
        <v>6.6</v>
      </c>
    </row>
    <row r="1350" spans="1:23">
      <c r="A1350" s="467"/>
      <c r="B1350" s="467"/>
      <c r="C1350" s="468" t="s">
        <v>4062</v>
      </c>
      <c r="D1350" s="467" t="s">
        <v>211</v>
      </c>
      <c r="E1350" s="467" t="s">
        <v>259</v>
      </c>
      <c r="F1350" s="472">
        <v>43646</v>
      </c>
      <c r="G1350" s="467" t="s">
        <v>1101</v>
      </c>
      <c r="H1350" s="467" t="s">
        <v>3948</v>
      </c>
      <c r="I1350" s="467" t="s">
        <v>2201</v>
      </c>
      <c r="J1350" s="467" t="s">
        <v>1106</v>
      </c>
      <c r="K1350" s="467">
        <v>34.869999999999997</v>
      </c>
      <c r="L1350" s="467" t="s">
        <v>2168</v>
      </c>
      <c r="M1350" s="467">
        <v>0</v>
      </c>
      <c r="N1350" s="467" t="s">
        <v>391</v>
      </c>
      <c r="O1350" s="467" t="s">
        <v>3009</v>
      </c>
      <c r="P1350" s="467" t="s">
        <v>299</v>
      </c>
      <c r="Q1350" s="467" t="s">
        <v>446</v>
      </c>
      <c r="R1350" s="467" t="s">
        <v>2168</v>
      </c>
      <c r="S1350" s="467" t="s">
        <v>61</v>
      </c>
      <c r="T1350" s="467" t="s">
        <v>240</v>
      </c>
      <c r="U1350" s="467" t="s">
        <v>302</v>
      </c>
      <c r="V1350" s="467">
        <v>39.46</v>
      </c>
      <c r="W1350" s="467">
        <v>44.01</v>
      </c>
    </row>
    <row r="1351" spans="1:23">
      <c r="A1351" s="467"/>
      <c r="B1351" s="467"/>
      <c r="C1351" s="468" t="s">
        <v>4063</v>
      </c>
      <c r="D1351" s="467" t="s">
        <v>211</v>
      </c>
      <c r="E1351" s="467" t="s">
        <v>259</v>
      </c>
      <c r="F1351" s="472">
        <v>43646</v>
      </c>
      <c r="G1351" s="467" t="s">
        <v>1107</v>
      </c>
      <c r="H1351" s="467" t="s">
        <v>2402</v>
      </c>
      <c r="I1351" s="467" t="s">
        <v>2201</v>
      </c>
      <c r="J1351" s="467" t="s">
        <v>1108</v>
      </c>
      <c r="K1351" s="467">
        <v>0.24</v>
      </c>
      <c r="L1351" s="467" t="s">
        <v>10</v>
      </c>
      <c r="M1351" s="467">
        <v>0.3</v>
      </c>
      <c r="N1351" s="467" t="s">
        <v>510</v>
      </c>
      <c r="O1351" s="467" t="s">
        <v>4064</v>
      </c>
      <c r="P1351" s="467" t="s">
        <v>307</v>
      </c>
      <c r="Q1351" s="467" t="s">
        <v>446</v>
      </c>
      <c r="R1351" s="467" t="s">
        <v>2168</v>
      </c>
      <c r="S1351" s="467" t="s">
        <v>61</v>
      </c>
      <c r="T1351" s="467" t="s">
        <v>240</v>
      </c>
      <c r="U1351" s="467" t="s">
        <v>302</v>
      </c>
      <c r="V1351" s="467">
        <v>0.27</v>
      </c>
      <c r="W1351" s="467">
        <v>0.3</v>
      </c>
    </row>
    <row r="1352" spans="1:23">
      <c r="A1352" s="467"/>
      <c r="B1352" s="467"/>
      <c r="C1352" s="468" t="s">
        <v>4065</v>
      </c>
      <c r="D1352" s="467" t="s">
        <v>211</v>
      </c>
      <c r="E1352" s="467" t="s">
        <v>259</v>
      </c>
      <c r="F1352" s="472">
        <v>43677</v>
      </c>
      <c r="G1352" s="467" t="s">
        <v>1988</v>
      </c>
      <c r="H1352" s="467" t="s">
        <v>3990</v>
      </c>
      <c r="I1352" s="467" t="s">
        <v>2411</v>
      </c>
      <c r="J1352" s="467" t="s">
        <v>1106</v>
      </c>
      <c r="K1352" s="467">
        <v>348.66</v>
      </c>
      <c r="L1352" s="467" t="s">
        <v>2168</v>
      </c>
      <c r="M1352" s="467">
        <v>0</v>
      </c>
      <c r="N1352" s="467" t="s">
        <v>387</v>
      </c>
      <c r="O1352" s="467" t="s">
        <v>3007</v>
      </c>
      <c r="P1352" s="467" t="s">
        <v>299</v>
      </c>
      <c r="Q1352" s="467" t="s">
        <v>446</v>
      </c>
      <c r="R1352" s="467" t="s">
        <v>2168</v>
      </c>
      <c r="S1352" s="467" t="s">
        <v>61</v>
      </c>
      <c r="T1352" s="467" t="s">
        <v>240</v>
      </c>
      <c r="U1352" s="467" t="s">
        <v>302</v>
      </c>
      <c r="V1352" s="467">
        <v>389.88</v>
      </c>
      <c r="W1352" s="467">
        <v>442.77</v>
      </c>
    </row>
    <row r="1353" spans="1:23">
      <c r="A1353" s="467"/>
      <c r="B1353" s="467"/>
      <c r="C1353" s="468" t="s">
        <v>4066</v>
      </c>
      <c r="D1353" s="467" t="s">
        <v>211</v>
      </c>
      <c r="E1353" s="467" t="s">
        <v>259</v>
      </c>
      <c r="F1353" s="472">
        <v>43677</v>
      </c>
      <c r="G1353" s="467" t="s">
        <v>1988</v>
      </c>
      <c r="H1353" s="467" t="s">
        <v>3992</v>
      </c>
      <c r="I1353" s="467" t="s">
        <v>2411</v>
      </c>
      <c r="J1353" s="467" t="s">
        <v>1990</v>
      </c>
      <c r="K1353" s="467">
        <v>17.43</v>
      </c>
      <c r="L1353" s="467" t="s">
        <v>2168</v>
      </c>
      <c r="M1353" s="467">
        <v>0</v>
      </c>
      <c r="N1353" s="467" t="s">
        <v>387</v>
      </c>
      <c r="O1353" s="467" t="s">
        <v>3007</v>
      </c>
      <c r="P1353" s="467" t="s">
        <v>299</v>
      </c>
      <c r="Q1353" s="467" t="s">
        <v>446</v>
      </c>
      <c r="R1353" s="467" t="s">
        <v>2168</v>
      </c>
      <c r="S1353" s="467" t="s">
        <v>474</v>
      </c>
      <c r="T1353" s="467" t="s">
        <v>240</v>
      </c>
      <c r="U1353" s="467" t="s">
        <v>211</v>
      </c>
      <c r="V1353" s="467">
        <v>19.489999999999998</v>
      </c>
      <c r="W1353" s="467">
        <v>22.13</v>
      </c>
    </row>
    <row r="1354" spans="1:23">
      <c r="A1354" s="467"/>
      <c r="B1354" s="467"/>
      <c r="C1354" s="468" t="s">
        <v>4067</v>
      </c>
      <c r="D1354" s="467" t="s">
        <v>211</v>
      </c>
      <c r="E1354" s="467" t="s">
        <v>259</v>
      </c>
      <c r="F1354" s="472">
        <v>43677</v>
      </c>
      <c r="G1354" s="467" t="s">
        <v>1988</v>
      </c>
      <c r="H1354" s="467" t="s">
        <v>3994</v>
      </c>
      <c r="I1354" s="467" t="s">
        <v>2411</v>
      </c>
      <c r="J1354" s="467" t="s">
        <v>1989</v>
      </c>
      <c r="K1354" s="467">
        <v>5.23</v>
      </c>
      <c r="L1354" s="467" t="s">
        <v>2168</v>
      </c>
      <c r="M1354" s="467">
        <v>0</v>
      </c>
      <c r="N1354" s="467" t="s">
        <v>387</v>
      </c>
      <c r="O1354" s="467" t="s">
        <v>3007</v>
      </c>
      <c r="P1354" s="467" t="s">
        <v>299</v>
      </c>
      <c r="Q1354" s="467" t="s">
        <v>446</v>
      </c>
      <c r="R1354" s="467" t="s">
        <v>2168</v>
      </c>
      <c r="S1354" s="467" t="s">
        <v>58</v>
      </c>
      <c r="T1354" s="467" t="s">
        <v>240</v>
      </c>
      <c r="U1354" s="467" t="s">
        <v>302</v>
      </c>
      <c r="V1354" s="467">
        <v>5.85</v>
      </c>
      <c r="W1354" s="467">
        <v>6.64</v>
      </c>
    </row>
    <row r="1355" spans="1:23">
      <c r="A1355" s="467"/>
      <c r="B1355" s="467"/>
      <c r="C1355" s="468" t="s">
        <v>4068</v>
      </c>
      <c r="D1355" s="467" t="s">
        <v>211</v>
      </c>
      <c r="E1355" s="467" t="s">
        <v>259</v>
      </c>
      <c r="F1355" s="472">
        <v>43677</v>
      </c>
      <c r="G1355" s="467" t="s">
        <v>1988</v>
      </c>
      <c r="H1355" s="467" t="s">
        <v>3990</v>
      </c>
      <c r="I1355" s="467" t="s">
        <v>2411</v>
      </c>
      <c r="J1355" s="467" t="s">
        <v>1106</v>
      </c>
      <c r="K1355" s="467">
        <v>34.869999999999997</v>
      </c>
      <c r="L1355" s="467" t="s">
        <v>2168</v>
      </c>
      <c r="M1355" s="467">
        <v>0</v>
      </c>
      <c r="N1355" s="467" t="s">
        <v>391</v>
      </c>
      <c r="O1355" s="467" t="s">
        <v>3009</v>
      </c>
      <c r="P1355" s="467" t="s">
        <v>299</v>
      </c>
      <c r="Q1355" s="467" t="s">
        <v>446</v>
      </c>
      <c r="R1355" s="467" t="s">
        <v>2168</v>
      </c>
      <c r="S1355" s="467" t="s">
        <v>61</v>
      </c>
      <c r="T1355" s="467" t="s">
        <v>240</v>
      </c>
      <c r="U1355" s="467" t="s">
        <v>302</v>
      </c>
      <c r="V1355" s="467">
        <v>38.99</v>
      </c>
      <c r="W1355" s="467">
        <v>44.28</v>
      </c>
    </row>
    <row r="1356" spans="1:23">
      <c r="A1356" s="467"/>
      <c r="B1356" s="467"/>
      <c r="C1356" s="468" t="s">
        <v>4069</v>
      </c>
      <c r="D1356" s="467" t="s">
        <v>211</v>
      </c>
      <c r="E1356" s="467" t="s">
        <v>259</v>
      </c>
      <c r="F1356" s="472">
        <v>43708</v>
      </c>
      <c r="G1356" s="467" t="s">
        <v>1994</v>
      </c>
      <c r="H1356" s="467" t="s">
        <v>3999</v>
      </c>
      <c r="I1356" s="467" t="s">
        <v>2332</v>
      </c>
      <c r="J1356" s="467" t="s">
        <v>1641</v>
      </c>
      <c r="K1356" s="467">
        <v>522.99</v>
      </c>
      <c r="L1356" s="467" t="s">
        <v>2168</v>
      </c>
      <c r="M1356" s="467">
        <v>0</v>
      </c>
      <c r="N1356" s="467" t="s">
        <v>387</v>
      </c>
      <c r="O1356" s="467" t="s">
        <v>3007</v>
      </c>
      <c r="P1356" s="467" t="s">
        <v>299</v>
      </c>
      <c r="Q1356" s="467" t="s">
        <v>446</v>
      </c>
      <c r="R1356" s="467" t="s">
        <v>2168</v>
      </c>
      <c r="S1356" s="467" t="s">
        <v>61</v>
      </c>
      <c r="T1356" s="467" t="s">
        <v>240</v>
      </c>
      <c r="U1356" s="467" t="s">
        <v>302</v>
      </c>
      <c r="V1356" s="467">
        <v>570.62</v>
      </c>
      <c r="W1356" s="467">
        <v>638.98</v>
      </c>
    </row>
    <row r="1357" spans="1:23">
      <c r="A1357" s="467"/>
      <c r="B1357" s="467"/>
      <c r="C1357" s="468" t="s">
        <v>4070</v>
      </c>
      <c r="D1357" s="467" t="s">
        <v>211</v>
      </c>
      <c r="E1357" s="467" t="s">
        <v>259</v>
      </c>
      <c r="F1357" s="472">
        <v>43708</v>
      </c>
      <c r="G1357" s="467" t="s">
        <v>1994</v>
      </c>
      <c r="H1357" s="467" t="s">
        <v>4001</v>
      </c>
      <c r="I1357" s="467" t="s">
        <v>2332</v>
      </c>
      <c r="J1357" s="467" t="s">
        <v>1996</v>
      </c>
      <c r="K1357" s="467">
        <v>26.15</v>
      </c>
      <c r="L1357" s="467" t="s">
        <v>2168</v>
      </c>
      <c r="M1357" s="467">
        <v>0</v>
      </c>
      <c r="N1357" s="467" t="s">
        <v>387</v>
      </c>
      <c r="O1357" s="467" t="s">
        <v>3007</v>
      </c>
      <c r="P1357" s="467" t="s">
        <v>299</v>
      </c>
      <c r="Q1357" s="467" t="s">
        <v>446</v>
      </c>
      <c r="R1357" s="467" t="s">
        <v>2168</v>
      </c>
      <c r="S1357" s="467" t="s">
        <v>474</v>
      </c>
      <c r="T1357" s="467" t="s">
        <v>240</v>
      </c>
      <c r="U1357" s="467" t="s">
        <v>211</v>
      </c>
      <c r="V1357" s="467">
        <v>28.53</v>
      </c>
      <c r="W1357" s="467">
        <v>31.95</v>
      </c>
    </row>
    <row r="1358" spans="1:23">
      <c r="A1358" s="467"/>
      <c r="B1358" s="467"/>
      <c r="C1358" s="468" t="s">
        <v>4071</v>
      </c>
      <c r="D1358" s="467" t="s">
        <v>211</v>
      </c>
      <c r="E1358" s="467" t="s">
        <v>259</v>
      </c>
      <c r="F1358" s="472">
        <v>43708</v>
      </c>
      <c r="G1358" s="467" t="s">
        <v>1994</v>
      </c>
      <c r="H1358" s="467" t="s">
        <v>4003</v>
      </c>
      <c r="I1358" s="467" t="s">
        <v>2332</v>
      </c>
      <c r="J1358" s="467" t="s">
        <v>1997</v>
      </c>
      <c r="K1358" s="467">
        <v>7.84</v>
      </c>
      <c r="L1358" s="467" t="s">
        <v>2168</v>
      </c>
      <c r="M1358" s="467">
        <v>0</v>
      </c>
      <c r="N1358" s="467" t="s">
        <v>387</v>
      </c>
      <c r="O1358" s="467" t="s">
        <v>3007</v>
      </c>
      <c r="P1358" s="467" t="s">
        <v>299</v>
      </c>
      <c r="Q1358" s="467" t="s">
        <v>446</v>
      </c>
      <c r="R1358" s="467" t="s">
        <v>2168</v>
      </c>
      <c r="S1358" s="467" t="s">
        <v>58</v>
      </c>
      <c r="T1358" s="467" t="s">
        <v>240</v>
      </c>
      <c r="U1358" s="467" t="s">
        <v>302</v>
      </c>
      <c r="V1358" s="467">
        <v>8.5500000000000007</v>
      </c>
      <c r="W1358" s="467">
        <v>9.58</v>
      </c>
    </row>
    <row r="1359" spans="1:23">
      <c r="A1359" s="467"/>
      <c r="B1359" s="467"/>
      <c r="C1359" s="468" t="s">
        <v>4072</v>
      </c>
      <c r="D1359" s="467" t="s">
        <v>211</v>
      </c>
      <c r="E1359" s="467" t="s">
        <v>259</v>
      </c>
      <c r="F1359" s="472">
        <v>43708</v>
      </c>
      <c r="G1359" s="467" t="s">
        <v>1994</v>
      </c>
      <c r="H1359" s="467" t="s">
        <v>3999</v>
      </c>
      <c r="I1359" s="467" t="s">
        <v>2332</v>
      </c>
      <c r="J1359" s="467" t="s">
        <v>1641</v>
      </c>
      <c r="K1359" s="467">
        <v>52.3</v>
      </c>
      <c r="L1359" s="467" t="s">
        <v>2168</v>
      </c>
      <c r="M1359" s="467">
        <v>0</v>
      </c>
      <c r="N1359" s="467" t="s">
        <v>391</v>
      </c>
      <c r="O1359" s="467" t="s">
        <v>3009</v>
      </c>
      <c r="P1359" s="467" t="s">
        <v>299</v>
      </c>
      <c r="Q1359" s="467" t="s">
        <v>446</v>
      </c>
      <c r="R1359" s="467" t="s">
        <v>2168</v>
      </c>
      <c r="S1359" s="467" t="s">
        <v>61</v>
      </c>
      <c r="T1359" s="467" t="s">
        <v>240</v>
      </c>
      <c r="U1359" s="467" t="s">
        <v>302</v>
      </c>
      <c r="V1359" s="467">
        <v>57.06</v>
      </c>
      <c r="W1359" s="467">
        <v>63.9</v>
      </c>
    </row>
    <row r="1360" spans="1:23">
      <c r="A1360" s="467"/>
      <c r="B1360" s="467"/>
      <c r="C1360" s="468" t="s">
        <v>4073</v>
      </c>
      <c r="D1360" s="467" t="s">
        <v>211</v>
      </c>
      <c r="E1360" s="467" t="s">
        <v>259</v>
      </c>
      <c r="F1360" s="472">
        <v>43738</v>
      </c>
      <c r="G1360" s="467" t="s">
        <v>1638</v>
      </c>
      <c r="H1360" s="467" t="s">
        <v>4006</v>
      </c>
      <c r="I1360" s="467" t="s">
        <v>2248</v>
      </c>
      <c r="J1360" s="467" t="s">
        <v>1641</v>
      </c>
      <c r="K1360" s="467">
        <v>522.99</v>
      </c>
      <c r="L1360" s="467" t="s">
        <v>2168</v>
      </c>
      <c r="M1360" s="467">
        <v>0</v>
      </c>
      <c r="N1360" s="467" t="s">
        <v>387</v>
      </c>
      <c r="O1360" s="467" t="s">
        <v>3007</v>
      </c>
      <c r="P1360" s="467" t="s">
        <v>299</v>
      </c>
      <c r="Q1360" s="467" t="s">
        <v>446</v>
      </c>
      <c r="R1360" s="467" t="s">
        <v>2168</v>
      </c>
      <c r="S1360" s="467" t="s">
        <v>61</v>
      </c>
      <c r="T1360" s="467" t="s">
        <v>240</v>
      </c>
      <c r="U1360" s="467" t="s">
        <v>302</v>
      </c>
      <c r="V1360" s="467">
        <v>577.69000000000005</v>
      </c>
      <c r="W1360" s="467">
        <v>636.04999999999995</v>
      </c>
    </row>
    <row r="1361" spans="1:23">
      <c r="A1361" s="467"/>
      <c r="B1361" s="467"/>
      <c r="C1361" s="468" t="s">
        <v>4074</v>
      </c>
      <c r="D1361" s="467" t="s">
        <v>211</v>
      </c>
      <c r="E1361" s="467" t="s">
        <v>259</v>
      </c>
      <c r="F1361" s="472">
        <v>43738</v>
      </c>
      <c r="G1361" s="467" t="s">
        <v>1638</v>
      </c>
      <c r="H1361" s="467" t="s">
        <v>4008</v>
      </c>
      <c r="I1361" s="467" t="s">
        <v>2248</v>
      </c>
      <c r="J1361" s="467" t="s">
        <v>1640</v>
      </c>
      <c r="K1361" s="467">
        <v>26.15</v>
      </c>
      <c r="L1361" s="467" t="s">
        <v>2168</v>
      </c>
      <c r="M1361" s="467">
        <v>0</v>
      </c>
      <c r="N1361" s="467" t="s">
        <v>387</v>
      </c>
      <c r="O1361" s="467" t="s">
        <v>3007</v>
      </c>
      <c r="P1361" s="467" t="s">
        <v>299</v>
      </c>
      <c r="Q1361" s="467" t="s">
        <v>446</v>
      </c>
      <c r="R1361" s="467" t="s">
        <v>2168</v>
      </c>
      <c r="S1361" s="467" t="s">
        <v>474</v>
      </c>
      <c r="T1361" s="467" t="s">
        <v>240</v>
      </c>
      <c r="U1361" s="467" t="s">
        <v>211</v>
      </c>
      <c r="V1361" s="467">
        <v>28.89</v>
      </c>
      <c r="W1361" s="467">
        <v>31.8</v>
      </c>
    </row>
    <row r="1362" spans="1:23">
      <c r="A1362" s="467"/>
      <c r="B1362" s="467"/>
      <c r="C1362" s="468" t="s">
        <v>4075</v>
      </c>
      <c r="D1362" s="467" t="s">
        <v>211</v>
      </c>
      <c r="E1362" s="467" t="s">
        <v>259</v>
      </c>
      <c r="F1362" s="472">
        <v>43738</v>
      </c>
      <c r="G1362" s="467" t="s">
        <v>1638</v>
      </c>
      <c r="H1362" s="467" t="s">
        <v>4010</v>
      </c>
      <c r="I1362" s="467" t="s">
        <v>2248</v>
      </c>
      <c r="J1362" s="467" t="s">
        <v>1639</v>
      </c>
      <c r="K1362" s="467">
        <v>7.84</v>
      </c>
      <c r="L1362" s="467" t="s">
        <v>2168</v>
      </c>
      <c r="M1362" s="467">
        <v>0</v>
      </c>
      <c r="N1362" s="467" t="s">
        <v>387</v>
      </c>
      <c r="O1362" s="467" t="s">
        <v>3007</v>
      </c>
      <c r="P1362" s="467" t="s">
        <v>299</v>
      </c>
      <c r="Q1362" s="467" t="s">
        <v>446</v>
      </c>
      <c r="R1362" s="467" t="s">
        <v>2168</v>
      </c>
      <c r="S1362" s="467" t="s">
        <v>58</v>
      </c>
      <c r="T1362" s="467" t="s">
        <v>240</v>
      </c>
      <c r="U1362" s="467" t="s">
        <v>302</v>
      </c>
      <c r="V1362" s="467">
        <v>8.66</v>
      </c>
      <c r="W1362" s="467">
        <v>9.5299999999999994</v>
      </c>
    </row>
    <row r="1363" spans="1:23">
      <c r="A1363" s="467"/>
      <c r="B1363" s="467"/>
      <c r="C1363" s="468" t="s">
        <v>4076</v>
      </c>
      <c r="D1363" s="467" t="s">
        <v>211</v>
      </c>
      <c r="E1363" s="467" t="s">
        <v>259</v>
      </c>
      <c r="F1363" s="472">
        <v>43738</v>
      </c>
      <c r="G1363" s="467" t="s">
        <v>1638</v>
      </c>
      <c r="H1363" s="467" t="s">
        <v>4006</v>
      </c>
      <c r="I1363" s="467" t="s">
        <v>2248</v>
      </c>
      <c r="J1363" s="467" t="s">
        <v>1641</v>
      </c>
      <c r="K1363" s="467">
        <v>52.3</v>
      </c>
      <c r="L1363" s="467" t="s">
        <v>2168</v>
      </c>
      <c r="M1363" s="467">
        <v>0</v>
      </c>
      <c r="N1363" s="467" t="s">
        <v>391</v>
      </c>
      <c r="O1363" s="467" t="s">
        <v>3009</v>
      </c>
      <c r="P1363" s="467" t="s">
        <v>299</v>
      </c>
      <c r="Q1363" s="467" t="s">
        <v>446</v>
      </c>
      <c r="R1363" s="467" t="s">
        <v>2168</v>
      </c>
      <c r="S1363" s="467" t="s">
        <v>61</v>
      </c>
      <c r="T1363" s="467" t="s">
        <v>240</v>
      </c>
      <c r="U1363" s="467" t="s">
        <v>302</v>
      </c>
      <c r="V1363" s="467">
        <v>57.77</v>
      </c>
      <c r="W1363" s="467">
        <v>63.61</v>
      </c>
    </row>
    <row r="1364" spans="1:23">
      <c r="A1364" s="467"/>
      <c r="B1364" s="467"/>
      <c r="C1364" s="468" t="s">
        <v>4077</v>
      </c>
      <c r="D1364" s="467" t="s">
        <v>211</v>
      </c>
      <c r="E1364" s="467" t="s">
        <v>259</v>
      </c>
      <c r="F1364" s="472">
        <v>43769</v>
      </c>
      <c r="G1364" s="467" t="s">
        <v>4013</v>
      </c>
      <c r="H1364" s="467" t="s">
        <v>4014</v>
      </c>
      <c r="I1364" s="467" t="s">
        <v>2176</v>
      </c>
      <c r="J1364" s="467" t="s">
        <v>1641</v>
      </c>
      <c r="K1364" s="467">
        <v>522.99</v>
      </c>
      <c r="L1364" s="467" t="s">
        <v>2168</v>
      </c>
      <c r="M1364" s="467">
        <v>0</v>
      </c>
      <c r="N1364" s="467" t="s">
        <v>387</v>
      </c>
      <c r="O1364" s="467" t="s">
        <v>3007</v>
      </c>
      <c r="P1364" s="467" t="s">
        <v>299</v>
      </c>
      <c r="Q1364" s="467" t="s">
        <v>446</v>
      </c>
      <c r="R1364" s="467" t="s">
        <v>2168</v>
      </c>
      <c r="S1364" s="467" t="s">
        <v>61</v>
      </c>
      <c r="T1364" s="467" t="s">
        <v>240</v>
      </c>
      <c r="U1364" s="467" t="s">
        <v>302</v>
      </c>
      <c r="V1364" s="467">
        <v>589.1</v>
      </c>
      <c r="W1364" s="467">
        <v>643.34</v>
      </c>
    </row>
    <row r="1365" spans="1:23">
      <c r="A1365" s="467"/>
      <c r="B1365" s="467"/>
      <c r="C1365" s="468" t="s">
        <v>4078</v>
      </c>
      <c r="D1365" s="467" t="s">
        <v>211</v>
      </c>
      <c r="E1365" s="467" t="s">
        <v>259</v>
      </c>
      <c r="F1365" s="472">
        <v>43769</v>
      </c>
      <c r="G1365" s="467" t="s">
        <v>4013</v>
      </c>
      <c r="H1365" s="467" t="s">
        <v>4016</v>
      </c>
      <c r="I1365" s="467" t="s">
        <v>2176</v>
      </c>
      <c r="J1365" s="467" t="s">
        <v>4017</v>
      </c>
      <c r="K1365" s="467">
        <v>26.15</v>
      </c>
      <c r="L1365" s="467" t="s">
        <v>2168</v>
      </c>
      <c r="M1365" s="467">
        <v>0</v>
      </c>
      <c r="N1365" s="467" t="s">
        <v>387</v>
      </c>
      <c r="O1365" s="467" t="s">
        <v>3007</v>
      </c>
      <c r="P1365" s="467" t="s">
        <v>299</v>
      </c>
      <c r="Q1365" s="467" t="s">
        <v>446</v>
      </c>
      <c r="R1365" s="467" t="s">
        <v>2168</v>
      </c>
      <c r="S1365" s="467" t="s">
        <v>474</v>
      </c>
      <c r="T1365" s="467" t="s">
        <v>240</v>
      </c>
      <c r="U1365" s="467" t="s">
        <v>211</v>
      </c>
      <c r="V1365" s="467">
        <v>29.46</v>
      </c>
      <c r="W1365" s="467">
        <v>32.17</v>
      </c>
    </row>
    <row r="1366" spans="1:23">
      <c r="A1366" s="467"/>
      <c r="B1366" s="467"/>
      <c r="C1366" s="468" t="s">
        <v>4079</v>
      </c>
      <c r="D1366" s="467" t="s">
        <v>211</v>
      </c>
      <c r="E1366" s="467" t="s">
        <v>259</v>
      </c>
      <c r="F1366" s="472">
        <v>43769</v>
      </c>
      <c r="G1366" s="467" t="s">
        <v>4013</v>
      </c>
      <c r="H1366" s="467" t="s">
        <v>4019</v>
      </c>
      <c r="I1366" s="467" t="s">
        <v>2176</v>
      </c>
      <c r="J1366" s="467" t="s">
        <v>4020</v>
      </c>
      <c r="K1366" s="467">
        <v>7.84</v>
      </c>
      <c r="L1366" s="467" t="s">
        <v>2168</v>
      </c>
      <c r="M1366" s="467">
        <v>0</v>
      </c>
      <c r="N1366" s="467" t="s">
        <v>387</v>
      </c>
      <c r="O1366" s="467" t="s">
        <v>3007</v>
      </c>
      <c r="P1366" s="467" t="s">
        <v>299</v>
      </c>
      <c r="Q1366" s="467" t="s">
        <v>446</v>
      </c>
      <c r="R1366" s="467" t="s">
        <v>2168</v>
      </c>
      <c r="S1366" s="467" t="s">
        <v>58</v>
      </c>
      <c r="T1366" s="467" t="s">
        <v>240</v>
      </c>
      <c r="U1366" s="467" t="s">
        <v>302</v>
      </c>
      <c r="V1366" s="467">
        <v>8.83</v>
      </c>
      <c r="W1366" s="467">
        <v>9.64</v>
      </c>
    </row>
    <row r="1367" spans="1:23">
      <c r="A1367" s="467"/>
      <c r="B1367" s="467"/>
      <c r="C1367" s="468" t="s">
        <v>4080</v>
      </c>
      <c r="D1367" s="467" t="s">
        <v>211</v>
      </c>
      <c r="E1367" s="467" t="s">
        <v>259</v>
      </c>
      <c r="F1367" s="472">
        <v>43769</v>
      </c>
      <c r="G1367" s="467" t="s">
        <v>4013</v>
      </c>
      <c r="H1367" s="467" t="s">
        <v>4014</v>
      </c>
      <c r="I1367" s="467" t="s">
        <v>2176</v>
      </c>
      <c r="J1367" s="467" t="s">
        <v>1641</v>
      </c>
      <c r="K1367" s="467">
        <v>52.3</v>
      </c>
      <c r="L1367" s="467" t="s">
        <v>2168</v>
      </c>
      <c r="M1367" s="467">
        <v>0</v>
      </c>
      <c r="N1367" s="467" t="s">
        <v>391</v>
      </c>
      <c r="O1367" s="467" t="s">
        <v>3009</v>
      </c>
      <c r="P1367" s="467" t="s">
        <v>299</v>
      </c>
      <c r="Q1367" s="467" t="s">
        <v>446</v>
      </c>
      <c r="R1367" s="467" t="s">
        <v>2168</v>
      </c>
      <c r="S1367" s="467" t="s">
        <v>61</v>
      </c>
      <c r="T1367" s="467" t="s">
        <v>240</v>
      </c>
      <c r="U1367" s="467" t="s">
        <v>302</v>
      </c>
      <c r="V1367" s="467">
        <v>58.91</v>
      </c>
      <c r="W1367" s="467">
        <v>64.33</v>
      </c>
    </row>
    <row r="1368" spans="1:23">
      <c r="A1368" s="467"/>
      <c r="B1368" s="467"/>
      <c r="C1368" s="468" t="s">
        <v>4081</v>
      </c>
      <c r="D1368" s="467" t="s">
        <v>211</v>
      </c>
      <c r="E1368" s="467" t="s">
        <v>259</v>
      </c>
      <c r="F1368" s="472">
        <v>43799</v>
      </c>
      <c r="G1368" s="467" t="s">
        <v>2168</v>
      </c>
      <c r="H1368" s="467" t="s">
        <v>3955</v>
      </c>
      <c r="I1368" s="467" t="s">
        <v>3956</v>
      </c>
      <c r="J1368" s="467" t="s">
        <v>4082</v>
      </c>
      <c r="K1368" s="467">
        <v>697.32</v>
      </c>
      <c r="L1368" s="467" t="s">
        <v>2168</v>
      </c>
      <c r="M1368" s="467">
        <v>0</v>
      </c>
      <c r="N1368" s="467" t="s">
        <v>387</v>
      </c>
      <c r="O1368" s="467" t="s">
        <v>3007</v>
      </c>
      <c r="P1368" s="467" t="s">
        <v>299</v>
      </c>
      <c r="Q1368" s="467" t="s">
        <v>446</v>
      </c>
      <c r="R1368" s="467" t="s">
        <v>2168</v>
      </c>
      <c r="S1368" s="467" t="s">
        <v>61</v>
      </c>
      <c r="T1368" s="467" t="s">
        <v>240</v>
      </c>
      <c r="U1368" s="467" t="s">
        <v>302</v>
      </c>
      <c r="V1368" s="467">
        <v>808.95</v>
      </c>
      <c r="W1368" s="467">
        <v>902.49</v>
      </c>
    </row>
    <row r="1369" spans="1:23">
      <c r="A1369" s="467"/>
      <c r="B1369" s="467"/>
      <c r="C1369" s="468" t="s">
        <v>4083</v>
      </c>
      <c r="D1369" s="467" t="s">
        <v>211</v>
      </c>
      <c r="E1369" s="467" t="s">
        <v>259</v>
      </c>
      <c r="F1369" s="472">
        <v>43799</v>
      </c>
      <c r="G1369" s="467" t="s">
        <v>2168</v>
      </c>
      <c r="H1369" s="467" t="s">
        <v>3955</v>
      </c>
      <c r="I1369" s="467" t="s">
        <v>3956</v>
      </c>
      <c r="J1369" s="467" t="s">
        <v>4082</v>
      </c>
      <c r="K1369" s="467">
        <v>69.73</v>
      </c>
      <c r="L1369" s="467" t="s">
        <v>2168</v>
      </c>
      <c r="M1369" s="467">
        <v>0</v>
      </c>
      <c r="N1369" s="467" t="s">
        <v>391</v>
      </c>
      <c r="O1369" s="467" t="s">
        <v>3009</v>
      </c>
      <c r="P1369" s="467" t="s">
        <v>299</v>
      </c>
      <c r="Q1369" s="467" t="s">
        <v>446</v>
      </c>
      <c r="R1369" s="467" t="s">
        <v>2168</v>
      </c>
      <c r="S1369" s="467" t="s">
        <v>61</v>
      </c>
      <c r="T1369" s="467" t="s">
        <v>240</v>
      </c>
      <c r="U1369" s="467" t="s">
        <v>302</v>
      </c>
      <c r="V1369" s="467">
        <v>80.89</v>
      </c>
      <c r="W1369" s="467">
        <v>90.25</v>
      </c>
    </row>
    <row r="1370" spans="1:23">
      <c r="A1370" s="467"/>
      <c r="B1370" s="467"/>
      <c r="C1370" s="468" t="s">
        <v>4084</v>
      </c>
      <c r="D1370" s="467" t="s">
        <v>211</v>
      </c>
      <c r="E1370" s="467" t="s">
        <v>259</v>
      </c>
      <c r="F1370" s="472">
        <v>43799</v>
      </c>
      <c r="G1370" s="467" t="s">
        <v>2168</v>
      </c>
      <c r="H1370" s="467" t="s">
        <v>3955</v>
      </c>
      <c r="I1370" s="467" t="s">
        <v>3960</v>
      </c>
      <c r="J1370" s="467" t="s">
        <v>3961</v>
      </c>
      <c r="K1370" s="467">
        <v>34.869999999999997</v>
      </c>
      <c r="L1370" s="467" t="s">
        <v>2168</v>
      </c>
      <c r="M1370" s="467">
        <v>0</v>
      </c>
      <c r="N1370" s="467" t="s">
        <v>387</v>
      </c>
      <c r="O1370" s="467" t="s">
        <v>3007</v>
      </c>
      <c r="P1370" s="467" t="s">
        <v>299</v>
      </c>
      <c r="Q1370" s="467" t="s">
        <v>446</v>
      </c>
      <c r="R1370" s="467" t="s">
        <v>2168</v>
      </c>
      <c r="S1370" s="467" t="s">
        <v>474</v>
      </c>
      <c r="T1370" s="467" t="s">
        <v>240</v>
      </c>
      <c r="U1370" s="467" t="s">
        <v>302</v>
      </c>
      <c r="V1370" s="467">
        <v>40.450000000000003</v>
      </c>
      <c r="W1370" s="467">
        <v>45.13</v>
      </c>
    </row>
    <row r="1371" spans="1:23">
      <c r="A1371" s="467"/>
      <c r="B1371" s="467"/>
      <c r="C1371" s="468" t="s">
        <v>4085</v>
      </c>
      <c r="D1371" s="467" t="s">
        <v>211</v>
      </c>
      <c r="E1371" s="467" t="s">
        <v>259</v>
      </c>
      <c r="F1371" s="472">
        <v>43799</v>
      </c>
      <c r="G1371" s="467" t="s">
        <v>2168</v>
      </c>
      <c r="H1371" s="467" t="s">
        <v>3955</v>
      </c>
      <c r="I1371" s="467" t="s">
        <v>3963</v>
      </c>
      <c r="J1371" s="467" t="s">
        <v>3964</v>
      </c>
      <c r="K1371" s="467">
        <v>10.46</v>
      </c>
      <c r="L1371" s="467" t="s">
        <v>2168</v>
      </c>
      <c r="M1371" s="467">
        <v>0</v>
      </c>
      <c r="N1371" s="467" t="s">
        <v>387</v>
      </c>
      <c r="O1371" s="467" t="s">
        <v>3007</v>
      </c>
      <c r="P1371" s="467" t="s">
        <v>299</v>
      </c>
      <c r="Q1371" s="467" t="s">
        <v>446</v>
      </c>
      <c r="R1371" s="467" t="s">
        <v>2168</v>
      </c>
      <c r="S1371" s="467" t="s">
        <v>58</v>
      </c>
      <c r="T1371" s="467" t="s">
        <v>240</v>
      </c>
      <c r="U1371" s="467" t="s">
        <v>302</v>
      </c>
      <c r="V1371" s="467">
        <v>12.13</v>
      </c>
      <c r="W1371" s="467">
        <v>13.54</v>
      </c>
    </row>
    <row r="1372" spans="1:23">
      <c r="A1372" s="467"/>
      <c r="B1372" s="467"/>
      <c r="C1372" s="468" t="s">
        <v>4086</v>
      </c>
      <c r="D1372" s="467" t="s">
        <v>211</v>
      </c>
      <c r="E1372" s="467" t="s">
        <v>259</v>
      </c>
      <c r="F1372" s="472">
        <v>43830</v>
      </c>
      <c r="G1372" s="467" t="s">
        <v>2168</v>
      </c>
      <c r="H1372" s="467" t="s">
        <v>4027</v>
      </c>
      <c r="I1372" s="467" t="s">
        <v>4028</v>
      </c>
      <c r="J1372" s="467" t="s">
        <v>4082</v>
      </c>
      <c r="K1372" s="467">
        <v>697.32</v>
      </c>
      <c r="L1372" s="467" t="s">
        <v>2168</v>
      </c>
      <c r="M1372" s="467">
        <v>0</v>
      </c>
      <c r="N1372" s="467" t="s">
        <v>387</v>
      </c>
      <c r="O1372" s="467" t="s">
        <v>3007</v>
      </c>
      <c r="P1372" s="467" t="s">
        <v>299</v>
      </c>
      <c r="Q1372" s="467" t="s">
        <v>446</v>
      </c>
      <c r="R1372" s="467" t="s">
        <v>2168</v>
      </c>
      <c r="S1372" s="467" t="s">
        <v>61</v>
      </c>
      <c r="T1372" s="467" t="s">
        <v>240</v>
      </c>
      <c r="U1372" s="467" t="s">
        <v>302</v>
      </c>
      <c r="V1372" s="467">
        <v>818.64</v>
      </c>
      <c r="W1372" s="467">
        <v>901.8</v>
      </c>
    </row>
    <row r="1373" spans="1:23">
      <c r="A1373" s="467"/>
      <c r="B1373" s="467"/>
      <c r="C1373" s="468" t="s">
        <v>4087</v>
      </c>
      <c r="D1373" s="467" t="s">
        <v>211</v>
      </c>
      <c r="E1373" s="467" t="s">
        <v>259</v>
      </c>
      <c r="F1373" s="472">
        <v>43830</v>
      </c>
      <c r="G1373" s="467" t="s">
        <v>2168</v>
      </c>
      <c r="H1373" s="467" t="s">
        <v>4027</v>
      </c>
      <c r="I1373" s="467" t="s">
        <v>4028</v>
      </c>
      <c r="J1373" s="467" t="s">
        <v>4082</v>
      </c>
      <c r="K1373" s="467">
        <v>69.73</v>
      </c>
      <c r="L1373" s="467" t="s">
        <v>2168</v>
      </c>
      <c r="M1373" s="467">
        <v>0</v>
      </c>
      <c r="N1373" s="467" t="s">
        <v>391</v>
      </c>
      <c r="O1373" s="467" t="s">
        <v>3009</v>
      </c>
      <c r="P1373" s="467" t="s">
        <v>299</v>
      </c>
      <c r="Q1373" s="467" t="s">
        <v>446</v>
      </c>
      <c r="R1373" s="467" t="s">
        <v>2168</v>
      </c>
      <c r="S1373" s="467" t="s">
        <v>61</v>
      </c>
      <c r="T1373" s="467" t="s">
        <v>240</v>
      </c>
      <c r="U1373" s="467" t="s">
        <v>302</v>
      </c>
      <c r="V1373" s="467">
        <v>81.86</v>
      </c>
      <c r="W1373" s="467">
        <v>90.18</v>
      </c>
    </row>
    <row r="1374" spans="1:23">
      <c r="A1374" s="467"/>
      <c r="B1374" s="467"/>
      <c r="C1374" s="468" t="s">
        <v>4088</v>
      </c>
      <c r="D1374" s="467" t="s">
        <v>211</v>
      </c>
      <c r="E1374" s="467" t="s">
        <v>259</v>
      </c>
      <c r="F1374" s="472">
        <v>43830</v>
      </c>
      <c r="G1374" s="467" t="s">
        <v>2168</v>
      </c>
      <c r="H1374" s="467" t="s">
        <v>4031</v>
      </c>
      <c r="I1374" s="467" t="s">
        <v>4032</v>
      </c>
      <c r="J1374" s="467" t="s">
        <v>4031</v>
      </c>
      <c r="K1374" s="467">
        <v>34.869999999999997</v>
      </c>
      <c r="L1374" s="467" t="s">
        <v>2168</v>
      </c>
      <c r="M1374" s="467">
        <v>0</v>
      </c>
      <c r="N1374" s="467" t="s">
        <v>387</v>
      </c>
      <c r="O1374" s="467" t="s">
        <v>3007</v>
      </c>
      <c r="P1374" s="467" t="s">
        <v>299</v>
      </c>
      <c r="Q1374" s="467" t="s">
        <v>446</v>
      </c>
      <c r="R1374" s="467" t="s">
        <v>2168</v>
      </c>
      <c r="S1374" s="467" t="s">
        <v>474</v>
      </c>
      <c r="T1374" s="467" t="s">
        <v>240</v>
      </c>
      <c r="U1374" s="467" t="s">
        <v>302</v>
      </c>
      <c r="V1374" s="467">
        <v>40.94</v>
      </c>
      <c r="W1374" s="467">
        <v>45.1</v>
      </c>
    </row>
    <row r="1375" spans="1:23">
      <c r="A1375" s="467"/>
      <c r="B1375" s="467"/>
      <c r="C1375" s="468" t="s">
        <v>4089</v>
      </c>
      <c r="D1375" s="467" t="s">
        <v>211</v>
      </c>
      <c r="E1375" s="467" t="s">
        <v>259</v>
      </c>
      <c r="F1375" s="472">
        <v>43830</v>
      </c>
      <c r="G1375" s="467" t="s">
        <v>2168</v>
      </c>
      <c r="H1375" s="467" t="s">
        <v>4034</v>
      </c>
      <c r="I1375" s="467" t="s">
        <v>4035</v>
      </c>
      <c r="J1375" s="467" t="s">
        <v>4034</v>
      </c>
      <c r="K1375" s="467">
        <v>10.46</v>
      </c>
      <c r="L1375" s="467" t="s">
        <v>2168</v>
      </c>
      <c r="M1375" s="467">
        <v>0</v>
      </c>
      <c r="N1375" s="467" t="s">
        <v>387</v>
      </c>
      <c r="O1375" s="467" t="s">
        <v>3007</v>
      </c>
      <c r="P1375" s="467" t="s">
        <v>299</v>
      </c>
      <c r="Q1375" s="467" t="s">
        <v>446</v>
      </c>
      <c r="R1375" s="467" t="s">
        <v>2168</v>
      </c>
      <c r="S1375" s="467" t="s">
        <v>58</v>
      </c>
      <c r="T1375" s="467" t="s">
        <v>240</v>
      </c>
      <c r="U1375" s="467" t="s">
        <v>302</v>
      </c>
      <c r="V1375" s="467">
        <v>12.28</v>
      </c>
      <c r="W1375" s="467">
        <v>13.53</v>
      </c>
    </row>
    <row r="1376" spans="1:23">
      <c r="A1376" s="467"/>
      <c r="B1376" s="467"/>
      <c r="C1376" s="468" t="s">
        <v>4090</v>
      </c>
      <c r="D1376" s="467" t="s">
        <v>212</v>
      </c>
      <c r="E1376" s="467" t="s">
        <v>259</v>
      </c>
      <c r="F1376" s="472">
        <v>43496</v>
      </c>
      <c r="G1376" s="467" t="s">
        <v>385</v>
      </c>
      <c r="H1376" s="467" t="s">
        <v>3005</v>
      </c>
      <c r="I1376" s="467" t="s">
        <v>3006</v>
      </c>
      <c r="J1376" s="467" t="s">
        <v>503</v>
      </c>
      <c r="K1376" s="467">
        <v>366.36</v>
      </c>
      <c r="L1376" s="467" t="s">
        <v>10</v>
      </c>
      <c r="M1376" s="467">
        <v>467.48</v>
      </c>
      <c r="N1376" s="467" t="s">
        <v>387</v>
      </c>
      <c r="O1376" s="467" t="s">
        <v>3007</v>
      </c>
      <c r="P1376" s="467" t="s">
        <v>307</v>
      </c>
      <c r="Q1376" s="467" t="s">
        <v>504</v>
      </c>
      <c r="R1376" s="467" t="s">
        <v>2168</v>
      </c>
      <c r="S1376" s="467" t="s">
        <v>61</v>
      </c>
      <c r="T1376" s="467" t="s">
        <v>240</v>
      </c>
      <c r="U1376" s="467" t="s">
        <v>302</v>
      </c>
      <c r="V1376" s="467">
        <v>405.84</v>
      </c>
      <c r="W1376" s="467">
        <v>467.48</v>
      </c>
    </row>
    <row r="1377" spans="1:23">
      <c r="A1377" s="467"/>
      <c r="B1377" s="467"/>
      <c r="C1377" s="468" t="s">
        <v>4091</v>
      </c>
      <c r="D1377" s="467" t="s">
        <v>212</v>
      </c>
      <c r="E1377" s="467" t="s">
        <v>259</v>
      </c>
      <c r="F1377" s="472">
        <v>43496</v>
      </c>
      <c r="G1377" s="467" t="s">
        <v>389</v>
      </c>
      <c r="H1377" s="467" t="s">
        <v>3005</v>
      </c>
      <c r="I1377" s="467" t="s">
        <v>3006</v>
      </c>
      <c r="J1377" s="467" t="s">
        <v>505</v>
      </c>
      <c r="K1377" s="467">
        <v>51.89</v>
      </c>
      <c r="L1377" s="467" t="s">
        <v>10</v>
      </c>
      <c r="M1377" s="467">
        <v>66.209999999999994</v>
      </c>
      <c r="N1377" s="467" t="s">
        <v>391</v>
      </c>
      <c r="O1377" s="467" t="s">
        <v>3009</v>
      </c>
      <c r="P1377" s="467" t="s">
        <v>307</v>
      </c>
      <c r="Q1377" s="467" t="s">
        <v>504</v>
      </c>
      <c r="R1377" s="467" t="s">
        <v>2168</v>
      </c>
      <c r="S1377" s="467" t="s">
        <v>61</v>
      </c>
      <c r="T1377" s="467" t="s">
        <v>240</v>
      </c>
      <c r="U1377" s="467" t="s">
        <v>302</v>
      </c>
      <c r="V1377" s="467">
        <v>57.48</v>
      </c>
      <c r="W1377" s="467">
        <v>66.209999999999994</v>
      </c>
    </row>
    <row r="1378" spans="1:23">
      <c r="A1378" s="467"/>
      <c r="B1378" s="467"/>
      <c r="C1378" s="468" t="s">
        <v>4092</v>
      </c>
      <c r="D1378" s="467" t="s">
        <v>212</v>
      </c>
      <c r="E1378" s="467" t="s">
        <v>259</v>
      </c>
      <c r="F1378" s="472">
        <v>43496</v>
      </c>
      <c r="G1378" s="467" t="s">
        <v>392</v>
      </c>
      <c r="H1378" s="467" t="s">
        <v>3005</v>
      </c>
      <c r="I1378" s="467" t="s">
        <v>3006</v>
      </c>
      <c r="J1378" s="467" t="s">
        <v>507</v>
      </c>
      <c r="K1378" s="467">
        <v>0.57999999999999996</v>
      </c>
      <c r="L1378" s="467" t="s">
        <v>10</v>
      </c>
      <c r="M1378" s="467">
        <v>0.74</v>
      </c>
      <c r="N1378" s="467" t="s">
        <v>394</v>
      </c>
      <c r="O1378" s="467" t="s">
        <v>2399</v>
      </c>
      <c r="P1378" s="467" t="s">
        <v>307</v>
      </c>
      <c r="Q1378" s="467" t="s">
        <v>504</v>
      </c>
      <c r="R1378" s="467" t="s">
        <v>2168</v>
      </c>
      <c r="S1378" s="467" t="s">
        <v>61</v>
      </c>
      <c r="T1378" s="467" t="s">
        <v>240</v>
      </c>
      <c r="U1378" s="467" t="s">
        <v>302</v>
      </c>
      <c r="V1378" s="467">
        <v>0.64</v>
      </c>
      <c r="W1378" s="467">
        <v>0.74</v>
      </c>
    </row>
    <row r="1379" spans="1:23">
      <c r="A1379" s="467"/>
      <c r="B1379" s="467"/>
      <c r="C1379" s="468" t="s">
        <v>4093</v>
      </c>
      <c r="D1379" s="467" t="s">
        <v>212</v>
      </c>
      <c r="E1379" s="467" t="s">
        <v>259</v>
      </c>
      <c r="F1379" s="472">
        <v>43496</v>
      </c>
      <c r="G1379" s="467" t="s">
        <v>395</v>
      </c>
      <c r="H1379" s="467" t="s">
        <v>3005</v>
      </c>
      <c r="I1379" s="467" t="s">
        <v>3006</v>
      </c>
      <c r="J1379" s="467" t="s">
        <v>506</v>
      </c>
      <c r="K1379" s="467">
        <v>8.65</v>
      </c>
      <c r="L1379" s="467" t="s">
        <v>10</v>
      </c>
      <c r="M1379" s="467">
        <v>11.04</v>
      </c>
      <c r="N1379" s="467" t="s">
        <v>394</v>
      </c>
      <c r="O1379" s="467" t="s">
        <v>2399</v>
      </c>
      <c r="P1379" s="467" t="s">
        <v>307</v>
      </c>
      <c r="Q1379" s="467" t="s">
        <v>504</v>
      </c>
      <c r="R1379" s="467" t="s">
        <v>2168</v>
      </c>
      <c r="S1379" s="467" t="s">
        <v>61</v>
      </c>
      <c r="T1379" s="467" t="s">
        <v>240</v>
      </c>
      <c r="U1379" s="467" t="s">
        <v>302</v>
      </c>
      <c r="V1379" s="467">
        <v>9.58</v>
      </c>
      <c r="W1379" s="467">
        <v>11.04</v>
      </c>
    </row>
    <row r="1380" spans="1:23">
      <c r="A1380" s="467"/>
      <c r="B1380" s="467"/>
      <c r="C1380" s="468" t="s">
        <v>4094</v>
      </c>
      <c r="D1380" s="467" t="s">
        <v>212</v>
      </c>
      <c r="E1380" s="467" t="s">
        <v>259</v>
      </c>
      <c r="F1380" s="472">
        <v>43524</v>
      </c>
      <c r="G1380" s="467" t="s">
        <v>400</v>
      </c>
      <c r="H1380" s="467" t="s">
        <v>2824</v>
      </c>
      <c r="I1380" s="467" t="s">
        <v>2825</v>
      </c>
      <c r="J1380" s="467" t="s">
        <v>503</v>
      </c>
      <c r="K1380" s="467">
        <v>358.05</v>
      </c>
      <c r="L1380" s="467" t="s">
        <v>10</v>
      </c>
      <c r="M1380" s="467">
        <v>470.28</v>
      </c>
      <c r="N1380" s="467" t="s">
        <v>387</v>
      </c>
      <c r="O1380" s="467" t="s">
        <v>3007</v>
      </c>
      <c r="P1380" s="467" t="s">
        <v>307</v>
      </c>
      <c r="Q1380" s="467" t="s">
        <v>504</v>
      </c>
      <c r="R1380" s="467" t="s">
        <v>2168</v>
      </c>
      <c r="S1380" s="467" t="s">
        <v>61</v>
      </c>
      <c r="T1380" s="467" t="s">
        <v>240</v>
      </c>
      <c r="U1380" s="467" t="s">
        <v>302</v>
      </c>
      <c r="V1380" s="467">
        <v>409.96</v>
      </c>
      <c r="W1380" s="467">
        <v>470.28</v>
      </c>
    </row>
    <row r="1381" spans="1:23">
      <c r="A1381" s="467"/>
      <c r="B1381" s="467"/>
      <c r="C1381" s="468" t="s">
        <v>4095</v>
      </c>
      <c r="D1381" s="467" t="s">
        <v>212</v>
      </c>
      <c r="E1381" s="467" t="s">
        <v>259</v>
      </c>
      <c r="F1381" s="472">
        <v>43524</v>
      </c>
      <c r="G1381" s="467" t="s">
        <v>401</v>
      </c>
      <c r="H1381" s="467" t="s">
        <v>2824</v>
      </c>
      <c r="I1381" s="467" t="s">
        <v>2825</v>
      </c>
      <c r="J1381" s="467" t="s">
        <v>505</v>
      </c>
      <c r="K1381" s="467">
        <v>50.41</v>
      </c>
      <c r="L1381" s="467" t="s">
        <v>10</v>
      </c>
      <c r="M1381" s="467">
        <v>66.209999999999994</v>
      </c>
      <c r="N1381" s="467" t="s">
        <v>391</v>
      </c>
      <c r="O1381" s="467" t="s">
        <v>3009</v>
      </c>
      <c r="P1381" s="467" t="s">
        <v>307</v>
      </c>
      <c r="Q1381" s="467" t="s">
        <v>504</v>
      </c>
      <c r="R1381" s="467" t="s">
        <v>2168</v>
      </c>
      <c r="S1381" s="467" t="s">
        <v>61</v>
      </c>
      <c r="T1381" s="467" t="s">
        <v>240</v>
      </c>
      <c r="U1381" s="467" t="s">
        <v>302</v>
      </c>
      <c r="V1381" s="467">
        <v>57.72</v>
      </c>
      <c r="W1381" s="467">
        <v>66.209999999999994</v>
      </c>
    </row>
    <row r="1382" spans="1:23">
      <c r="A1382" s="467"/>
      <c r="B1382" s="467"/>
      <c r="C1382" s="468" t="s">
        <v>4096</v>
      </c>
      <c r="D1382" s="467" t="s">
        <v>212</v>
      </c>
      <c r="E1382" s="467" t="s">
        <v>259</v>
      </c>
      <c r="F1382" s="472">
        <v>43524</v>
      </c>
      <c r="G1382" s="467" t="s">
        <v>402</v>
      </c>
      <c r="H1382" s="467" t="s">
        <v>2824</v>
      </c>
      <c r="I1382" s="467" t="s">
        <v>2825</v>
      </c>
      <c r="J1382" s="467" t="s">
        <v>506</v>
      </c>
      <c r="K1382" s="467">
        <v>8.41</v>
      </c>
      <c r="L1382" s="467" t="s">
        <v>10</v>
      </c>
      <c r="M1382" s="467">
        <v>11.04</v>
      </c>
      <c r="N1382" s="467" t="s">
        <v>394</v>
      </c>
      <c r="O1382" s="467" t="s">
        <v>2399</v>
      </c>
      <c r="P1382" s="467" t="s">
        <v>307</v>
      </c>
      <c r="Q1382" s="467" t="s">
        <v>504</v>
      </c>
      <c r="R1382" s="467" t="s">
        <v>2168</v>
      </c>
      <c r="S1382" s="467" t="s">
        <v>61</v>
      </c>
      <c r="T1382" s="467" t="s">
        <v>240</v>
      </c>
      <c r="U1382" s="467" t="s">
        <v>302</v>
      </c>
      <c r="V1382" s="467">
        <v>9.6300000000000008</v>
      </c>
      <c r="W1382" s="467">
        <v>11.04</v>
      </c>
    </row>
    <row r="1383" spans="1:23">
      <c r="A1383" s="467"/>
      <c r="B1383" s="467"/>
      <c r="C1383" s="468" t="s">
        <v>4097</v>
      </c>
      <c r="D1383" s="467" t="s">
        <v>212</v>
      </c>
      <c r="E1383" s="467" t="s">
        <v>259</v>
      </c>
      <c r="F1383" s="472">
        <v>43524</v>
      </c>
      <c r="G1383" s="467" t="s">
        <v>403</v>
      </c>
      <c r="H1383" s="467" t="s">
        <v>2824</v>
      </c>
      <c r="I1383" s="467" t="s">
        <v>2825</v>
      </c>
      <c r="J1383" s="467" t="s">
        <v>507</v>
      </c>
      <c r="K1383" s="467">
        <v>0.56000000000000005</v>
      </c>
      <c r="L1383" s="467" t="s">
        <v>10</v>
      </c>
      <c r="M1383" s="467">
        <v>0.74</v>
      </c>
      <c r="N1383" s="467" t="s">
        <v>394</v>
      </c>
      <c r="O1383" s="467" t="s">
        <v>2399</v>
      </c>
      <c r="P1383" s="467" t="s">
        <v>307</v>
      </c>
      <c r="Q1383" s="467" t="s">
        <v>504</v>
      </c>
      <c r="R1383" s="467" t="s">
        <v>2168</v>
      </c>
      <c r="S1383" s="467" t="s">
        <v>61</v>
      </c>
      <c r="T1383" s="467" t="s">
        <v>240</v>
      </c>
      <c r="U1383" s="467" t="s">
        <v>302</v>
      </c>
      <c r="V1383" s="467">
        <v>0.64</v>
      </c>
      <c r="W1383" s="467">
        <v>0.74</v>
      </c>
    </row>
    <row r="1384" spans="1:23">
      <c r="A1384" s="467"/>
      <c r="B1384" s="467"/>
      <c r="C1384" s="468" t="s">
        <v>4098</v>
      </c>
      <c r="D1384" s="467" t="s">
        <v>212</v>
      </c>
      <c r="E1384" s="467" t="s">
        <v>259</v>
      </c>
      <c r="F1384" s="472">
        <v>43555</v>
      </c>
      <c r="G1384" s="467" t="s">
        <v>404</v>
      </c>
      <c r="H1384" s="467" t="s">
        <v>3084</v>
      </c>
      <c r="I1384" s="467" t="s">
        <v>2170</v>
      </c>
      <c r="J1384" s="467" t="s">
        <v>503</v>
      </c>
      <c r="K1384" s="467">
        <v>176.81</v>
      </c>
      <c r="L1384" s="467" t="s">
        <v>10</v>
      </c>
      <c r="M1384" s="467">
        <v>234.74</v>
      </c>
      <c r="N1384" s="467" t="s">
        <v>387</v>
      </c>
      <c r="O1384" s="467" t="s">
        <v>3007</v>
      </c>
      <c r="P1384" s="467" t="s">
        <v>307</v>
      </c>
      <c r="Q1384" s="467" t="s">
        <v>504</v>
      </c>
      <c r="R1384" s="467" t="s">
        <v>2168</v>
      </c>
      <c r="S1384" s="467" t="s">
        <v>61</v>
      </c>
      <c r="T1384" s="467" t="s">
        <v>240</v>
      </c>
      <c r="U1384" s="467" t="s">
        <v>302</v>
      </c>
      <c r="V1384" s="467">
        <v>206.79</v>
      </c>
      <c r="W1384" s="467">
        <v>234.74</v>
      </c>
    </row>
    <row r="1385" spans="1:23">
      <c r="A1385" s="467"/>
      <c r="B1385" s="467"/>
      <c r="C1385" s="468" t="s">
        <v>4099</v>
      </c>
      <c r="D1385" s="467" t="s">
        <v>212</v>
      </c>
      <c r="E1385" s="467" t="s">
        <v>259</v>
      </c>
      <c r="F1385" s="472">
        <v>43555</v>
      </c>
      <c r="G1385" s="467" t="s">
        <v>405</v>
      </c>
      <c r="H1385" s="467" t="s">
        <v>3084</v>
      </c>
      <c r="I1385" s="467" t="s">
        <v>2170</v>
      </c>
      <c r="J1385" s="467" t="s">
        <v>505</v>
      </c>
      <c r="K1385" s="467">
        <v>24.94</v>
      </c>
      <c r="L1385" s="467" t="s">
        <v>10</v>
      </c>
      <c r="M1385" s="467">
        <v>33.11</v>
      </c>
      <c r="N1385" s="467" t="s">
        <v>391</v>
      </c>
      <c r="O1385" s="467" t="s">
        <v>3009</v>
      </c>
      <c r="P1385" s="467" t="s">
        <v>307</v>
      </c>
      <c r="Q1385" s="467" t="s">
        <v>504</v>
      </c>
      <c r="R1385" s="467" t="s">
        <v>2168</v>
      </c>
      <c r="S1385" s="467" t="s">
        <v>61</v>
      </c>
      <c r="T1385" s="467" t="s">
        <v>240</v>
      </c>
      <c r="U1385" s="467" t="s">
        <v>302</v>
      </c>
      <c r="V1385" s="467">
        <v>29.17</v>
      </c>
      <c r="W1385" s="467">
        <v>33.11</v>
      </c>
    </row>
    <row r="1386" spans="1:23">
      <c r="A1386" s="467"/>
      <c r="B1386" s="467"/>
      <c r="C1386" s="468" t="s">
        <v>4100</v>
      </c>
      <c r="D1386" s="467" t="s">
        <v>212</v>
      </c>
      <c r="E1386" s="467" t="s">
        <v>259</v>
      </c>
      <c r="F1386" s="472">
        <v>43555</v>
      </c>
      <c r="G1386" s="467" t="s">
        <v>406</v>
      </c>
      <c r="H1386" s="467" t="s">
        <v>3084</v>
      </c>
      <c r="I1386" s="467" t="s">
        <v>2170</v>
      </c>
      <c r="J1386" s="467" t="s">
        <v>507</v>
      </c>
      <c r="K1386" s="467">
        <v>0.28000000000000003</v>
      </c>
      <c r="L1386" s="467" t="s">
        <v>10</v>
      </c>
      <c r="M1386" s="467">
        <v>0.37</v>
      </c>
      <c r="N1386" s="467" t="s">
        <v>394</v>
      </c>
      <c r="O1386" s="467" t="s">
        <v>2399</v>
      </c>
      <c r="P1386" s="467" t="s">
        <v>307</v>
      </c>
      <c r="Q1386" s="467" t="s">
        <v>504</v>
      </c>
      <c r="R1386" s="467" t="s">
        <v>2168</v>
      </c>
      <c r="S1386" s="467" t="s">
        <v>61</v>
      </c>
      <c r="T1386" s="467" t="s">
        <v>240</v>
      </c>
      <c r="U1386" s="467" t="s">
        <v>302</v>
      </c>
      <c r="V1386" s="467">
        <v>0.33</v>
      </c>
      <c r="W1386" s="467">
        <v>0.37</v>
      </c>
    </row>
    <row r="1387" spans="1:23">
      <c r="A1387" s="467"/>
      <c r="B1387" s="467"/>
      <c r="C1387" s="468" t="s">
        <v>4101</v>
      </c>
      <c r="D1387" s="467" t="s">
        <v>212</v>
      </c>
      <c r="E1387" s="467" t="s">
        <v>259</v>
      </c>
      <c r="F1387" s="472">
        <v>43555</v>
      </c>
      <c r="G1387" s="467" t="s">
        <v>407</v>
      </c>
      <c r="H1387" s="467" t="s">
        <v>3084</v>
      </c>
      <c r="I1387" s="467" t="s">
        <v>2170</v>
      </c>
      <c r="J1387" s="467" t="s">
        <v>506</v>
      </c>
      <c r="K1387" s="467">
        <v>4.16</v>
      </c>
      <c r="L1387" s="467" t="s">
        <v>10</v>
      </c>
      <c r="M1387" s="467">
        <v>5.52</v>
      </c>
      <c r="N1387" s="467" t="s">
        <v>394</v>
      </c>
      <c r="O1387" s="467" t="s">
        <v>2399</v>
      </c>
      <c r="P1387" s="467" t="s">
        <v>307</v>
      </c>
      <c r="Q1387" s="467" t="s">
        <v>504</v>
      </c>
      <c r="R1387" s="467" t="s">
        <v>2168</v>
      </c>
      <c r="S1387" s="467" t="s">
        <v>61</v>
      </c>
      <c r="T1387" s="467" t="s">
        <v>240</v>
      </c>
      <c r="U1387" s="467" t="s">
        <v>302</v>
      </c>
      <c r="V1387" s="467">
        <v>4.87</v>
      </c>
      <c r="W1387" s="467">
        <v>5.52</v>
      </c>
    </row>
    <row r="1388" spans="1:23">
      <c r="A1388" s="467"/>
      <c r="B1388" s="467"/>
      <c r="C1388" s="468" t="s">
        <v>4102</v>
      </c>
      <c r="D1388" s="467" t="s">
        <v>212</v>
      </c>
      <c r="E1388" s="467" t="s">
        <v>259</v>
      </c>
      <c r="F1388" s="472">
        <v>43585</v>
      </c>
      <c r="G1388" s="467" t="s">
        <v>959</v>
      </c>
      <c r="H1388" s="467" t="s">
        <v>2790</v>
      </c>
      <c r="I1388" s="467" t="s">
        <v>2791</v>
      </c>
      <c r="J1388" s="467" t="s">
        <v>503</v>
      </c>
      <c r="K1388" s="467">
        <v>537.64</v>
      </c>
      <c r="L1388" s="467" t="s">
        <v>10</v>
      </c>
      <c r="M1388" s="467">
        <v>701.22</v>
      </c>
      <c r="N1388" s="467" t="s">
        <v>387</v>
      </c>
      <c r="O1388" s="467" t="s">
        <v>3007</v>
      </c>
      <c r="P1388" s="467" t="s">
        <v>307</v>
      </c>
      <c r="Q1388" s="467" t="s">
        <v>504</v>
      </c>
      <c r="R1388" s="467" t="s">
        <v>2168</v>
      </c>
      <c r="S1388" s="467" t="s">
        <v>61</v>
      </c>
      <c r="T1388" s="467" t="s">
        <v>240</v>
      </c>
      <c r="U1388" s="467" t="s">
        <v>302</v>
      </c>
      <c r="V1388" s="467">
        <v>628.41999999999996</v>
      </c>
      <c r="W1388" s="467">
        <v>701.22</v>
      </c>
    </row>
    <row r="1389" spans="1:23">
      <c r="A1389" s="467"/>
      <c r="B1389" s="467"/>
      <c r="C1389" s="468" t="s">
        <v>4103</v>
      </c>
      <c r="D1389" s="467" t="s">
        <v>212</v>
      </c>
      <c r="E1389" s="467" t="s">
        <v>259</v>
      </c>
      <c r="F1389" s="472">
        <v>43585</v>
      </c>
      <c r="G1389" s="467" t="s">
        <v>960</v>
      </c>
      <c r="H1389" s="467" t="s">
        <v>2790</v>
      </c>
      <c r="I1389" s="467" t="s">
        <v>2791</v>
      </c>
      <c r="J1389" s="467" t="s">
        <v>505</v>
      </c>
      <c r="K1389" s="467">
        <v>76.150000000000006</v>
      </c>
      <c r="L1389" s="467" t="s">
        <v>10</v>
      </c>
      <c r="M1389" s="467">
        <v>99.32</v>
      </c>
      <c r="N1389" s="467" t="s">
        <v>391</v>
      </c>
      <c r="O1389" s="467" t="s">
        <v>3009</v>
      </c>
      <c r="P1389" s="467" t="s">
        <v>307</v>
      </c>
      <c r="Q1389" s="467" t="s">
        <v>504</v>
      </c>
      <c r="R1389" s="467" t="s">
        <v>2168</v>
      </c>
      <c r="S1389" s="467" t="s">
        <v>61</v>
      </c>
      <c r="T1389" s="467" t="s">
        <v>240</v>
      </c>
      <c r="U1389" s="467" t="s">
        <v>302</v>
      </c>
      <c r="V1389" s="467">
        <v>89.01</v>
      </c>
      <c r="W1389" s="467">
        <v>99.32</v>
      </c>
    </row>
    <row r="1390" spans="1:23">
      <c r="A1390" s="467"/>
      <c r="B1390" s="467"/>
      <c r="C1390" s="468" t="s">
        <v>4104</v>
      </c>
      <c r="D1390" s="467" t="s">
        <v>212</v>
      </c>
      <c r="E1390" s="467" t="s">
        <v>259</v>
      </c>
      <c r="F1390" s="472">
        <v>43585</v>
      </c>
      <c r="G1390" s="467" t="s">
        <v>961</v>
      </c>
      <c r="H1390" s="467" t="s">
        <v>2790</v>
      </c>
      <c r="I1390" s="467" t="s">
        <v>2791</v>
      </c>
      <c r="J1390" s="467" t="s">
        <v>507</v>
      </c>
      <c r="K1390" s="467">
        <v>0.84</v>
      </c>
      <c r="L1390" s="467" t="s">
        <v>10</v>
      </c>
      <c r="M1390" s="467">
        <v>1.1000000000000001</v>
      </c>
      <c r="N1390" s="467" t="s">
        <v>394</v>
      </c>
      <c r="O1390" s="467" t="s">
        <v>2399</v>
      </c>
      <c r="P1390" s="467" t="s">
        <v>307</v>
      </c>
      <c r="Q1390" s="467" t="s">
        <v>504</v>
      </c>
      <c r="R1390" s="467" t="s">
        <v>2168</v>
      </c>
      <c r="S1390" s="467" t="s">
        <v>61</v>
      </c>
      <c r="T1390" s="467" t="s">
        <v>240</v>
      </c>
      <c r="U1390" s="467" t="s">
        <v>302</v>
      </c>
      <c r="V1390" s="467">
        <v>0.98</v>
      </c>
      <c r="W1390" s="467">
        <v>1.1000000000000001</v>
      </c>
    </row>
    <row r="1391" spans="1:23">
      <c r="A1391" s="467"/>
      <c r="B1391" s="467"/>
      <c r="C1391" s="468" t="s">
        <v>4105</v>
      </c>
      <c r="D1391" s="467" t="s">
        <v>212</v>
      </c>
      <c r="E1391" s="467" t="s">
        <v>259</v>
      </c>
      <c r="F1391" s="472">
        <v>43585</v>
      </c>
      <c r="G1391" s="467" t="s">
        <v>962</v>
      </c>
      <c r="H1391" s="467" t="s">
        <v>2790</v>
      </c>
      <c r="I1391" s="467" t="s">
        <v>2791</v>
      </c>
      <c r="J1391" s="467" t="s">
        <v>506</v>
      </c>
      <c r="K1391" s="467">
        <v>12.69</v>
      </c>
      <c r="L1391" s="467" t="s">
        <v>10</v>
      </c>
      <c r="M1391" s="467">
        <v>16.55</v>
      </c>
      <c r="N1391" s="467" t="s">
        <v>394</v>
      </c>
      <c r="O1391" s="467" t="s">
        <v>2399</v>
      </c>
      <c r="P1391" s="467" t="s">
        <v>307</v>
      </c>
      <c r="Q1391" s="467" t="s">
        <v>504</v>
      </c>
      <c r="R1391" s="467" t="s">
        <v>2168</v>
      </c>
      <c r="S1391" s="467" t="s">
        <v>61</v>
      </c>
      <c r="T1391" s="467" t="s">
        <v>240</v>
      </c>
      <c r="U1391" s="467" t="s">
        <v>302</v>
      </c>
      <c r="V1391" s="467">
        <v>14.83</v>
      </c>
      <c r="W1391" s="467">
        <v>16.55</v>
      </c>
    </row>
    <row r="1392" spans="1:23">
      <c r="A1392" s="467"/>
      <c r="B1392" s="467"/>
      <c r="C1392" s="468" t="s">
        <v>4106</v>
      </c>
      <c r="D1392" s="467" t="s">
        <v>212</v>
      </c>
      <c r="E1392" s="467" t="s">
        <v>259</v>
      </c>
      <c r="F1392" s="472">
        <v>43616</v>
      </c>
      <c r="G1392" s="467" t="s">
        <v>945</v>
      </c>
      <c r="H1392" s="467" t="s">
        <v>2799</v>
      </c>
      <c r="I1392" s="467" t="s">
        <v>2800</v>
      </c>
      <c r="J1392" s="467" t="s">
        <v>503</v>
      </c>
      <c r="K1392" s="467">
        <v>540.48</v>
      </c>
      <c r="L1392" s="467" t="s">
        <v>10</v>
      </c>
      <c r="M1392" s="467">
        <v>704.22</v>
      </c>
      <c r="N1392" s="467" t="s">
        <v>387</v>
      </c>
      <c r="O1392" s="467" t="s">
        <v>3007</v>
      </c>
      <c r="P1392" s="467" t="s">
        <v>307</v>
      </c>
      <c r="Q1392" s="467" t="s">
        <v>504</v>
      </c>
      <c r="R1392" s="467" t="s">
        <v>2168</v>
      </c>
      <c r="S1392" s="467" t="s">
        <v>61</v>
      </c>
      <c r="T1392" s="467" t="s">
        <v>240</v>
      </c>
      <c r="U1392" s="467" t="s">
        <v>302</v>
      </c>
      <c r="V1392" s="467">
        <v>625.99</v>
      </c>
      <c r="W1392" s="467">
        <v>704.22</v>
      </c>
    </row>
    <row r="1393" spans="1:23">
      <c r="A1393" s="467"/>
      <c r="B1393" s="467"/>
      <c r="C1393" s="468" t="s">
        <v>4107</v>
      </c>
      <c r="D1393" s="467" t="s">
        <v>212</v>
      </c>
      <c r="E1393" s="467" t="s">
        <v>259</v>
      </c>
      <c r="F1393" s="472">
        <v>43616</v>
      </c>
      <c r="G1393" s="467" t="s">
        <v>948</v>
      </c>
      <c r="H1393" s="467" t="s">
        <v>2799</v>
      </c>
      <c r="I1393" s="467" t="s">
        <v>2800</v>
      </c>
      <c r="J1393" s="467" t="s">
        <v>1109</v>
      </c>
      <c r="K1393" s="467">
        <v>76.23</v>
      </c>
      <c r="L1393" s="467" t="s">
        <v>10</v>
      </c>
      <c r="M1393" s="467">
        <v>99.32</v>
      </c>
      <c r="N1393" s="467" t="s">
        <v>391</v>
      </c>
      <c r="O1393" s="467" t="s">
        <v>3009</v>
      </c>
      <c r="P1393" s="467" t="s">
        <v>307</v>
      </c>
      <c r="Q1393" s="467" t="s">
        <v>504</v>
      </c>
      <c r="R1393" s="467" t="s">
        <v>2168</v>
      </c>
      <c r="S1393" s="467" t="s">
        <v>61</v>
      </c>
      <c r="T1393" s="467" t="s">
        <v>240</v>
      </c>
      <c r="U1393" s="467" t="s">
        <v>302</v>
      </c>
      <c r="V1393" s="467">
        <v>88.29</v>
      </c>
      <c r="W1393" s="467">
        <v>99.32</v>
      </c>
    </row>
    <row r="1394" spans="1:23">
      <c r="A1394" s="467"/>
      <c r="B1394" s="467"/>
      <c r="C1394" s="468" t="s">
        <v>4108</v>
      </c>
      <c r="D1394" s="467" t="s">
        <v>212</v>
      </c>
      <c r="E1394" s="467" t="s">
        <v>259</v>
      </c>
      <c r="F1394" s="472">
        <v>43616</v>
      </c>
      <c r="G1394" s="467" t="s">
        <v>950</v>
      </c>
      <c r="H1394" s="467" t="s">
        <v>2799</v>
      </c>
      <c r="I1394" s="467" t="s">
        <v>2800</v>
      </c>
      <c r="J1394" s="467" t="s">
        <v>506</v>
      </c>
      <c r="K1394" s="467">
        <v>12.7</v>
      </c>
      <c r="L1394" s="467" t="s">
        <v>10</v>
      </c>
      <c r="M1394" s="467">
        <v>16.55</v>
      </c>
      <c r="N1394" s="467" t="s">
        <v>394</v>
      </c>
      <c r="O1394" s="467" t="s">
        <v>2399</v>
      </c>
      <c r="P1394" s="467" t="s">
        <v>307</v>
      </c>
      <c r="Q1394" s="467" t="s">
        <v>504</v>
      </c>
      <c r="R1394" s="467" t="s">
        <v>2168</v>
      </c>
      <c r="S1394" s="467" t="s">
        <v>61</v>
      </c>
      <c r="T1394" s="467" t="s">
        <v>240</v>
      </c>
      <c r="U1394" s="467" t="s">
        <v>302</v>
      </c>
      <c r="V1394" s="467">
        <v>14.71</v>
      </c>
      <c r="W1394" s="467">
        <v>16.55</v>
      </c>
    </row>
    <row r="1395" spans="1:23">
      <c r="A1395" s="467"/>
      <c r="B1395" s="467"/>
      <c r="C1395" s="468" t="s">
        <v>4109</v>
      </c>
      <c r="D1395" s="467" t="s">
        <v>212</v>
      </c>
      <c r="E1395" s="467" t="s">
        <v>259</v>
      </c>
      <c r="F1395" s="472">
        <v>43616</v>
      </c>
      <c r="G1395" s="467" t="s">
        <v>911</v>
      </c>
      <c r="H1395" s="467" t="s">
        <v>2799</v>
      </c>
      <c r="I1395" s="467" t="s">
        <v>2800</v>
      </c>
      <c r="J1395" s="467" t="s">
        <v>507</v>
      </c>
      <c r="K1395" s="467">
        <v>0.84</v>
      </c>
      <c r="L1395" s="467" t="s">
        <v>10</v>
      </c>
      <c r="M1395" s="467">
        <v>1.1000000000000001</v>
      </c>
      <c r="N1395" s="467" t="s">
        <v>394</v>
      </c>
      <c r="O1395" s="467" t="s">
        <v>2399</v>
      </c>
      <c r="P1395" s="467" t="s">
        <v>307</v>
      </c>
      <c r="Q1395" s="467" t="s">
        <v>504</v>
      </c>
      <c r="R1395" s="467" t="s">
        <v>2168</v>
      </c>
      <c r="S1395" s="467" t="s">
        <v>61</v>
      </c>
      <c r="T1395" s="467" t="s">
        <v>240</v>
      </c>
      <c r="U1395" s="467" t="s">
        <v>302</v>
      </c>
      <c r="V1395" s="467">
        <v>0.97</v>
      </c>
      <c r="W1395" s="467">
        <v>1.1000000000000001</v>
      </c>
    </row>
    <row r="1396" spans="1:23">
      <c r="A1396" s="467"/>
      <c r="B1396" s="467"/>
      <c r="C1396" s="468" t="s">
        <v>4110</v>
      </c>
      <c r="D1396" s="467" t="s">
        <v>212</v>
      </c>
      <c r="E1396" s="467" t="s">
        <v>259</v>
      </c>
      <c r="F1396" s="472">
        <v>43646</v>
      </c>
      <c r="G1396" s="467" t="s">
        <v>953</v>
      </c>
      <c r="H1396" s="467" t="s">
        <v>2402</v>
      </c>
      <c r="I1396" s="467" t="s">
        <v>2201</v>
      </c>
      <c r="J1396" s="467" t="s">
        <v>1110</v>
      </c>
      <c r="K1396" s="467">
        <v>560.20000000000005</v>
      </c>
      <c r="L1396" s="467" t="s">
        <v>10</v>
      </c>
      <c r="M1396" s="467">
        <v>707.1</v>
      </c>
      <c r="N1396" s="467" t="s">
        <v>387</v>
      </c>
      <c r="O1396" s="467" t="s">
        <v>3007</v>
      </c>
      <c r="P1396" s="467" t="s">
        <v>307</v>
      </c>
      <c r="Q1396" s="467" t="s">
        <v>504</v>
      </c>
      <c r="R1396" s="467" t="s">
        <v>2168</v>
      </c>
      <c r="S1396" s="467" t="s">
        <v>61</v>
      </c>
      <c r="T1396" s="467" t="s">
        <v>240</v>
      </c>
      <c r="U1396" s="467" t="s">
        <v>302</v>
      </c>
      <c r="V1396" s="467">
        <v>633.91</v>
      </c>
      <c r="W1396" s="467">
        <v>707.1</v>
      </c>
    </row>
    <row r="1397" spans="1:23">
      <c r="A1397" s="467"/>
      <c r="B1397" s="467"/>
      <c r="C1397" s="468" t="s">
        <v>4111</v>
      </c>
      <c r="D1397" s="467" t="s">
        <v>212</v>
      </c>
      <c r="E1397" s="467" t="s">
        <v>259</v>
      </c>
      <c r="F1397" s="472">
        <v>43646</v>
      </c>
      <c r="G1397" s="467" t="s">
        <v>955</v>
      </c>
      <c r="H1397" s="467" t="s">
        <v>2402</v>
      </c>
      <c r="I1397" s="467" t="s">
        <v>2201</v>
      </c>
      <c r="J1397" s="467" t="s">
        <v>1111</v>
      </c>
      <c r="K1397" s="467">
        <v>78.69</v>
      </c>
      <c r="L1397" s="467" t="s">
        <v>10</v>
      </c>
      <c r="M1397" s="467">
        <v>99.32</v>
      </c>
      <c r="N1397" s="467" t="s">
        <v>391</v>
      </c>
      <c r="O1397" s="467" t="s">
        <v>3009</v>
      </c>
      <c r="P1397" s="467" t="s">
        <v>307</v>
      </c>
      <c r="Q1397" s="467" t="s">
        <v>504</v>
      </c>
      <c r="R1397" s="467" t="s">
        <v>2168</v>
      </c>
      <c r="S1397" s="467" t="s">
        <v>61</v>
      </c>
      <c r="T1397" s="467" t="s">
        <v>240</v>
      </c>
      <c r="U1397" s="467" t="s">
        <v>302</v>
      </c>
      <c r="V1397" s="467">
        <v>89.04</v>
      </c>
      <c r="W1397" s="467">
        <v>99.32</v>
      </c>
    </row>
    <row r="1398" spans="1:23">
      <c r="A1398" s="467"/>
      <c r="B1398" s="467"/>
      <c r="C1398" s="468" t="s">
        <v>4112</v>
      </c>
      <c r="D1398" s="467" t="s">
        <v>212</v>
      </c>
      <c r="E1398" s="467" t="s">
        <v>259</v>
      </c>
      <c r="F1398" s="472">
        <v>43646</v>
      </c>
      <c r="G1398" s="467" t="s">
        <v>957</v>
      </c>
      <c r="H1398" s="467" t="s">
        <v>2402</v>
      </c>
      <c r="I1398" s="467" t="s">
        <v>2201</v>
      </c>
      <c r="J1398" s="467" t="s">
        <v>1112</v>
      </c>
      <c r="K1398" s="467">
        <v>13.11</v>
      </c>
      <c r="L1398" s="467" t="s">
        <v>10</v>
      </c>
      <c r="M1398" s="467">
        <v>16.55</v>
      </c>
      <c r="N1398" s="467" t="s">
        <v>394</v>
      </c>
      <c r="O1398" s="467" t="s">
        <v>2399</v>
      </c>
      <c r="P1398" s="467" t="s">
        <v>307</v>
      </c>
      <c r="Q1398" s="467" t="s">
        <v>504</v>
      </c>
      <c r="R1398" s="467" t="s">
        <v>2168</v>
      </c>
      <c r="S1398" s="467" t="s">
        <v>61</v>
      </c>
      <c r="T1398" s="467" t="s">
        <v>240</v>
      </c>
      <c r="U1398" s="467" t="s">
        <v>302</v>
      </c>
      <c r="V1398" s="467">
        <v>14.83</v>
      </c>
      <c r="W1398" s="467">
        <v>16.55</v>
      </c>
    </row>
    <row r="1399" spans="1:23">
      <c r="A1399" s="467"/>
      <c r="B1399" s="467"/>
      <c r="C1399" s="468" t="s">
        <v>4113</v>
      </c>
      <c r="D1399" s="467" t="s">
        <v>212</v>
      </c>
      <c r="E1399" s="467" t="s">
        <v>259</v>
      </c>
      <c r="F1399" s="472">
        <v>43646</v>
      </c>
      <c r="G1399" s="467" t="s">
        <v>857</v>
      </c>
      <c r="H1399" s="467" t="s">
        <v>2402</v>
      </c>
      <c r="I1399" s="467" t="s">
        <v>2201</v>
      </c>
      <c r="J1399" s="467" t="s">
        <v>507</v>
      </c>
      <c r="K1399" s="467">
        <v>0.87</v>
      </c>
      <c r="L1399" s="467" t="s">
        <v>10</v>
      </c>
      <c r="M1399" s="467">
        <v>1.1000000000000001</v>
      </c>
      <c r="N1399" s="467" t="s">
        <v>394</v>
      </c>
      <c r="O1399" s="467" t="s">
        <v>2399</v>
      </c>
      <c r="P1399" s="467" t="s">
        <v>307</v>
      </c>
      <c r="Q1399" s="467" t="s">
        <v>504</v>
      </c>
      <c r="R1399" s="467" t="s">
        <v>2168</v>
      </c>
      <c r="S1399" s="467" t="s">
        <v>61</v>
      </c>
      <c r="T1399" s="467" t="s">
        <v>240</v>
      </c>
      <c r="U1399" s="467" t="s">
        <v>302</v>
      </c>
      <c r="V1399" s="467">
        <v>0.98</v>
      </c>
      <c r="W1399" s="467">
        <v>1.1000000000000001</v>
      </c>
    </row>
    <row r="1400" spans="1:23">
      <c r="A1400" s="467"/>
      <c r="B1400" s="467"/>
      <c r="C1400" s="468" t="s">
        <v>4114</v>
      </c>
      <c r="D1400" s="467" t="s">
        <v>212</v>
      </c>
      <c r="E1400" s="467" t="s">
        <v>259</v>
      </c>
      <c r="F1400" s="472">
        <v>43677</v>
      </c>
      <c r="G1400" s="467" t="s">
        <v>1870</v>
      </c>
      <c r="H1400" s="467" t="s">
        <v>2410</v>
      </c>
      <c r="I1400" s="467" t="s">
        <v>2411</v>
      </c>
      <c r="J1400" s="467" t="s">
        <v>1998</v>
      </c>
      <c r="K1400" s="467">
        <v>737.49</v>
      </c>
      <c r="L1400" s="467" t="s">
        <v>10</v>
      </c>
      <c r="M1400" s="467">
        <v>936.56</v>
      </c>
      <c r="N1400" s="467" t="s">
        <v>387</v>
      </c>
      <c r="O1400" s="467" t="s">
        <v>3007</v>
      </c>
      <c r="P1400" s="467" t="s">
        <v>307</v>
      </c>
      <c r="Q1400" s="467" t="s">
        <v>504</v>
      </c>
      <c r="R1400" s="467" t="s">
        <v>2168</v>
      </c>
      <c r="S1400" s="467" t="s">
        <v>61</v>
      </c>
      <c r="T1400" s="467" t="s">
        <v>240</v>
      </c>
      <c r="U1400" s="467" t="s">
        <v>302</v>
      </c>
      <c r="V1400" s="467">
        <v>824.68</v>
      </c>
      <c r="W1400" s="467">
        <v>936.56</v>
      </c>
    </row>
    <row r="1401" spans="1:23">
      <c r="A1401" s="467"/>
      <c r="B1401" s="467"/>
      <c r="C1401" s="468" t="s">
        <v>4115</v>
      </c>
      <c r="D1401" s="467" t="s">
        <v>212</v>
      </c>
      <c r="E1401" s="467" t="s">
        <v>259</v>
      </c>
      <c r="F1401" s="472">
        <v>43677</v>
      </c>
      <c r="G1401" s="467" t="s">
        <v>1872</v>
      </c>
      <c r="H1401" s="467" t="s">
        <v>2410</v>
      </c>
      <c r="I1401" s="467" t="s">
        <v>2411</v>
      </c>
      <c r="J1401" s="467" t="s">
        <v>1999</v>
      </c>
      <c r="K1401" s="467">
        <v>104.28</v>
      </c>
      <c r="L1401" s="467" t="s">
        <v>10</v>
      </c>
      <c r="M1401" s="467">
        <v>132.43</v>
      </c>
      <c r="N1401" s="467" t="s">
        <v>391</v>
      </c>
      <c r="O1401" s="467" t="s">
        <v>3009</v>
      </c>
      <c r="P1401" s="467" t="s">
        <v>307</v>
      </c>
      <c r="Q1401" s="467" t="s">
        <v>504</v>
      </c>
      <c r="R1401" s="467" t="s">
        <v>2168</v>
      </c>
      <c r="S1401" s="467" t="s">
        <v>61</v>
      </c>
      <c r="T1401" s="467" t="s">
        <v>240</v>
      </c>
      <c r="U1401" s="467" t="s">
        <v>302</v>
      </c>
      <c r="V1401" s="467">
        <v>116.61</v>
      </c>
      <c r="W1401" s="467">
        <v>132.43</v>
      </c>
    </row>
    <row r="1402" spans="1:23">
      <c r="A1402" s="467"/>
      <c r="B1402" s="467"/>
      <c r="C1402" s="468" t="s">
        <v>4116</v>
      </c>
      <c r="D1402" s="467" t="s">
        <v>212</v>
      </c>
      <c r="E1402" s="467" t="s">
        <v>259</v>
      </c>
      <c r="F1402" s="472">
        <v>43677</v>
      </c>
      <c r="G1402" s="467" t="s">
        <v>1874</v>
      </c>
      <c r="H1402" s="467" t="s">
        <v>2410</v>
      </c>
      <c r="I1402" s="467" t="s">
        <v>2411</v>
      </c>
      <c r="J1402" s="467" t="s">
        <v>2000</v>
      </c>
      <c r="K1402" s="467">
        <v>17.38</v>
      </c>
      <c r="L1402" s="467" t="s">
        <v>10</v>
      </c>
      <c r="M1402" s="467">
        <v>22.07</v>
      </c>
      <c r="N1402" s="467" t="s">
        <v>394</v>
      </c>
      <c r="O1402" s="467" t="s">
        <v>2399</v>
      </c>
      <c r="P1402" s="467" t="s">
        <v>307</v>
      </c>
      <c r="Q1402" s="467" t="s">
        <v>504</v>
      </c>
      <c r="R1402" s="467" t="s">
        <v>2168</v>
      </c>
      <c r="S1402" s="467" t="s">
        <v>61</v>
      </c>
      <c r="T1402" s="467" t="s">
        <v>240</v>
      </c>
      <c r="U1402" s="467" t="s">
        <v>302</v>
      </c>
      <c r="V1402" s="467">
        <v>19.43</v>
      </c>
      <c r="W1402" s="467">
        <v>22.07</v>
      </c>
    </row>
    <row r="1403" spans="1:23">
      <c r="A1403" s="467"/>
      <c r="B1403" s="467"/>
      <c r="C1403" s="468" t="s">
        <v>4117</v>
      </c>
      <c r="D1403" s="467" t="s">
        <v>212</v>
      </c>
      <c r="E1403" s="467" t="s">
        <v>259</v>
      </c>
      <c r="F1403" s="472">
        <v>43677</v>
      </c>
      <c r="G1403" s="467" t="s">
        <v>1808</v>
      </c>
      <c r="H1403" s="467" t="s">
        <v>2410</v>
      </c>
      <c r="I1403" s="467" t="s">
        <v>2411</v>
      </c>
      <c r="J1403" s="467" t="s">
        <v>507</v>
      </c>
      <c r="K1403" s="467">
        <v>1.1599999999999999</v>
      </c>
      <c r="L1403" s="467" t="s">
        <v>10</v>
      </c>
      <c r="M1403" s="467">
        <v>1.47</v>
      </c>
      <c r="N1403" s="467" t="s">
        <v>394</v>
      </c>
      <c r="O1403" s="467" t="s">
        <v>2399</v>
      </c>
      <c r="P1403" s="467" t="s">
        <v>307</v>
      </c>
      <c r="Q1403" s="467" t="s">
        <v>504</v>
      </c>
      <c r="R1403" s="467" t="s">
        <v>2168</v>
      </c>
      <c r="S1403" s="467" t="s">
        <v>61</v>
      </c>
      <c r="T1403" s="467" t="s">
        <v>240</v>
      </c>
      <c r="U1403" s="467" t="s">
        <v>302</v>
      </c>
      <c r="V1403" s="467">
        <v>1.3</v>
      </c>
      <c r="W1403" s="467">
        <v>1.47</v>
      </c>
    </row>
    <row r="1404" spans="1:23">
      <c r="A1404" s="467"/>
      <c r="B1404" s="467"/>
      <c r="C1404" s="468" t="s">
        <v>4118</v>
      </c>
      <c r="D1404" s="467" t="s">
        <v>212</v>
      </c>
      <c r="E1404" s="467" t="s">
        <v>259</v>
      </c>
      <c r="F1404" s="472">
        <v>43708</v>
      </c>
      <c r="G1404" s="467" t="s">
        <v>1875</v>
      </c>
      <c r="H1404" s="467" t="s">
        <v>2435</v>
      </c>
      <c r="I1404" s="467" t="s">
        <v>2332</v>
      </c>
      <c r="J1404" s="467" t="s">
        <v>2001</v>
      </c>
      <c r="K1404" s="467">
        <v>192.29</v>
      </c>
      <c r="L1404" s="467" t="s">
        <v>10</v>
      </c>
      <c r="M1404" s="467">
        <v>234.94</v>
      </c>
      <c r="N1404" s="467" t="s">
        <v>387</v>
      </c>
      <c r="O1404" s="467" t="s">
        <v>3007</v>
      </c>
      <c r="P1404" s="467" t="s">
        <v>307</v>
      </c>
      <c r="Q1404" s="467" t="s">
        <v>504</v>
      </c>
      <c r="R1404" s="467" t="s">
        <v>2168</v>
      </c>
      <c r="S1404" s="467" t="s">
        <v>61</v>
      </c>
      <c r="T1404" s="467" t="s">
        <v>240</v>
      </c>
      <c r="U1404" s="467" t="s">
        <v>302</v>
      </c>
      <c r="V1404" s="467">
        <v>209.8</v>
      </c>
      <c r="W1404" s="467">
        <v>234.94</v>
      </c>
    </row>
    <row r="1405" spans="1:23">
      <c r="A1405" s="467"/>
      <c r="B1405" s="467"/>
      <c r="C1405" s="468" t="s">
        <v>4119</v>
      </c>
      <c r="D1405" s="467" t="s">
        <v>212</v>
      </c>
      <c r="E1405" s="467" t="s">
        <v>259</v>
      </c>
      <c r="F1405" s="472">
        <v>43708</v>
      </c>
      <c r="G1405" s="467" t="s">
        <v>1877</v>
      </c>
      <c r="H1405" s="467" t="s">
        <v>2435</v>
      </c>
      <c r="I1405" s="467" t="s">
        <v>2332</v>
      </c>
      <c r="J1405" s="467" t="s">
        <v>2002</v>
      </c>
      <c r="K1405" s="467">
        <v>27.1</v>
      </c>
      <c r="L1405" s="467" t="s">
        <v>10</v>
      </c>
      <c r="M1405" s="467">
        <v>33.11</v>
      </c>
      <c r="N1405" s="467" t="s">
        <v>391</v>
      </c>
      <c r="O1405" s="467" t="s">
        <v>3009</v>
      </c>
      <c r="P1405" s="467" t="s">
        <v>307</v>
      </c>
      <c r="Q1405" s="467" t="s">
        <v>504</v>
      </c>
      <c r="R1405" s="467" t="s">
        <v>2168</v>
      </c>
      <c r="S1405" s="467" t="s">
        <v>61</v>
      </c>
      <c r="T1405" s="467" t="s">
        <v>240</v>
      </c>
      <c r="U1405" s="467" t="s">
        <v>302</v>
      </c>
      <c r="V1405" s="467">
        <v>29.57</v>
      </c>
      <c r="W1405" s="467">
        <v>33.11</v>
      </c>
    </row>
    <row r="1406" spans="1:23">
      <c r="A1406" s="467"/>
      <c r="B1406" s="467"/>
      <c r="C1406" s="468" t="s">
        <v>4120</v>
      </c>
      <c r="D1406" s="467" t="s">
        <v>212</v>
      </c>
      <c r="E1406" s="467" t="s">
        <v>259</v>
      </c>
      <c r="F1406" s="472">
        <v>43708</v>
      </c>
      <c r="G1406" s="467" t="s">
        <v>1879</v>
      </c>
      <c r="H1406" s="467" t="s">
        <v>2435</v>
      </c>
      <c r="I1406" s="467" t="s">
        <v>2332</v>
      </c>
      <c r="J1406" s="467" t="s">
        <v>2003</v>
      </c>
      <c r="K1406" s="467">
        <v>4.5199999999999996</v>
      </c>
      <c r="L1406" s="467" t="s">
        <v>10</v>
      </c>
      <c r="M1406" s="467">
        <v>5.52</v>
      </c>
      <c r="N1406" s="467" t="s">
        <v>394</v>
      </c>
      <c r="O1406" s="467" t="s">
        <v>2399</v>
      </c>
      <c r="P1406" s="467" t="s">
        <v>307</v>
      </c>
      <c r="Q1406" s="467" t="s">
        <v>504</v>
      </c>
      <c r="R1406" s="467" t="s">
        <v>2168</v>
      </c>
      <c r="S1406" s="467" t="s">
        <v>61</v>
      </c>
      <c r="T1406" s="467" t="s">
        <v>240</v>
      </c>
      <c r="U1406" s="467" t="s">
        <v>302</v>
      </c>
      <c r="V1406" s="467">
        <v>4.93</v>
      </c>
      <c r="W1406" s="467">
        <v>5.52</v>
      </c>
    </row>
    <row r="1407" spans="1:23">
      <c r="A1407" s="467"/>
      <c r="B1407" s="467"/>
      <c r="C1407" s="468" t="s">
        <v>4121</v>
      </c>
      <c r="D1407" s="467" t="s">
        <v>212</v>
      </c>
      <c r="E1407" s="467" t="s">
        <v>259</v>
      </c>
      <c r="F1407" s="472">
        <v>43708</v>
      </c>
      <c r="G1407" s="467" t="s">
        <v>1840</v>
      </c>
      <c r="H1407" s="467" t="s">
        <v>2435</v>
      </c>
      <c r="I1407" s="467" t="s">
        <v>2332</v>
      </c>
      <c r="J1407" s="467" t="s">
        <v>2004</v>
      </c>
      <c r="K1407" s="467">
        <v>0.3</v>
      </c>
      <c r="L1407" s="467" t="s">
        <v>10</v>
      </c>
      <c r="M1407" s="467">
        <v>0.37</v>
      </c>
      <c r="N1407" s="467" t="s">
        <v>394</v>
      </c>
      <c r="O1407" s="467" t="s">
        <v>2399</v>
      </c>
      <c r="P1407" s="467" t="s">
        <v>307</v>
      </c>
      <c r="Q1407" s="467" t="s">
        <v>504</v>
      </c>
      <c r="R1407" s="467" t="s">
        <v>2168</v>
      </c>
      <c r="S1407" s="467" t="s">
        <v>61</v>
      </c>
      <c r="T1407" s="467" t="s">
        <v>240</v>
      </c>
      <c r="U1407" s="467" t="s">
        <v>302</v>
      </c>
      <c r="V1407" s="467">
        <v>0.33</v>
      </c>
      <c r="W1407" s="467">
        <v>0.37</v>
      </c>
    </row>
    <row r="1408" spans="1:23">
      <c r="A1408" s="467"/>
      <c r="B1408" s="467"/>
      <c r="C1408" s="468" t="s">
        <v>4122</v>
      </c>
      <c r="D1408" s="467" t="s">
        <v>212</v>
      </c>
      <c r="E1408" s="467" t="s">
        <v>259</v>
      </c>
      <c r="F1408" s="472">
        <v>43738</v>
      </c>
      <c r="G1408" s="467" t="s">
        <v>1583</v>
      </c>
      <c r="H1408" s="467" t="s">
        <v>2858</v>
      </c>
      <c r="I1408" s="467" t="s">
        <v>2248</v>
      </c>
      <c r="J1408" s="467" t="s">
        <v>1642</v>
      </c>
      <c r="K1408" s="467">
        <v>192.36</v>
      </c>
      <c r="L1408" s="467" t="s">
        <v>10</v>
      </c>
      <c r="M1408" s="467">
        <v>233.94</v>
      </c>
      <c r="N1408" s="467" t="s">
        <v>387</v>
      </c>
      <c r="O1408" s="467" t="s">
        <v>3007</v>
      </c>
      <c r="P1408" s="467" t="s">
        <v>307</v>
      </c>
      <c r="Q1408" s="467" t="s">
        <v>504</v>
      </c>
      <c r="R1408" s="467" t="s">
        <v>2168</v>
      </c>
      <c r="S1408" s="467" t="s">
        <v>61</v>
      </c>
      <c r="T1408" s="467" t="s">
        <v>240</v>
      </c>
      <c r="U1408" s="467" t="s">
        <v>302</v>
      </c>
      <c r="V1408" s="467">
        <v>212.48</v>
      </c>
      <c r="W1408" s="467">
        <v>233.94</v>
      </c>
    </row>
    <row r="1409" spans="1:23">
      <c r="A1409" s="467"/>
      <c r="B1409" s="467"/>
      <c r="C1409" s="468" t="s">
        <v>4123</v>
      </c>
      <c r="D1409" s="467" t="s">
        <v>212</v>
      </c>
      <c r="E1409" s="467" t="s">
        <v>259</v>
      </c>
      <c r="F1409" s="472">
        <v>43738</v>
      </c>
      <c r="G1409" s="467" t="s">
        <v>1584</v>
      </c>
      <c r="H1409" s="467" t="s">
        <v>2858</v>
      </c>
      <c r="I1409" s="467" t="s">
        <v>2248</v>
      </c>
      <c r="J1409" s="467" t="s">
        <v>1643</v>
      </c>
      <c r="K1409" s="467">
        <v>27.22</v>
      </c>
      <c r="L1409" s="467" t="s">
        <v>10</v>
      </c>
      <c r="M1409" s="467">
        <v>33.11</v>
      </c>
      <c r="N1409" s="467" t="s">
        <v>391</v>
      </c>
      <c r="O1409" s="467" t="s">
        <v>3009</v>
      </c>
      <c r="P1409" s="467" t="s">
        <v>307</v>
      </c>
      <c r="Q1409" s="467" t="s">
        <v>504</v>
      </c>
      <c r="R1409" s="467" t="s">
        <v>2168</v>
      </c>
      <c r="S1409" s="467" t="s">
        <v>61</v>
      </c>
      <c r="T1409" s="467" t="s">
        <v>240</v>
      </c>
      <c r="U1409" s="467" t="s">
        <v>302</v>
      </c>
      <c r="V1409" s="467">
        <v>30.07</v>
      </c>
      <c r="W1409" s="467">
        <v>33.11</v>
      </c>
    </row>
    <row r="1410" spans="1:23">
      <c r="A1410" s="467"/>
      <c r="B1410" s="467"/>
      <c r="C1410" s="468" t="s">
        <v>4124</v>
      </c>
      <c r="D1410" s="467" t="s">
        <v>212</v>
      </c>
      <c r="E1410" s="467" t="s">
        <v>259</v>
      </c>
      <c r="F1410" s="472">
        <v>43738</v>
      </c>
      <c r="G1410" s="467" t="s">
        <v>1586</v>
      </c>
      <c r="H1410" s="467" t="s">
        <v>2858</v>
      </c>
      <c r="I1410" s="467" t="s">
        <v>2248</v>
      </c>
      <c r="J1410" s="467" t="s">
        <v>1645</v>
      </c>
      <c r="K1410" s="467">
        <v>4.54</v>
      </c>
      <c r="L1410" s="467" t="s">
        <v>10</v>
      </c>
      <c r="M1410" s="467">
        <v>5.52</v>
      </c>
      <c r="N1410" s="467" t="s">
        <v>394</v>
      </c>
      <c r="O1410" s="467" t="s">
        <v>2399</v>
      </c>
      <c r="P1410" s="467" t="s">
        <v>307</v>
      </c>
      <c r="Q1410" s="467" t="s">
        <v>504</v>
      </c>
      <c r="R1410" s="467" t="s">
        <v>2168</v>
      </c>
      <c r="S1410" s="467" t="s">
        <v>61</v>
      </c>
      <c r="T1410" s="467" t="s">
        <v>240</v>
      </c>
      <c r="U1410" s="467" t="s">
        <v>302</v>
      </c>
      <c r="V1410" s="467">
        <v>5.01</v>
      </c>
      <c r="W1410" s="467">
        <v>5.52</v>
      </c>
    </row>
    <row r="1411" spans="1:23">
      <c r="A1411" s="467"/>
      <c r="B1411" s="467"/>
      <c r="C1411" s="468" t="s">
        <v>4125</v>
      </c>
      <c r="D1411" s="467" t="s">
        <v>212</v>
      </c>
      <c r="E1411" s="467" t="s">
        <v>259</v>
      </c>
      <c r="F1411" s="472">
        <v>43738</v>
      </c>
      <c r="G1411" s="467" t="s">
        <v>1588</v>
      </c>
      <c r="H1411" s="467" t="s">
        <v>2858</v>
      </c>
      <c r="I1411" s="467" t="s">
        <v>2248</v>
      </c>
      <c r="J1411" s="467" t="s">
        <v>1644</v>
      </c>
      <c r="K1411" s="467">
        <v>0.3</v>
      </c>
      <c r="L1411" s="467" t="s">
        <v>10</v>
      </c>
      <c r="M1411" s="467">
        <v>0.37</v>
      </c>
      <c r="N1411" s="467" t="s">
        <v>394</v>
      </c>
      <c r="O1411" s="467" t="s">
        <v>2399</v>
      </c>
      <c r="P1411" s="467" t="s">
        <v>307</v>
      </c>
      <c r="Q1411" s="467" t="s">
        <v>504</v>
      </c>
      <c r="R1411" s="467" t="s">
        <v>2168</v>
      </c>
      <c r="S1411" s="467" t="s">
        <v>61</v>
      </c>
      <c r="T1411" s="467" t="s">
        <v>240</v>
      </c>
      <c r="U1411" s="467" t="s">
        <v>302</v>
      </c>
      <c r="V1411" s="467">
        <v>0.33</v>
      </c>
      <c r="W1411" s="467">
        <v>0.37</v>
      </c>
    </row>
    <row r="1412" spans="1:23">
      <c r="A1412" s="467"/>
      <c r="B1412" s="467"/>
      <c r="C1412" s="468" t="s">
        <v>4126</v>
      </c>
      <c r="D1412" s="467" t="s">
        <v>212</v>
      </c>
      <c r="E1412" s="467" t="s">
        <v>259</v>
      </c>
      <c r="F1412" s="472">
        <v>43769</v>
      </c>
      <c r="G1412" s="467" t="s">
        <v>3034</v>
      </c>
      <c r="H1412" s="467" t="s">
        <v>3035</v>
      </c>
      <c r="I1412" s="467" t="s">
        <v>2176</v>
      </c>
      <c r="J1412" s="467" t="s">
        <v>4127</v>
      </c>
      <c r="K1412" s="467">
        <v>154.99</v>
      </c>
      <c r="L1412" s="467" t="s">
        <v>10</v>
      </c>
      <c r="M1412" s="467">
        <v>190.66</v>
      </c>
      <c r="N1412" s="467" t="s">
        <v>387</v>
      </c>
      <c r="O1412" s="467" t="s">
        <v>3007</v>
      </c>
      <c r="P1412" s="467" t="s">
        <v>445</v>
      </c>
      <c r="Q1412" s="467" t="s">
        <v>504</v>
      </c>
      <c r="R1412" s="467" t="s">
        <v>2168</v>
      </c>
      <c r="S1412" s="467" t="s">
        <v>61</v>
      </c>
      <c r="T1412" s="467" t="s">
        <v>240</v>
      </c>
      <c r="U1412" s="467" t="s">
        <v>302</v>
      </c>
      <c r="V1412" s="467">
        <v>174.58</v>
      </c>
      <c r="W1412" s="467">
        <v>190.66</v>
      </c>
    </row>
    <row r="1413" spans="1:23">
      <c r="A1413" s="467"/>
      <c r="B1413" s="467"/>
      <c r="C1413" s="468" t="s">
        <v>4128</v>
      </c>
      <c r="D1413" s="467" t="s">
        <v>212</v>
      </c>
      <c r="E1413" s="467" t="s">
        <v>259</v>
      </c>
      <c r="F1413" s="472">
        <v>43769</v>
      </c>
      <c r="G1413" s="467" t="s">
        <v>3038</v>
      </c>
      <c r="H1413" s="467" t="s">
        <v>2258</v>
      </c>
      <c r="I1413" s="467" t="s">
        <v>2176</v>
      </c>
      <c r="J1413" s="467" t="s">
        <v>4129</v>
      </c>
      <c r="K1413" s="467">
        <v>35.85</v>
      </c>
      <c r="L1413" s="467" t="s">
        <v>10</v>
      </c>
      <c r="M1413" s="467">
        <v>44.1</v>
      </c>
      <c r="N1413" s="467" t="s">
        <v>387</v>
      </c>
      <c r="O1413" s="467" t="s">
        <v>3007</v>
      </c>
      <c r="P1413" s="467" t="s">
        <v>307</v>
      </c>
      <c r="Q1413" s="467" t="s">
        <v>504</v>
      </c>
      <c r="R1413" s="467" t="s">
        <v>2168</v>
      </c>
      <c r="S1413" s="467" t="s">
        <v>61</v>
      </c>
      <c r="T1413" s="467" t="s">
        <v>240</v>
      </c>
      <c r="U1413" s="467" t="s">
        <v>302</v>
      </c>
      <c r="V1413" s="467">
        <v>40.380000000000003</v>
      </c>
      <c r="W1413" s="467">
        <v>44.1</v>
      </c>
    </row>
    <row r="1414" spans="1:23">
      <c r="A1414" s="467"/>
      <c r="B1414" s="467"/>
      <c r="C1414" s="468" t="s">
        <v>4130</v>
      </c>
      <c r="D1414" s="467" t="s">
        <v>212</v>
      </c>
      <c r="E1414" s="467" t="s">
        <v>259</v>
      </c>
      <c r="F1414" s="472">
        <v>43769</v>
      </c>
      <c r="G1414" s="467" t="s">
        <v>3041</v>
      </c>
      <c r="H1414" s="467" t="s">
        <v>2258</v>
      </c>
      <c r="I1414" s="467" t="s">
        <v>2176</v>
      </c>
      <c r="J1414" s="467" t="s">
        <v>4131</v>
      </c>
      <c r="K1414" s="467">
        <v>26.92</v>
      </c>
      <c r="L1414" s="467" t="s">
        <v>10</v>
      </c>
      <c r="M1414" s="467">
        <v>33.11</v>
      </c>
      <c r="N1414" s="467" t="s">
        <v>391</v>
      </c>
      <c r="O1414" s="467" t="s">
        <v>3009</v>
      </c>
      <c r="P1414" s="467" t="s">
        <v>307</v>
      </c>
      <c r="Q1414" s="467" t="s">
        <v>504</v>
      </c>
      <c r="R1414" s="467" t="s">
        <v>2168</v>
      </c>
      <c r="S1414" s="467" t="s">
        <v>61</v>
      </c>
      <c r="T1414" s="467" t="s">
        <v>240</v>
      </c>
      <c r="U1414" s="467" t="s">
        <v>302</v>
      </c>
      <c r="V1414" s="467">
        <v>30.32</v>
      </c>
      <c r="W1414" s="467">
        <v>33.11</v>
      </c>
    </row>
    <row r="1415" spans="1:23">
      <c r="A1415" s="467"/>
      <c r="B1415" s="467"/>
      <c r="C1415" s="468" t="s">
        <v>4132</v>
      </c>
      <c r="D1415" s="467" t="s">
        <v>212</v>
      </c>
      <c r="E1415" s="467" t="s">
        <v>259</v>
      </c>
      <c r="F1415" s="472">
        <v>43769</v>
      </c>
      <c r="G1415" s="467" t="s">
        <v>2740</v>
      </c>
      <c r="H1415" s="467" t="s">
        <v>2258</v>
      </c>
      <c r="I1415" s="467" t="s">
        <v>2176</v>
      </c>
      <c r="J1415" s="467" t="s">
        <v>4133</v>
      </c>
      <c r="K1415" s="467">
        <v>0.3</v>
      </c>
      <c r="L1415" s="467" t="s">
        <v>10</v>
      </c>
      <c r="M1415" s="467">
        <v>0.37</v>
      </c>
      <c r="N1415" s="467" t="s">
        <v>394</v>
      </c>
      <c r="O1415" s="467" t="s">
        <v>2399</v>
      </c>
      <c r="P1415" s="467" t="s">
        <v>307</v>
      </c>
      <c r="Q1415" s="467" t="s">
        <v>504</v>
      </c>
      <c r="R1415" s="467" t="s">
        <v>2168</v>
      </c>
      <c r="S1415" s="467" t="s">
        <v>61</v>
      </c>
      <c r="T1415" s="467" t="s">
        <v>240</v>
      </c>
      <c r="U1415" s="467" t="s">
        <v>302</v>
      </c>
      <c r="V1415" s="467">
        <v>0.34</v>
      </c>
      <c r="W1415" s="467">
        <v>0.37</v>
      </c>
    </row>
    <row r="1416" spans="1:23">
      <c r="A1416" s="467"/>
      <c r="B1416" s="467"/>
      <c r="C1416" s="468" t="s">
        <v>4134</v>
      </c>
      <c r="D1416" s="467" t="s">
        <v>212</v>
      </c>
      <c r="E1416" s="467" t="s">
        <v>259</v>
      </c>
      <c r="F1416" s="472">
        <v>43769</v>
      </c>
      <c r="G1416" s="467" t="s">
        <v>3043</v>
      </c>
      <c r="H1416" s="467" t="s">
        <v>2258</v>
      </c>
      <c r="I1416" s="467" t="s">
        <v>2176</v>
      </c>
      <c r="J1416" s="467" t="s">
        <v>4135</v>
      </c>
      <c r="K1416" s="467">
        <v>4.49</v>
      </c>
      <c r="L1416" s="467" t="s">
        <v>10</v>
      </c>
      <c r="M1416" s="467">
        <v>5.52</v>
      </c>
      <c r="N1416" s="467" t="s">
        <v>394</v>
      </c>
      <c r="O1416" s="467" t="s">
        <v>2399</v>
      </c>
      <c r="P1416" s="467" t="s">
        <v>307</v>
      </c>
      <c r="Q1416" s="467" t="s">
        <v>504</v>
      </c>
      <c r="R1416" s="467" t="s">
        <v>2168</v>
      </c>
      <c r="S1416" s="467" t="s">
        <v>61</v>
      </c>
      <c r="T1416" s="467" t="s">
        <v>240</v>
      </c>
      <c r="U1416" s="467" t="s">
        <v>302</v>
      </c>
      <c r="V1416" s="467">
        <v>5.0599999999999996</v>
      </c>
      <c r="W1416" s="467">
        <v>5.52</v>
      </c>
    </row>
    <row r="1417" spans="1:23">
      <c r="A1417" s="467"/>
      <c r="B1417" s="467"/>
      <c r="C1417" s="468" t="s">
        <v>4136</v>
      </c>
      <c r="D1417" s="467" t="s">
        <v>212</v>
      </c>
      <c r="E1417" s="467" t="s">
        <v>259</v>
      </c>
      <c r="F1417" s="472">
        <v>43799</v>
      </c>
      <c r="G1417" s="467" t="s">
        <v>3045</v>
      </c>
      <c r="H1417" s="467" t="s">
        <v>4137</v>
      </c>
      <c r="I1417" s="467" t="s">
        <v>2270</v>
      </c>
      <c r="J1417" s="467" t="s">
        <v>4138</v>
      </c>
      <c r="K1417" s="467">
        <v>180.77</v>
      </c>
      <c r="L1417" s="467" t="s">
        <v>10</v>
      </c>
      <c r="M1417" s="467">
        <v>233.96</v>
      </c>
      <c r="N1417" s="467" t="s">
        <v>387</v>
      </c>
      <c r="O1417" s="467" t="s">
        <v>3007</v>
      </c>
      <c r="P1417" s="467" t="s">
        <v>307</v>
      </c>
      <c r="Q1417" s="467" t="s">
        <v>504</v>
      </c>
      <c r="R1417" s="467" t="s">
        <v>2168</v>
      </c>
      <c r="S1417" s="467" t="s">
        <v>61</v>
      </c>
      <c r="T1417" s="467" t="s">
        <v>240</v>
      </c>
      <c r="U1417" s="467" t="s">
        <v>2272</v>
      </c>
      <c r="V1417" s="467">
        <v>209.71</v>
      </c>
      <c r="W1417" s="467">
        <v>233.96</v>
      </c>
    </row>
    <row r="1418" spans="1:23">
      <c r="A1418" s="467"/>
      <c r="B1418" s="467"/>
      <c r="C1418" s="468" t="s">
        <v>4139</v>
      </c>
      <c r="D1418" s="467" t="s">
        <v>212</v>
      </c>
      <c r="E1418" s="467" t="s">
        <v>259</v>
      </c>
      <c r="F1418" s="472">
        <v>43799</v>
      </c>
      <c r="G1418" s="467" t="s">
        <v>3047</v>
      </c>
      <c r="H1418" s="467" t="s">
        <v>3048</v>
      </c>
      <c r="I1418" s="467" t="s">
        <v>2270</v>
      </c>
      <c r="J1418" s="467" t="s">
        <v>4140</v>
      </c>
      <c r="K1418" s="467">
        <v>25.56</v>
      </c>
      <c r="L1418" s="467" t="s">
        <v>10</v>
      </c>
      <c r="M1418" s="467">
        <v>33.08</v>
      </c>
      <c r="N1418" s="467" t="s">
        <v>391</v>
      </c>
      <c r="O1418" s="467" t="s">
        <v>3009</v>
      </c>
      <c r="P1418" s="467" t="s">
        <v>307</v>
      </c>
      <c r="Q1418" s="467" t="s">
        <v>504</v>
      </c>
      <c r="R1418" s="467" t="s">
        <v>2168</v>
      </c>
      <c r="S1418" s="467" t="s">
        <v>61</v>
      </c>
      <c r="T1418" s="467" t="s">
        <v>240</v>
      </c>
      <c r="U1418" s="467" t="s">
        <v>2272</v>
      </c>
      <c r="V1418" s="467">
        <v>29.65</v>
      </c>
      <c r="W1418" s="467">
        <v>33.08</v>
      </c>
    </row>
    <row r="1419" spans="1:23">
      <c r="A1419" s="467"/>
      <c r="B1419" s="467"/>
      <c r="C1419" s="468" t="s">
        <v>4141</v>
      </c>
      <c r="D1419" s="467" t="s">
        <v>212</v>
      </c>
      <c r="E1419" s="467" t="s">
        <v>259</v>
      </c>
      <c r="F1419" s="472">
        <v>43799</v>
      </c>
      <c r="G1419" s="467" t="s">
        <v>3051</v>
      </c>
      <c r="H1419" s="467" t="s">
        <v>3052</v>
      </c>
      <c r="I1419" s="467" t="s">
        <v>2270</v>
      </c>
      <c r="J1419" s="467" t="s">
        <v>4142</v>
      </c>
      <c r="K1419" s="467">
        <v>4.26</v>
      </c>
      <c r="L1419" s="467" t="s">
        <v>10</v>
      </c>
      <c r="M1419" s="467">
        <v>5.51</v>
      </c>
      <c r="N1419" s="467" t="s">
        <v>394</v>
      </c>
      <c r="O1419" s="467" t="s">
        <v>2399</v>
      </c>
      <c r="P1419" s="467" t="s">
        <v>307</v>
      </c>
      <c r="Q1419" s="467" t="s">
        <v>504</v>
      </c>
      <c r="R1419" s="467" t="s">
        <v>2168</v>
      </c>
      <c r="S1419" s="467" t="s">
        <v>61</v>
      </c>
      <c r="T1419" s="467" t="s">
        <v>240</v>
      </c>
      <c r="U1419" s="467" t="s">
        <v>2272</v>
      </c>
      <c r="V1419" s="467">
        <v>4.9400000000000004</v>
      </c>
      <c r="W1419" s="467">
        <v>5.51</v>
      </c>
    </row>
    <row r="1420" spans="1:23">
      <c r="A1420" s="467"/>
      <c r="B1420" s="467"/>
      <c r="C1420" s="468" t="s">
        <v>4143</v>
      </c>
      <c r="D1420" s="467" t="s">
        <v>212</v>
      </c>
      <c r="E1420" s="467" t="s">
        <v>259</v>
      </c>
      <c r="F1420" s="472">
        <v>43799</v>
      </c>
      <c r="G1420" s="467" t="s">
        <v>2274</v>
      </c>
      <c r="H1420" s="467" t="s">
        <v>3054</v>
      </c>
      <c r="I1420" s="467" t="s">
        <v>2270</v>
      </c>
      <c r="J1420" s="467" t="s">
        <v>4144</v>
      </c>
      <c r="K1420" s="467">
        <v>0.28999999999999998</v>
      </c>
      <c r="L1420" s="467" t="s">
        <v>10</v>
      </c>
      <c r="M1420" s="467">
        <v>0.37</v>
      </c>
      <c r="N1420" s="467" t="s">
        <v>394</v>
      </c>
      <c r="O1420" s="467" t="s">
        <v>2399</v>
      </c>
      <c r="P1420" s="467" t="s">
        <v>307</v>
      </c>
      <c r="Q1420" s="467" t="s">
        <v>504</v>
      </c>
      <c r="R1420" s="467" t="s">
        <v>2168</v>
      </c>
      <c r="S1420" s="467" t="s">
        <v>61</v>
      </c>
      <c r="T1420" s="467" t="s">
        <v>240</v>
      </c>
      <c r="U1420" s="467" t="s">
        <v>302</v>
      </c>
      <c r="V1420" s="467">
        <v>0.34</v>
      </c>
      <c r="W1420" s="467">
        <v>0.37</v>
      </c>
    </row>
    <row r="1421" spans="1:23">
      <c r="A1421" s="467"/>
      <c r="B1421" s="467"/>
      <c r="C1421" s="468" t="s">
        <v>4145</v>
      </c>
      <c r="D1421" s="467" t="s">
        <v>212</v>
      </c>
      <c r="E1421" s="467" t="s">
        <v>259</v>
      </c>
      <c r="F1421" s="472">
        <v>43830</v>
      </c>
      <c r="G1421" s="467" t="s">
        <v>3056</v>
      </c>
      <c r="H1421" s="467" t="s">
        <v>4146</v>
      </c>
      <c r="I1421" s="467" t="s">
        <v>2397</v>
      </c>
      <c r="J1421" s="467" t="s">
        <v>4147</v>
      </c>
      <c r="K1421" s="467">
        <v>258.61</v>
      </c>
      <c r="L1421" s="467" t="s">
        <v>10</v>
      </c>
      <c r="M1421" s="467">
        <v>334.45</v>
      </c>
      <c r="N1421" s="467" t="s">
        <v>387</v>
      </c>
      <c r="O1421" s="467" t="s">
        <v>3007</v>
      </c>
      <c r="P1421" s="467" t="s">
        <v>307</v>
      </c>
      <c r="Q1421" s="467" t="s">
        <v>504</v>
      </c>
      <c r="R1421" s="467" t="s">
        <v>2168</v>
      </c>
      <c r="S1421" s="467" t="s">
        <v>61</v>
      </c>
      <c r="T1421" s="467" t="s">
        <v>240</v>
      </c>
      <c r="U1421" s="467" t="s">
        <v>302</v>
      </c>
      <c r="V1421" s="467">
        <v>303.60000000000002</v>
      </c>
      <c r="W1421" s="467">
        <v>334.45</v>
      </c>
    </row>
    <row r="1422" spans="1:23">
      <c r="A1422" s="467"/>
      <c r="B1422" s="467"/>
      <c r="C1422" s="468" t="s">
        <v>4148</v>
      </c>
      <c r="D1422" s="467" t="s">
        <v>212</v>
      </c>
      <c r="E1422" s="467" t="s">
        <v>259</v>
      </c>
      <c r="F1422" s="472">
        <v>43830</v>
      </c>
      <c r="G1422" s="467" t="s">
        <v>3060</v>
      </c>
      <c r="H1422" s="467" t="s">
        <v>3061</v>
      </c>
      <c r="I1422" s="467" t="s">
        <v>2397</v>
      </c>
      <c r="J1422" s="467" t="s">
        <v>4149</v>
      </c>
      <c r="K1422" s="467">
        <v>49</v>
      </c>
      <c r="L1422" s="467" t="s">
        <v>10</v>
      </c>
      <c r="M1422" s="467">
        <v>63.37</v>
      </c>
      <c r="N1422" s="467" t="s">
        <v>391</v>
      </c>
      <c r="O1422" s="467" t="s">
        <v>3009</v>
      </c>
      <c r="P1422" s="467" t="s">
        <v>307</v>
      </c>
      <c r="Q1422" s="467" t="s">
        <v>504</v>
      </c>
      <c r="R1422" s="467" t="s">
        <v>2168</v>
      </c>
      <c r="S1422" s="467" t="s">
        <v>61</v>
      </c>
      <c r="T1422" s="467" t="s">
        <v>240</v>
      </c>
      <c r="U1422" s="467" t="s">
        <v>302</v>
      </c>
      <c r="V1422" s="467">
        <v>57.53</v>
      </c>
      <c r="W1422" s="467">
        <v>63.37</v>
      </c>
    </row>
    <row r="1423" spans="1:23">
      <c r="A1423" s="467"/>
      <c r="B1423" s="467"/>
      <c r="C1423" s="468" t="s">
        <v>4150</v>
      </c>
      <c r="D1423" s="467" t="s">
        <v>212</v>
      </c>
      <c r="E1423" s="467" t="s">
        <v>259</v>
      </c>
      <c r="F1423" s="472">
        <v>43830</v>
      </c>
      <c r="G1423" s="467" t="s">
        <v>3064</v>
      </c>
      <c r="H1423" s="467" t="s">
        <v>3065</v>
      </c>
      <c r="I1423" s="467" t="s">
        <v>2397</v>
      </c>
      <c r="J1423" s="467" t="s">
        <v>4151</v>
      </c>
      <c r="K1423" s="467">
        <v>8.17</v>
      </c>
      <c r="L1423" s="467" t="s">
        <v>10</v>
      </c>
      <c r="M1423" s="467">
        <v>10.56</v>
      </c>
      <c r="N1423" s="467" t="s">
        <v>394</v>
      </c>
      <c r="O1423" s="467" t="s">
        <v>2399</v>
      </c>
      <c r="P1423" s="467" t="s">
        <v>307</v>
      </c>
      <c r="Q1423" s="467" t="s">
        <v>504</v>
      </c>
      <c r="R1423" s="467" t="s">
        <v>2168</v>
      </c>
      <c r="S1423" s="467" t="s">
        <v>61</v>
      </c>
      <c r="T1423" s="467" t="s">
        <v>240</v>
      </c>
      <c r="U1423" s="467" t="s">
        <v>302</v>
      </c>
      <c r="V1423" s="467">
        <v>9.59</v>
      </c>
      <c r="W1423" s="467">
        <v>10.56</v>
      </c>
    </row>
    <row r="1424" spans="1:23">
      <c r="A1424" s="467"/>
      <c r="B1424" s="467"/>
      <c r="C1424" s="468" t="s">
        <v>4152</v>
      </c>
      <c r="D1424" s="467" t="s">
        <v>212</v>
      </c>
      <c r="E1424" s="467" t="s">
        <v>259</v>
      </c>
      <c r="F1424" s="472">
        <v>43830</v>
      </c>
      <c r="G1424" s="467" t="s">
        <v>3068</v>
      </c>
      <c r="H1424" s="467" t="s">
        <v>4153</v>
      </c>
      <c r="I1424" s="467" t="s">
        <v>2397</v>
      </c>
      <c r="J1424" s="467" t="s">
        <v>4138</v>
      </c>
      <c r="K1424" s="467">
        <v>179.67</v>
      </c>
      <c r="L1424" s="467" t="s">
        <v>10</v>
      </c>
      <c r="M1424" s="467">
        <v>232.36</v>
      </c>
      <c r="N1424" s="467" t="s">
        <v>387</v>
      </c>
      <c r="O1424" s="467" t="s">
        <v>3007</v>
      </c>
      <c r="P1424" s="467" t="s">
        <v>307</v>
      </c>
      <c r="Q1424" s="467" t="s">
        <v>504</v>
      </c>
      <c r="R1424" s="467" t="s">
        <v>2168</v>
      </c>
      <c r="S1424" s="467" t="s">
        <v>61</v>
      </c>
      <c r="T1424" s="467" t="s">
        <v>240</v>
      </c>
      <c r="U1424" s="467" t="s">
        <v>302</v>
      </c>
      <c r="V1424" s="467">
        <v>210.93</v>
      </c>
      <c r="W1424" s="467">
        <v>232.36</v>
      </c>
    </row>
    <row r="1425" spans="1:23">
      <c r="A1425" s="467"/>
      <c r="B1425" s="467"/>
      <c r="C1425" s="468" t="s">
        <v>4154</v>
      </c>
      <c r="D1425" s="467" t="s">
        <v>212</v>
      </c>
      <c r="E1425" s="467" t="s">
        <v>259</v>
      </c>
      <c r="F1425" s="472">
        <v>43830</v>
      </c>
      <c r="G1425" s="467" t="s">
        <v>3071</v>
      </c>
      <c r="H1425" s="467" t="s">
        <v>3072</v>
      </c>
      <c r="I1425" s="467" t="s">
        <v>2397</v>
      </c>
      <c r="J1425" s="467" t="s">
        <v>4140</v>
      </c>
      <c r="K1425" s="467">
        <v>25.58</v>
      </c>
      <c r="L1425" s="467" t="s">
        <v>10</v>
      </c>
      <c r="M1425" s="467">
        <v>33.08</v>
      </c>
      <c r="N1425" s="467" t="s">
        <v>391</v>
      </c>
      <c r="O1425" s="467" t="s">
        <v>3009</v>
      </c>
      <c r="P1425" s="467" t="s">
        <v>307</v>
      </c>
      <c r="Q1425" s="467" t="s">
        <v>504</v>
      </c>
      <c r="R1425" s="467" t="s">
        <v>2168</v>
      </c>
      <c r="S1425" s="467" t="s">
        <v>61</v>
      </c>
      <c r="T1425" s="467" t="s">
        <v>240</v>
      </c>
      <c r="U1425" s="467" t="s">
        <v>302</v>
      </c>
      <c r="V1425" s="467">
        <v>30.03</v>
      </c>
      <c r="W1425" s="467">
        <v>33.08</v>
      </c>
    </row>
    <row r="1426" spans="1:23">
      <c r="A1426" s="467"/>
      <c r="B1426" s="467"/>
      <c r="C1426" s="468" t="s">
        <v>4155</v>
      </c>
      <c r="D1426" s="467" t="s">
        <v>212</v>
      </c>
      <c r="E1426" s="467" t="s">
        <v>259</v>
      </c>
      <c r="F1426" s="472">
        <v>43830</v>
      </c>
      <c r="G1426" s="467" t="s">
        <v>3074</v>
      </c>
      <c r="H1426" s="467" t="s">
        <v>3075</v>
      </c>
      <c r="I1426" s="467" t="s">
        <v>2397</v>
      </c>
      <c r="J1426" s="467" t="s">
        <v>4142</v>
      </c>
      <c r="K1426" s="467">
        <v>4.26</v>
      </c>
      <c r="L1426" s="467" t="s">
        <v>10</v>
      </c>
      <c r="M1426" s="467">
        <v>5.51</v>
      </c>
      <c r="N1426" s="467" t="s">
        <v>394</v>
      </c>
      <c r="O1426" s="467" t="s">
        <v>2399</v>
      </c>
      <c r="P1426" s="467" t="s">
        <v>307</v>
      </c>
      <c r="Q1426" s="467" t="s">
        <v>504</v>
      </c>
      <c r="R1426" s="467" t="s">
        <v>2168</v>
      </c>
      <c r="S1426" s="467" t="s">
        <v>61</v>
      </c>
      <c r="T1426" s="467" t="s">
        <v>240</v>
      </c>
      <c r="U1426" s="467" t="s">
        <v>302</v>
      </c>
      <c r="V1426" s="467">
        <v>5</v>
      </c>
      <c r="W1426" s="467">
        <v>5.51</v>
      </c>
    </row>
    <row r="1427" spans="1:23">
      <c r="A1427" s="467"/>
      <c r="B1427" s="467"/>
      <c r="C1427" s="468" t="s">
        <v>4156</v>
      </c>
      <c r="D1427" s="467" t="s">
        <v>212</v>
      </c>
      <c r="E1427" s="467" t="s">
        <v>259</v>
      </c>
      <c r="F1427" s="472">
        <v>43830</v>
      </c>
      <c r="G1427" s="467" t="s">
        <v>2395</v>
      </c>
      <c r="H1427" s="467" t="s">
        <v>2396</v>
      </c>
      <c r="I1427" s="467" t="s">
        <v>2397</v>
      </c>
      <c r="J1427" s="467" t="s">
        <v>4144</v>
      </c>
      <c r="K1427" s="467">
        <v>0.54</v>
      </c>
      <c r="L1427" s="467" t="s">
        <v>10</v>
      </c>
      <c r="M1427" s="467">
        <v>0.7</v>
      </c>
      <c r="N1427" s="467" t="s">
        <v>394</v>
      </c>
      <c r="O1427" s="467" t="s">
        <v>2399</v>
      </c>
      <c r="P1427" s="467" t="s">
        <v>307</v>
      </c>
      <c r="Q1427" s="467" t="s">
        <v>504</v>
      </c>
      <c r="R1427" s="467" t="s">
        <v>2168</v>
      </c>
      <c r="S1427" s="467" t="s">
        <v>61</v>
      </c>
      <c r="T1427" s="467" t="s">
        <v>240</v>
      </c>
      <c r="U1427" s="467" t="s">
        <v>302</v>
      </c>
      <c r="V1427" s="467">
        <v>0.63</v>
      </c>
      <c r="W1427" s="467">
        <v>0.7</v>
      </c>
    </row>
    <row r="1428" spans="1:23">
      <c r="A1428" s="467"/>
      <c r="B1428" s="467"/>
      <c r="C1428" s="468" t="s">
        <v>4157</v>
      </c>
      <c r="D1428" s="467" t="s">
        <v>212</v>
      </c>
      <c r="E1428" s="467" t="s">
        <v>259</v>
      </c>
      <c r="F1428" s="472">
        <v>43830</v>
      </c>
      <c r="G1428" s="467" t="s">
        <v>2395</v>
      </c>
      <c r="H1428" s="467" t="s">
        <v>3078</v>
      </c>
      <c r="I1428" s="467" t="s">
        <v>2397</v>
      </c>
      <c r="J1428" s="467" t="s">
        <v>4144</v>
      </c>
      <c r="K1428" s="467">
        <v>0.28999999999999998</v>
      </c>
      <c r="L1428" s="467" t="s">
        <v>10</v>
      </c>
      <c r="M1428" s="467">
        <v>0.37</v>
      </c>
      <c r="N1428" s="467" t="s">
        <v>394</v>
      </c>
      <c r="O1428" s="467" t="s">
        <v>2399</v>
      </c>
      <c r="P1428" s="467" t="s">
        <v>307</v>
      </c>
      <c r="Q1428" s="467" t="s">
        <v>504</v>
      </c>
      <c r="R1428" s="467" t="s">
        <v>2168</v>
      </c>
      <c r="S1428" s="467" t="s">
        <v>61</v>
      </c>
      <c r="T1428" s="467" t="s">
        <v>240</v>
      </c>
      <c r="U1428" s="467" t="s">
        <v>302</v>
      </c>
      <c r="V1428" s="467">
        <v>0.34</v>
      </c>
      <c r="W1428" s="467">
        <v>0.37</v>
      </c>
    </row>
    <row r="1429" spans="1:23">
      <c r="A1429" s="467"/>
      <c r="B1429" s="467"/>
      <c r="C1429" s="468" t="s">
        <v>4158</v>
      </c>
      <c r="D1429" s="467" t="s">
        <v>213</v>
      </c>
      <c r="E1429" s="467" t="s">
        <v>259</v>
      </c>
      <c r="F1429" s="472">
        <v>43496</v>
      </c>
      <c r="G1429" s="467" t="s">
        <v>508</v>
      </c>
      <c r="H1429" s="467" t="s">
        <v>3005</v>
      </c>
      <c r="I1429" s="467" t="s">
        <v>3006</v>
      </c>
      <c r="J1429" s="467" t="s">
        <v>509</v>
      </c>
      <c r="K1429" s="467">
        <v>32.659999999999997</v>
      </c>
      <c r="L1429" s="467" t="s">
        <v>10</v>
      </c>
      <c r="M1429" s="467">
        <v>41.67</v>
      </c>
      <c r="N1429" s="467" t="s">
        <v>510</v>
      </c>
      <c r="O1429" s="467" t="s">
        <v>4064</v>
      </c>
      <c r="P1429" s="467" t="s">
        <v>307</v>
      </c>
      <c r="Q1429" s="467" t="s">
        <v>424</v>
      </c>
      <c r="R1429" s="467" t="s">
        <v>2168</v>
      </c>
      <c r="S1429" s="467" t="s">
        <v>61</v>
      </c>
      <c r="T1429" s="467" t="s">
        <v>240</v>
      </c>
      <c r="U1429" s="467" t="s">
        <v>302</v>
      </c>
      <c r="V1429" s="467">
        <v>36.18</v>
      </c>
      <c r="W1429" s="467">
        <v>41.67</v>
      </c>
    </row>
    <row r="1430" spans="1:23">
      <c r="A1430" s="467"/>
      <c r="B1430" s="467"/>
      <c r="C1430" s="468" t="s">
        <v>4159</v>
      </c>
      <c r="D1430" s="467" t="s">
        <v>213</v>
      </c>
      <c r="E1430" s="467" t="s">
        <v>259</v>
      </c>
      <c r="F1430" s="472">
        <v>43524</v>
      </c>
      <c r="G1430" s="467" t="s">
        <v>513</v>
      </c>
      <c r="H1430" s="467" t="s">
        <v>4160</v>
      </c>
      <c r="I1430" s="467" t="s">
        <v>2825</v>
      </c>
      <c r="J1430" s="467" t="s">
        <v>514</v>
      </c>
      <c r="K1430" s="467">
        <v>10.96</v>
      </c>
      <c r="L1430" s="467" t="s">
        <v>10</v>
      </c>
      <c r="M1430" s="467">
        <v>14.39</v>
      </c>
      <c r="N1430" s="467" t="s">
        <v>510</v>
      </c>
      <c r="O1430" s="467" t="s">
        <v>4064</v>
      </c>
      <c r="P1430" s="467" t="s">
        <v>445</v>
      </c>
      <c r="Q1430" s="467" t="s">
        <v>504</v>
      </c>
      <c r="R1430" s="467" t="s">
        <v>2168</v>
      </c>
      <c r="S1430" s="467" t="s">
        <v>61</v>
      </c>
      <c r="T1430" s="467" t="s">
        <v>240</v>
      </c>
      <c r="U1430" s="467" t="s">
        <v>302</v>
      </c>
      <c r="V1430" s="467">
        <v>12.55</v>
      </c>
      <c r="W1430" s="467">
        <v>14.39</v>
      </c>
    </row>
    <row r="1431" spans="1:23">
      <c r="A1431" s="467"/>
      <c r="B1431" s="467"/>
      <c r="C1431" s="468" t="s">
        <v>4161</v>
      </c>
      <c r="D1431" s="467" t="s">
        <v>213</v>
      </c>
      <c r="E1431" s="467" t="s">
        <v>259</v>
      </c>
      <c r="F1431" s="472">
        <v>43524</v>
      </c>
      <c r="G1431" s="467" t="s">
        <v>515</v>
      </c>
      <c r="H1431" s="467" t="s">
        <v>4160</v>
      </c>
      <c r="I1431" s="467" t="s">
        <v>2825</v>
      </c>
      <c r="J1431" s="467" t="s">
        <v>514</v>
      </c>
      <c r="K1431" s="467">
        <v>36.07</v>
      </c>
      <c r="L1431" s="467" t="s">
        <v>10</v>
      </c>
      <c r="M1431" s="467">
        <v>47.38</v>
      </c>
      <c r="N1431" s="467" t="s">
        <v>510</v>
      </c>
      <c r="O1431" s="467" t="s">
        <v>4064</v>
      </c>
      <c r="P1431" s="467" t="s">
        <v>445</v>
      </c>
      <c r="Q1431" s="467" t="s">
        <v>504</v>
      </c>
      <c r="R1431" s="467" t="s">
        <v>2168</v>
      </c>
      <c r="S1431" s="467" t="s">
        <v>61</v>
      </c>
      <c r="T1431" s="467" t="s">
        <v>240</v>
      </c>
      <c r="U1431" s="467" t="s">
        <v>302</v>
      </c>
      <c r="V1431" s="467">
        <v>41.3</v>
      </c>
      <c r="W1431" s="467">
        <v>47.38</v>
      </c>
    </row>
    <row r="1432" spans="1:23">
      <c r="A1432" s="467"/>
      <c r="B1432" s="467"/>
      <c r="C1432" s="468" t="s">
        <v>4162</v>
      </c>
      <c r="D1432" s="467" t="s">
        <v>213</v>
      </c>
      <c r="E1432" s="467" t="s">
        <v>259</v>
      </c>
      <c r="F1432" s="472">
        <v>43524</v>
      </c>
      <c r="G1432" s="467" t="s">
        <v>511</v>
      </c>
      <c r="H1432" s="467" t="s">
        <v>2824</v>
      </c>
      <c r="I1432" s="467" t="s">
        <v>2825</v>
      </c>
      <c r="J1432" s="467" t="s">
        <v>512</v>
      </c>
      <c r="K1432" s="467">
        <v>23.51</v>
      </c>
      <c r="L1432" s="467" t="s">
        <v>10</v>
      </c>
      <c r="M1432" s="467">
        <v>30.88</v>
      </c>
      <c r="N1432" s="467" t="s">
        <v>510</v>
      </c>
      <c r="O1432" s="467" t="s">
        <v>4064</v>
      </c>
      <c r="P1432" s="467" t="s">
        <v>307</v>
      </c>
      <c r="Q1432" s="467" t="s">
        <v>424</v>
      </c>
      <c r="R1432" s="467" t="s">
        <v>2168</v>
      </c>
      <c r="S1432" s="467" t="s">
        <v>61</v>
      </c>
      <c r="T1432" s="467" t="s">
        <v>240</v>
      </c>
      <c r="U1432" s="467" t="s">
        <v>302</v>
      </c>
      <c r="V1432" s="467">
        <v>26.92</v>
      </c>
      <c r="W1432" s="467">
        <v>30.88</v>
      </c>
    </row>
    <row r="1433" spans="1:23">
      <c r="A1433" s="467"/>
      <c r="B1433" s="467"/>
      <c r="C1433" s="468" t="s">
        <v>4163</v>
      </c>
      <c r="D1433" s="467" t="s">
        <v>213</v>
      </c>
      <c r="E1433" s="467" t="s">
        <v>259</v>
      </c>
      <c r="F1433" s="472">
        <v>43524</v>
      </c>
      <c r="G1433" s="467" t="s">
        <v>516</v>
      </c>
      <c r="H1433" s="467" t="s">
        <v>2824</v>
      </c>
      <c r="I1433" s="467" t="s">
        <v>2825</v>
      </c>
      <c r="J1433" s="467" t="s">
        <v>517</v>
      </c>
      <c r="K1433" s="467">
        <v>8.69</v>
      </c>
      <c r="L1433" s="467" t="s">
        <v>10</v>
      </c>
      <c r="M1433" s="467">
        <v>11.41</v>
      </c>
      <c r="N1433" s="467" t="s">
        <v>510</v>
      </c>
      <c r="O1433" s="467" t="s">
        <v>4064</v>
      </c>
      <c r="P1433" s="467" t="s">
        <v>307</v>
      </c>
      <c r="Q1433" s="467" t="s">
        <v>424</v>
      </c>
      <c r="R1433" s="467" t="s">
        <v>2168</v>
      </c>
      <c r="S1433" s="467" t="s">
        <v>61</v>
      </c>
      <c r="T1433" s="467" t="s">
        <v>240</v>
      </c>
      <c r="U1433" s="467" t="s">
        <v>302</v>
      </c>
      <c r="V1433" s="467">
        <v>9.9499999999999993</v>
      </c>
      <c r="W1433" s="467">
        <v>11.41</v>
      </c>
    </row>
    <row r="1434" spans="1:23">
      <c r="A1434" s="467"/>
      <c r="B1434" s="467"/>
      <c r="C1434" s="468" t="s">
        <v>4164</v>
      </c>
      <c r="D1434" s="467" t="s">
        <v>213</v>
      </c>
      <c r="E1434" s="467" t="s">
        <v>259</v>
      </c>
      <c r="F1434" s="472">
        <v>43524</v>
      </c>
      <c r="G1434" s="467" t="s">
        <v>516</v>
      </c>
      <c r="H1434" s="467" t="s">
        <v>2824</v>
      </c>
      <c r="I1434" s="467" t="s">
        <v>2825</v>
      </c>
      <c r="J1434" s="467" t="s">
        <v>518</v>
      </c>
      <c r="K1434" s="467">
        <v>79.599999999999994</v>
      </c>
      <c r="L1434" s="467" t="s">
        <v>10</v>
      </c>
      <c r="M1434" s="467">
        <v>104.55</v>
      </c>
      <c r="N1434" s="467" t="s">
        <v>510</v>
      </c>
      <c r="O1434" s="467" t="s">
        <v>4064</v>
      </c>
      <c r="P1434" s="467" t="s">
        <v>307</v>
      </c>
      <c r="Q1434" s="467" t="s">
        <v>429</v>
      </c>
      <c r="R1434" s="467" t="s">
        <v>2168</v>
      </c>
      <c r="S1434" s="467" t="s">
        <v>61</v>
      </c>
      <c r="T1434" s="467" t="s">
        <v>240</v>
      </c>
      <c r="U1434" s="467" t="s">
        <v>302</v>
      </c>
      <c r="V1434" s="467">
        <v>91.14</v>
      </c>
      <c r="W1434" s="467">
        <v>104.55</v>
      </c>
    </row>
    <row r="1435" spans="1:23">
      <c r="A1435" s="467"/>
      <c r="B1435" s="467"/>
      <c r="C1435" s="468" t="s">
        <v>4165</v>
      </c>
      <c r="D1435" s="467" t="s">
        <v>213</v>
      </c>
      <c r="E1435" s="467" t="s">
        <v>259</v>
      </c>
      <c r="F1435" s="472">
        <v>43524</v>
      </c>
      <c r="G1435" s="467" t="s">
        <v>516</v>
      </c>
      <c r="H1435" s="467" t="s">
        <v>2824</v>
      </c>
      <c r="I1435" s="467" t="s">
        <v>2825</v>
      </c>
      <c r="J1435" s="467" t="s">
        <v>519</v>
      </c>
      <c r="K1435" s="467">
        <v>67.150000000000006</v>
      </c>
      <c r="L1435" s="467" t="s">
        <v>10</v>
      </c>
      <c r="M1435" s="467">
        <v>88.2</v>
      </c>
      <c r="N1435" s="467" t="s">
        <v>510</v>
      </c>
      <c r="O1435" s="467" t="s">
        <v>4064</v>
      </c>
      <c r="P1435" s="467" t="s">
        <v>307</v>
      </c>
      <c r="Q1435" s="467" t="s">
        <v>434</v>
      </c>
      <c r="R1435" s="467" t="s">
        <v>2168</v>
      </c>
      <c r="S1435" s="467" t="s">
        <v>61</v>
      </c>
      <c r="T1435" s="467" t="s">
        <v>240</v>
      </c>
      <c r="U1435" s="467" t="s">
        <v>302</v>
      </c>
      <c r="V1435" s="467">
        <v>76.88</v>
      </c>
      <c r="W1435" s="467">
        <v>88.2</v>
      </c>
    </row>
    <row r="1436" spans="1:23">
      <c r="A1436" s="467"/>
      <c r="B1436" s="467"/>
      <c r="C1436" s="468" t="s">
        <v>4166</v>
      </c>
      <c r="D1436" s="467" t="s">
        <v>213</v>
      </c>
      <c r="E1436" s="467" t="s">
        <v>259</v>
      </c>
      <c r="F1436" s="472">
        <v>43524</v>
      </c>
      <c r="G1436" s="467" t="s">
        <v>516</v>
      </c>
      <c r="H1436" s="467" t="s">
        <v>2824</v>
      </c>
      <c r="I1436" s="467" t="s">
        <v>2825</v>
      </c>
      <c r="J1436" s="467" t="s">
        <v>520</v>
      </c>
      <c r="K1436" s="467">
        <v>25.95</v>
      </c>
      <c r="L1436" s="467" t="s">
        <v>10</v>
      </c>
      <c r="M1436" s="467">
        <v>34.090000000000003</v>
      </c>
      <c r="N1436" s="467" t="s">
        <v>510</v>
      </c>
      <c r="O1436" s="467" t="s">
        <v>4064</v>
      </c>
      <c r="P1436" s="467" t="s">
        <v>307</v>
      </c>
      <c r="Q1436" s="467" t="s">
        <v>439</v>
      </c>
      <c r="R1436" s="467" t="s">
        <v>2168</v>
      </c>
      <c r="S1436" s="467" t="s">
        <v>61</v>
      </c>
      <c r="T1436" s="467" t="s">
        <v>240</v>
      </c>
      <c r="U1436" s="467" t="s">
        <v>302</v>
      </c>
      <c r="V1436" s="467">
        <v>29.71</v>
      </c>
      <c r="W1436" s="467">
        <v>34.090000000000003</v>
      </c>
    </row>
    <row r="1437" spans="1:23">
      <c r="A1437" s="467"/>
      <c r="B1437" s="467"/>
      <c r="C1437" s="468" t="s">
        <v>4167</v>
      </c>
      <c r="D1437" s="467" t="s">
        <v>213</v>
      </c>
      <c r="E1437" s="467" t="s">
        <v>259</v>
      </c>
      <c r="F1437" s="472">
        <v>43524</v>
      </c>
      <c r="G1437" s="467" t="s">
        <v>516</v>
      </c>
      <c r="H1437" s="467" t="s">
        <v>2824</v>
      </c>
      <c r="I1437" s="467" t="s">
        <v>2825</v>
      </c>
      <c r="J1437" s="467" t="s">
        <v>521</v>
      </c>
      <c r="K1437" s="467">
        <v>71.09</v>
      </c>
      <c r="L1437" s="467" t="s">
        <v>10</v>
      </c>
      <c r="M1437" s="467">
        <v>93.37</v>
      </c>
      <c r="N1437" s="467" t="s">
        <v>510</v>
      </c>
      <c r="O1437" s="467" t="s">
        <v>4064</v>
      </c>
      <c r="P1437" s="467" t="s">
        <v>307</v>
      </c>
      <c r="Q1437" s="467" t="s">
        <v>449</v>
      </c>
      <c r="R1437" s="467" t="s">
        <v>2168</v>
      </c>
      <c r="S1437" s="467" t="s">
        <v>61</v>
      </c>
      <c r="T1437" s="467" t="s">
        <v>240</v>
      </c>
      <c r="U1437" s="467" t="s">
        <v>302</v>
      </c>
      <c r="V1437" s="467">
        <v>81.400000000000006</v>
      </c>
      <c r="W1437" s="467">
        <v>93.37</v>
      </c>
    </row>
    <row r="1438" spans="1:23">
      <c r="A1438" s="467"/>
      <c r="B1438" s="467"/>
      <c r="C1438" s="468" t="s">
        <v>4168</v>
      </c>
      <c r="D1438" s="467" t="s">
        <v>213</v>
      </c>
      <c r="E1438" s="467" t="s">
        <v>259</v>
      </c>
      <c r="F1438" s="472">
        <v>43524</v>
      </c>
      <c r="G1438" s="467" t="s">
        <v>516</v>
      </c>
      <c r="H1438" s="467" t="s">
        <v>2824</v>
      </c>
      <c r="I1438" s="467" t="s">
        <v>2825</v>
      </c>
      <c r="J1438" s="467" t="s">
        <v>522</v>
      </c>
      <c r="K1438" s="467">
        <v>87.51</v>
      </c>
      <c r="L1438" s="467" t="s">
        <v>10</v>
      </c>
      <c r="M1438" s="467">
        <v>114.94</v>
      </c>
      <c r="N1438" s="467" t="s">
        <v>510</v>
      </c>
      <c r="O1438" s="467" t="s">
        <v>4064</v>
      </c>
      <c r="P1438" s="467" t="s">
        <v>307</v>
      </c>
      <c r="Q1438" s="467" t="s">
        <v>451</v>
      </c>
      <c r="R1438" s="467" t="s">
        <v>2168</v>
      </c>
      <c r="S1438" s="467" t="s">
        <v>61</v>
      </c>
      <c r="T1438" s="467" t="s">
        <v>240</v>
      </c>
      <c r="U1438" s="467" t="s">
        <v>302</v>
      </c>
      <c r="V1438" s="467">
        <v>100.2</v>
      </c>
      <c r="W1438" s="467">
        <v>114.94</v>
      </c>
    </row>
    <row r="1439" spans="1:23">
      <c r="A1439" s="467"/>
      <c r="B1439" s="467"/>
      <c r="C1439" s="468" t="s">
        <v>4169</v>
      </c>
      <c r="D1439" s="467" t="s">
        <v>213</v>
      </c>
      <c r="E1439" s="467" t="s">
        <v>259</v>
      </c>
      <c r="F1439" s="472">
        <v>43524</v>
      </c>
      <c r="G1439" s="467" t="s">
        <v>516</v>
      </c>
      <c r="H1439" s="467" t="s">
        <v>2824</v>
      </c>
      <c r="I1439" s="467" t="s">
        <v>2825</v>
      </c>
      <c r="J1439" s="467" t="s">
        <v>523</v>
      </c>
      <c r="K1439" s="467">
        <v>43.02</v>
      </c>
      <c r="L1439" s="467" t="s">
        <v>10</v>
      </c>
      <c r="M1439" s="467">
        <v>56.5</v>
      </c>
      <c r="N1439" s="467" t="s">
        <v>510</v>
      </c>
      <c r="O1439" s="467" t="s">
        <v>4064</v>
      </c>
      <c r="P1439" s="467" t="s">
        <v>307</v>
      </c>
      <c r="Q1439" s="467" t="s">
        <v>478</v>
      </c>
      <c r="R1439" s="467" t="s">
        <v>2168</v>
      </c>
      <c r="S1439" s="467" t="s">
        <v>61</v>
      </c>
      <c r="T1439" s="467" t="s">
        <v>240</v>
      </c>
      <c r="U1439" s="467" t="s">
        <v>302</v>
      </c>
      <c r="V1439" s="467">
        <v>49.26</v>
      </c>
      <c r="W1439" s="467">
        <v>56.5</v>
      </c>
    </row>
    <row r="1440" spans="1:23">
      <c r="A1440" s="467"/>
      <c r="B1440" s="467"/>
      <c r="C1440" s="468" t="s">
        <v>4170</v>
      </c>
      <c r="D1440" s="467" t="s">
        <v>213</v>
      </c>
      <c r="E1440" s="467" t="s">
        <v>259</v>
      </c>
      <c r="F1440" s="472">
        <v>43555</v>
      </c>
      <c r="G1440" s="467" t="s">
        <v>524</v>
      </c>
      <c r="H1440" s="467" t="s">
        <v>3084</v>
      </c>
      <c r="I1440" s="467" t="s">
        <v>2170</v>
      </c>
      <c r="J1440" s="467" t="s">
        <v>525</v>
      </c>
      <c r="K1440" s="467">
        <v>32.32</v>
      </c>
      <c r="L1440" s="467" t="s">
        <v>10</v>
      </c>
      <c r="M1440" s="467">
        <v>42.91</v>
      </c>
      <c r="N1440" s="467" t="s">
        <v>510</v>
      </c>
      <c r="O1440" s="467" t="s">
        <v>4064</v>
      </c>
      <c r="P1440" s="467" t="s">
        <v>307</v>
      </c>
      <c r="Q1440" s="467" t="s">
        <v>451</v>
      </c>
      <c r="R1440" s="467" t="s">
        <v>2168</v>
      </c>
      <c r="S1440" s="467" t="s">
        <v>61</v>
      </c>
      <c r="T1440" s="467" t="s">
        <v>240</v>
      </c>
      <c r="U1440" s="467" t="s">
        <v>302</v>
      </c>
      <c r="V1440" s="467">
        <v>37.799999999999997</v>
      </c>
      <c r="W1440" s="467">
        <v>42.91</v>
      </c>
    </row>
    <row r="1441" spans="1:23">
      <c r="A1441" s="467"/>
      <c r="B1441" s="467"/>
      <c r="C1441" s="468" t="s">
        <v>4171</v>
      </c>
      <c r="D1441" s="467" t="s">
        <v>213</v>
      </c>
      <c r="E1441" s="467" t="s">
        <v>259</v>
      </c>
      <c r="F1441" s="472">
        <v>43555</v>
      </c>
      <c r="G1441" s="467" t="s">
        <v>524</v>
      </c>
      <c r="H1441" s="467" t="s">
        <v>3084</v>
      </c>
      <c r="I1441" s="467" t="s">
        <v>2170</v>
      </c>
      <c r="J1441" s="467" t="s">
        <v>526</v>
      </c>
      <c r="K1441" s="467">
        <v>65.31</v>
      </c>
      <c r="L1441" s="467" t="s">
        <v>10</v>
      </c>
      <c r="M1441" s="467">
        <v>86.7</v>
      </c>
      <c r="N1441" s="467" t="s">
        <v>510</v>
      </c>
      <c r="O1441" s="467" t="s">
        <v>4064</v>
      </c>
      <c r="P1441" s="467" t="s">
        <v>307</v>
      </c>
      <c r="Q1441" s="467" t="s">
        <v>434</v>
      </c>
      <c r="R1441" s="467" t="s">
        <v>2168</v>
      </c>
      <c r="S1441" s="467" t="s">
        <v>61</v>
      </c>
      <c r="T1441" s="467" t="s">
        <v>240</v>
      </c>
      <c r="U1441" s="467" t="s">
        <v>302</v>
      </c>
      <c r="V1441" s="467">
        <v>76.38</v>
      </c>
      <c r="W1441" s="467">
        <v>86.7</v>
      </c>
    </row>
    <row r="1442" spans="1:23">
      <c r="A1442" s="467"/>
      <c r="B1442" s="467"/>
      <c r="C1442" s="468" t="s">
        <v>4172</v>
      </c>
      <c r="D1442" s="467" t="s">
        <v>213</v>
      </c>
      <c r="E1442" s="467" t="s">
        <v>259</v>
      </c>
      <c r="F1442" s="472">
        <v>43555</v>
      </c>
      <c r="G1442" s="467" t="s">
        <v>524</v>
      </c>
      <c r="H1442" s="467" t="s">
        <v>3084</v>
      </c>
      <c r="I1442" s="467" t="s">
        <v>2170</v>
      </c>
      <c r="J1442" s="467" t="s">
        <v>527</v>
      </c>
      <c r="K1442" s="467">
        <v>37.74</v>
      </c>
      <c r="L1442" s="467" t="s">
        <v>10</v>
      </c>
      <c r="M1442" s="467">
        <v>50.1</v>
      </c>
      <c r="N1442" s="467" t="s">
        <v>510</v>
      </c>
      <c r="O1442" s="467" t="s">
        <v>4064</v>
      </c>
      <c r="P1442" s="467" t="s">
        <v>307</v>
      </c>
      <c r="Q1442" s="467" t="s">
        <v>461</v>
      </c>
      <c r="R1442" s="467" t="s">
        <v>2168</v>
      </c>
      <c r="S1442" s="467" t="s">
        <v>61</v>
      </c>
      <c r="T1442" s="467" t="s">
        <v>240</v>
      </c>
      <c r="U1442" s="467" t="s">
        <v>302</v>
      </c>
      <c r="V1442" s="467">
        <v>44.14</v>
      </c>
      <c r="W1442" s="467">
        <v>50.1</v>
      </c>
    </row>
    <row r="1443" spans="1:23">
      <c r="A1443" s="467"/>
      <c r="B1443" s="467"/>
      <c r="C1443" s="468" t="s">
        <v>4173</v>
      </c>
      <c r="D1443" s="467" t="s">
        <v>213</v>
      </c>
      <c r="E1443" s="467" t="s">
        <v>259</v>
      </c>
      <c r="F1443" s="472">
        <v>43555</v>
      </c>
      <c r="G1443" s="467" t="s">
        <v>524</v>
      </c>
      <c r="H1443" s="467" t="s">
        <v>3084</v>
      </c>
      <c r="I1443" s="467" t="s">
        <v>2170</v>
      </c>
      <c r="J1443" s="467" t="s">
        <v>528</v>
      </c>
      <c r="K1443" s="467">
        <v>8.2899999999999991</v>
      </c>
      <c r="L1443" s="467" t="s">
        <v>10</v>
      </c>
      <c r="M1443" s="467">
        <v>11</v>
      </c>
      <c r="N1443" s="467" t="s">
        <v>510</v>
      </c>
      <c r="O1443" s="467" t="s">
        <v>4064</v>
      </c>
      <c r="P1443" s="467" t="s">
        <v>307</v>
      </c>
      <c r="Q1443" s="467" t="s">
        <v>478</v>
      </c>
      <c r="R1443" s="467" t="s">
        <v>2168</v>
      </c>
      <c r="S1443" s="467" t="s">
        <v>61</v>
      </c>
      <c r="T1443" s="467" t="s">
        <v>240</v>
      </c>
      <c r="U1443" s="467" t="s">
        <v>302</v>
      </c>
      <c r="V1443" s="467">
        <v>9.6999999999999993</v>
      </c>
      <c r="W1443" s="467">
        <v>11</v>
      </c>
    </row>
    <row r="1444" spans="1:23">
      <c r="A1444" s="467"/>
      <c r="B1444" s="467"/>
      <c r="C1444" s="468" t="s">
        <v>4174</v>
      </c>
      <c r="D1444" s="467" t="s">
        <v>213</v>
      </c>
      <c r="E1444" s="467" t="s">
        <v>259</v>
      </c>
      <c r="F1444" s="472">
        <v>43555</v>
      </c>
      <c r="G1444" s="467" t="s">
        <v>524</v>
      </c>
      <c r="H1444" s="467" t="s">
        <v>3084</v>
      </c>
      <c r="I1444" s="467" t="s">
        <v>2170</v>
      </c>
      <c r="J1444" s="467" t="s">
        <v>529</v>
      </c>
      <c r="K1444" s="467">
        <v>79.069999999999993</v>
      </c>
      <c r="L1444" s="467" t="s">
        <v>10</v>
      </c>
      <c r="M1444" s="467">
        <v>104.98</v>
      </c>
      <c r="N1444" s="467" t="s">
        <v>510</v>
      </c>
      <c r="O1444" s="467" t="s">
        <v>4064</v>
      </c>
      <c r="P1444" s="467" t="s">
        <v>307</v>
      </c>
      <c r="Q1444" s="467" t="s">
        <v>449</v>
      </c>
      <c r="R1444" s="467" t="s">
        <v>2168</v>
      </c>
      <c r="S1444" s="467" t="s">
        <v>61</v>
      </c>
      <c r="T1444" s="467" t="s">
        <v>240</v>
      </c>
      <c r="U1444" s="467" t="s">
        <v>302</v>
      </c>
      <c r="V1444" s="467">
        <v>92.48</v>
      </c>
      <c r="W1444" s="467">
        <v>104.98</v>
      </c>
    </row>
    <row r="1445" spans="1:23">
      <c r="A1445" s="467"/>
      <c r="B1445" s="467"/>
      <c r="C1445" s="468" t="s">
        <v>4175</v>
      </c>
      <c r="D1445" s="467" t="s">
        <v>213</v>
      </c>
      <c r="E1445" s="467" t="s">
        <v>259</v>
      </c>
      <c r="F1445" s="472">
        <v>43555</v>
      </c>
      <c r="G1445" s="467" t="s">
        <v>524</v>
      </c>
      <c r="H1445" s="467" t="s">
        <v>3084</v>
      </c>
      <c r="I1445" s="467" t="s">
        <v>2170</v>
      </c>
      <c r="J1445" s="467" t="s">
        <v>530</v>
      </c>
      <c r="K1445" s="467">
        <v>24.76</v>
      </c>
      <c r="L1445" s="467" t="s">
        <v>10</v>
      </c>
      <c r="M1445" s="467">
        <v>32.869999999999997</v>
      </c>
      <c r="N1445" s="467" t="s">
        <v>510</v>
      </c>
      <c r="O1445" s="467" t="s">
        <v>4064</v>
      </c>
      <c r="P1445" s="467" t="s">
        <v>307</v>
      </c>
      <c r="Q1445" s="467" t="s">
        <v>429</v>
      </c>
      <c r="R1445" s="467" t="s">
        <v>2168</v>
      </c>
      <c r="S1445" s="467" t="s">
        <v>61</v>
      </c>
      <c r="T1445" s="467" t="s">
        <v>240</v>
      </c>
      <c r="U1445" s="467" t="s">
        <v>302</v>
      </c>
      <c r="V1445" s="467">
        <v>28.96</v>
      </c>
      <c r="W1445" s="467">
        <v>32.869999999999997</v>
      </c>
    </row>
    <row r="1446" spans="1:23">
      <c r="A1446" s="467"/>
      <c r="B1446" s="467"/>
      <c r="C1446" s="468" t="s">
        <v>4176</v>
      </c>
      <c r="D1446" s="467" t="s">
        <v>213</v>
      </c>
      <c r="E1446" s="467" t="s">
        <v>259</v>
      </c>
      <c r="F1446" s="472">
        <v>43585</v>
      </c>
      <c r="G1446" s="467" t="s">
        <v>977</v>
      </c>
      <c r="H1446" s="467" t="s">
        <v>2790</v>
      </c>
      <c r="I1446" s="467" t="s">
        <v>2791</v>
      </c>
      <c r="J1446" s="467" t="s">
        <v>1113</v>
      </c>
      <c r="K1446" s="467">
        <v>3.45</v>
      </c>
      <c r="L1446" s="467" t="s">
        <v>10</v>
      </c>
      <c r="M1446" s="467">
        <v>4.5</v>
      </c>
      <c r="N1446" s="467" t="s">
        <v>510</v>
      </c>
      <c r="O1446" s="467" t="s">
        <v>4064</v>
      </c>
      <c r="P1446" s="467" t="s">
        <v>307</v>
      </c>
      <c r="Q1446" s="467" t="s">
        <v>424</v>
      </c>
      <c r="R1446" s="467" t="s">
        <v>2168</v>
      </c>
      <c r="S1446" s="467" t="s">
        <v>61</v>
      </c>
      <c r="T1446" s="467" t="s">
        <v>240</v>
      </c>
      <c r="U1446" s="467" t="s">
        <v>302</v>
      </c>
      <c r="V1446" s="467">
        <v>4.03</v>
      </c>
      <c r="W1446" s="467">
        <v>4.5</v>
      </c>
    </row>
    <row r="1447" spans="1:23">
      <c r="A1447" s="467"/>
      <c r="B1447" s="467"/>
      <c r="C1447" s="468" t="s">
        <v>4177</v>
      </c>
      <c r="D1447" s="467" t="s">
        <v>213</v>
      </c>
      <c r="E1447" s="467" t="s">
        <v>259</v>
      </c>
      <c r="F1447" s="472">
        <v>43585</v>
      </c>
      <c r="G1447" s="467" t="s">
        <v>976</v>
      </c>
      <c r="H1447" s="467" t="s">
        <v>2790</v>
      </c>
      <c r="I1447" s="467" t="s">
        <v>2791</v>
      </c>
      <c r="J1447" s="467" t="s">
        <v>1114</v>
      </c>
      <c r="K1447" s="467">
        <v>-1.53</v>
      </c>
      <c r="L1447" s="467" t="s">
        <v>10</v>
      </c>
      <c r="M1447" s="467">
        <v>-2</v>
      </c>
      <c r="N1447" s="467" t="s">
        <v>510</v>
      </c>
      <c r="O1447" s="467" t="s">
        <v>4064</v>
      </c>
      <c r="P1447" s="467" t="s">
        <v>307</v>
      </c>
      <c r="Q1447" s="467" t="s">
        <v>424</v>
      </c>
      <c r="R1447" s="467" t="s">
        <v>2168</v>
      </c>
      <c r="S1447" s="467" t="s">
        <v>61</v>
      </c>
      <c r="T1447" s="467" t="s">
        <v>240</v>
      </c>
      <c r="U1447" s="467" t="s">
        <v>302</v>
      </c>
      <c r="V1447" s="467">
        <v>-1.79</v>
      </c>
      <c r="W1447" s="467">
        <v>-2</v>
      </c>
    </row>
    <row r="1448" spans="1:23">
      <c r="A1448" s="467"/>
      <c r="B1448" s="467"/>
      <c r="C1448" s="468" t="s">
        <v>4178</v>
      </c>
      <c r="D1448" s="467" t="s">
        <v>213</v>
      </c>
      <c r="E1448" s="467" t="s">
        <v>259</v>
      </c>
      <c r="F1448" s="472">
        <v>43585</v>
      </c>
      <c r="G1448" s="467" t="s">
        <v>1115</v>
      </c>
      <c r="H1448" s="467" t="s">
        <v>4179</v>
      </c>
      <c r="I1448" s="467" t="s">
        <v>2791</v>
      </c>
      <c r="J1448" s="467" t="s">
        <v>1116</v>
      </c>
      <c r="K1448" s="467">
        <v>3.89</v>
      </c>
      <c r="L1448" s="467" t="s">
        <v>10</v>
      </c>
      <c r="M1448" s="467">
        <v>5.08</v>
      </c>
      <c r="N1448" s="467" t="s">
        <v>510</v>
      </c>
      <c r="O1448" s="467" t="s">
        <v>4064</v>
      </c>
      <c r="P1448" s="467" t="s">
        <v>445</v>
      </c>
      <c r="Q1448" s="467" t="s">
        <v>504</v>
      </c>
      <c r="R1448" s="467" t="s">
        <v>2168</v>
      </c>
      <c r="S1448" s="467" t="s">
        <v>61</v>
      </c>
      <c r="T1448" s="467" t="s">
        <v>240</v>
      </c>
      <c r="U1448" s="467" t="s">
        <v>302</v>
      </c>
      <c r="V1448" s="467">
        <v>4.55</v>
      </c>
      <c r="W1448" s="467">
        <v>5.08</v>
      </c>
    </row>
    <row r="1449" spans="1:23">
      <c r="A1449" s="467"/>
      <c r="B1449" s="467"/>
      <c r="C1449" s="468" t="s">
        <v>4180</v>
      </c>
      <c r="D1449" s="467" t="s">
        <v>213</v>
      </c>
      <c r="E1449" s="467" t="s">
        <v>259</v>
      </c>
      <c r="F1449" s="472">
        <v>43585</v>
      </c>
      <c r="G1449" s="467" t="s">
        <v>1115</v>
      </c>
      <c r="H1449" s="467" t="s">
        <v>4179</v>
      </c>
      <c r="I1449" s="467" t="s">
        <v>2791</v>
      </c>
      <c r="J1449" s="467" t="s">
        <v>1117</v>
      </c>
      <c r="K1449" s="467">
        <v>30.62</v>
      </c>
      <c r="L1449" s="467" t="s">
        <v>10</v>
      </c>
      <c r="M1449" s="467">
        <v>39.94</v>
      </c>
      <c r="N1449" s="467" t="s">
        <v>510</v>
      </c>
      <c r="O1449" s="467" t="s">
        <v>4064</v>
      </c>
      <c r="P1449" s="467" t="s">
        <v>445</v>
      </c>
      <c r="Q1449" s="467" t="s">
        <v>504</v>
      </c>
      <c r="R1449" s="467" t="s">
        <v>2168</v>
      </c>
      <c r="S1449" s="467" t="s">
        <v>61</v>
      </c>
      <c r="T1449" s="467" t="s">
        <v>240</v>
      </c>
      <c r="U1449" s="467" t="s">
        <v>302</v>
      </c>
      <c r="V1449" s="467">
        <v>35.79</v>
      </c>
      <c r="W1449" s="467">
        <v>39.94</v>
      </c>
    </row>
    <row r="1450" spans="1:23">
      <c r="A1450" s="467"/>
      <c r="B1450" s="467"/>
      <c r="C1450" s="468" t="s">
        <v>4181</v>
      </c>
      <c r="D1450" s="467" t="s">
        <v>213</v>
      </c>
      <c r="E1450" s="467" t="s">
        <v>259</v>
      </c>
      <c r="F1450" s="472">
        <v>43616</v>
      </c>
      <c r="G1450" s="467" t="s">
        <v>1118</v>
      </c>
      <c r="H1450" s="467" t="s">
        <v>3407</v>
      </c>
      <c r="I1450" s="467" t="s">
        <v>2800</v>
      </c>
      <c r="J1450" s="467" t="s">
        <v>1119</v>
      </c>
      <c r="K1450" s="467">
        <v>310.89999999999998</v>
      </c>
      <c r="L1450" s="467" t="s">
        <v>10</v>
      </c>
      <c r="M1450" s="467">
        <v>405.08</v>
      </c>
      <c r="N1450" s="467" t="s">
        <v>510</v>
      </c>
      <c r="O1450" s="467" t="s">
        <v>4064</v>
      </c>
      <c r="P1450" s="467" t="s">
        <v>445</v>
      </c>
      <c r="Q1450" s="467" t="s">
        <v>947</v>
      </c>
      <c r="R1450" s="467" t="s">
        <v>2168</v>
      </c>
      <c r="S1450" s="467" t="s">
        <v>61</v>
      </c>
      <c r="T1450" s="467" t="s">
        <v>240</v>
      </c>
      <c r="U1450" s="467" t="s">
        <v>302</v>
      </c>
      <c r="V1450" s="467">
        <v>360.09</v>
      </c>
      <c r="W1450" s="467">
        <v>405.08</v>
      </c>
    </row>
    <row r="1451" spans="1:23">
      <c r="A1451" s="467"/>
      <c r="B1451" s="467"/>
      <c r="C1451" s="468" t="s">
        <v>4182</v>
      </c>
      <c r="D1451" s="467" t="s">
        <v>213</v>
      </c>
      <c r="E1451" s="467" t="s">
        <v>259</v>
      </c>
      <c r="F1451" s="472">
        <v>43616</v>
      </c>
      <c r="G1451" s="467" t="s">
        <v>1120</v>
      </c>
      <c r="H1451" s="467" t="s">
        <v>2799</v>
      </c>
      <c r="I1451" s="467" t="s">
        <v>2800</v>
      </c>
      <c r="J1451" s="467" t="s">
        <v>1121</v>
      </c>
      <c r="K1451" s="467">
        <v>7.51</v>
      </c>
      <c r="L1451" s="467" t="s">
        <v>10</v>
      </c>
      <c r="M1451" s="467">
        <v>9.7799999999999994</v>
      </c>
      <c r="N1451" s="467" t="s">
        <v>510</v>
      </c>
      <c r="O1451" s="467" t="s">
        <v>4064</v>
      </c>
      <c r="P1451" s="467" t="s">
        <v>307</v>
      </c>
      <c r="Q1451" s="467" t="s">
        <v>424</v>
      </c>
      <c r="R1451" s="467" t="s">
        <v>2168</v>
      </c>
      <c r="S1451" s="467" t="s">
        <v>61</v>
      </c>
      <c r="T1451" s="467" t="s">
        <v>240</v>
      </c>
      <c r="U1451" s="467" t="s">
        <v>302</v>
      </c>
      <c r="V1451" s="467">
        <v>8.6999999999999993</v>
      </c>
      <c r="W1451" s="467">
        <v>9.7799999999999994</v>
      </c>
    </row>
    <row r="1452" spans="1:23">
      <c r="A1452" s="467"/>
      <c r="B1452" s="467"/>
      <c r="C1452" s="468" t="s">
        <v>4183</v>
      </c>
      <c r="D1452" s="467" t="s">
        <v>213</v>
      </c>
      <c r="E1452" s="467" t="s">
        <v>259</v>
      </c>
      <c r="F1452" s="472">
        <v>43616</v>
      </c>
      <c r="G1452" s="467" t="s">
        <v>1120</v>
      </c>
      <c r="H1452" s="467" t="s">
        <v>2799</v>
      </c>
      <c r="I1452" s="467" t="s">
        <v>2800</v>
      </c>
      <c r="J1452" s="467" t="s">
        <v>1122</v>
      </c>
      <c r="K1452" s="467">
        <v>120.55</v>
      </c>
      <c r="L1452" s="467" t="s">
        <v>10</v>
      </c>
      <c r="M1452" s="467">
        <v>157.07</v>
      </c>
      <c r="N1452" s="467" t="s">
        <v>510</v>
      </c>
      <c r="O1452" s="467" t="s">
        <v>4064</v>
      </c>
      <c r="P1452" s="467" t="s">
        <v>307</v>
      </c>
      <c r="Q1452" s="467" t="s">
        <v>429</v>
      </c>
      <c r="R1452" s="467" t="s">
        <v>2168</v>
      </c>
      <c r="S1452" s="467" t="s">
        <v>61</v>
      </c>
      <c r="T1452" s="467" t="s">
        <v>240</v>
      </c>
      <c r="U1452" s="467" t="s">
        <v>302</v>
      </c>
      <c r="V1452" s="467">
        <v>139.62</v>
      </c>
      <c r="W1452" s="467">
        <v>157.07</v>
      </c>
    </row>
    <row r="1453" spans="1:23">
      <c r="A1453" s="467"/>
      <c r="B1453" s="467"/>
      <c r="C1453" s="468" t="s">
        <v>4184</v>
      </c>
      <c r="D1453" s="467" t="s">
        <v>213</v>
      </c>
      <c r="E1453" s="467" t="s">
        <v>259</v>
      </c>
      <c r="F1453" s="472">
        <v>43616</v>
      </c>
      <c r="G1453" s="467" t="s">
        <v>1120</v>
      </c>
      <c r="H1453" s="467" t="s">
        <v>2799</v>
      </c>
      <c r="I1453" s="467" t="s">
        <v>2800</v>
      </c>
      <c r="J1453" s="467" t="s">
        <v>1123</v>
      </c>
      <c r="K1453" s="467">
        <v>21.68</v>
      </c>
      <c r="L1453" s="467" t="s">
        <v>10</v>
      </c>
      <c r="M1453" s="467">
        <v>28.25</v>
      </c>
      <c r="N1453" s="467" t="s">
        <v>510</v>
      </c>
      <c r="O1453" s="467" t="s">
        <v>4064</v>
      </c>
      <c r="P1453" s="467" t="s">
        <v>307</v>
      </c>
      <c r="Q1453" s="467" t="s">
        <v>434</v>
      </c>
      <c r="R1453" s="467" t="s">
        <v>2168</v>
      </c>
      <c r="S1453" s="467" t="s">
        <v>61</v>
      </c>
      <c r="T1453" s="467" t="s">
        <v>240</v>
      </c>
      <c r="U1453" s="467" t="s">
        <v>302</v>
      </c>
      <c r="V1453" s="467">
        <v>25.11</v>
      </c>
      <c r="W1453" s="467">
        <v>28.25</v>
      </c>
    </row>
    <row r="1454" spans="1:23">
      <c r="A1454" s="467"/>
      <c r="B1454" s="467"/>
      <c r="C1454" s="468" t="s">
        <v>4185</v>
      </c>
      <c r="D1454" s="467" t="s">
        <v>213</v>
      </c>
      <c r="E1454" s="467" t="s">
        <v>259</v>
      </c>
      <c r="F1454" s="472">
        <v>43616</v>
      </c>
      <c r="G1454" s="467" t="s">
        <v>1120</v>
      </c>
      <c r="H1454" s="467" t="s">
        <v>2799</v>
      </c>
      <c r="I1454" s="467" t="s">
        <v>2800</v>
      </c>
      <c r="J1454" s="467" t="s">
        <v>1124</v>
      </c>
      <c r="K1454" s="467">
        <v>33.43</v>
      </c>
      <c r="L1454" s="467" t="s">
        <v>10</v>
      </c>
      <c r="M1454" s="467">
        <v>43.56</v>
      </c>
      <c r="N1454" s="467" t="s">
        <v>510</v>
      </c>
      <c r="O1454" s="467" t="s">
        <v>4064</v>
      </c>
      <c r="P1454" s="467" t="s">
        <v>307</v>
      </c>
      <c r="Q1454" s="467" t="s">
        <v>461</v>
      </c>
      <c r="R1454" s="467" t="s">
        <v>2168</v>
      </c>
      <c r="S1454" s="467" t="s">
        <v>61</v>
      </c>
      <c r="T1454" s="467" t="s">
        <v>240</v>
      </c>
      <c r="U1454" s="467" t="s">
        <v>302</v>
      </c>
      <c r="V1454" s="467">
        <v>38.72</v>
      </c>
      <c r="W1454" s="467">
        <v>43.56</v>
      </c>
    </row>
    <row r="1455" spans="1:23">
      <c r="A1455" s="467"/>
      <c r="B1455" s="467"/>
      <c r="C1455" s="468" t="s">
        <v>4186</v>
      </c>
      <c r="D1455" s="467" t="s">
        <v>213</v>
      </c>
      <c r="E1455" s="467" t="s">
        <v>259</v>
      </c>
      <c r="F1455" s="472">
        <v>43616</v>
      </c>
      <c r="G1455" s="467" t="s">
        <v>1120</v>
      </c>
      <c r="H1455" s="467" t="s">
        <v>2799</v>
      </c>
      <c r="I1455" s="467" t="s">
        <v>2800</v>
      </c>
      <c r="J1455" s="467" t="s">
        <v>1125</v>
      </c>
      <c r="K1455" s="467">
        <v>29.19</v>
      </c>
      <c r="L1455" s="467" t="s">
        <v>10</v>
      </c>
      <c r="M1455" s="467">
        <v>38.03</v>
      </c>
      <c r="N1455" s="467" t="s">
        <v>510</v>
      </c>
      <c r="O1455" s="467" t="s">
        <v>4064</v>
      </c>
      <c r="P1455" s="467" t="s">
        <v>307</v>
      </c>
      <c r="Q1455" s="467" t="s">
        <v>466</v>
      </c>
      <c r="R1455" s="467" t="s">
        <v>2168</v>
      </c>
      <c r="S1455" s="467" t="s">
        <v>61</v>
      </c>
      <c r="T1455" s="467" t="s">
        <v>240</v>
      </c>
      <c r="U1455" s="467" t="s">
        <v>302</v>
      </c>
      <c r="V1455" s="467">
        <v>33.81</v>
      </c>
      <c r="W1455" s="467">
        <v>38.03</v>
      </c>
    </row>
    <row r="1456" spans="1:23">
      <c r="A1456" s="467"/>
      <c r="B1456" s="467"/>
      <c r="C1456" s="468" t="s">
        <v>4187</v>
      </c>
      <c r="D1456" s="467" t="s">
        <v>213</v>
      </c>
      <c r="E1456" s="467" t="s">
        <v>259</v>
      </c>
      <c r="F1456" s="472">
        <v>43616</v>
      </c>
      <c r="G1456" s="467" t="s">
        <v>1120</v>
      </c>
      <c r="H1456" s="467" t="s">
        <v>2799</v>
      </c>
      <c r="I1456" s="467" t="s">
        <v>2800</v>
      </c>
      <c r="J1456" s="467" t="s">
        <v>1126</v>
      </c>
      <c r="K1456" s="467">
        <v>40.32</v>
      </c>
      <c r="L1456" s="467" t="s">
        <v>10</v>
      </c>
      <c r="M1456" s="467">
        <v>52.54</v>
      </c>
      <c r="N1456" s="467" t="s">
        <v>510</v>
      </c>
      <c r="O1456" s="467" t="s">
        <v>4064</v>
      </c>
      <c r="P1456" s="467" t="s">
        <v>307</v>
      </c>
      <c r="Q1456" s="467" t="s">
        <v>451</v>
      </c>
      <c r="R1456" s="467" t="s">
        <v>2168</v>
      </c>
      <c r="S1456" s="467" t="s">
        <v>61</v>
      </c>
      <c r="T1456" s="467" t="s">
        <v>240</v>
      </c>
      <c r="U1456" s="467" t="s">
        <v>302</v>
      </c>
      <c r="V1456" s="467">
        <v>46.7</v>
      </c>
      <c r="W1456" s="467">
        <v>52.54</v>
      </c>
    </row>
    <row r="1457" spans="1:23">
      <c r="A1457" s="467"/>
      <c r="B1457" s="467"/>
      <c r="C1457" s="468" t="s">
        <v>4188</v>
      </c>
      <c r="D1457" s="467" t="s">
        <v>213</v>
      </c>
      <c r="E1457" s="467" t="s">
        <v>259</v>
      </c>
      <c r="F1457" s="472">
        <v>43616</v>
      </c>
      <c r="G1457" s="467" t="s">
        <v>1127</v>
      </c>
      <c r="H1457" s="467" t="s">
        <v>2799</v>
      </c>
      <c r="I1457" s="467" t="s">
        <v>2800</v>
      </c>
      <c r="J1457" s="467" t="s">
        <v>1121</v>
      </c>
      <c r="K1457" s="467">
        <v>21.77</v>
      </c>
      <c r="L1457" s="467" t="s">
        <v>10</v>
      </c>
      <c r="M1457" s="467">
        <v>28.37</v>
      </c>
      <c r="N1457" s="467" t="s">
        <v>510</v>
      </c>
      <c r="O1457" s="467" t="s">
        <v>4064</v>
      </c>
      <c r="P1457" s="467" t="s">
        <v>307</v>
      </c>
      <c r="Q1457" s="467" t="s">
        <v>424</v>
      </c>
      <c r="R1457" s="467" t="s">
        <v>2168</v>
      </c>
      <c r="S1457" s="467" t="s">
        <v>61</v>
      </c>
      <c r="T1457" s="467" t="s">
        <v>240</v>
      </c>
      <c r="U1457" s="467" t="s">
        <v>302</v>
      </c>
      <c r="V1457" s="467">
        <v>25.21</v>
      </c>
      <c r="W1457" s="467">
        <v>28.37</v>
      </c>
    </row>
    <row r="1458" spans="1:23">
      <c r="A1458" s="467"/>
      <c r="B1458" s="467"/>
      <c r="C1458" s="468" t="s">
        <v>4189</v>
      </c>
      <c r="D1458" s="467" t="s">
        <v>213</v>
      </c>
      <c r="E1458" s="467" t="s">
        <v>259</v>
      </c>
      <c r="F1458" s="472">
        <v>43616</v>
      </c>
      <c r="G1458" s="467" t="s">
        <v>1127</v>
      </c>
      <c r="H1458" s="467" t="s">
        <v>2799</v>
      </c>
      <c r="I1458" s="467" t="s">
        <v>2800</v>
      </c>
      <c r="J1458" s="467" t="s">
        <v>1128</v>
      </c>
      <c r="K1458" s="467">
        <v>3.78</v>
      </c>
      <c r="L1458" s="467" t="s">
        <v>10</v>
      </c>
      <c r="M1458" s="467">
        <v>4.93</v>
      </c>
      <c r="N1458" s="467" t="s">
        <v>510</v>
      </c>
      <c r="O1458" s="467" t="s">
        <v>4064</v>
      </c>
      <c r="P1458" s="467" t="s">
        <v>307</v>
      </c>
      <c r="Q1458" s="467" t="s">
        <v>434</v>
      </c>
      <c r="R1458" s="467" t="s">
        <v>2168</v>
      </c>
      <c r="S1458" s="467" t="s">
        <v>61</v>
      </c>
      <c r="T1458" s="467" t="s">
        <v>240</v>
      </c>
      <c r="U1458" s="467" t="s">
        <v>302</v>
      </c>
      <c r="V1458" s="467">
        <v>4.38</v>
      </c>
      <c r="W1458" s="467">
        <v>4.93</v>
      </c>
    </row>
    <row r="1459" spans="1:23">
      <c r="A1459" s="467"/>
      <c r="B1459" s="467"/>
      <c r="C1459" s="468" t="s">
        <v>4190</v>
      </c>
      <c r="D1459" s="467" t="s">
        <v>213</v>
      </c>
      <c r="E1459" s="467" t="s">
        <v>259</v>
      </c>
      <c r="F1459" s="472">
        <v>43616</v>
      </c>
      <c r="G1459" s="467" t="s">
        <v>1127</v>
      </c>
      <c r="H1459" s="467" t="s">
        <v>2799</v>
      </c>
      <c r="I1459" s="467" t="s">
        <v>2800</v>
      </c>
      <c r="J1459" s="467" t="s">
        <v>1129</v>
      </c>
      <c r="K1459" s="467">
        <v>98.78</v>
      </c>
      <c r="L1459" s="467" t="s">
        <v>10</v>
      </c>
      <c r="M1459" s="467">
        <v>128.69999999999999</v>
      </c>
      <c r="N1459" s="467" t="s">
        <v>510</v>
      </c>
      <c r="O1459" s="467" t="s">
        <v>4064</v>
      </c>
      <c r="P1459" s="467" t="s">
        <v>307</v>
      </c>
      <c r="Q1459" s="467" t="s">
        <v>466</v>
      </c>
      <c r="R1459" s="467" t="s">
        <v>2168</v>
      </c>
      <c r="S1459" s="467" t="s">
        <v>61</v>
      </c>
      <c r="T1459" s="467" t="s">
        <v>240</v>
      </c>
      <c r="U1459" s="467" t="s">
        <v>302</v>
      </c>
      <c r="V1459" s="467">
        <v>114.41</v>
      </c>
      <c r="W1459" s="467">
        <v>128.69999999999999</v>
      </c>
    </row>
    <row r="1460" spans="1:23">
      <c r="A1460" s="467"/>
      <c r="B1460" s="467"/>
      <c r="C1460" s="468" t="s">
        <v>4191</v>
      </c>
      <c r="D1460" s="467" t="s">
        <v>213</v>
      </c>
      <c r="E1460" s="467" t="s">
        <v>259</v>
      </c>
      <c r="F1460" s="472">
        <v>43616</v>
      </c>
      <c r="G1460" s="467" t="s">
        <v>1127</v>
      </c>
      <c r="H1460" s="467" t="s">
        <v>2799</v>
      </c>
      <c r="I1460" s="467" t="s">
        <v>2800</v>
      </c>
      <c r="J1460" s="467" t="s">
        <v>1130</v>
      </c>
      <c r="K1460" s="467">
        <v>34.96</v>
      </c>
      <c r="L1460" s="467" t="s">
        <v>10</v>
      </c>
      <c r="M1460" s="467">
        <v>45.55</v>
      </c>
      <c r="N1460" s="467" t="s">
        <v>510</v>
      </c>
      <c r="O1460" s="467" t="s">
        <v>4064</v>
      </c>
      <c r="P1460" s="467" t="s">
        <v>307</v>
      </c>
      <c r="Q1460" s="467" t="s">
        <v>449</v>
      </c>
      <c r="R1460" s="467" t="s">
        <v>2168</v>
      </c>
      <c r="S1460" s="467" t="s">
        <v>61</v>
      </c>
      <c r="T1460" s="467" t="s">
        <v>240</v>
      </c>
      <c r="U1460" s="467" t="s">
        <v>302</v>
      </c>
      <c r="V1460" s="467">
        <v>40.49</v>
      </c>
      <c r="W1460" s="467">
        <v>45.55</v>
      </c>
    </row>
    <row r="1461" spans="1:23">
      <c r="A1461" s="467"/>
      <c r="B1461" s="467"/>
      <c r="C1461" s="468" t="s">
        <v>4192</v>
      </c>
      <c r="D1461" s="467" t="s">
        <v>213</v>
      </c>
      <c r="E1461" s="467" t="s">
        <v>259</v>
      </c>
      <c r="F1461" s="472">
        <v>43616</v>
      </c>
      <c r="G1461" s="467" t="s">
        <v>1127</v>
      </c>
      <c r="H1461" s="467" t="s">
        <v>2799</v>
      </c>
      <c r="I1461" s="467" t="s">
        <v>2800</v>
      </c>
      <c r="J1461" s="467" t="s">
        <v>1131</v>
      </c>
      <c r="K1461" s="467">
        <v>103.69</v>
      </c>
      <c r="L1461" s="467" t="s">
        <v>10</v>
      </c>
      <c r="M1461" s="467">
        <v>135.1</v>
      </c>
      <c r="N1461" s="467" t="s">
        <v>510</v>
      </c>
      <c r="O1461" s="467" t="s">
        <v>4064</v>
      </c>
      <c r="P1461" s="467" t="s">
        <v>307</v>
      </c>
      <c r="Q1461" s="467" t="s">
        <v>388</v>
      </c>
      <c r="R1461" s="467" t="s">
        <v>2168</v>
      </c>
      <c r="S1461" s="467" t="s">
        <v>61</v>
      </c>
      <c r="T1461" s="467" t="s">
        <v>240</v>
      </c>
      <c r="U1461" s="467" t="s">
        <v>302</v>
      </c>
      <c r="V1461" s="467">
        <v>120.09</v>
      </c>
      <c r="W1461" s="467">
        <v>135.1</v>
      </c>
    </row>
    <row r="1462" spans="1:23">
      <c r="A1462" s="467"/>
      <c r="B1462" s="467"/>
      <c r="C1462" s="468" t="s">
        <v>4193</v>
      </c>
      <c r="D1462" s="467" t="s">
        <v>213</v>
      </c>
      <c r="E1462" s="467" t="s">
        <v>259</v>
      </c>
      <c r="F1462" s="472">
        <v>43646</v>
      </c>
      <c r="G1462" s="467" t="s">
        <v>1107</v>
      </c>
      <c r="H1462" s="467" t="s">
        <v>2402</v>
      </c>
      <c r="I1462" s="467" t="s">
        <v>2201</v>
      </c>
      <c r="J1462" s="467" t="s">
        <v>1132</v>
      </c>
      <c r="K1462" s="467">
        <v>18.98</v>
      </c>
      <c r="L1462" s="467" t="s">
        <v>10</v>
      </c>
      <c r="M1462" s="467">
        <v>23.96</v>
      </c>
      <c r="N1462" s="467" t="s">
        <v>510</v>
      </c>
      <c r="O1462" s="467" t="s">
        <v>4064</v>
      </c>
      <c r="P1462" s="467" t="s">
        <v>307</v>
      </c>
      <c r="Q1462" s="467" t="s">
        <v>424</v>
      </c>
      <c r="R1462" s="467" t="s">
        <v>2168</v>
      </c>
      <c r="S1462" s="467" t="s">
        <v>61</v>
      </c>
      <c r="T1462" s="467" t="s">
        <v>240</v>
      </c>
      <c r="U1462" s="467" t="s">
        <v>302</v>
      </c>
      <c r="V1462" s="467">
        <v>21.48</v>
      </c>
      <c r="W1462" s="467">
        <v>23.96</v>
      </c>
    </row>
    <row r="1463" spans="1:23">
      <c r="A1463" s="467"/>
      <c r="B1463" s="467"/>
      <c r="C1463" s="468" t="s">
        <v>4194</v>
      </c>
      <c r="D1463" s="467" t="s">
        <v>213</v>
      </c>
      <c r="E1463" s="467" t="s">
        <v>259</v>
      </c>
      <c r="F1463" s="472">
        <v>43646</v>
      </c>
      <c r="G1463" s="467" t="s">
        <v>1107</v>
      </c>
      <c r="H1463" s="467" t="s">
        <v>2402</v>
      </c>
      <c r="I1463" s="467" t="s">
        <v>2201</v>
      </c>
      <c r="J1463" s="467" t="s">
        <v>1133</v>
      </c>
      <c r="K1463" s="467">
        <v>9.33</v>
      </c>
      <c r="L1463" s="467" t="s">
        <v>10</v>
      </c>
      <c r="M1463" s="467">
        <v>11.78</v>
      </c>
      <c r="N1463" s="467" t="s">
        <v>510</v>
      </c>
      <c r="O1463" s="467" t="s">
        <v>4064</v>
      </c>
      <c r="P1463" s="467" t="s">
        <v>307</v>
      </c>
      <c r="Q1463" s="467" t="s">
        <v>504</v>
      </c>
      <c r="R1463" s="467" t="s">
        <v>2168</v>
      </c>
      <c r="S1463" s="467" t="s">
        <v>61</v>
      </c>
      <c r="T1463" s="467" t="s">
        <v>240</v>
      </c>
      <c r="U1463" s="467" t="s">
        <v>302</v>
      </c>
      <c r="V1463" s="467">
        <v>10.56</v>
      </c>
      <c r="W1463" s="467">
        <v>11.78</v>
      </c>
    </row>
    <row r="1464" spans="1:23">
      <c r="A1464" s="467"/>
      <c r="B1464" s="467"/>
      <c r="C1464" s="468" t="s">
        <v>4195</v>
      </c>
      <c r="D1464" s="467" t="s">
        <v>213</v>
      </c>
      <c r="E1464" s="467" t="s">
        <v>259</v>
      </c>
      <c r="F1464" s="472">
        <v>43646</v>
      </c>
      <c r="G1464" s="467" t="s">
        <v>1107</v>
      </c>
      <c r="H1464" s="467" t="s">
        <v>2402</v>
      </c>
      <c r="I1464" s="467" t="s">
        <v>2201</v>
      </c>
      <c r="J1464" s="467" t="s">
        <v>1134</v>
      </c>
      <c r="K1464" s="467">
        <v>71.75</v>
      </c>
      <c r="L1464" s="467" t="s">
        <v>10</v>
      </c>
      <c r="M1464" s="467">
        <v>90.57</v>
      </c>
      <c r="N1464" s="467" t="s">
        <v>510</v>
      </c>
      <c r="O1464" s="467" t="s">
        <v>4064</v>
      </c>
      <c r="P1464" s="467" t="s">
        <v>307</v>
      </c>
      <c r="Q1464" s="467" t="s">
        <v>429</v>
      </c>
      <c r="R1464" s="467" t="s">
        <v>2168</v>
      </c>
      <c r="S1464" s="467" t="s">
        <v>61</v>
      </c>
      <c r="T1464" s="467" t="s">
        <v>240</v>
      </c>
      <c r="U1464" s="467" t="s">
        <v>302</v>
      </c>
      <c r="V1464" s="467">
        <v>81.19</v>
      </c>
      <c r="W1464" s="467">
        <v>90.57</v>
      </c>
    </row>
    <row r="1465" spans="1:23">
      <c r="A1465" s="467"/>
      <c r="B1465" s="467"/>
      <c r="C1465" s="468" t="s">
        <v>4196</v>
      </c>
      <c r="D1465" s="467" t="s">
        <v>213</v>
      </c>
      <c r="E1465" s="467" t="s">
        <v>259</v>
      </c>
      <c r="F1465" s="472">
        <v>43646</v>
      </c>
      <c r="G1465" s="467" t="s">
        <v>1107</v>
      </c>
      <c r="H1465" s="467" t="s">
        <v>2402</v>
      </c>
      <c r="I1465" s="467" t="s">
        <v>2201</v>
      </c>
      <c r="J1465" s="467" t="s">
        <v>1135</v>
      </c>
      <c r="K1465" s="467">
        <v>61.3</v>
      </c>
      <c r="L1465" s="467" t="s">
        <v>10</v>
      </c>
      <c r="M1465" s="467">
        <v>77.38</v>
      </c>
      <c r="N1465" s="467" t="s">
        <v>510</v>
      </c>
      <c r="O1465" s="467" t="s">
        <v>4064</v>
      </c>
      <c r="P1465" s="467" t="s">
        <v>307</v>
      </c>
      <c r="Q1465" s="467" t="s">
        <v>434</v>
      </c>
      <c r="R1465" s="467" t="s">
        <v>2168</v>
      </c>
      <c r="S1465" s="467" t="s">
        <v>61</v>
      </c>
      <c r="T1465" s="467" t="s">
        <v>240</v>
      </c>
      <c r="U1465" s="467" t="s">
        <v>302</v>
      </c>
      <c r="V1465" s="467">
        <v>69.37</v>
      </c>
      <c r="W1465" s="467">
        <v>77.38</v>
      </c>
    </row>
    <row r="1466" spans="1:23">
      <c r="A1466" s="467"/>
      <c r="B1466" s="467"/>
      <c r="C1466" s="468" t="s">
        <v>4197</v>
      </c>
      <c r="D1466" s="467" t="s">
        <v>213</v>
      </c>
      <c r="E1466" s="467" t="s">
        <v>259</v>
      </c>
      <c r="F1466" s="472">
        <v>43646</v>
      </c>
      <c r="G1466" s="467" t="s">
        <v>1107</v>
      </c>
      <c r="H1466" s="467" t="s">
        <v>2402</v>
      </c>
      <c r="I1466" s="467" t="s">
        <v>2201</v>
      </c>
      <c r="J1466" s="467" t="s">
        <v>1136</v>
      </c>
      <c r="K1466" s="467">
        <v>16.28</v>
      </c>
      <c r="L1466" s="467" t="s">
        <v>10</v>
      </c>
      <c r="M1466" s="467">
        <v>20.55</v>
      </c>
      <c r="N1466" s="467" t="s">
        <v>510</v>
      </c>
      <c r="O1466" s="467" t="s">
        <v>4064</v>
      </c>
      <c r="P1466" s="467" t="s">
        <v>307</v>
      </c>
      <c r="Q1466" s="467" t="s">
        <v>439</v>
      </c>
      <c r="R1466" s="467" t="s">
        <v>2168</v>
      </c>
      <c r="S1466" s="467" t="s">
        <v>61</v>
      </c>
      <c r="T1466" s="467" t="s">
        <v>240</v>
      </c>
      <c r="U1466" s="467" t="s">
        <v>302</v>
      </c>
      <c r="V1466" s="467">
        <v>18.420000000000002</v>
      </c>
      <c r="W1466" s="467">
        <v>20.55</v>
      </c>
    </row>
    <row r="1467" spans="1:23">
      <c r="A1467" s="467"/>
      <c r="B1467" s="467"/>
      <c r="C1467" s="468" t="s">
        <v>4198</v>
      </c>
      <c r="D1467" s="467" t="s">
        <v>213</v>
      </c>
      <c r="E1467" s="467" t="s">
        <v>259</v>
      </c>
      <c r="F1467" s="472">
        <v>43646</v>
      </c>
      <c r="G1467" s="467" t="s">
        <v>1107</v>
      </c>
      <c r="H1467" s="467" t="s">
        <v>2402</v>
      </c>
      <c r="I1467" s="467" t="s">
        <v>2201</v>
      </c>
      <c r="J1467" s="467" t="s">
        <v>1137</v>
      </c>
      <c r="K1467" s="467">
        <v>62.39</v>
      </c>
      <c r="L1467" s="467" t="s">
        <v>10</v>
      </c>
      <c r="M1467" s="467">
        <v>78.75</v>
      </c>
      <c r="N1467" s="467" t="s">
        <v>510</v>
      </c>
      <c r="O1467" s="467" t="s">
        <v>4064</v>
      </c>
      <c r="P1467" s="467" t="s">
        <v>307</v>
      </c>
      <c r="Q1467" s="467" t="s">
        <v>461</v>
      </c>
      <c r="R1467" s="467" t="s">
        <v>2168</v>
      </c>
      <c r="S1467" s="467" t="s">
        <v>61</v>
      </c>
      <c r="T1467" s="467" t="s">
        <v>240</v>
      </c>
      <c r="U1467" s="467" t="s">
        <v>302</v>
      </c>
      <c r="V1467" s="467">
        <v>70.599999999999994</v>
      </c>
      <c r="W1467" s="467">
        <v>78.75</v>
      </c>
    </row>
    <row r="1468" spans="1:23">
      <c r="A1468" s="467"/>
      <c r="B1468" s="467"/>
      <c r="C1468" s="468" t="s">
        <v>4199</v>
      </c>
      <c r="D1468" s="467" t="s">
        <v>213</v>
      </c>
      <c r="E1468" s="467" t="s">
        <v>259</v>
      </c>
      <c r="F1468" s="472">
        <v>43646</v>
      </c>
      <c r="G1468" s="467" t="s">
        <v>1107</v>
      </c>
      <c r="H1468" s="467" t="s">
        <v>2402</v>
      </c>
      <c r="I1468" s="467" t="s">
        <v>2201</v>
      </c>
      <c r="J1468" s="467" t="s">
        <v>1138</v>
      </c>
      <c r="K1468" s="467">
        <v>20.76</v>
      </c>
      <c r="L1468" s="467" t="s">
        <v>10</v>
      </c>
      <c r="M1468" s="467">
        <v>26.2</v>
      </c>
      <c r="N1468" s="467" t="s">
        <v>510</v>
      </c>
      <c r="O1468" s="467" t="s">
        <v>4064</v>
      </c>
      <c r="P1468" s="467" t="s">
        <v>307</v>
      </c>
      <c r="Q1468" s="467" t="s">
        <v>466</v>
      </c>
      <c r="R1468" s="467" t="s">
        <v>2168</v>
      </c>
      <c r="S1468" s="467" t="s">
        <v>61</v>
      </c>
      <c r="T1468" s="467" t="s">
        <v>240</v>
      </c>
      <c r="U1468" s="467" t="s">
        <v>302</v>
      </c>
      <c r="V1468" s="467">
        <v>23.49</v>
      </c>
      <c r="W1468" s="467">
        <v>26.2</v>
      </c>
    </row>
    <row r="1469" spans="1:23">
      <c r="A1469" s="467"/>
      <c r="B1469" s="467"/>
      <c r="C1469" s="468" t="s">
        <v>4200</v>
      </c>
      <c r="D1469" s="467" t="s">
        <v>213</v>
      </c>
      <c r="E1469" s="467" t="s">
        <v>259</v>
      </c>
      <c r="F1469" s="472">
        <v>43646</v>
      </c>
      <c r="G1469" s="467" t="s">
        <v>1107</v>
      </c>
      <c r="H1469" s="467" t="s">
        <v>2402</v>
      </c>
      <c r="I1469" s="467" t="s">
        <v>2201</v>
      </c>
      <c r="J1469" s="467" t="s">
        <v>1139</v>
      </c>
      <c r="K1469" s="467">
        <v>31.89</v>
      </c>
      <c r="L1469" s="467" t="s">
        <v>10</v>
      </c>
      <c r="M1469" s="467">
        <v>40.25</v>
      </c>
      <c r="N1469" s="467" t="s">
        <v>510</v>
      </c>
      <c r="O1469" s="467" t="s">
        <v>4064</v>
      </c>
      <c r="P1469" s="467" t="s">
        <v>307</v>
      </c>
      <c r="Q1469" s="467" t="s">
        <v>451</v>
      </c>
      <c r="R1469" s="467" t="s">
        <v>2168</v>
      </c>
      <c r="S1469" s="467" t="s">
        <v>61</v>
      </c>
      <c r="T1469" s="467" t="s">
        <v>240</v>
      </c>
      <c r="U1469" s="467" t="s">
        <v>302</v>
      </c>
      <c r="V1469" s="467">
        <v>36.090000000000003</v>
      </c>
      <c r="W1469" s="467">
        <v>40.25</v>
      </c>
    </row>
    <row r="1470" spans="1:23">
      <c r="A1470" s="467"/>
      <c r="B1470" s="467"/>
      <c r="C1470" s="468" t="s">
        <v>4201</v>
      </c>
      <c r="D1470" s="467" t="s">
        <v>213</v>
      </c>
      <c r="E1470" s="467" t="s">
        <v>259</v>
      </c>
      <c r="F1470" s="472">
        <v>43646</v>
      </c>
      <c r="G1470" s="467" t="s">
        <v>1107</v>
      </c>
      <c r="H1470" s="467" t="s">
        <v>2402</v>
      </c>
      <c r="I1470" s="467" t="s">
        <v>2201</v>
      </c>
      <c r="J1470" s="467" t="s">
        <v>1140</v>
      </c>
      <c r="K1470" s="467">
        <v>44.03</v>
      </c>
      <c r="L1470" s="467" t="s">
        <v>10</v>
      </c>
      <c r="M1470" s="467">
        <v>55.58</v>
      </c>
      <c r="N1470" s="467" t="s">
        <v>510</v>
      </c>
      <c r="O1470" s="467" t="s">
        <v>4064</v>
      </c>
      <c r="P1470" s="467" t="s">
        <v>307</v>
      </c>
      <c r="Q1470" s="467" t="s">
        <v>449</v>
      </c>
      <c r="R1470" s="467" t="s">
        <v>2168</v>
      </c>
      <c r="S1470" s="467" t="s">
        <v>61</v>
      </c>
      <c r="T1470" s="467" t="s">
        <v>240</v>
      </c>
      <c r="U1470" s="467" t="s">
        <v>302</v>
      </c>
      <c r="V1470" s="467">
        <v>49.82</v>
      </c>
      <c r="W1470" s="467">
        <v>55.58</v>
      </c>
    </row>
    <row r="1471" spans="1:23">
      <c r="A1471" s="467"/>
      <c r="B1471" s="467"/>
      <c r="C1471" s="468" t="s">
        <v>4202</v>
      </c>
      <c r="D1471" s="467" t="s">
        <v>213</v>
      </c>
      <c r="E1471" s="467" t="s">
        <v>259</v>
      </c>
      <c r="F1471" s="472">
        <v>43646</v>
      </c>
      <c r="G1471" s="467" t="s">
        <v>1107</v>
      </c>
      <c r="H1471" s="467" t="s">
        <v>2402</v>
      </c>
      <c r="I1471" s="467" t="s">
        <v>2201</v>
      </c>
      <c r="J1471" s="467" t="s">
        <v>1141</v>
      </c>
      <c r="K1471" s="467">
        <v>51.89</v>
      </c>
      <c r="L1471" s="467" t="s">
        <v>10</v>
      </c>
      <c r="M1471" s="467">
        <v>65.5</v>
      </c>
      <c r="N1471" s="467" t="s">
        <v>510</v>
      </c>
      <c r="O1471" s="467" t="s">
        <v>4064</v>
      </c>
      <c r="P1471" s="467" t="s">
        <v>307</v>
      </c>
      <c r="Q1471" s="467" t="s">
        <v>388</v>
      </c>
      <c r="R1471" s="467" t="s">
        <v>2168</v>
      </c>
      <c r="S1471" s="467" t="s">
        <v>61</v>
      </c>
      <c r="T1471" s="467" t="s">
        <v>240</v>
      </c>
      <c r="U1471" s="467" t="s">
        <v>302</v>
      </c>
      <c r="V1471" s="467">
        <v>58.72</v>
      </c>
      <c r="W1471" s="467">
        <v>65.5</v>
      </c>
    </row>
    <row r="1472" spans="1:23">
      <c r="A1472" s="467"/>
      <c r="B1472" s="467"/>
      <c r="C1472" s="468" t="s">
        <v>4203</v>
      </c>
      <c r="D1472" s="467" t="s">
        <v>213</v>
      </c>
      <c r="E1472" s="467" t="s">
        <v>259</v>
      </c>
      <c r="F1472" s="472">
        <v>43646</v>
      </c>
      <c r="G1472" s="467" t="s">
        <v>1142</v>
      </c>
      <c r="H1472" s="467" t="s">
        <v>2402</v>
      </c>
      <c r="I1472" s="467" t="s">
        <v>2201</v>
      </c>
      <c r="J1472" s="467" t="s">
        <v>1143</v>
      </c>
      <c r="K1472" s="467">
        <v>6.87</v>
      </c>
      <c r="L1472" s="467" t="s">
        <v>10</v>
      </c>
      <c r="M1472" s="467">
        <v>8.67</v>
      </c>
      <c r="N1472" s="467" t="s">
        <v>510</v>
      </c>
      <c r="O1472" s="467" t="s">
        <v>4064</v>
      </c>
      <c r="P1472" s="467" t="s">
        <v>307</v>
      </c>
      <c r="Q1472" s="467" t="s">
        <v>504</v>
      </c>
      <c r="R1472" s="467" t="s">
        <v>2168</v>
      </c>
      <c r="S1472" s="467" t="s">
        <v>61</v>
      </c>
      <c r="T1472" s="467" t="s">
        <v>240</v>
      </c>
      <c r="U1472" s="467" t="s">
        <v>302</v>
      </c>
      <c r="V1472" s="467">
        <v>7.77</v>
      </c>
      <c r="W1472" s="467">
        <v>8.67</v>
      </c>
    </row>
    <row r="1473" spans="1:23">
      <c r="A1473" s="467"/>
      <c r="B1473" s="467"/>
      <c r="C1473" s="468" t="s">
        <v>4204</v>
      </c>
      <c r="D1473" s="467" t="s">
        <v>213</v>
      </c>
      <c r="E1473" s="467" t="s">
        <v>259</v>
      </c>
      <c r="F1473" s="472">
        <v>43646</v>
      </c>
      <c r="G1473" s="467" t="s">
        <v>1142</v>
      </c>
      <c r="H1473" s="467" t="s">
        <v>2402</v>
      </c>
      <c r="I1473" s="467" t="s">
        <v>2201</v>
      </c>
      <c r="J1473" s="467" t="s">
        <v>1144</v>
      </c>
      <c r="K1473" s="467">
        <v>26.51</v>
      </c>
      <c r="L1473" s="467" t="s">
        <v>10</v>
      </c>
      <c r="M1473" s="467">
        <v>33.46</v>
      </c>
      <c r="N1473" s="467" t="s">
        <v>510</v>
      </c>
      <c r="O1473" s="467" t="s">
        <v>4064</v>
      </c>
      <c r="P1473" s="467" t="s">
        <v>307</v>
      </c>
      <c r="Q1473" s="467" t="s">
        <v>424</v>
      </c>
      <c r="R1473" s="467" t="s">
        <v>2168</v>
      </c>
      <c r="S1473" s="467" t="s">
        <v>61</v>
      </c>
      <c r="T1473" s="467" t="s">
        <v>240</v>
      </c>
      <c r="U1473" s="467" t="s">
        <v>302</v>
      </c>
      <c r="V1473" s="467">
        <v>30</v>
      </c>
      <c r="W1473" s="467">
        <v>33.46</v>
      </c>
    </row>
    <row r="1474" spans="1:23">
      <c r="A1474" s="467"/>
      <c r="B1474" s="467"/>
      <c r="C1474" s="468" t="s">
        <v>4205</v>
      </c>
      <c r="D1474" s="467" t="s">
        <v>213</v>
      </c>
      <c r="E1474" s="467" t="s">
        <v>259</v>
      </c>
      <c r="F1474" s="472">
        <v>43646</v>
      </c>
      <c r="G1474" s="467" t="s">
        <v>1142</v>
      </c>
      <c r="H1474" s="467" t="s">
        <v>2402</v>
      </c>
      <c r="I1474" s="467" t="s">
        <v>2201</v>
      </c>
      <c r="J1474" s="467" t="s">
        <v>1145</v>
      </c>
      <c r="K1474" s="467">
        <v>35.17</v>
      </c>
      <c r="L1474" s="467" t="s">
        <v>10</v>
      </c>
      <c r="M1474" s="467">
        <v>44.39</v>
      </c>
      <c r="N1474" s="467" t="s">
        <v>510</v>
      </c>
      <c r="O1474" s="467" t="s">
        <v>4064</v>
      </c>
      <c r="P1474" s="467" t="s">
        <v>307</v>
      </c>
      <c r="Q1474" s="467" t="s">
        <v>429</v>
      </c>
      <c r="R1474" s="467" t="s">
        <v>2168</v>
      </c>
      <c r="S1474" s="467" t="s">
        <v>61</v>
      </c>
      <c r="T1474" s="467" t="s">
        <v>240</v>
      </c>
      <c r="U1474" s="467" t="s">
        <v>302</v>
      </c>
      <c r="V1474" s="467">
        <v>39.799999999999997</v>
      </c>
      <c r="W1474" s="467">
        <v>44.39</v>
      </c>
    </row>
    <row r="1475" spans="1:23">
      <c r="A1475" s="467"/>
      <c r="B1475" s="467"/>
      <c r="C1475" s="468" t="s">
        <v>4206</v>
      </c>
      <c r="D1475" s="467" t="s">
        <v>213</v>
      </c>
      <c r="E1475" s="467" t="s">
        <v>259</v>
      </c>
      <c r="F1475" s="472">
        <v>43677</v>
      </c>
      <c r="G1475" s="467" t="s">
        <v>2005</v>
      </c>
      <c r="H1475" s="467" t="s">
        <v>3231</v>
      </c>
      <c r="I1475" s="467" t="s">
        <v>2411</v>
      </c>
      <c r="J1475" s="467" t="s">
        <v>2006</v>
      </c>
      <c r="K1475" s="467">
        <v>55.81</v>
      </c>
      <c r="L1475" s="467" t="s">
        <v>10</v>
      </c>
      <c r="M1475" s="467">
        <v>70.88</v>
      </c>
      <c r="N1475" s="467" t="s">
        <v>510</v>
      </c>
      <c r="O1475" s="467" t="s">
        <v>4064</v>
      </c>
      <c r="P1475" s="467" t="s">
        <v>445</v>
      </c>
      <c r="Q1475" s="467" t="s">
        <v>504</v>
      </c>
      <c r="R1475" s="467" t="s">
        <v>2168</v>
      </c>
      <c r="S1475" s="467" t="s">
        <v>61</v>
      </c>
      <c r="T1475" s="467" t="s">
        <v>240</v>
      </c>
      <c r="U1475" s="467" t="s">
        <v>302</v>
      </c>
      <c r="V1475" s="467">
        <v>62.41</v>
      </c>
      <c r="W1475" s="467">
        <v>70.88</v>
      </c>
    </row>
    <row r="1476" spans="1:23">
      <c r="A1476" s="467"/>
      <c r="B1476" s="467"/>
      <c r="C1476" s="468" t="s">
        <v>4207</v>
      </c>
      <c r="D1476" s="467" t="s">
        <v>213</v>
      </c>
      <c r="E1476" s="467" t="s">
        <v>259</v>
      </c>
      <c r="F1476" s="472">
        <v>43677</v>
      </c>
      <c r="G1476" s="467" t="s">
        <v>2007</v>
      </c>
      <c r="H1476" s="467" t="s">
        <v>2410</v>
      </c>
      <c r="I1476" s="467" t="s">
        <v>2411</v>
      </c>
      <c r="J1476" s="467" t="s">
        <v>2008</v>
      </c>
      <c r="K1476" s="467">
        <v>7.68</v>
      </c>
      <c r="L1476" s="467" t="s">
        <v>10</v>
      </c>
      <c r="M1476" s="467">
        <v>9.75</v>
      </c>
      <c r="N1476" s="467" t="s">
        <v>510</v>
      </c>
      <c r="O1476" s="467" t="s">
        <v>4064</v>
      </c>
      <c r="P1476" s="467" t="s">
        <v>307</v>
      </c>
      <c r="Q1476" s="467" t="s">
        <v>424</v>
      </c>
      <c r="R1476" s="467" t="s">
        <v>2168</v>
      </c>
      <c r="S1476" s="467" t="s">
        <v>61</v>
      </c>
      <c r="T1476" s="467" t="s">
        <v>240</v>
      </c>
      <c r="U1476" s="467" t="s">
        <v>302</v>
      </c>
      <c r="V1476" s="467">
        <v>8.59</v>
      </c>
      <c r="W1476" s="467">
        <v>9.75</v>
      </c>
    </row>
    <row r="1477" spans="1:23">
      <c r="A1477" s="467"/>
      <c r="B1477" s="467"/>
      <c r="C1477" s="468" t="s">
        <v>4208</v>
      </c>
      <c r="D1477" s="467" t="s">
        <v>213</v>
      </c>
      <c r="E1477" s="467" t="s">
        <v>259</v>
      </c>
      <c r="F1477" s="472">
        <v>43677</v>
      </c>
      <c r="G1477" s="467" t="s">
        <v>2007</v>
      </c>
      <c r="H1477" s="467" t="s">
        <v>2410</v>
      </c>
      <c r="I1477" s="467" t="s">
        <v>2411</v>
      </c>
      <c r="J1477" s="467" t="s">
        <v>2009</v>
      </c>
      <c r="K1477" s="467">
        <v>22</v>
      </c>
      <c r="L1477" s="467" t="s">
        <v>10</v>
      </c>
      <c r="M1477" s="467">
        <v>27.94</v>
      </c>
      <c r="N1477" s="467" t="s">
        <v>510</v>
      </c>
      <c r="O1477" s="467" t="s">
        <v>4064</v>
      </c>
      <c r="P1477" s="467" t="s">
        <v>307</v>
      </c>
      <c r="Q1477" s="467" t="s">
        <v>429</v>
      </c>
      <c r="R1477" s="467" t="s">
        <v>2168</v>
      </c>
      <c r="S1477" s="467" t="s">
        <v>61</v>
      </c>
      <c r="T1477" s="467" t="s">
        <v>240</v>
      </c>
      <c r="U1477" s="467" t="s">
        <v>302</v>
      </c>
      <c r="V1477" s="467">
        <v>24.6</v>
      </c>
      <c r="W1477" s="467">
        <v>27.94</v>
      </c>
    </row>
    <row r="1478" spans="1:23">
      <c r="A1478" s="467"/>
      <c r="B1478" s="467"/>
      <c r="C1478" s="468" t="s">
        <v>4209</v>
      </c>
      <c r="D1478" s="467" t="s">
        <v>213</v>
      </c>
      <c r="E1478" s="467" t="s">
        <v>259</v>
      </c>
      <c r="F1478" s="472">
        <v>43677</v>
      </c>
      <c r="G1478" s="467" t="s">
        <v>2007</v>
      </c>
      <c r="H1478" s="467" t="s">
        <v>2410</v>
      </c>
      <c r="I1478" s="467" t="s">
        <v>2411</v>
      </c>
      <c r="J1478" s="467" t="s">
        <v>2010</v>
      </c>
      <c r="K1478" s="467">
        <v>45.58</v>
      </c>
      <c r="L1478" s="467" t="s">
        <v>10</v>
      </c>
      <c r="M1478" s="467">
        <v>57.88</v>
      </c>
      <c r="N1478" s="467" t="s">
        <v>510</v>
      </c>
      <c r="O1478" s="467" t="s">
        <v>4064</v>
      </c>
      <c r="P1478" s="467" t="s">
        <v>307</v>
      </c>
      <c r="Q1478" s="467" t="s">
        <v>434</v>
      </c>
      <c r="R1478" s="467" t="s">
        <v>2168</v>
      </c>
      <c r="S1478" s="467" t="s">
        <v>61</v>
      </c>
      <c r="T1478" s="467" t="s">
        <v>240</v>
      </c>
      <c r="U1478" s="467" t="s">
        <v>302</v>
      </c>
      <c r="V1478" s="467">
        <v>50.97</v>
      </c>
      <c r="W1478" s="467">
        <v>57.88</v>
      </c>
    </row>
    <row r="1479" spans="1:23">
      <c r="A1479" s="467"/>
      <c r="B1479" s="467"/>
      <c r="C1479" s="468" t="s">
        <v>4210</v>
      </c>
      <c r="D1479" s="467" t="s">
        <v>213</v>
      </c>
      <c r="E1479" s="467" t="s">
        <v>259</v>
      </c>
      <c r="F1479" s="472">
        <v>43677</v>
      </c>
      <c r="G1479" s="467" t="s">
        <v>2007</v>
      </c>
      <c r="H1479" s="467" t="s">
        <v>2410</v>
      </c>
      <c r="I1479" s="467" t="s">
        <v>2411</v>
      </c>
      <c r="J1479" s="467" t="s">
        <v>2011</v>
      </c>
      <c r="K1479" s="467">
        <v>33.35</v>
      </c>
      <c r="L1479" s="467" t="s">
        <v>10</v>
      </c>
      <c r="M1479" s="467">
        <v>42.35</v>
      </c>
      <c r="N1479" s="467" t="s">
        <v>510</v>
      </c>
      <c r="O1479" s="467" t="s">
        <v>4064</v>
      </c>
      <c r="P1479" s="467" t="s">
        <v>307</v>
      </c>
      <c r="Q1479" s="467" t="s">
        <v>451</v>
      </c>
      <c r="R1479" s="467" t="s">
        <v>2168</v>
      </c>
      <c r="S1479" s="467" t="s">
        <v>61</v>
      </c>
      <c r="T1479" s="467" t="s">
        <v>240</v>
      </c>
      <c r="U1479" s="467" t="s">
        <v>302</v>
      </c>
      <c r="V1479" s="467">
        <v>37.29</v>
      </c>
      <c r="W1479" s="467">
        <v>42.35</v>
      </c>
    </row>
    <row r="1480" spans="1:23">
      <c r="A1480" s="467"/>
      <c r="B1480" s="467"/>
      <c r="C1480" s="468" t="s">
        <v>4211</v>
      </c>
      <c r="D1480" s="467" t="s">
        <v>213</v>
      </c>
      <c r="E1480" s="467" t="s">
        <v>259</v>
      </c>
      <c r="F1480" s="472">
        <v>43677</v>
      </c>
      <c r="G1480" s="467" t="s">
        <v>2007</v>
      </c>
      <c r="H1480" s="467" t="s">
        <v>2410</v>
      </c>
      <c r="I1480" s="467" t="s">
        <v>2411</v>
      </c>
      <c r="J1480" s="467" t="s">
        <v>2012</v>
      </c>
      <c r="K1480" s="467">
        <v>33.07</v>
      </c>
      <c r="L1480" s="467" t="s">
        <v>10</v>
      </c>
      <c r="M1480" s="467">
        <v>42</v>
      </c>
      <c r="N1480" s="467" t="s">
        <v>510</v>
      </c>
      <c r="O1480" s="467" t="s">
        <v>4064</v>
      </c>
      <c r="P1480" s="467" t="s">
        <v>307</v>
      </c>
      <c r="Q1480" s="467" t="s">
        <v>388</v>
      </c>
      <c r="R1480" s="467" t="s">
        <v>2168</v>
      </c>
      <c r="S1480" s="467" t="s">
        <v>61</v>
      </c>
      <c r="T1480" s="467" t="s">
        <v>240</v>
      </c>
      <c r="U1480" s="467" t="s">
        <v>302</v>
      </c>
      <c r="V1480" s="467">
        <v>36.979999999999997</v>
      </c>
      <c r="W1480" s="467">
        <v>42</v>
      </c>
    </row>
    <row r="1481" spans="1:23">
      <c r="A1481" s="467"/>
      <c r="B1481" s="467"/>
      <c r="C1481" s="468" t="s">
        <v>4212</v>
      </c>
      <c r="D1481" s="467" t="s">
        <v>213</v>
      </c>
      <c r="E1481" s="467" t="s">
        <v>259</v>
      </c>
      <c r="F1481" s="472">
        <v>43677</v>
      </c>
      <c r="G1481" s="467" t="s">
        <v>2013</v>
      </c>
      <c r="H1481" s="467" t="s">
        <v>2410</v>
      </c>
      <c r="I1481" s="467" t="s">
        <v>2411</v>
      </c>
      <c r="J1481" s="467" t="s">
        <v>2008</v>
      </c>
      <c r="K1481" s="467">
        <v>109.98</v>
      </c>
      <c r="L1481" s="467" t="s">
        <v>10</v>
      </c>
      <c r="M1481" s="467">
        <v>139.66999999999999</v>
      </c>
      <c r="N1481" s="467" t="s">
        <v>510</v>
      </c>
      <c r="O1481" s="467" t="s">
        <v>4064</v>
      </c>
      <c r="P1481" s="467" t="s">
        <v>307</v>
      </c>
      <c r="Q1481" s="467" t="s">
        <v>424</v>
      </c>
      <c r="R1481" s="467" t="s">
        <v>2168</v>
      </c>
      <c r="S1481" s="467" t="s">
        <v>61</v>
      </c>
      <c r="T1481" s="467" t="s">
        <v>240</v>
      </c>
      <c r="U1481" s="467" t="s">
        <v>302</v>
      </c>
      <c r="V1481" s="467">
        <v>122.98</v>
      </c>
      <c r="W1481" s="467">
        <v>139.66999999999999</v>
      </c>
    </row>
    <row r="1482" spans="1:23">
      <c r="A1482" s="467"/>
      <c r="B1482" s="467"/>
      <c r="C1482" s="468" t="s">
        <v>4213</v>
      </c>
      <c r="D1482" s="467" t="s">
        <v>213</v>
      </c>
      <c r="E1482" s="467" t="s">
        <v>259</v>
      </c>
      <c r="F1482" s="472">
        <v>43677</v>
      </c>
      <c r="G1482" s="467" t="s">
        <v>2013</v>
      </c>
      <c r="H1482" s="467" t="s">
        <v>2410</v>
      </c>
      <c r="I1482" s="467" t="s">
        <v>2411</v>
      </c>
      <c r="J1482" s="467" t="s">
        <v>2014</v>
      </c>
      <c r="K1482" s="467">
        <v>3.04</v>
      </c>
      <c r="L1482" s="467" t="s">
        <v>10</v>
      </c>
      <c r="M1482" s="467">
        <v>3.86</v>
      </c>
      <c r="N1482" s="467" t="s">
        <v>510</v>
      </c>
      <c r="O1482" s="467" t="s">
        <v>4064</v>
      </c>
      <c r="P1482" s="467" t="s">
        <v>307</v>
      </c>
      <c r="Q1482" s="467" t="s">
        <v>504</v>
      </c>
      <c r="R1482" s="467" t="s">
        <v>2168</v>
      </c>
      <c r="S1482" s="467" t="s">
        <v>61</v>
      </c>
      <c r="T1482" s="467" t="s">
        <v>240</v>
      </c>
      <c r="U1482" s="467" t="s">
        <v>302</v>
      </c>
      <c r="V1482" s="467">
        <v>3.4</v>
      </c>
      <c r="W1482" s="467">
        <v>3.86</v>
      </c>
    </row>
    <row r="1483" spans="1:23">
      <c r="A1483" s="467"/>
      <c r="B1483" s="467"/>
      <c r="C1483" s="468" t="s">
        <v>4214</v>
      </c>
      <c r="D1483" s="467" t="s">
        <v>213</v>
      </c>
      <c r="E1483" s="467" t="s">
        <v>259</v>
      </c>
      <c r="F1483" s="472">
        <v>43677</v>
      </c>
      <c r="G1483" s="467" t="s">
        <v>2013</v>
      </c>
      <c r="H1483" s="467" t="s">
        <v>2410</v>
      </c>
      <c r="I1483" s="467" t="s">
        <v>2411</v>
      </c>
      <c r="J1483" s="467" t="s">
        <v>2015</v>
      </c>
      <c r="K1483" s="467">
        <v>58.39</v>
      </c>
      <c r="L1483" s="467" t="s">
        <v>10</v>
      </c>
      <c r="M1483" s="467">
        <v>74.150000000000006</v>
      </c>
      <c r="N1483" s="467" t="s">
        <v>510</v>
      </c>
      <c r="O1483" s="467" t="s">
        <v>4064</v>
      </c>
      <c r="P1483" s="467" t="s">
        <v>307</v>
      </c>
      <c r="Q1483" s="467" t="s">
        <v>947</v>
      </c>
      <c r="R1483" s="467" t="s">
        <v>2168</v>
      </c>
      <c r="S1483" s="467" t="s">
        <v>61</v>
      </c>
      <c r="T1483" s="467" t="s">
        <v>240</v>
      </c>
      <c r="U1483" s="467" t="s">
        <v>302</v>
      </c>
      <c r="V1483" s="467">
        <v>65.290000000000006</v>
      </c>
      <c r="W1483" s="467">
        <v>74.150000000000006</v>
      </c>
    </row>
    <row r="1484" spans="1:23">
      <c r="A1484" s="467"/>
      <c r="B1484" s="467"/>
      <c r="C1484" s="468" t="s">
        <v>4215</v>
      </c>
      <c r="D1484" s="467" t="s">
        <v>213</v>
      </c>
      <c r="E1484" s="467" t="s">
        <v>259</v>
      </c>
      <c r="F1484" s="472">
        <v>43708</v>
      </c>
      <c r="G1484" s="467" t="s">
        <v>2016</v>
      </c>
      <c r="H1484" s="467" t="s">
        <v>2435</v>
      </c>
      <c r="I1484" s="467" t="s">
        <v>2332</v>
      </c>
      <c r="J1484" s="467" t="s">
        <v>2017</v>
      </c>
      <c r="K1484" s="467">
        <v>27.99</v>
      </c>
      <c r="L1484" s="467" t="s">
        <v>10</v>
      </c>
      <c r="M1484" s="467">
        <v>34.200000000000003</v>
      </c>
      <c r="N1484" s="467" t="s">
        <v>510</v>
      </c>
      <c r="O1484" s="467" t="s">
        <v>4064</v>
      </c>
      <c r="P1484" s="467" t="s">
        <v>307</v>
      </c>
      <c r="Q1484" s="467" t="s">
        <v>424</v>
      </c>
      <c r="R1484" s="467" t="s">
        <v>2168</v>
      </c>
      <c r="S1484" s="467" t="s">
        <v>61</v>
      </c>
      <c r="T1484" s="467" t="s">
        <v>240</v>
      </c>
      <c r="U1484" s="467" t="s">
        <v>302</v>
      </c>
      <c r="V1484" s="467">
        <v>30.54</v>
      </c>
      <c r="W1484" s="467">
        <v>34.200000000000003</v>
      </c>
    </row>
    <row r="1485" spans="1:23">
      <c r="A1485" s="467"/>
      <c r="B1485" s="467"/>
      <c r="C1485" s="468" t="s">
        <v>4216</v>
      </c>
      <c r="D1485" s="467" t="s">
        <v>213</v>
      </c>
      <c r="E1485" s="467" t="s">
        <v>259</v>
      </c>
      <c r="F1485" s="472">
        <v>43708</v>
      </c>
      <c r="G1485" s="467" t="s">
        <v>2016</v>
      </c>
      <c r="H1485" s="467" t="s">
        <v>2435</v>
      </c>
      <c r="I1485" s="467" t="s">
        <v>2332</v>
      </c>
      <c r="J1485" s="467" t="s">
        <v>2018</v>
      </c>
      <c r="K1485" s="467">
        <v>5.03</v>
      </c>
      <c r="L1485" s="467" t="s">
        <v>10</v>
      </c>
      <c r="M1485" s="467">
        <v>6.15</v>
      </c>
      <c r="N1485" s="467" t="s">
        <v>510</v>
      </c>
      <c r="O1485" s="467" t="s">
        <v>4064</v>
      </c>
      <c r="P1485" s="467" t="s">
        <v>307</v>
      </c>
      <c r="Q1485" s="467" t="s">
        <v>461</v>
      </c>
      <c r="R1485" s="467" t="s">
        <v>2168</v>
      </c>
      <c r="S1485" s="467" t="s">
        <v>61</v>
      </c>
      <c r="T1485" s="467" t="s">
        <v>240</v>
      </c>
      <c r="U1485" s="467" t="s">
        <v>302</v>
      </c>
      <c r="V1485" s="467">
        <v>5.49</v>
      </c>
      <c r="W1485" s="467">
        <v>6.15</v>
      </c>
    </row>
    <row r="1486" spans="1:23">
      <c r="A1486" s="467"/>
      <c r="B1486" s="467"/>
      <c r="C1486" s="468" t="s">
        <v>4217</v>
      </c>
      <c r="D1486" s="467" t="s">
        <v>213</v>
      </c>
      <c r="E1486" s="467" t="s">
        <v>259</v>
      </c>
      <c r="F1486" s="472">
        <v>43708</v>
      </c>
      <c r="G1486" s="467" t="s">
        <v>2016</v>
      </c>
      <c r="H1486" s="467" t="s">
        <v>2435</v>
      </c>
      <c r="I1486" s="467" t="s">
        <v>2332</v>
      </c>
      <c r="J1486" s="467" t="s">
        <v>2019</v>
      </c>
      <c r="K1486" s="467">
        <v>13.71</v>
      </c>
      <c r="L1486" s="467" t="s">
        <v>10</v>
      </c>
      <c r="M1486" s="467">
        <v>16.75</v>
      </c>
      <c r="N1486" s="467" t="s">
        <v>510</v>
      </c>
      <c r="O1486" s="467" t="s">
        <v>4064</v>
      </c>
      <c r="P1486" s="467" t="s">
        <v>307</v>
      </c>
      <c r="Q1486" s="467" t="s">
        <v>451</v>
      </c>
      <c r="R1486" s="467" t="s">
        <v>2168</v>
      </c>
      <c r="S1486" s="467" t="s">
        <v>61</v>
      </c>
      <c r="T1486" s="467" t="s">
        <v>240</v>
      </c>
      <c r="U1486" s="467" t="s">
        <v>302</v>
      </c>
      <c r="V1486" s="467">
        <v>14.96</v>
      </c>
      <c r="W1486" s="467">
        <v>16.75</v>
      </c>
    </row>
    <row r="1487" spans="1:23">
      <c r="A1487" s="467"/>
      <c r="B1487" s="467"/>
      <c r="C1487" s="468" t="s">
        <v>4218</v>
      </c>
      <c r="D1487" s="467" t="s">
        <v>213</v>
      </c>
      <c r="E1487" s="467" t="s">
        <v>259</v>
      </c>
      <c r="F1487" s="472">
        <v>43708</v>
      </c>
      <c r="G1487" s="467" t="s">
        <v>2020</v>
      </c>
      <c r="H1487" s="467" t="s">
        <v>3424</v>
      </c>
      <c r="I1487" s="467" t="s">
        <v>2332</v>
      </c>
      <c r="J1487" s="467" t="s">
        <v>2021</v>
      </c>
      <c r="K1487" s="467">
        <v>17.36</v>
      </c>
      <c r="L1487" s="467" t="s">
        <v>10</v>
      </c>
      <c r="M1487" s="467">
        <v>21.21</v>
      </c>
      <c r="N1487" s="467" t="s">
        <v>510</v>
      </c>
      <c r="O1487" s="467" t="s">
        <v>4064</v>
      </c>
      <c r="P1487" s="467" t="s">
        <v>445</v>
      </c>
      <c r="Q1487" s="467" t="s">
        <v>1044</v>
      </c>
      <c r="R1487" s="467" t="s">
        <v>2168</v>
      </c>
      <c r="S1487" s="467" t="s">
        <v>61</v>
      </c>
      <c r="T1487" s="467" t="s">
        <v>240</v>
      </c>
      <c r="U1487" s="467" t="s">
        <v>302</v>
      </c>
      <c r="V1487" s="467">
        <v>18.940000000000001</v>
      </c>
      <c r="W1487" s="467">
        <v>21.21</v>
      </c>
    </row>
    <row r="1488" spans="1:23">
      <c r="A1488" s="467"/>
      <c r="B1488" s="467"/>
      <c r="C1488" s="468" t="s">
        <v>4219</v>
      </c>
      <c r="D1488" s="467" t="s">
        <v>213</v>
      </c>
      <c r="E1488" s="467" t="s">
        <v>259</v>
      </c>
      <c r="F1488" s="472">
        <v>43708</v>
      </c>
      <c r="G1488" s="467" t="s">
        <v>2020</v>
      </c>
      <c r="H1488" s="467" t="s">
        <v>3424</v>
      </c>
      <c r="I1488" s="467" t="s">
        <v>2332</v>
      </c>
      <c r="J1488" s="467" t="s">
        <v>2022</v>
      </c>
      <c r="K1488" s="467">
        <v>43.44</v>
      </c>
      <c r="L1488" s="467" t="s">
        <v>10</v>
      </c>
      <c r="M1488" s="467">
        <v>53.08</v>
      </c>
      <c r="N1488" s="467" t="s">
        <v>510</v>
      </c>
      <c r="O1488" s="467" t="s">
        <v>4064</v>
      </c>
      <c r="P1488" s="467" t="s">
        <v>445</v>
      </c>
      <c r="Q1488" s="467" t="s">
        <v>504</v>
      </c>
      <c r="R1488" s="467" t="s">
        <v>2168</v>
      </c>
      <c r="S1488" s="467" t="s">
        <v>61</v>
      </c>
      <c r="T1488" s="467" t="s">
        <v>240</v>
      </c>
      <c r="U1488" s="467" t="s">
        <v>302</v>
      </c>
      <c r="V1488" s="467">
        <v>47.4</v>
      </c>
      <c r="W1488" s="467">
        <v>53.08</v>
      </c>
    </row>
    <row r="1489" spans="1:23">
      <c r="A1489" s="467"/>
      <c r="B1489" s="467"/>
      <c r="C1489" s="468" t="s">
        <v>4220</v>
      </c>
      <c r="D1489" s="467" t="s">
        <v>213</v>
      </c>
      <c r="E1489" s="467" t="s">
        <v>259</v>
      </c>
      <c r="F1489" s="472">
        <v>43708</v>
      </c>
      <c r="G1489" s="467" t="s">
        <v>2023</v>
      </c>
      <c r="H1489" s="467" t="s">
        <v>2435</v>
      </c>
      <c r="I1489" s="467" t="s">
        <v>2332</v>
      </c>
      <c r="J1489" s="467" t="s">
        <v>2017</v>
      </c>
      <c r="K1489" s="467">
        <v>48.22</v>
      </c>
      <c r="L1489" s="467" t="s">
        <v>10</v>
      </c>
      <c r="M1489" s="467">
        <v>58.91</v>
      </c>
      <c r="N1489" s="467" t="s">
        <v>510</v>
      </c>
      <c r="O1489" s="467" t="s">
        <v>4064</v>
      </c>
      <c r="P1489" s="467" t="s">
        <v>307</v>
      </c>
      <c r="Q1489" s="467" t="s">
        <v>424</v>
      </c>
      <c r="R1489" s="467" t="s">
        <v>2168</v>
      </c>
      <c r="S1489" s="467" t="s">
        <v>61</v>
      </c>
      <c r="T1489" s="467" t="s">
        <v>240</v>
      </c>
      <c r="U1489" s="467" t="s">
        <v>302</v>
      </c>
      <c r="V1489" s="467">
        <v>52.61</v>
      </c>
      <c r="W1489" s="467">
        <v>58.91</v>
      </c>
    </row>
    <row r="1490" spans="1:23">
      <c r="A1490" s="467"/>
      <c r="B1490" s="467"/>
      <c r="C1490" s="468" t="s">
        <v>4221</v>
      </c>
      <c r="D1490" s="467" t="s">
        <v>213</v>
      </c>
      <c r="E1490" s="467" t="s">
        <v>259</v>
      </c>
      <c r="F1490" s="472">
        <v>43708</v>
      </c>
      <c r="G1490" s="467" t="s">
        <v>2023</v>
      </c>
      <c r="H1490" s="467" t="s">
        <v>2435</v>
      </c>
      <c r="I1490" s="467" t="s">
        <v>2332</v>
      </c>
      <c r="J1490" s="467" t="s">
        <v>2024</v>
      </c>
      <c r="K1490" s="467">
        <v>146.59</v>
      </c>
      <c r="L1490" s="467" t="s">
        <v>10</v>
      </c>
      <c r="M1490" s="467">
        <v>179.1</v>
      </c>
      <c r="N1490" s="467" t="s">
        <v>510</v>
      </c>
      <c r="O1490" s="467" t="s">
        <v>4064</v>
      </c>
      <c r="P1490" s="467" t="s">
        <v>307</v>
      </c>
      <c r="Q1490" s="467" t="s">
        <v>947</v>
      </c>
      <c r="R1490" s="467" t="s">
        <v>2168</v>
      </c>
      <c r="S1490" s="467" t="s">
        <v>61</v>
      </c>
      <c r="T1490" s="467" t="s">
        <v>240</v>
      </c>
      <c r="U1490" s="467" t="s">
        <v>302</v>
      </c>
      <c r="V1490" s="467">
        <v>159.94</v>
      </c>
      <c r="W1490" s="467">
        <v>179.1</v>
      </c>
    </row>
    <row r="1491" spans="1:23">
      <c r="A1491" s="467"/>
      <c r="B1491" s="467"/>
      <c r="C1491" s="468" t="s">
        <v>4222</v>
      </c>
      <c r="D1491" s="467" t="s">
        <v>213</v>
      </c>
      <c r="E1491" s="467" t="s">
        <v>259</v>
      </c>
      <c r="F1491" s="472">
        <v>43738</v>
      </c>
      <c r="G1491" s="467" t="s">
        <v>1646</v>
      </c>
      <c r="H1491" s="467" t="s">
        <v>3430</v>
      </c>
      <c r="I1491" s="467" t="s">
        <v>2248</v>
      </c>
      <c r="J1491" s="467" t="s">
        <v>1647</v>
      </c>
      <c r="K1491" s="467">
        <v>7.43</v>
      </c>
      <c r="L1491" s="467" t="s">
        <v>10</v>
      </c>
      <c r="M1491" s="467">
        <v>9.0399999999999991</v>
      </c>
      <c r="N1491" s="467" t="s">
        <v>510</v>
      </c>
      <c r="O1491" s="467" t="s">
        <v>4064</v>
      </c>
      <c r="P1491" s="467" t="s">
        <v>445</v>
      </c>
      <c r="Q1491" s="467" t="s">
        <v>504</v>
      </c>
      <c r="R1491" s="467" t="s">
        <v>2168</v>
      </c>
      <c r="S1491" s="467" t="s">
        <v>61</v>
      </c>
      <c r="T1491" s="467" t="s">
        <v>240</v>
      </c>
      <c r="U1491" s="467" t="s">
        <v>302</v>
      </c>
      <c r="V1491" s="467">
        <v>8.2100000000000009</v>
      </c>
      <c r="W1491" s="467">
        <v>9.0399999999999991</v>
      </c>
    </row>
    <row r="1492" spans="1:23">
      <c r="A1492" s="467"/>
      <c r="B1492" s="467"/>
      <c r="C1492" s="468" t="s">
        <v>4223</v>
      </c>
      <c r="D1492" s="467" t="s">
        <v>213</v>
      </c>
      <c r="E1492" s="467" t="s">
        <v>259</v>
      </c>
      <c r="F1492" s="472">
        <v>43738</v>
      </c>
      <c r="G1492" s="467" t="s">
        <v>1646</v>
      </c>
      <c r="H1492" s="467" t="s">
        <v>3430</v>
      </c>
      <c r="I1492" s="467" t="s">
        <v>2248</v>
      </c>
      <c r="J1492" s="467" t="s">
        <v>1648</v>
      </c>
      <c r="K1492" s="467">
        <v>55.51</v>
      </c>
      <c r="L1492" s="467" t="s">
        <v>10</v>
      </c>
      <c r="M1492" s="467">
        <v>67.510000000000005</v>
      </c>
      <c r="N1492" s="467" t="s">
        <v>510</v>
      </c>
      <c r="O1492" s="467" t="s">
        <v>4064</v>
      </c>
      <c r="P1492" s="467" t="s">
        <v>445</v>
      </c>
      <c r="Q1492" s="467" t="s">
        <v>947</v>
      </c>
      <c r="R1492" s="467" t="s">
        <v>2168</v>
      </c>
      <c r="S1492" s="467" t="s">
        <v>61</v>
      </c>
      <c r="T1492" s="467" t="s">
        <v>240</v>
      </c>
      <c r="U1492" s="467" t="s">
        <v>302</v>
      </c>
      <c r="V1492" s="467">
        <v>61.32</v>
      </c>
      <c r="W1492" s="467">
        <v>67.510000000000005</v>
      </c>
    </row>
    <row r="1493" spans="1:23">
      <c r="A1493" s="467"/>
      <c r="B1493" s="467"/>
      <c r="C1493" s="468" t="s">
        <v>4224</v>
      </c>
      <c r="D1493" s="467" t="s">
        <v>213</v>
      </c>
      <c r="E1493" s="467" t="s">
        <v>259</v>
      </c>
      <c r="F1493" s="472">
        <v>43738</v>
      </c>
      <c r="G1493" s="467" t="s">
        <v>1649</v>
      </c>
      <c r="H1493" s="467" t="s">
        <v>2858</v>
      </c>
      <c r="I1493" s="467" t="s">
        <v>2248</v>
      </c>
      <c r="J1493" s="467" t="s">
        <v>1650</v>
      </c>
      <c r="K1493" s="467">
        <v>14.88</v>
      </c>
      <c r="L1493" s="467" t="s">
        <v>10</v>
      </c>
      <c r="M1493" s="467">
        <v>18.100000000000001</v>
      </c>
      <c r="N1493" s="467" t="s">
        <v>510</v>
      </c>
      <c r="O1493" s="467" t="s">
        <v>4064</v>
      </c>
      <c r="P1493" s="467" t="s">
        <v>307</v>
      </c>
      <c r="Q1493" s="467" t="s">
        <v>424</v>
      </c>
      <c r="R1493" s="467" t="s">
        <v>2168</v>
      </c>
      <c r="S1493" s="467" t="s">
        <v>61</v>
      </c>
      <c r="T1493" s="467" t="s">
        <v>240</v>
      </c>
      <c r="U1493" s="467" t="s">
        <v>302</v>
      </c>
      <c r="V1493" s="467">
        <v>16.440000000000001</v>
      </c>
      <c r="W1493" s="467">
        <v>18.100000000000001</v>
      </c>
    </row>
    <row r="1494" spans="1:23">
      <c r="A1494" s="467"/>
      <c r="B1494" s="467"/>
      <c r="C1494" s="468" t="s">
        <v>4225</v>
      </c>
      <c r="D1494" s="467" t="s">
        <v>213</v>
      </c>
      <c r="E1494" s="467" t="s">
        <v>259</v>
      </c>
      <c r="F1494" s="472">
        <v>43738</v>
      </c>
      <c r="G1494" s="467" t="s">
        <v>1649</v>
      </c>
      <c r="H1494" s="467" t="s">
        <v>2858</v>
      </c>
      <c r="I1494" s="467" t="s">
        <v>2248</v>
      </c>
      <c r="J1494" s="467" t="s">
        <v>1651</v>
      </c>
      <c r="K1494" s="467">
        <v>18.899999999999999</v>
      </c>
      <c r="L1494" s="467" t="s">
        <v>10</v>
      </c>
      <c r="M1494" s="467">
        <v>22.98</v>
      </c>
      <c r="N1494" s="467" t="s">
        <v>510</v>
      </c>
      <c r="O1494" s="467" t="s">
        <v>4064</v>
      </c>
      <c r="P1494" s="467" t="s">
        <v>307</v>
      </c>
      <c r="Q1494" s="467" t="s">
        <v>461</v>
      </c>
      <c r="R1494" s="467" t="s">
        <v>2168</v>
      </c>
      <c r="S1494" s="467" t="s">
        <v>61</v>
      </c>
      <c r="T1494" s="467" t="s">
        <v>240</v>
      </c>
      <c r="U1494" s="467" t="s">
        <v>302</v>
      </c>
      <c r="V1494" s="467">
        <v>20.88</v>
      </c>
      <c r="W1494" s="467">
        <v>22.98</v>
      </c>
    </row>
    <row r="1495" spans="1:23">
      <c r="A1495" s="467"/>
      <c r="B1495" s="467"/>
      <c r="C1495" s="468" t="s">
        <v>4226</v>
      </c>
      <c r="D1495" s="467" t="s">
        <v>213</v>
      </c>
      <c r="E1495" s="467" t="s">
        <v>259</v>
      </c>
      <c r="F1495" s="472">
        <v>43738</v>
      </c>
      <c r="G1495" s="467" t="s">
        <v>1649</v>
      </c>
      <c r="H1495" s="467" t="s">
        <v>2858</v>
      </c>
      <c r="I1495" s="467" t="s">
        <v>2248</v>
      </c>
      <c r="J1495" s="467" t="s">
        <v>1652</v>
      </c>
      <c r="K1495" s="467">
        <v>11.51</v>
      </c>
      <c r="L1495" s="467" t="s">
        <v>10</v>
      </c>
      <c r="M1495" s="467">
        <v>14</v>
      </c>
      <c r="N1495" s="467" t="s">
        <v>510</v>
      </c>
      <c r="O1495" s="467" t="s">
        <v>4064</v>
      </c>
      <c r="P1495" s="467" t="s">
        <v>307</v>
      </c>
      <c r="Q1495" s="467" t="s">
        <v>451</v>
      </c>
      <c r="R1495" s="467" t="s">
        <v>2168</v>
      </c>
      <c r="S1495" s="467" t="s">
        <v>61</v>
      </c>
      <c r="T1495" s="467" t="s">
        <v>240</v>
      </c>
      <c r="U1495" s="467" t="s">
        <v>302</v>
      </c>
      <c r="V1495" s="467">
        <v>12.71</v>
      </c>
      <c r="W1495" s="467">
        <v>14</v>
      </c>
    </row>
    <row r="1496" spans="1:23">
      <c r="A1496" s="467"/>
      <c r="B1496" s="467"/>
      <c r="C1496" s="468" t="s">
        <v>4227</v>
      </c>
      <c r="D1496" s="467" t="s">
        <v>213</v>
      </c>
      <c r="E1496" s="467" t="s">
        <v>259</v>
      </c>
      <c r="F1496" s="472">
        <v>43738</v>
      </c>
      <c r="G1496" s="467" t="s">
        <v>1649</v>
      </c>
      <c r="H1496" s="467" t="s">
        <v>2858</v>
      </c>
      <c r="I1496" s="467" t="s">
        <v>2248</v>
      </c>
      <c r="J1496" s="467" t="s">
        <v>1653</v>
      </c>
      <c r="K1496" s="467">
        <v>9.25</v>
      </c>
      <c r="L1496" s="467" t="s">
        <v>10</v>
      </c>
      <c r="M1496" s="467">
        <v>11.25</v>
      </c>
      <c r="N1496" s="467" t="s">
        <v>510</v>
      </c>
      <c r="O1496" s="467" t="s">
        <v>4064</v>
      </c>
      <c r="P1496" s="467" t="s">
        <v>307</v>
      </c>
      <c r="Q1496" s="467" t="s">
        <v>449</v>
      </c>
      <c r="R1496" s="467" t="s">
        <v>2168</v>
      </c>
      <c r="S1496" s="467" t="s">
        <v>61</v>
      </c>
      <c r="T1496" s="467" t="s">
        <v>240</v>
      </c>
      <c r="U1496" s="467" t="s">
        <v>302</v>
      </c>
      <c r="V1496" s="467">
        <v>10.220000000000001</v>
      </c>
      <c r="W1496" s="467">
        <v>11.25</v>
      </c>
    </row>
    <row r="1497" spans="1:23">
      <c r="A1497" s="467"/>
      <c r="B1497" s="467"/>
      <c r="C1497" s="468" t="s">
        <v>4228</v>
      </c>
      <c r="D1497" s="467" t="s">
        <v>213</v>
      </c>
      <c r="E1497" s="467" t="s">
        <v>259</v>
      </c>
      <c r="F1497" s="472">
        <v>43738</v>
      </c>
      <c r="G1497" s="467" t="s">
        <v>1649</v>
      </c>
      <c r="H1497" s="467" t="s">
        <v>2858</v>
      </c>
      <c r="I1497" s="467" t="s">
        <v>2248</v>
      </c>
      <c r="J1497" s="467" t="s">
        <v>1654</v>
      </c>
      <c r="K1497" s="467">
        <v>30.83</v>
      </c>
      <c r="L1497" s="467" t="s">
        <v>10</v>
      </c>
      <c r="M1497" s="467">
        <v>37.5</v>
      </c>
      <c r="N1497" s="467" t="s">
        <v>510</v>
      </c>
      <c r="O1497" s="467" t="s">
        <v>4064</v>
      </c>
      <c r="P1497" s="467" t="s">
        <v>307</v>
      </c>
      <c r="Q1497" s="467" t="s">
        <v>434</v>
      </c>
      <c r="R1497" s="467" t="s">
        <v>2168</v>
      </c>
      <c r="S1497" s="467" t="s">
        <v>61</v>
      </c>
      <c r="T1497" s="467" t="s">
        <v>240</v>
      </c>
      <c r="U1497" s="467" t="s">
        <v>302</v>
      </c>
      <c r="V1497" s="467">
        <v>34.049999999999997</v>
      </c>
      <c r="W1497" s="467">
        <v>37.5</v>
      </c>
    </row>
    <row r="1498" spans="1:23">
      <c r="A1498" s="467"/>
      <c r="B1498" s="467"/>
      <c r="C1498" s="468" t="s">
        <v>4229</v>
      </c>
      <c r="D1498" s="467" t="s">
        <v>213</v>
      </c>
      <c r="E1498" s="467" t="s">
        <v>259</v>
      </c>
      <c r="F1498" s="472">
        <v>43738</v>
      </c>
      <c r="G1498" s="467" t="s">
        <v>1649</v>
      </c>
      <c r="H1498" s="467" t="s">
        <v>2858</v>
      </c>
      <c r="I1498" s="467" t="s">
        <v>2248</v>
      </c>
      <c r="J1498" s="467" t="s">
        <v>1655</v>
      </c>
      <c r="K1498" s="467">
        <v>37.86</v>
      </c>
      <c r="L1498" s="467" t="s">
        <v>10</v>
      </c>
      <c r="M1498" s="467">
        <v>46.04</v>
      </c>
      <c r="N1498" s="467" t="s">
        <v>510</v>
      </c>
      <c r="O1498" s="467" t="s">
        <v>4064</v>
      </c>
      <c r="P1498" s="467" t="s">
        <v>307</v>
      </c>
      <c r="Q1498" s="467" t="s">
        <v>429</v>
      </c>
      <c r="R1498" s="467" t="s">
        <v>2168</v>
      </c>
      <c r="S1498" s="467" t="s">
        <v>61</v>
      </c>
      <c r="T1498" s="467" t="s">
        <v>240</v>
      </c>
      <c r="U1498" s="467" t="s">
        <v>302</v>
      </c>
      <c r="V1498" s="467">
        <v>41.82</v>
      </c>
      <c r="W1498" s="467">
        <v>46.04</v>
      </c>
    </row>
    <row r="1499" spans="1:23">
      <c r="A1499" s="467"/>
      <c r="B1499" s="467"/>
      <c r="C1499" s="468" t="s">
        <v>4230</v>
      </c>
      <c r="D1499" s="467" t="s">
        <v>213</v>
      </c>
      <c r="E1499" s="467" t="s">
        <v>259</v>
      </c>
      <c r="F1499" s="472">
        <v>43738</v>
      </c>
      <c r="G1499" s="467" t="s">
        <v>1588</v>
      </c>
      <c r="H1499" s="467" t="s">
        <v>2858</v>
      </c>
      <c r="I1499" s="467" t="s">
        <v>2248</v>
      </c>
      <c r="J1499" s="467" t="s">
        <v>1656</v>
      </c>
      <c r="K1499" s="467">
        <v>17.95</v>
      </c>
      <c r="L1499" s="467" t="s">
        <v>10</v>
      </c>
      <c r="M1499" s="467">
        <v>21.83</v>
      </c>
      <c r="N1499" s="467" t="s">
        <v>510</v>
      </c>
      <c r="O1499" s="467" t="s">
        <v>4064</v>
      </c>
      <c r="P1499" s="467" t="s">
        <v>307</v>
      </c>
      <c r="Q1499" s="467" t="s">
        <v>947</v>
      </c>
      <c r="R1499" s="467" t="s">
        <v>2168</v>
      </c>
      <c r="S1499" s="467" t="s">
        <v>61</v>
      </c>
      <c r="T1499" s="467" t="s">
        <v>240</v>
      </c>
      <c r="U1499" s="467" t="s">
        <v>302</v>
      </c>
      <c r="V1499" s="467">
        <v>19.829999999999998</v>
      </c>
      <c r="W1499" s="467">
        <v>21.83</v>
      </c>
    </row>
    <row r="1500" spans="1:23">
      <c r="A1500" s="467"/>
      <c r="B1500" s="467"/>
      <c r="C1500" s="468" t="s">
        <v>4231</v>
      </c>
      <c r="D1500" s="467" t="s">
        <v>213</v>
      </c>
      <c r="E1500" s="467" t="s">
        <v>259</v>
      </c>
      <c r="F1500" s="472">
        <v>43738</v>
      </c>
      <c r="G1500" s="467" t="s">
        <v>1588</v>
      </c>
      <c r="H1500" s="467" t="s">
        <v>2858</v>
      </c>
      <c r="I1500" s="467" t="s">
        <v>2248</v>
      </c>
      <c r="J1500" s="467" t="s">
        <v>1657</v>
      </c>
      <c r="K1500" s="467">
        <v>3.17</v>
      </c>
      <c r="L1500" s="467" t="s">
        <v>10</v>
      </c>
      <c r="M1500" s="467">
        <v>3.86</v>
      </c>
      <c r="N1500" s="467" t="s">
        <v>510</v>
      </c>
      <c r="O1500" s="467" t="s">
        <v>4064</v>
      </c>
      <c r="P1500" s="467" t="s">
        <v>307</v>
      </c>
      <c r="Q1500" s="467" t="s">
        <v>424</v>
      </c>
      <c r="R1500" s="467" t="s">
        <v>2168</v>
      </c>
      <c r="S1500" s="467" t="s">
        <v>61</v>
      </c>
      <c r="T1500" s="467" t="s">
        <v>240</v>
      </c>
      <c r="U1500" s="467" t="s">
        <v>302</v>
      </c>
      <c r="V1500" s="467">
        <v>3.5</v>
      </c>
      <c r="W1500" s="467">
        <v>3.86</v>
      </c>
    </row>
    <row r="1501" spans="1:23">
      <c r="A1501" s="467"/>
      <c r="B1501" s="467"/>
      <c r="C1501" s="468" t="s">
        <v>4232</v>
      </c>
      <c r="D1501" s="467" t="s">
        <v>213</v>
      </c>
      <c r="E1501" s="467" t="s">
        <v>259</v>
      </c>
      <c r="F1501" s="472">
        <v>43738</v>
      </c>
      <c r="G1501" s="467" t="s">
        <v>1588</v>
      </c>
      <c r="H1501" s="467" t="s">
        <v>2858</v>
      </c>
      <c r="I1501" s="467" t="s">
        <v>2248</v>
      </c>
      <c r="J1501" s="467" t="s">
        <v>1658</v>
      </c>
      <c r="K1501" s="467">
        <v>13.46</v>
      </c>
      <c r="L1501" s="467" t="s">
        <v>10</v>
      </c>
      <c r="M1501" s="467">
        <v>16.37</v>
      </c>
      <c r="N1501" s="467" t="s">
        <v>510</v>
      </c>
      <c r="O1501" s="467" t="s">
        <v>4064</v>
      </c>
      <c r="P1501" s="467" t="s">
        <v>307</v>
      </c>
      <c r="Q1501" s="467" t="s">
        <v>451</v>
      </c>
      <c r="R1501" s="467" t="s">
        <v>2168</v>
      </c>
      <c r="S1501" s="467" t="s">
        <v>61</v>
      </c>
      <c r="T1501" s="467" t="s">
        <v>240</v>
      </c>
      <c r="U1501" s="467" t="s">
        <v>302</v>
      </c>
      <c r="V1501" s="467">
        <v>14.87</v>
      </c>
      <c r="W1501" s="467">
        <v>16.37</v>
      </c>
    </row>
    <row r="1502" spans="1:23">
      <c r="A1502" s="467"/>
      <c r="B1502" s="467"/>
      <c r="C1502" s="468" t="s">
        <v>4233</v>
      </c>
      <c r="D1502" s="467" t="s">
        <v>213</v>
      </c>
      <c r="E1502" s="467" t="s">
        <v>259</v>
      </c>
      <c r="F1502" s="472">
        <v>43769</v>
      </c>
      <c r="G1502" s="467" t="s">
        <v>4234</v>
      </c>
      <c r="H1502" s="467" t="s">
        <v>2258</v>
      </c>
      <c r="I1502" s="467" t="s">
        <v>2176</v>
      </c>
      <c r="J1502" s="467" t="s">
        <v>4235</v>
      </c>
      <c r="K1502" s="467">
        <v>8.36</v>
      </c>
      <c r="L1502" s="467" t="s">
        <v>10</v>
      </c>
      <c r="M1502" s="467">
        <v>10.28</v>
      </c>
      <c r="N1502" s="467" t="s">
        <v>510</v>
      </c>
      <c r="O1502" s="467" t="s">
        <v>4064</v>
      </c>
      <c r="P1502" s="467" t="s">
        <v>307</v>
      </c>
      <c r="Q1502" s="467" t="s">
        <v>429</v>
      </c>
      <c r="R1502" s="467" t="s">
        <v>2168</v>
      </c>
      <c r="S1502" s="467" t="s">
        <v>61</v>
      </c>
      <c r="T1502" s="467" t="s">
        <v>240</v>
      </c>
      <c r="U1502" s="467" t="s">
        <v>302</v>
      </c>
      <c r="V1502" s="467">
        <v>9.42</v>
      </c>
      <c r="W1502" s="467">
        <v>10.28</v>
      </c>
    </row>
    <row r="1503" spans="1:23">
      <c r="A1503" s="467"/>
      <c r="B1503" s="467"/>
      <c r="C1503" s="468" t="s">
        <v>4236</v>
      </c>
      <c r="D1503" s="467" t="s">
        <v>213</v>
      </c>
      <c r="E1503" s="467" t="s">
        <v>259</v>
      </c>
      <c r="F1503" s="472">
        <v>43769</v>
      </c>
      <c r="G1503" s="467" t="s">
        <v>4234</v>
      </c>
      <c r="H1503" s="467" t="s">
        <v>2258</v>
      </c>
      <c r="I1503" s="467" t="s">
        <v>2176</v>
      </c>
      <c r="J1503" s="467" t="s">
        <v>4237</v>
      </c>
      <c r="K1503" s="467">
        <v>11.81</v>
      </c>
      <c r="L1503" s="467" t="s">
        <v>10</v>
      </c>
      <c r="M1503" s="467">
        <v>14.53</v>
      </c>
      <c r="N1503" s="467" t="s">
        <v>510</v>
      </c>
      <c r="O1503" s="467" t="s">
        <v>4064</v>
      </c>
      <c r="P1503" s="467" t="s">
        <v>307</v>
      </c>
      <c r="Q1503" s="467" t="s">
        <v>461</v>
      </c>
      <c r="R1503" s="467" t="s">
        <v>2168</v>
      </c>
      <c r="S1503" s="467" t="s">
        <v>61</v>
      </c>
      <c r="T1503" s="467" t="s">
        <v>240</v>
      </c>
      <c r="U1503" s="467" t="s">
        <v>302</v>
      </c>
      <c r="V1503" s="467">
        <v>13.3</v>
      </c>
      <c r="W1503" s="467">
        <v>14.53</v>
      </c>
    </row>
    <row r="1504" spans="1:23">
      <c r="A1504" s="467"/>
      <c r="B1504" s="467"/>
      <c r="C1504" s="468" t="s">
        <v>4238</v>
      </c>
      <c r="D1504" s="467" t="s">
        <v>213</v>
      </c>
      <c r="E1504" s="467" t="s">
        <v>259</v>
      </c>
      <c r="F1504" s="472">
        <v>43769</v>
      </c>
      <c r="G1504" s="467" t="s">
        <v>4234</v>
      </c>
      <c r="H1504" s="467" t="s">
        <v>2258</v>
      </c>
      <c r="I1504" s="467" t="s">
        <v>2176</v>
      </c>
      <c r="J1504" s="467" t="s">
        <v>4239</v>
      </c>
      <c r="K1504" s="467">
        <v>41.12</v>
      </c>
      <c r="L1504" s="467" t="s">
        <v>10</v>
      </c>
      <c r="M1504" s="467">
        <v>50.58</v>
      </c>
      <c r="N1504" s="467" t="s">
        <v>510</v>
      </c>
      <c r="O1504" s="467" t="s">
        <v>4064</v>
      </c>
      <c r="P1504" s="467" t="s">
        <v>307</v>
      </c>
      <c r="Q1504" s="467" t="s">
        <v>451</v>
      </c>
      <c r="R1504" s="467" t="s">
        <v>2168</v>
      </c>
      <c r="S1504" s="467" t="s">
        <v>61</v>
      </c>
      <c r="T1504" s="467" t="s">
        <v>240</v>
      </c>
      <c r="U1504" s="467" t="s">
        <v>302</v>
      </c>
      <c r="V1504" s="467">
        <v>46.32</v>
      </c>
      <c r="W1504" s="467">
        <v>50.58</v>
      </c>
    </row>
    <row r="1505" spans="1:23">
      <c r="A1505" s="467"/>
      <c r="B1505" s="467"/>
      <c r="C1505" s="468" t="s">
        <v>4240</v>
      </c>
      <c r="D1505" s="467" t="s">
        <v>213</v>
      </c>
      <c r="E1505" s="467" t="s">
        <v>259</v>
      </c>
      <c r="F1505" s="472">
        <v>43769</v>
      </c>
      <c r="G1505" s="467" t="s">
        <v>4234</v>
      </c>
      <c r="H1505" s="467" t="s">
        <v>2258</v>
      </c>
      <c r="I1505" s="467" t="s">
        <v>2176</v>
      </c>
      <c r="J1505" s="467" t="s">
        <v>4241</v>
      </c>
      <c r="K1505" s="467">
        <v>5</v>
      </c>
      <c r="L1505" s="467" t="s">
        <v>10</v>
      </c>
      <c r="M1505" s="467">
        <v>6.15</v>
      </c>
      <c r="N1505" s="467" t="s">
        <v>510</v>
      </c>
      <c r="O1505" s="467" t="s">
        <v>4064</v>
      </c>
      <c r="P1505" s="467" t="s">
        <v>307</v>
      </c>
      <c r="Q1505" s="467" t="s">
        <v>434</v>
      </c>
      <c r="R1505" s="467" t="s">
        <v>2168</v>
      </c>
      <c r="S1505" s="467" t="s">
        <v>61</v>
      </c>
      <c r="T1505" s="467" t="s">
        <v>240</v>
      </c>
      <c r="U1505" s="467" t="s">
        <v>302</v>
      </c>
      <c r="V1505" s="467">
        <v>5.63</v>
      </c>
      <c r="W1505" s="467">
        <v>6.15</v>
      </c>
    </row>
    <row r="1506" spans="1:23">
      <c r="A1506" s="467"/>
      <c r="B1506" s="467"/>
      <c r="C1506" s="468" t="s">
        <v>4242</v>
      </c>
      <c r="D1506" s="467" t="s">
        <v>213</v>
      </c>
      <c r="E1506" s="467" t="s">
        <v>259</v>
      </c>
      <c r="F1506" s="472">
        <v>43769</v>
      </c>
      <c r="G1506" s="467" t="s">
        <v>4234</v>
      </c>
      <c r="H1506" s="467" t="s">
        <v>2258</v>
      </c>
      <c r="I1506" s="467" t="s">
        <v>2176</v>
      </c>
      <c r="J1506" s="467" t="s">
        <v>4243</v>
      </c>
      <c r="K1506" s="467">
        <v>2.52</v>
      </c>
      <c r="L1506" s="467" t="s">
        <v>10</v>
      </c>
      <c r="M1506" s="467">
        <v>3.1</v>
      </c>
      <c r="N1506" s="467" t="s">
        <v>510</v>
      </c>
      <c r="O1506" s="467" t="s">
        <v>4064</v>
      </c>
      <c r="P1506" s="467" t="s">
        <v>307</v>
      </c>
      <c r="Q1506" s="467" t="s">
        <v>439</v>
      </c>
      <c r="R1506" s="467" t="s">
        <v>2168</v>
      </c>
      <c r="S1506" s="467" t="s">
        <v>61</v>
      </c>
      <c r="T1506" s="467" t="s">
        <v>240</v>
      </c>
      <c r="U1506" s="467" t="s">
        <v>302</v>
      </c>
      <c r="V1506" s="467">
        <v>2.84</v>
      </c>
      <c r="W1506" s="467">
        <v>3.1</v>
      </c>
    </row>
    <row r="1507" spans="1:23">
      <c r="A1507" s="467"/>
      <c r="B1507" s="467"/>
      <c r="C1507" s="468" t="s">
        <v>4244</v>
      </c>
      <c r="D1507" s="467" t="s">
        <v>213</v>
      </c>
      <c r="E1507" s="467" t="s">
        <v>259</v>
      </c>
      <c r="F1507" s="472">
        <v>43769</v>
      </c>
      <c r="G1507" s="467" t="s">
        <v>4245</v>
      </c>
      <c r="H1507" s="467" t="s">
        <v>3035</v>
      </c>
      <c r="I1507" s="467" t="s">
        <v>2176</v>
      </c>
      <c r="J1507" s="467" t="s">
        <v>4246</v>
      </c>
      <c r="K1507" s="467">
        <v>5.93</v>
      </c>
      <c r="L1507" s="467" t="s">
        <v>10</v>
      </c>
      <c r="M1507" s="467">
        <v>7.3</v>
      </c>
      <c r="N1507" s="467" t="s">
        <v>510</v>
      </c>
      <c r="O1507" s="467" t="s">
        <v>4064</v>
      </c>
      <c r="P1507" s="467" t="s">
        <v>445</v>
      </c>
      <c r="Q1507" s="467" t="s">
        <v>504</v>
      </c>
      <c r="R1507" s="467" t="s">
        <v>2168</v>
      </c>
      <c r="S1507" s="467" t="s">
        <v>61</v>
      </c>
      <c r="T1507" s="467" t="s">
        <v>240</v>
      </c>
      <c r="U1507" s="467" t="s">
        <v>302</v>
      </c>
      <c r="V1507" s="467">
        <v>6.68</v>
      </c>
      <c r="W1507" s="467">
        <v>7.3</v>
      </c>
    </row>
    <row r="1508" spans="1:23">
      <c r="A1508" s="467"/>
      <c r="B1508" s="467"/>
      <c r="C1508" s="468" t="s">
        <v>4247</v>
      </c>
      <c r="D1508" s="467" t="s">
        <v>213</v>
      </c>
      <c r="E1508" s="467" t="s">
        <v>259</v>
      </c>
      <c r="F1508" s="472">
        <v>43769</v>
      </c>
      <c r="G1508" s="467" t="s">
        <v>4245</v>
      </c>
      <c r="H1508" s="467" t="s">
        <v>3035</v>
      </c>
      <c r="I1508" s="467" t="s">
        <v>2176</v>
      </c>
      <c r="J1508" s="467" t="s">
        <v>4248</v>
      </c>
      <c r="K1508" s="467">
        <v>11.04</v>
      </c>
      <c r="L1508" s="467" t="s">
        <v>10</v>
      </c>
      <c r="M1508" s="467">
        <v>13.58</v>
      </c>
      <c r="N1508" s="467" t="s">
        <v>510</v>
      </c>
      <c r="O1508" s="467" t="s">
        <v>4064</v>
      </c>
      <c r="P1508" s="467" t="s">
        <v>445</v>
      </c>
      <c r="Q1508" s="467" t="s">
        <v>1044</v>
      </c>
      <c r="R1508" s="467" t="s">
        <v>2168</v>
      </c>
      <c r="S1508" s="467" t="s">
        <v>61</v>
      </c>
      <c r="T1508" s="467" t="s">
        <v>240</v>
      </c>
      <c r="U1508" s="467" t="s">
        <v>302</v>
      </c>
      <c r="V1508" s="467">
        <v>12.44</v>
      </c>
      <c r="W1508" s="467">
        <v>13.58</v>
      </c>
    </row>
    <row r="1509" spans="1:23">
      <c r="A1509" s="467"/>
      <c r="B1509" s="467"/>
      <c r="C1509" s="468" t="s">
        <v>4249</v>
      </c>
      <c r="D1509" s="467" t="s">
        <v>213</v>
      </c>
      <c r="E1509" s="467" t="s">
        <v>259</v>
      </c>
      <c r="F1509" s="472">
        <v>43799</v>
      </c>
      <c r="G1509" s="467" t="s">
        <v>4250</v>
      </c>
      <c r="H1509" s="467" t="s">
        <v>4251</v>
      </c>
      <c r="I1509" s="467" t="s">
        <v>2270</v>
      </c>
      <c r="J1509" s="467" t="s">
        <v>4252</v>
      </c>
      <c r="K1509" s="467">
        <v>40.799999999999997</v>
      </c>
      <c r="L1509" s="467" t="s">
        <v>10</v>
      </c>
      <c r="M1509" s="467">
        <v>52.81</v>
      </c>
      <c r="N1509" s="467" t="s">
        <v>510</v>
      </c>
      <c r="O1509" s="467" t="s">
        <v>4064</v>
      </c>
      <c r="P1509" s="467" t="s">
        <v>307</v>
      </c>
      <c r="Q1509" s="467" t="s">
        <v>547</v>
      </c>
      <c r="R1509" s="467" t="s">
        <v>2168</v>
      </c>
      <c r="S1509" s="467" t="s">
        <v>61</v>
      </c>
      <c r="T1509" s="467" t="s">
        <v>240</v>
      </c>
      <c r="U1509" s="467" t="s">
        <v>2272</v>
      </c>
      <c r="V1509" s="467">
        <v>47.33</v>
      </c>
      <c r="W1509" s="467">
        <v>52.81</v>
      </c>
    </row>
    <row r="1510" spans="1:23">
      <c r="A1510" s="467"/>
      <c r="B1510" s="467"/>
      <c r="C1510" s="468" t="s">
        <v>4253</v>
      </c>
      <c r="D1510" s="467" t="s">
        <v>213</v>
      </c>
      <c r="E1510" s="467" t="s">
        <v>259</v>
      </c>
      <c r="F1510" s="472">
        <v>43830</v>
      </c>
      <c r="G1510" s="467" t="s">
        <v>4254</v>
      </c>
      <c r="H1510" s="467" t="s">
        <v>4255</v>
      </c>
      <c r="I1510" s="467" t="s">
        <v>2397</v>
      </c>
      <c r="J1510" s="467" t="s">
        <v>4256</v>
      </c>
      <c r="K1510" s="467">
        <v>5.8</v>
      </c>
      <c r="L1510" s="467" t="s">
        <v>10</v>
      </c>
      <c r="M1510" s="467">
        <v>7.5</v>
      </c>
      <c r="N1510" s="467" t="s">
        <v>510</v>
      </c>
      <c r="O1510" s="467" t="s">
        <v>4064</v>
      </c>
      <c r="P1510" s="467" t="s">
        <v>307</v>
      </c>
      <c r="Q1510" s="467" t="s">
        <v>424</v>
      </c>
      <c r="R1510" s="467" t="s">
        <v>2168</v>
      </c>
      <c r="S1510" s="467" t="s">
        <v>61</v>
      </c>
      <c r="T1510" s="467" t="s">
        <v>240</v>
      </c>
      <c r="U1510" s="467" t="s">
        <v>302</v>
      </c>
      <c r="V1510" s="467">
        <v>6.81</v>
      </c>
      <c r="W1510" s="467">
        <v>7.5</v>
      </c>
    </row>
    <row r="1511" spans="1:23">
      <c r="A1511" s="467"/>
      <c r="B1511" s="467"/>
      <c r="C1511" s="468" t="s">
        <v>4257</v>
      </c>
      <c r="D1511" s="467" t="s">
        <v>213</v>
      </c>
      <c r="E1511" s="467" t="s">
        <v>259</v>
      </c>
      <c r="F1511" s="472">
        <v>43830</v>
      </c>
      <c r="G1511" s="467" t="s">
        <v>4254</v>
      </c>
      <c r="H1511" s="467" t="s">
        <v>4255</v>
      </c>
      <c r="I1511" s="467" t="s">
        <v>2397</v>
      </c>
      <c r="J1511" s="467" t="s">
        <v>4258</v>
      </c>
      <c r="K1511" s="467">
        <v>8.43</v>
      </c>
      <c r="L1511" s="467" t="s">
        <v>10</v>
      </c>
      <c r="M1511" s="467">
        <v>10.91</v>
      </c>
      <c r="N1511" s="467" t="s">
        <v>510</v>
      </c>
      <c r="O1511" s="467" t="s">
        <v>4064</v>
      </c>
      <c r="P1511" s="467" t="s">
        <v>307</v>
      </c>
      <c r="Q1511" s="467" t="s">
        <v>461</v>
      </c>
      <c r="R1511" s="467" t="s">
        <v>2168</v>
      </c>
      <c r="S1511" s="467" t="s">
        <v>61</v>
      </c>
      <c r="T1511" s="467" t="s">
        <v>240</v>
      </c>
      <c r="U1511" s="467" t="s">
        <v>302</v>
      </c>
      <c r="V1511" s="467">
        <v>9.9</v>
      </c>
      <c r="W1511" s="467">
        <v>10.91</v>
      </c>
    </row>
    <row r="1512" spans="1:23">
      <c r="A1512" s="467"/>
      <c r="B1512" s="467"/>
      <c r="C1512" s="468" t="s">
        <v>4259</v>
      </c>
      <c r="D1512" s="467" t="s">
        <v>213</v>
      </c>
      <c r="E1512" s="467" t="s">
        <v>259</v>
      </c>
      <c r="F1512" s="472">
        <v>43830</v>
      </c>
      <c r="G1512" s="467" t="s">
        <v>4254</v>
      </c>
      <c r="H1512" s="467" t="s">
        <v>4255</v>
      </c>
      <c r="I1512" s="467" t="s">
        <v>2397</v>
      </c>
      <c r="J1512" s="467" t="s">
        <v>4260</v>
      </c>
      <c r="K1512" s="467">
        <v>236.2</v>
      </c>
      <c r="L1512" s="467" t="s">
        <v>10</v>
      </c>
      <c r="M1512" s="467">
        <v>305.39999999999998</v>
      </c>
      <c r="N1512" s="467" t="s">
        <v>510</v>
      </c>
      <c r="O1512" s="467" t="s">
        <v>4064</v>
      </c>
      <c r="P1512" s="467" t="s">
        <v>307</v>
      </c>
      <c r="Q1512" s="467" t="s">
        <v>947</v>
      </c>
      <c r="R1512" s="467" t="s">
        <v>2168</v>
      </c>
      <c r="S1512" s="467" t="s">
        <v>61</v>
      </c>
      <c r="T1512" s="467" t="s">
        <v>240</v>
      </c>
      <c r="U1512" s="467" t="s">
        <v>302</v>
      </c>
      <c r="V1512" s="467">
        <v>277.29000000000002</v>
      </c>
      <c r="W1512" s="467">
        <v>305.39999999999998</v>
      </c>
    </row>
    <row r="1513" spans="1:23">
      <c r="A1513" s="467"/>
      <c r="B1513" s="467"/>
      <c r="C1513" s="468" t="s">
        <v>4261</v>
      </c>
      <c r="D1513" s="467" t="s">
        <v>213</v>
      </c>
      <c r="E1513" s="467" t="s">
        <v>259</v>
      </c>
      <c r="F1513" s="472">
        <v>43830</v>
      </c>
      <c r="G1513" s="467" t="s">
        <v>4262</v>
      </c>
      <c r="H1513" s="467" t="s">
        <v>4263</v>
      </c>
      <c r="I1513" s="467" t="s">
        <v>3257</v>
      </c>
      <c r="J1513" s="467" t="s">
        <v>4264</v>
      </c>
      <c r="K1513" s="467">
        <v>2.92</v>
      </c>
      <c r="L1513" s="467" t="s">
        <v>10</v>
      </c>
      <c r="M1513" s="467">
        <v>3.78</v>
      </c>
      <c r="N1513" s="467" t="s">
        <v>510</v>
      </c>
      <c r="O1513" s="467" t="s">
        <v>4064</v>
      </c>
      <c r="P1513" s="467" t="s">
        <v>445</v>
      </c>
      <c r="Q1513" s="467" t="s">
        <v>504</v>
      </c>
      <c r="R1513" s="467" t="s">
        <v>2168</v>
      </c>
      <c r="S1513" s="467" t="s">
        <v>61</v>
      </c>
      <c r="T1513" s="467" t="s">
        <v>240</v>
      </c>
      <c r="U1513" s="467" t="s">
        <v>302</v>
      </c>
      <c r="V1513" s="467">
        <v>3.43</v>
      </c>
      <c r="W1513" s="467">
        <v>3.78</v>
      </c>
    </row>
    <row r="1514" spans="1:23">
      <c r="A1514" s="467"/>
      <c r="B1514" s="467"/>
      <c r="C1514" s="468" t="s">
        <v>4265</v>
      </c>
      <c r="D1514" s="467" t="s">
        <v>213</v>
      </c>
      <c r="E1514" s="467" t="s">
        <v>259</v>
      </c>
      <c r="F1514" s="472">
        <v>43830</v>
      </c>
      <c r="G1514" s="467" t="s">
        <v>4262</v>
      </c>
      <c r="H1514" s="467" t="s">
        <v>4263</v>
      </c>
      <c r="I1514" s="467" t="s">
        <v>3257</v>
      </c>
      <c r="J1514" s="467" t="s">
        <v>4266</v>
      </c>
      <c r="K1514" s="467">
        <v>4.92</v>
      </c>
      <c r="L1514" s="467" t="s">
        <v>10</v>
      </c>
      <c r="M1514" s="467">
        <v>6.36</v>
      </c>
      <c r="N1514" s="467" t="s">
        <v>510</v>
      </c>
      <c r="O1514" s="467" t="s">
        <v>4064</v>
      </c>
      <c r="P1514" s="467" t="s">
        <v>445</v>
      </c>
      <c r="Q1514" s="467" t="s">
        <v>504</v>
      </c>
      <c r="R1514" s="467" t="s">
        <v>2168</v>
      </c>
      <c r="S1514" s="467" t="s">
        <v>61</v>
      </c>
      <c r="T1514" s="467" t="s">
        <v>240</v>
      </c>
      <c r="U1514" s="467" t="s">
        <v>302</v>
      </c>
      <c r="V1514" s="467">
        <v>5.78</v>
      </c>
      <c r="W1514" s="467">
        <v>6.36</v>
      </c>
    </row>
    <row r="1515" spans="1:23">
      <c r="A1515" s="467"/>
      <c r="B1515" s="467"/>
      <c r="C1515" s="468" t="s">
        <v>4267</v>
      </c>
      <c r="D1515" s="467" t="s">
        <v>214</v>
      </c>
      <c r="E1515" s="467" t="s">
        <v>259</v>
      </c>
      <c r="F1515" s="472">
        <v>43524</v>
      </c>
      <c r="G1515" s="467" t="s">
        <v>531</v>
      </c>
      <c r="H1515" s="467" t="s">
        <v>4160</v>
      </c>
      <c r="I1515" s="467" t="s">
        <v>2825</v>
      </c>
      <c r="J1515" s="467" t="s">
        <v>532</v>
      </c>
      <c r="K1515" s="467">
        <v>17.97</v>
      </c>
      <c r="L1515" s="467" t="s">
        <v>10</v>
      </c>
      <c r="M1515" s="467">
        <v>23.6</v>
      </c>
      <c r="N1515" s="467" t="s">
        <v>533</v>
      </c>
      <c r="O1515" s="467" t="s">
        <v>2407</v>
      </c>
      <c r="P1515" s="467" t="s">
        <v>445</v>
      </c>
      <c r="Q1515" s="467" t="s">
        <v>2168</v>
      </c>
      <c r="R1515" s="467" t="s">
        <v>2168</v>
      </c>
      <c r="S1515" s="467" t="s">
        <v>61</v>
      </c>
      <c r="T1515" s="467" t="s">
        <v>240</v>
      </c>
      <c r="U1515" s="467" t="s">
        <v>302</v>
      </c>
      <c r="V1515" s="467">
        <v>20.58</v>
      </c>
      <c r="W1515" s="467">
        <v>23.6</v>
      </c>
    </row>
    <row r="1516" spans="1:23">
      <c r="A1516" s="467"/>
      <c r="B1516" s="467"/>
      <c r="C1516" s="468" t="s">
        <v>4268</v>
      </c>
      <c r="D1516" s="467" t="s">
        <v>214</v>
      </c>
      <c r="E1516" s="467" t="s">
        <v>259</v>
      </c>
      <c r="F1516" s="472">
        <v>43524</v>
      </c>
      <c r="G1516" s="467" t="s">
        <v>534</v>
      </c>
      <c r="H1516" s="467" t="s">
        <v>4160</v>
      </c>
      <c r="I1516" s="467" t="s">
        <v>2825</v>
      </c>
      <c r="J1516" s="467" t="s">
        <v>535</v>
      </c>
      <c r="K1516" s="467">
        <v>15.23</v>
      </c>
      <c r="L1516" s="467" t="s">
        <v>10</v>
      </c>
      <c r="M1516" s="467">
        <v>20</v>
      </c>
      <c r="N1516" s="467" t="s">
        <v>536</v>
      </c>
      <c r="O1516" s="467" t="s">
        <v>2298</v>
      </c>
      <c r="P1516" s="467" t="s">
        <v>445</v>
      </c>
      <c r="Q1516" s="467" t="s">
        <v>2168</v>
      </c>
      <c r="R1516" s="467" t="s">
        <v>2168</v>
      </c>
      <c r="S1516" s="467" t="s">
        <v>61</v>
      </c>
      <c r="T1516" s="467" t="s">
        <v>240</v>
      </c>
      <c r="U1516" s="467" t="s">
        <v>302</v>
      </c>
      <c r="V1516" s="467">
        <v>17.440000000000001</v>
      </c>
      <c r="W1516" s="467">
        <v>20</v>
      </c>
    </row>
    <row r="1517" spans="1:23">
      <c r="A1517" s="467"/>
      <c r="B1517" s="467"/>
      <c r="C1517" s="468" t="s">
        <v>4269</v>
      </c>
      <c r="D1517" s="467" t="s">
        <v>214</v>
      </c>
      <c r="E1517" s="467" t="s">
        <v>259</v>
      </c>
      <c r="F1517" s="472">
        <v>43524</v>
      </c>
      <c r="G1517" s="467" t="s">
        <v>534</v>
      </c>
      <c r="H1517" s="467" t="s">
        <v>4160</v>
      </c>
      <c r="I1517" s="467" t="s">
        <v>2825</v>
      </c>
      <c r="J1517" s="467" t="s">
        <v>537</v>
      </c>
      <c r="K1517" s="467">
        <v>118.77</v>
      </c>
      <c r="L1517" s="467" t="s">
        <v>10</v>
      </c>
      <c r="M1517" s="467">
        <v>156</v>
      </c>
      <c r="N1517" s="467" t="s">
        <v>538</v>
      </c>
      <c r="O1517" s="467" t="s">
        <v>4270</v>
      </c>
      <c r="P1517" s="467" t="s">
        <v>445</v>
      </c>
      <c r="Q1517" s="467" t="s">
        <v>2168</v>
      </c>
      <c r="R1517" s="467" t="s">
        <v>2168</v>
      </c>
      <c r="S1517" s="467" t="s">
        <v>61</v>
      </c>
      <c r="T1517" s="467" t="s">
        <v>240</v>
      </c>
      <c r="U1517" s="467" t="s">
        <v>302</v>
      </c>
      <c r="V1517" s="467">
        <v>135.99</v>
      </c>
      <c r="W1517" s="467">
        <v>156</v>
      </c>
    </row>
    <row r="1518" spans="1:23">
      <c r="A1518" s="467"/>
      <c r="B1518" s="467"/>
      <c r="C1518" s="468" t="s">
        <v>4271</v>
      </c>
      <c r="D1518" s="467" t="s">
        <v>214</v>
      </c>
      <c r="E1518" s="467" t="s">
        <v>259</v>
      </c>
      <c r="F1518" s="472">
        <v>43646</v>
      </c>
      <c r="G1518" s="467" t="s">
        <v>1146</v>
      </c>
      <c r="H1518" s="467" t="s">
        <v>3414</v>
      </c>
      <c r="I1518" s="467" t="s">
        <v>2201</v>
      </c>
      <c r="J1518" s="467" t="s">
        <v>1147</v>
      </c>
      <c r="K1518" s="467">
        <v>39.82</v>
      </c>
      <c r="L1518" s="467" t="s">
        <v>10</v>
      </c>
      <c r="M1518" s="467">
        <v>50.26</v>
      </c>
      <c r="N1518" s="467" t="s">
        <v>654</v>
      </c>
      <c r="O1518" s="467" t="s">
        <v>4272</v>
      </c>
      <c r="P1518" s="467" t="s">
        <v>445</v>
      </c>
      <c r="Q1518" s="467" t="s">
        <v>2168</v>
      </c>
      <c r="R1518" s="467" t="s">
        <v>2168</v>
      </c>
      <c r="S1518" s="467" t="s">
        <v>61</v>
      </c>
      <c r="T1518" s="467" t="s">
        <v>240</v>
      </c>
      <c r="U1518" s="467" t="s">
        <v>302</v>
      </c>
      <c r="V1518" s="467">
        <v>45.06</v>
      </c>
      <c r="W1518" s="467">
        <v>50.26</v>
      </c>
    </row>
    <row r="1519" spans="1:23">
      <c r="A1519" s="467"/>
      <c r="B1519" s="467"/>
      <c r="C1519" s="468" t="s">
        <v>4273</v>
      </c>
      <c r="D1519" s="467" t="s">
        <v>214</v>
      </c>
      <c r="E1519" s="467" t="s">
        <v>259</v>
      </c>
      <c r="F1519" s="472">
        <v>43708</v>
      </c>
      <c r="G1519" s="467" t="s">
        <v>1942</v>
      </c>
      <c r="H1519" s="467" t="s">
        <v>3424</v>
      </c>
      <c r="I1519" s="467" t="s">
        <v>2332</v>
      </c>
      <c r="J1519" s="467" t="s">
        <v>2025</v>
      </c>
      <c r="K1519" s="467">
        <v>49.11</v>
      </c>
      <c r="L1519" s="467" t="s">
        <v>10</v>
      </c>
      <c r="M1519" s="467">
        <v>60</v>
      </c>
      <c r="N1519" s="467" t="s">
        <v>1013</v>
      </c>
      <c r="O1519" s="467" t="s">
        <v>3216</v>
      </c>
      <c r="P1519" s="467" t="s">
        <v>445</v>
      </c>
      <c r="Q1519" s="467" t="s">
        <v>420</v>
      </c>
      <c r="R1519" s="467" t="s">
        <v>2168</v>
      </c>
      <c r="S1519" s="467" t="s">
        <v>61</v>
      </c>
      <c r="T1519" s="467" t="s">
        <v>240</v>
      </c>
      <c r="U1519" s="467" t="s">
        <v>302</v>
      </c>
      <c r="V1519" s="467">
        <v>53.58</v>
      </c>
      <c r="W1519" s="467">
        <v>60</v>
      </c>
    </row>
    <row r="1520" spans="1:23">
      <c r="A1520" s="467"/>
      <c r="B1520" s="467"/>
      <c r="C1520" s="468" t="s">
        <v>4274</v>
      </c>
      <c r="D1520" s="467" t="s">
        <v>214</v>
      </c>
      <c r="E1520" s="467" t="s">
        <v>259</v>
      </c>
      <c r="F1520" s="472">
        <v>43708</v>
      </c>
      <c r="G1520" s="467" t="s">
        <v>2026</v>
      </c>
      <c r="H1520" s="467" t="s">
        <v>3424</v>
      </c>
      <c r="I1520" s="467" t="s">
        <v>2332</v>
      </c>
      <c r="J1520" s="467" t="s">
        <v>2027</v>
      </c>
      <c r="K1520" s="467">
        <v>1.64</v>
      </c>
      <c r="L1520" s="467" t="s">
        <v>10</v>
      </c>
      <c r="M1520" s="467">
        <v>2</v>
      </c>
      <c r="N1520" s="467" t="s">
        <v>1013</v>
      </c>
      <c r="O1520" s="467" t="s">
        <v>3216</v>
      </c>
      <c r="P1520" s="467" t="s">
        <v>445</v>
      </c>
      <c r="Q1520" s="467" t="s">
        <v>420</v>
      </c>
      <c r="R1520" s="467" t="s">
        <v>2168</v>
      </c>
      <c r="S1520" s="467" t="s">
        <v>61</v>
      </c>
      <c r="T1520" s="467" t="s">
        <v>240</v>
      </c>
      <c r="U1520" s="467" t="s">
        <v>302</v>
      </c>
      <c r="V1520" s="467">
        <v>1.79</v>
      </c>
      <c r="W1520" s="467">
        <v>2</v>
      </c>
    </row>
    <row r="1521" spans="1:23">
      <c r="A1521" s="467"/>
      <c r="B1521" s="467"/>
      <c r="C1521" s="468" t="s">
        <v>4275</v>
      </c>
      <c r="D1521" s="467" t="s">
        <v>214</v>
      </c>
      <c r="E1521" s="467" t="s">
        <v>259</v>
      </c>
      <c r="F1521" s="472">
        <v>43708</v>
      </c>
      <c r="G1521" s="467" t="s">
        <v>2028</v>
      </c>
      <c r="H1521" s="467" t="s">
        <v>3424</v>
      </c>
      <c r="I1521" s="467" t="s">
        <v>2332</v>
      </c>
      <c r="J1521" s="467" t="s">
        <v>2029</v>
      </c>
      <c r="K1521" s="467">
        <v>2.2400000000000002</v>
      </c>
      <c r="L1521" s="467" t="s">
        <v>10</v>
      </c>
      <c r="M1521" s="467">
        <v>2.74</v>
      </c>
      <c r="N1521" s="467" t="s">
        <v>1180</v>
      </c>
      <c r="O1521" s="467" t="s">
        <v>4276</v>
      </c>
      <c r="P1521" s="467" t="s">
        <v>445</v>
      </c>
      <c r="Q1521" s="467" t="s">
        <v>1044</v>
      </c>
      <c r="R1521" s="467" t="s">
        <v>2168</v>
      </c>
      <c r="S1521" s="467" t="s">
        <v>61</v>
      </c>
      <c r="T1521" s="467" t="s">
        <v>240</v>
      </c>
      <c r="U1521" s="467" t="s">
        <v>302</v>
      </c>
      <c r="V1521" s="467">
        <v>2.44</v>
      </c>
      <c r="W1521" s="467">
        <v>2.74</v>
      </c>
    </row>
    <row r="1522" spans="1:23">
      <c r="A1522" s="467"/>
      <c r="B1522" s="467"/>
      <c r="C1522" s="468" t="s">
        <v>4277</v>
      </c>
      <c r="D1522" s="467" t="s">
        <v>214</v>
      </c>
      <c r="E1522" s="467" t="s">
        <v>259</v>
      </c>
      <c r="F1522" s="472">
        <v>43708</v>
      </c>
      <c r="G1522" s="467" t="s">
        <v>2028</v>
      </c>
      <c r="H1522" s="467" t="s">
        <v>3424</v>
      </c>
      <c r="I1522" s="467" t="s">
        <v>2332</v>
      </c>
      <c r="J1522" s="467" t="s">
        <v>2030</v>
      </c>
      <c r="K1522" s="467">
        <v>2.2400000000000002</v>
      </c>
      <c r="L1522" s="467" t="s">
        <v>10</v>
      </c>
      <c r="M1522" s="467">
        <v>2.74</v>
      </c>
      <c r="N1522" s="467" t="s">
        <v>1180</v>
      </c>
      <c r="O1522" s="467" t="s">
        <v>4276</v>
      </c>
      <c r="P1522" s="467" t="s">
        <v>445</v>
      </c>
      <c r="Q1522" s="467" t="s">
        <v>1044</v>
      </c>
      <c r="R1522" s="467" t="s">
        <v>2168</v>
      </c>
      <c r="S1522" s="467" t="s">
        <v>61</v>
      </c>
      <c r="T1522" s="467" t="s">
        <v>240</v>
      </c>
      <c r="U1522" s="467" t="s">
        <v>302</v>
      </c>
      <c r="V1522" s="467">
        <v>2.44</v>
      </c>
      <c r="W1522" s="467">
        <v>2.74</v>
      </c>
    </row>
    <row r="1523" spans="1:23">
      <c r="A1523" s="467"/>
      <c r="B1523" s="467"/>
      <c r="C1523" s="468" t="s">
        <v>4278</v>
      </c>
      <c r="D1523" s="467" t="s">
        <v>214</v>
      </c>
      <c r="E1523" s="467" t="s">
        <v>259</v>
      </c>
      <c r="F1523" s="472">
        <v>43708</v>
      </c>
      <c r="G1523" s="467" t="s">
        <v>2026</v>
      </c>
      <c r="H1523" s="467" t="s">
        <v>3424</v>
      </c>
      <c r="I1523" s="467" t="s">
        <v>2332</v>
      </c>
      <c r="J1523" s="467" t="s">
        <v>2031</v>
      </c>
      <c r="K1523" s="467">
        <v>1.8</v>
      </c>
      <c r="L1523" s="467" t="s">
        <v>10</v>
      </c>
      <c r="M1523" s="467">
        <v>2.2000000000000002</v>
      </c>
      <c r="N1523" s="467" t="s">
        <v>412</v>
      </c>
      <c r="O1523" s="467" t="s">
        <v>2286</v>
      </c>
      <c r="P1523" s="467" t="s">
        <v>445</v>
      </c>
      <c r="Q1523" s="467" t="s">
        <v>420</v>
      </c>
      <c r="R1523" s="467" t="s">
        <v>2168</v>
      </c>
      <c r="S1523" s="467" t="s">
        <v>61</v>
      </c>
      <c r="T1523" s="467" t="s">
        <v>240</v>
      </c>
      <c r="U1523" s="467" t="s">
        <v>302</v>
      </c>
      <c r="V1523" s="467">
        <v>1.96</v>
      </c>
      <c r="W1523" s="467">
        <v>2.2000000000000002</v>
      </c>
    </row>
    <row r="1524" spans="1:23">
      <c r="A1524" s="467"/>
      <c r="B1524" s="467"/>
      <c r="C1524" s="468" t="s">
        <v>4279</v>
      </c>
      <c r="D1524" s="467" t="s">
        <v>214</v>
      </c>
      <c r="E1524" s="467" t="s">
        <v>259</v>
      </c>
      <c r="F1524" s="472">
        <v>43708</v>
      </c>
      <c r="G1524" s="467" t="s">
        <v>2028</v>
      </c>
      <c r="H1524" s="467" t="s">
        <v>3424</v>
      </c>
      <c r="I1524" s="467" t="s">
        <v>2332</v>
      </c>
      <c r="J1524" s="467" t="s">
        <v>2032</v>
      </c>
      <c r="K1524" s="467">
        <v>1.8</v>
      </c>
      <c r="L1524" s="467" t="s">
        <v>10</v>
      </c>
      <c r="M1524" s="467">
        <v>2.2000000000000002</v>
      </c>
      <c r="N1524" s="467" t="s">
        <v>412</v>
      </c>
      <c r="O1524" s="467" t="s">
        <v>2286</v>
      </c>
      <c r="P1524" s="467" t="s">
        <v>445</v>
      </c>
      <c r="Q1524" s="467" t="s">
        <v>1044</v>
      </c>
      <c r="R1524" s="467" t="s">
        <v>2168</v>
      </c>
      <c r="S1524" s="467" t="s">
        <v>61</v>
      </c>
      <c r="T1524" s="467" t="s">
        <v>240</v>
      </c>
      <c r="U1524" s="467" t="s">
        <v>302</v>
      </c>
      <c r="V1524" s="467">
        <v>1.96</v>
      </c>
      <c r="W1524" s="467">
        <v>2.2000000000000002</v>
      </c>
    </row>
    <row r="1525" spans="1:23">
      <c r="A1525" s="467"/>
      <c r="B1525" s="467"/>
      <c r="C1525" s="468" t="s">
        <v>4280</v>
      </c>
      <c r="D1525" s="467" t="s">
        <v>214</v>
      </c>
      <c r="E1525" s="467" t="s">
        <v>259</v>
      </c>
      <c r="F1525" s="472">
        <v>43738</v>
      </c>
      <c r="G1525" s="467" t="s">
        <v>1588</v>
      </c>
      <c r="H1525" s="467" t="s">
        <v>2858</v>
      </c>
      <c r="I1525" s="467" t="s">
        <v>2248</v>
      </c>
      <c r="J1525" s="467" t="s">
        <v>1659</v>
      </c>
      <c r="K1525" s="467">
        <v>3.26</v>
      </c>
      <c r="L1525" s="467" t="s">
        <v>10</v>
      </c>
      <c r="M1525" s="467">
        <v>3.97</v>
      </c>
      <c r="N1525" s="467" t="s">
        <v>1013</v>
      </c>
      <c r="O1525" s="467" t="s">
        <v>3216</v>
      </c>
      <c r="P1525" s="467" t="s">
        <v>307</v>
      </c>
      <c r="Q1525" s="467" t="s">
        <v>446</v>
      </c>
      <c r="R1525" s="467" t="s">
        <v>2168</v>
      </c>
      <c r="S1525" s="467" t="s">
        <v>61</v>
      </c>
      <c r="T1525" s="467" t="s">
        <v>240</v>
      </c>
      <c r="U1525" s="467" t="s">
        <v>302</v>
      </c>
      <c r="V1525" s="467">
        <v>3.6</v>
      </c>
      <c r="W1525" s="467">
        <v>3.97</v>
      </c>
    </row>
    <row r="1526" spans="1:23">
      <c r="A1526" s="467"/>
      <c r="B1526" s="467"/>
      <c r="C1526" s="468" t="s">
        <v>4281</v>
      </c>
      <c r="D1526" s="467" t="s">
        <v>214</v>
      </c>
      <c r="E1526" s="467" t="s">
        <v>259</v>
      </c>
      <c r="F1526" s="472">
        <v>43738</v>
      </c>
      <c r="G1526" s="467" t="s">
        <v>1660</v>
      </c>
      <c r="H1526" s="467" t="s">
        <v>3430</v>
      </c>
      <c r="I1526" s="467" t="s">
        <v>2248</v>
      </c>
      <c r="J1526" s="467" t="s">
        <v>1661</v>
      </c>
      <c r="K1526" s="467">
        <v>3.7</v>
      </c>
      <c r="L1526" s="467" t="s">
        <v>10</v>
      </c>
      <c r="M1526" s="467">
        <v>4.5</v>
      </c>
      <c r="N1526" s="467" t="s">
        <v>1013</v>
      </c>
      <c r="O1526" s="467" t="s">
        <v>3216</v>
      </c>
      <c r="P1526" s="467" t="s">
        <v>445</v>
      </c>
      <c r="Q1526" s="467" t="s">
        <v>420</v>
      </c>
      <c r="R1526" s="467" t="s">
        <v>2168</v>
      </c>
      <c r="S1526" s="467" t="s">
        <v>61</v>
      </c>
      <c r="T1526" s="467" t="s">
        <v>240</v>
      </c>
      <c r="U1526" s="467" t="s">
        <v>302</v>
      </c>
      <c r="V1526" s="467">
        <v>4.09</v>
      </c>
      <c r="W1526" s="467">
        <v>4.5</v>
      </c>
    </row>
    <row r="1527" spans="1:23">
      <c r="A1527" s="467"/>
      <c r="B1527" s="467"/>
      <c r="C1527" s="468" t="s">
        <v>4282</v>
      </c>
      <c r="D1527" s="467" t="s">
        <v>214</v>
      </c>
      <c r="E1527" s="467" t="s">
        <v>259</v>
      </c>
      <c r="F1527" s="472">
        <v>43738</v>
      </c>
      <c r="G1527" s="467" t="s">
        <v>1662</v>
      </c>
      <c r="H1527" s="467" t="s">
        <v>4283</v>
      </c>
      <c r="I1527" s="467" t="s">
        <v>2248</v>
      </c>
      <c r="J1527" s="467" t="s">
        <v>1663</v>
      </c>
      <c r="K1527" s="467">
        <v>17.61</v>
      </c>
      <c r="L1527" s="467" t="s">
        <v>1664</v>
      </c>
      <c r="M1527" s="467">
        <v>19500</v>
      </c>
      <c r="N1527" s="467" t="s">
        <v>416</v>
      </c>
      <c r="O1527" s="467" t="s">
        <v>2277</v>
      </c>
      <c r="P1527" s="467" t="s">
        <v>1665</v>
      </c>
      <c r="Q1527" s="467" t="s">
        <v>420</v>
      </c>
      <c r="R1527" s="467" t="s">
        <v>2168</v>
      </c>
      <c r="S1527" s="467" t="s">
        <v>61</v>
      </c>
      <c r="T1527" s="467" t="s">
        <v>240</v>
      </c>
      <c r="U1527" s="467" t="s">
        <v>302</v>
      </c>
      <c r="V1527" s="467">
        <v>19.45</v>
      </c>
      <c r="W1527" s="467">
        <v>21.42</v>
      </c>
    </row>
    <row r="1528" spans="1:23">
      <c r="A1528" s="467"/>
      <c r="B1528" s="467"/>
      <c r="C1528" s="468" t="s">
        <v>4284</v>
      </c>
      <c r="D1528" s="467" t="s">
        <v>214</v>
      </c>
      <c r="E1528" s="467" t="s">
        <v>259</v>
      </c>
      <c r="F1528" s="472">
        <v>43738</v>
      </c>
      <c r="G1528" s="467" t="s">
        <v>1662</v>
      </c>
      <c r="H1528" s="467" t="s">
        <v>4285</v>
      </c>
      <c r="I1528" s="467" t="s">
        <v>2248</v>
      </c>
      <c r="J1528" s="467" t="s">
        <v>1663</v>
      </c>
      <c r="K1528" s="467">
        <v>-17.61</v>
      </c>
      <c r="L1528" s="467" t="s">
        <v>1664</v>
      </c>
      <c r="M1528" s="467">
        <v>-19500</v>
      </c>
      <c r="N1528" s="467" t="s">
        <v>416</v>
      </c>
      <c r="O1528" s="467" t="s">
        <v>2277</v>
      </c>
      <c r="P1528" s="467" t="s">
        <v>1665</v>
      </c>
      <c r="Q1528" s="467" t="s">
        <v>420</v>
      </c>
      <c r="R1528" s="467" t="s">
        <v>2168</v>
      </c>
      <c r="S1528" s="467" t="s">
        <v>61</v>
      </c>
      <c r="T1528" s="467" t="s">
        <v>240</v>
      </c>
      <c r="U1528" s="467" t="s">
        <v>302</v>
      </c>
      <c r="V1528" s="467">
        <v>-19.45</v>
      </c>
      <c r="W1528" s="467">
        <v>-21.42</v>
      </c>
    </row>
    <row r="1529" spans="1:23">
      <c r="A1529" s="467"/>
      <c r="B1529" s="467"/>
      <c r="C1529" s="468" t="s">
        <v>4286</v>
      </c>
      <c r="D1529" s="467" t="s">
        <v>214</v>
      </c>
      <c r="E1529" s="467" t="s">
        <v>259</v>
      </c>
      <c r="F1529" s="472">
        <v>43738</v>
      </c>
      <c r="G1529" s="467" t="s">
        <v>1662</v>
      </c>
      <c r="H1529" s="467" t="s">
        <v>4287</v>
      </c>
      <c r="I1529" s="467" t="s">
        <v>2248</v>
      </c>
      <c r="J1529" s="467" t="s">
        <v>1663</v>
      </c>
      <c r="K1529" s="467">
        <v>17.61</v>
      </c>
      <c r="L1529" s="467" t="s">
        <v>1664</v>
      </c>
      <c r="M1529" s="467">
        <v>19500</v>
      </c>
      <c r="N1529" s="467" t="s">
        <v>416</v>
      </c>
      <c r="O1529" s="467" t="s">
        <v>2277</v>
      </c>
      <c r="P1529" s="467" t="s">
        <v>1665</v>
      </c>
      <c r="Q1529" s="467" t="s">
        <v>420</v>
      </c>
      <c r="R1529" s="467" t="s">
        <v>2168</v>
      </c>
      <c r="S1529" s="467" t="s">
        <v>61</v>
      </c>
      <c r="T1529" s="467" t="s">
        <v>240</v>
      </c>
      <c r="U1529" s="467" t="s">
        <v>302</v>
      </c>
      <c r="V1529" s="467">
        <v>19.45</v>
      </c>
      <c r="W1529" s="467">
        <v>21.42</v>
      </c>
    </row>
    <row r="1530" spans="1:23">
      <c r="A1530" s="467"/>
      <c r="B1530" s="467"/>
      <c r="C1530" s="468" t="s">
        <v>4288</v>
      </c>
      <c r="D1530" s="467" t="s">
        <v>214</v>
      </c>
      <c r="E1530" s="467" t="s">
        <v>259</v>
      </c>
      <c r="F1530" s="472">
        <v>43738</v>
      </c>
      <c r="G1530" s="467" t="s">
        <v>1666</v>
      </c>
      <c r="H1530" s="467" t="s">
        <v>3430</v>
      </c>
      <c r="I1530" s="467" t="s">
        <v>2248</v>
      </c>
      <c r="J1530" s="467" t="s">
        <v>1667</v>
      </c>
      <c r="K1530" s="467">
        <v>3.03</v>
      </c>
      <c r="L1530" s="467" t="s">
        <v>10</v>
      </c>
      <c r="M1530" s="467">
        <v>3.69</v>
      </c>
      <c r="N1530" s="467" t="s">
        <v>412</v>
      </c>
      <c r="O1530" s="467" t="s">
        <v>2286</v>
      </c>
      <c r="P1530" s="467" t="s">
        <v>445</v>
      </c>
      <c r="Q1530" s="467" t="s">
        <v>420</v>
      </c>
      <c r="R1530" s="467" t="s">
        <v>2168</v>
      </c>
      <c r="S1530" s="467" t="s">
        <v>61</v>
      </c>
      <c r="T1530" s="467" t="s">
        <v>240</v>
      </c>
      <c r="U1530" s="467" t="s">
        <v>302</v>
      </c>
      <c r="V1530" s="467">
        <v>3.35</v>
      </c>
      <c r="W1530" s="467">
        <v>3.69</v>
      </c>
    </row>
    <row r="1531" spans="1:23">
      <c r="A1531" s="467"/>
      <c r="B1531" s="467"/>
      <c r="C1531" s="468" t="s">
        <v>4289</v>
      </c>
      <c r="D1531" s="467" t="s">
        <v>214</v>
      </c>
      <c r="E1531" s="467" t="s">
        <v>259</v>
      </c>
      <c r="F1531" s="472">
        <v>43738</v>
      </c>
      <c r="G1531" s="467" t="s">
        <v>1668</v>
      </c>
      <c r="H1531" s="467" t="s">
        <v>3430</v>
      </c>
      <c r="I1531" s="467" t="s">
        <v>2248</v>
      </c>
      <c r="J1531" s="467" t="s">
        <v>1669</v>
      </c>
      <c r="K1531" s="467">
        <v>6.83</v>
      </c>
      <c r="L1531" s="467" t="s">
        <v>10</v>
      </c>
      <c r="M1531" s="467">
        <v>8.31</v>
      </c>
      <c r="N1531" s="467" t="s">
        <v>412</v>
      </c>
      <c r="O1531" s="467" t="s">
        <v>2286</v>
      </c>
      <c r="P1531" s="467" t="s">
        <v>445</v>
      </c>
      <c r="Q1531" s="467" t="s">
        <v>420</v>
      </c>
      <c r="R1531" s="467" t="s">
        <v>2168</v>
      </c>
      <c r="S1531" s="467" t="s">
        <v>61</v>
      </c>
      <c r="T1531" s="467" t="s">
        <v>240</v>
      </c>
      <c r="U1531" s="467" t="s">
        <v>302</v>
      </c>
      <c r="V1531" s="467">
        <v>7.54</v>
      </c>
      <c r="W1531" s="467">
        <v>8.31</v>
      </c>
    </row>
    <row r="1532" spans="1:23">
      <c r="A1532" s="467"/>
      <c r="B1532" s="467"/>
      <c r="C1532" s="468" t="s">
        <v>4290</v>
      </c>
      <c r="D1532" s="467" t="s">
        <v>214</v>
      </c>
      <c r="E1532" s="467" t="s">
        <v>259</v>
      </c>
      <c r="F1532" s="472">
        <v>43738</v>
      </c>
      <c r="G1532" s="467" t="s">
        <v>1670</v>
      </c>
      <c r="H1532" s="467" t="s">
        <v>4283</v>
      </c>
      <c r="I1532" s="467" t="s">
        <v>2248</v>
      </c>
      <c r="J1532" s="467" t="s">
        <v>1671</v>
      </c>
      <c r="K1532" s="467">
        <v>6.77</v>
      </c>
      <c r="L1532" s="467" t="s">
        <v>1664</v>
      </c>
      <c r="M1532" s="467">
        <v>7500</v>
      </c>
      <c r="N1532" s="467" t="s">
        <v>344</v>
      </c>
      <c r="O1532" s="467" t="s">
        <v>2263</v>
      </c>
      <c r="P1532" s="467" t="s">
        <v>1665</v>
      </c>
      <c r="Q1532" s="467" t="s">
        <v>2168</v>
      </c>
      <c r="R1532" s="467" t="s">
        <v>2168</v>
      </c>
      <c r="S1532" s="467" t="s">
        <v>61</v>
      </c>
      <c r="T1532" s="467" t="s">
        <v>240</v>
      </c>
      <c r="U1532" s="467" t="s">
        <v>302</v>
      </c>
      <c r="V1532" s="467">
        <v>7.48</v>
      </c>
      <c r="W1532" s="467">
        <v>8.23</v>
      </c>
    </row>
    <row r="1533" spans="1:23">
      <c r="A1533" s="467"/>
      <c r="B1533" s="467"/>
      <c r="C1533" s="468" t="s">
        <v>4291</v>
      </c>
      <c r="D1533" s="467" t="s">
        <v>214</v>
      </c>
      <c r="E1533" s="467" t="s">
        <v>259</v>
      </c>
      <c r="F1533" s="472">
        <v>43738</v>
      </c>
      <c r="G1533" s="467" t="s">
        <v>1670</v>
      </c>
      <c r="H1533" s="467" t="s">
        <v>4285</v>
      </c>
      <c r="I1533" s="467" t="s">
        <v>2248</v>
      </c>
      <c r="J1533" s="467" t="s">
        <v>1671</v>
      </c>
      <c r="K1533" s="467">
        <v>-6.77</v>
      </c>
      <c r="L1533" s="467" t="s">
        <v>1664</v>
      </c>
      <c r="M1533" s="467">
        <v>-7500</v>
      </c>
      <c r="N1533" s="467" t="s">
        <v>344</v>
      </c>
      <c r="O1533" s="467" t="s">
        <v>2263</v>
      </c>
      <c r="P1533" s="467" t="s">
        <v>1665</v>
      </c>
      <c r="Q1533" s="467" t="s">
        <v>2168</v>
      </c>
      <c r="R1533" s="467" t="s">
        <v>2168</v>
      </c>
      <c r="S1533" s="467" t="s">
        <v>61</v>
      </c>
      <c r="T1533" s="467" t="s">
        <v>240</v>
      </c>
      <c r="U1533" s="467" t="s">
        <v>302</v>
      </c>
      <c r="V1533" s="467">
        <v>-7.48</v>
      </c>
      <c r="W1533" s="467">
        <v>-8.23</v>
      </c>
    </row>
    <row r="1534" spans="1:23">
      <c r="A1534" s="467"/>
      <c r="B1534" s="467"/>
      <c r="C1534" s="468" t="s">
        <v>4292</v>
      </c>
      <c r="D1534" s="467" t="s">
        <v>214</v>
      </c>
      <c r="E1534" s="467" t="s">
        <v>259</v>
      </c>
      <c r="F1534" s="472">
        <v>43738</v>
      </c>
      <c r="G1534" s="467" t="s">
        <v>1670</v>
      </c>
      <c r="H1534" s="467" t="s">
        <v>4287</v>
      </c>
      <c r="I1534" s="467" t="s">
        <v>2248</v>
      </c>
      <c r="J1534" s="467" t="s">
        <v>1671</v>
      </c>
      <c r="K1534" s="467">
        <v>6.77</v>
      </c>
      <c r="L1534" s="467" t="s">
        <v>1664</v>
      </c>
      <c r="M1534" s="467">
        <v>7500</v>
      </c>
      <c r="N1534" s="467" t="s">
        <v>344</v>
      </c>
      <c r="O1534" s="467" t="s">
        <v>2263</v>
      </c>
      <c r="P1534" s="467" t="s">
        <v>1665</v>
      </c>
      <c r="Q1534" s="467" t="s">
        <v>2168</v>
      </c>
      <c r="R1534" s="467" t="s">
        <v>2168</v>
      </c>
      <c r="S1534" s="467" t="s">
        <v>61</v>
      </c>
      <c r="T1534" s="467" t="s">
        <v>240</v>
      </c>
      <c r="U1534" s="467" t="s">
        <v>302</v>
      </c>
      <c r="V1534" s="467">
        <v>7.48</v>
      </c>
      <c r="W1534" s="467">
        <v>8.23</v>
      </c>
    </row>
    <row r="1535" spans="1:23">
      <c r="A1535" s="467"/>
      <c r="B1535" s="467"/>
      <c r="C1535" s="468" t="s">
        <v>4293</v>
      </c>
      <c r="D1535" s="467" t="s">
        <v>214</v>
      </c>
      <c r="E1535" s="467" t="s">
        <v>259</v>
      </c>
      <c r="F1535" s="472">
        <v>43738</v>
      </c>
      <c r="G1535" s="467" t="s">
        <v>1588</v>
      </c>
      <c r="H1535" s="467" t="s">
        <v>2858</v>
      </c>
      <c r="I1535" s="467" t="s">
        <v>2248</v>
      </c>
      <c r="J1535" s="467" t="s">
        <v>1672</v>
      </c>
      <c r="K1535" s="467">
        <v>2.7</v>
      </c>
      <c r="L1535" s="467" t="s">
        <v>10</v>
      </c>
      <c r="M1535" s="467">
        <v>3.28</v>
      </c>
      <c r="N1535" s="467" t="s">
        <v>709</v>
      </c>
      <c r="O1535" s="467" t="s">
        <v>4294</v>
      </c>
      <c r="P1535" s="467" t="s">
        <v>307</v>
      </c>
      <c r="Q1535" s="467" t="s">
        <v>2168</v>
      </c>
      <c r="R1535" s="467" t="s">
        <v>2168</v>
      </c>
      <c r="S1535" s="467" t="s">
        <v>61</v>
      </c>
      <c r="T1535" s="467" t="s">
        <v>240</v>
      </c>
      <c r="U1535" s="467" t="s">
        <v>302</v>
      </c>
      <c r="V1535" s="467">
        <v>2.98</v>
      </c>
      <c r="W1535" s="467">
        <v>3.28</v>
      </c>
    </row>
    <row r="1536" spans="1:23">
      <c r="A1536" s="467"/>
      <c r="B1536" s="467"/>
      <c r="C1536" s="468" t="s">
        <v>4295</v>
      </c>
      <c r="D1536" s="467" t="s">
        <v>214</v>
      </c>
      <c r="E1536" s="467" t="s">
        <v>259</v>
      </c>
      <c r="F1536" s="472">
        <v>43769</v>
      </c>
      <c r="G1536" s="467" t="s">
        <v>4296</v>
      </c>
      <c r="H1536" s="467" t="s">
        <v>2258</v>
      </c>
      <c r="I1536" s="467" t="s">
        <v>2176</v>
      </c>
      <c r="J1536" s="467" t="s">
        <v>4297</v>
      </c>
      <c r="K1536" s="467">
        <v>30.49</v>
      </c>
      <c r="L1536" s="467" t="s">
        <v>10</v>
      </c>
      <c r="M1536" s="467">
        <v>37.5</v>
      </c>
      <c r="N1536" s="467" t="s">
        <v>1013</v>
      </c>
      <c r="O1536" s="467" t="s">
        <v>3216</v>
      </c>
      <c r="P1536" s="467" t="s">
        <v>307</v>
      </c>
      <c r="Q1536" s="467" t="s">
        <v>1044</v>
      </c>
      <c r="R1536" s="467" t="s">
        <v>2168</v>
      </c>
      <c r="S1536" s="467" t="s">
        <v>61</v>
      </c>
      <c r="T1536" s="467" t="s">
        <v>240</v>
      </c>
      <c r="U1536" s="467" t="s">
        <v>302</v>
      </c>
      <c r="V1536" s="467">
        <v>34.340000000000003</v>
      </c>
      <c r="W1536" s="467">
        <v>37.5</v>
      </c>
    </row>
    <row r="1537" spans="1:23">
      <c r="A1537" s="467"/>
      <c r="B1537" s="467"/>
      <c r="C1537" s="468" t="s">
        <v>4298</v>
      </c>
      <c r="D1537" s="467" t="s">
        <v>214</v>
      </c>
      <c r="E1537" s="467" t="s">
        <v>259</v>
      </c>
      <c r="F1537" s="472">
        <v>43769</v>
      </c>
      <c r="G1537" s="467" t="s">
        <v>4296</v>
      </c>
      <c r="H1537" s="467" t="s">
        <v>2258</v>
      </c>
      <c r="I1537" s="467" t="s">
        <v>2176</v>
      </c>
      <c r="J1537" s="467" t="s">
        <v>4299</v>
      </c>
      <c r="K1537" s="467">
        <v>27.8</v>
      </c>
      <c r="L1537" s="467" t="s">
        <v>10</v>
      </c>
      <c r="M1537" s="467">
        <v>34.200000000000003</v>
      </c>
      <c r="N1537" s="467" t="s">
        <v>1013</v>
      </c>
      <c r="O1537" s="467" t="s">
        <v>3216</v>
      </c>
      <c r="P1537" s="467" t="s">
        <v>307</v>
      </c>
      <c r="Q1537" s="467" t="s">
        <v>504</v>
      </c>
      <c r="R1537" s="467" t="s">
        <v>2168</v>
      </c>
      <c r="S1537" s="467" t="s">
        <v>61</v>
      </c>
      <c r="T1537" s="467" t="s">
        <v>240</v>
      </c>
      <c r="U1537" s="467" t="s">
        <v>302</v>
      </c>
      <c r="V1537" s="467">
        <v>31.31</v>
      </c>
      <c r="W1537" s="467">
        <v>34.200000000000003</v>
      </c>
    </row>
    <row r="1538" spans="1:23">
      <c r="A1538" s="467"/>
      <c r="B1538" s="467"/>
      <c r="C1538" s="468" t="s">
        <v>4300</v>
      </c>
      <c r="D1538" s="467" t="s">
        <v>214</v>
      </c>
      <c r="E1538" s="467" t="s">
        <v>259</v>
      </c>
      <c r="F1538" s="472">
        <v>43769</v>
      </c>
      <c r="G1538" s="467" t="s">
        <v>4296</v>
      </c>
      <c r="H1538" s="467" t="s">
        <v>2258</v>
      </c>
      <c r="I1538" s="467" t="s">
        <v>2176</v>
      </c>
      <c r="J1538" s="467" t="s">
        <v>4301</v>
      </c>
      <c r="K1538" s="467">
        <v>20.73</v>
      </c>
      <c r="L1538" s="467" t="s">
        <v>10</v>
      </c>
      <c r="M1538" s="467">
        <v>25.5</v>
      </c>
      <c r="N1538" s="467" t="s">
        <v>1013</v>
      </c>
      <c r="O1538" s="467" t="s">
        <v>3216</v>
      </c>
      <c r="P1538" s="467" t="s">
        <v>307</v>
      </c>
      <c r="Q1538" s="467" t="s">
        <v>446</v>
      </c>
      <c r="R1538" s="467" t="s">
        <v>2168</v>
      </c>
      <c r="S1538" s="467" t="s">
        <v>61</v>
      </c>
      <c r="T1538" s="467" t="s">
        <v>240</v>
      </c>
      <c r="U1538" s="467" t="s">
        <v>302</v>
      </c>
      <c r="V1538" s="467">
        <v>23.35</v>
      </c>
      <c r="W1538" s="467">
        <v>25.5</v>
      </c>
    </row>
    <row r="1539" spans="1:23">
      <c r="A1539" s="467"/>
      <c r="B1539" s="467"/>
      <c r="C1539" s="468" t="s">
        <v>4302</v>
      </c>
      <c r="D1539" s="467" t="s">
        <v>214</v>
      </c>
      <c r="E1539" s="467" t="s">
        <v>259</v>
      </c>
      <c r="F1539" s="472">
        <v>43769</v>
      </c>
      <c r="G1539" s="467" t="s">
        <v>4296</v>
      </c>
      <c r="H1539" s="467" t="s">
        <v>2258</v>
      </c>
      <c r="I1539" s="467" t="s">
        <v>2176</v>
      </c>
      <c r="J1539" s="467" t="s">
        <v>4303</v>
      </c>
      <c r="K1539" s="467">
        <v>16.95</v>
      </c>
      <c r="L1539" s="467" t="s">
        <v>10</v>
      </c>
      <c r="M1539" s="467">
        <v>20.85</v>
      </c>
      <c r="N1539" s="467" t="s">
        <v>1013</v>
      </c>
      <c r="O1539" s="467" t="s">
        <v>3216</v>
      </c>
      <c r="P1539" s="467" t="s">
        <v>307</v>
      </c>
      <c r="Q1539" s="467" t="s">
        <v>420</v>
      </c>
      <c r="R1539" s="467" t="s">
        <v>2168</v>
      </c>
      <c r="S1539" s="467" t="s">
        <v>61</v>
      </c>
      <c r="T1539" s="467" t="s">
        <v>240</v>
      </c>
      <c r="U1539" s="467" t="s">
        <v>302</v>
      </c>
      <c r="V1539" s="467">
        <v>19.09</v>
      </c>
      <c r="W1539" s="467">
        <v>20.85</v>
      </c>
    </row>
    <row r="1540" spans="1:23">
      <c r="A1540" s="467"/>
      <c r="B1540" s="467"/>
      <c r="C1540" s="468" t="s">
        <v>4304</v>
      </c>
      <c r="D1540" s="467" t="s">
        <v>214</v>
      </c>
      <c r="E1540" s="467" t="s">
        <v>259</v>
      </c>
      <c r="F1540" s="472">
        <v>43769</v>
      </c>
      <c r="G1540" s="467" t="s">
        <v>4305</v>
      </c>
      <c r="H1540" s="467" t="s">
        <v>3035</v>
      </c>
      <c r="I1540" s="467" t="s">
        <v>2176</v>
      </c>
      <c r="J1540" s="467" t="s">
        <v>4306</v>
      </c>
      <c r="K1540" s="467">
        <v>0.49</v>
      </c>
      <c r="L1540" s="467" t="s">
        <v>10</v>
      </c>
      <c r="M1540" s="467">
        <v>0.6</v>
      </c>
      <c r="N1540" s="467" t="s">
        <v>1013</v>
      </c>
      <c r="O1540" s="467" t="s">
        <v>3216</v>
      </c>
      <c r="P1540" s="467" t="s">
        <v>445</v>
      </c>
      <c r="Q1540" s="467" t="s">
        <v>1044</v>
      </c>
      <c r="R1540" s="467" t="s">
        <v>2168</v>
      </c>
      <c r="S1540" s="467" t="s">
        <v>61</v>
      </c>
      <c r="T1540" s="467" t="s">
        <v>240</v>
      </c>
      <c r="U1540" s="467" t="s">
        <v>302</v>
      </c>
      <c r="V1540" s="467">
        <v>0.55000000000000004</v>
      </c>
      <c r="W1540" s="467">
        <v>0.6</v>
      </c>
    </row>
    <row r="1541" spans="1:23">
      <c r="A1541" s="467"/>
      <c r="B1541" s="467"/>
      <c r="C1541" s="468" t="s">
        <v>4307</v>
      </c>
      <c r="D1541" s="467" t="s">
        <v>214</v>
      </c>
      <c r="E1541" s="467" t="s">
        <v>259</v>
      </c>
      <c r="F1541" s="472">
        <v>43769</v>
      </c>
      <c r="G1541" s="467" t="s">
        <v>4308</v>
      </c>
      <c r="H1541" s="467" t="s">
        <v>2258</v>
      </c>
      <c r="I1541" s="467" t="s">
        <v>2176</v>
      </c>
      <c r="J1541" s="467" t="s">
        <v>4309</v>
      </c>
      <c r="K1541" s="467">
        <v>9.77</v>
      </c>
      <c r="L1541" s="467" t="s">
        <v>10</v>
      </c>
      <c r="M1541" s="467">
        <v>12.02</v>
      </c>
      <c r="N1541" s="467" t="s">
        <v>1013</v>
      </c>
      <c r="O1541" s="467" t="s">
        <v>3216</v>
      </c>
      <c r="P1541" s="467" t="s">
        <v>307</v>
      </c>
      <c r="Q1541" s="467" t="s">
        <v>446</v>
      </c>
      <c r="R1541" s="467" t="s">
        <v>2168</v>
      </c>
      <c r="S1541" s="467" t="s">
        <v>61</v>
      </c>
      <c r="T1541" s="467" t="s">
        <v>240</v>
      </c>
      <c r="U1541" s="467" t="s">
        <v>302</v>
      </c>
      <c r="V1541" s="467">
        <v>11.01</v>
      </c>
      <c r="W1541" s="467">
        <v>12.02</v>
      </c>
    </row>
    <row r="1542" spans="1:23">
      <c r="A1542" s="467"/>
      <c r="B1542" s="467"/>
      <c r="C1542" s="468" t="s">
        <v>4310</v>
      </c>
      <c r="D1542" s="467" t="s">
        <v>214</v>
      </c>
      <c r="E1542" s="467" t="s">
        <v>259</v>
      </c>
      <c r="F1542" s="472">
        <v>43769</v>
      </c>
      <c r="G1542" s="467" t="s">
        <v>3447</v>
      </c>
      <c r="H1542" s="467" t="s">
        <v>3035</v>
      </c>
      <c r="I1542" s="467" t="s">
        <v>2176</v>
      </c>
      <c r="J1542" s="467" t="s">
        <v>4311</v>
      </c>
      <c r="K1542" s="467">
        <v>3.66</v>
      </c>
      <c r="L1542" s="467" t="s">
        <v>10</v>
      </c>
      <c r="M1542" s="467">
        <v>4.5</v>
      </c>
      <c r="N1542" s="467" t="s">
        <v>410</v>
      </c>
      <c r="O1542" s="467" t="s">
        <v>2260</v>
      </c>
      <c r="P1542" s="467" t="s">
        <v>445</v>
      </c>
      <c r="Q1542" s="467" t="s">
        <v>1044</v>
      </c>
      <c r="R1542" s="467" t="s">
        <v>2168</v>
      </c>
      <c r="S1542" s="467" t="s">
        <v>61</v>
      </c>
      <c r="T1542" s="467" t="s">
        <v>240</v>
      </c>
      <c r="U1542" s="467" t="s">
        <v>302</v>
      </c>
      <c r="V1542" s="467">
        <v>4.12</v>
      </c>
      <c r="W1542" s="467">
        <v>4.5</v>
      </c>
    </row>
    <row r="1543" spans="1:23">
      <c r="A1543" s="467"/>
      <c r="B1543" s="467"/>
      <c r="C1543" s="468" t="s">
        <v>4312</v>
      </c>
      <c r="D1543" s="467" t="s">
        <v>214</v>
      </c>
      <c r="E1543" s="467" t="s">
        <v>259</v>
      </c>
      <c r="F1543" s="472">
        <v>43769</v>
      </c>
      <c r="G1543" s="467" t="s">
        <v>3447</v>
      </c>
      <c r="H1543" s="467" t="s">
        <v>3035</v>
      </c>
      <c r="I1543" s="467" t="s">
        <v>2176</v>
      </c>
      <c r="J1543" s="467" t="s">
        <v>4313</v>
      </c>
      <c r="K1543" s="467">
        <v>3.66</v>
      </c>
      <c r="L1543" s="467" t="s">
        <v>10</v>
      </c>
      <c r="M1543" s="467">
        <v>4.5</v>
      </c>
      <c r="N1543" s="467" t="s">
        <v>410</v>
      </c>
      <c r="O1543" s="467" t="s">
        <v>2260</v>
      </c>
      <c r="P1543" s="467" t="s">
        <v>445</v>
      </c>
      <c r="Q1543" s="467" t="s">
        <v>1044</v>
      </c>
      <c r="R1543" s="467" t="s">
        <v>2168</v>
      </c>
      <c r="S1543" s="467" t="s">
        <v>61</v>
      </c>
      <c r="T1543" s="467" t="s">
        <v>240</v>
      </c>
      <c r="U1543" s="467" t="s">
        <v>302</v>
      </c>
      <c r="V1543" s="467">
        <v>4.12</v>
      </c>
      <c r="W1543" s="467">
        <v>4.5</v>
      </c>
    </row>
    <row r="1544" spans="1:23">
      <c r="A1544" s="467"/>
      <c r="B1544" s="467"/>
      <c r="C1544" s="468" t="s">
        <v>4314</v>
      </c>
      <c r="D1544" s="467" t="s">
        <v>214</v>
      </c>
      <c r="E1544" s="467" t="s">
        <v>259</v>
      </c>
      <c r="F1544" s="472">
        <v>43769</v>
      </c>
      <c r="G1544" s="467" t="s">
        <v>4315</v>
      </c>
      <c r="H1544" s="467" t="s">
        <v>2258</v>
      </c>
      <c r="I1544" s="467" t="s">
        <v>2176</v>
      </c>
      <c r="J1544" s="467" t="s">
        <v>4316</v>
      </c>
      <c r="K1544" s="467">
        <v>7.98</v>
      </c>
      <c r="L1544" s="467" t="s">
        <v>10</v>
      </c>
      <c r="M1544" s="467">
        <v>9.82</v>
      </c>
      <c r="N1544" s="467" t="s">
        <v>412</v>
      </c>
      <c r="O1544" s="467" t="s">
        <v>2286</v>
      </c>
      <c r="P1544" s="467" t="s">
        <v>307</v>
      </c>
      <c r="Q1544" s="467" t="s">
        <v>420</v>
      </c>
      <c r="R1544" s="467" t="s">
        <v>2168</v>
      </c>
      <c r="S1544" s="467" t="s">
        <v>61</v>
      </c>
      <c r="T1544" s="467" t="s">
        <v>240</v>
      </c>
      <c r="U1544" s="467" t="s">
        <v>302</v>
      </c>
      <c r="V1544" s="467">
        <v>8.99</v>
      </c>
      <c r="W1544" s="467">
        <v>9.82</v>
      </c>
    </row>
    <row r="1545" spans="1:23">
      <c r="A1545" s="467"/>
      <c r="B1545" s="467"/>
      <c r="C1545" s="468" t="s">
        <v>4317</v>
      </c>
      <c r="D1545" s="467" t="s">
        <v>214</v>
      </c>
      <c r="E1545" s="467" t="s">
        <v>259</v>
      </c>
      <c r="F1545" s="472">
        <v>43769</v>
      </c>
      <c r="G1545" s="467" t="s">
        <v>4305</v>
      </c>
      <c r="H1545" s="467" t="s">
        <v>3035</v>
      </c>
      <c r="I1545" s="467" t="s">
        <v>2176</v>
      </c>
      <c r="J1545" s="467" t="s">
        <v>4318</v>
      </c>
      <c r="K1545" s="467">
        <v>7.96</v>
      </c>
      <c r="L1545" s="467" t="s">
        <v>10</v>
      </c>
      <c r="M1545" s="467">
        <v>9.7899999999999991</v>
      </c>
      <c r="N1545" s="467" t="s">
        <v>412</v>
      </c>
      <c r="O1545" s="467" t="s">
        <v>2286</v>
      </c>
      <c r="P1545" s="467" t="s">
        <v>445</v>
      </c>
      <c r="Q1545" s="467" t="s">
        <v>1044</v>
      </c>
      <c r="R1545" s="467" t="s">
        <v>2168</v>
      </c>
      <c r="S1545" s="467" t="s">
        <v>61</v>
      </c>
      <c r="T1545" s="467" t="s">
        <v>240</v>
      </c>
      <c r="U1545" s="467" t="s">
        <v>302</v>
      </c>
      <c r="V1545" s="467">
        <v>8.9700000000000006</v>
      </c>
      <c r="W1545" s="467">
        <v>9.7899999999999991</v>
      </c>
    </row>
    <row r="1546" spans="1:23">
      <c r="A1546" s="467"/>
      <c r="B1546" s="467"/>
      <c r="C1546" s="468" t="s">
        <v>4319</v>
      </c>
      <c r="D1546" s="467" t="s">
        <v>214</v>
      </c>
      <c r="E1546" s="467" t="s">
        <v>259</v>
      </c>
      <c r="F1546" s="472">
        <v>43769</v>
      </c>
      <c r="G1546" s="467" t="s">
        <v>4308</v>
      </c>
      <c r="H1546" s="467" t="s">
        <v>2258</v>
      </c>
      <c r="I1546" s="467" t="s">
        <v>2176</v>
      </c>
      <c r="J1546" s="467" t="s">
        <v>4320</v>
      </c>
      <c r="K1546" s="467">
        <v>6.58</v>
      </c>
      <c r="L1546" s="467" t="s">
        <v>10</v>
      </c>
      <c r="M1546" s="467">
        <v>8.1</v>
      </c>
      <c r="N1546" s="467" t="s">
        <v>412</v>
      </c>
      <c r="O1546" s="467" t="s">
        <v>2286</v>
      </c>
      <c r="P1546" s="467" t="s">
        <v>307</v>
      </c>
      <c r="Q1546" s="467" t="s">
        <v>446</v>
      </c>
      <c r="R1546" s="467" t="s">
        <v>2168</v>
      </c>
      <c r="S1546" s="467" t="s">
        <v>61</v>
      </c>
      <c r="T1546" s="467" t="s">
        <v>240</v>
      </c>
      <c r="U1546" s="467" t="s">
        <v>302</v>
      </c>
      <c r="V1546" s="467">
        <v>7.41</v>
      </c>
      <c r="W1546" s="467">
        <v>8.1</v>
      </c>
    </row>
    <row r="1547" spans="1:23">
      <c r="A1547" s="467"/>
      <c r="B1547" s="467"/>
      <c r="C1547" s="468" t="s">
        <v>4321</v>
      </c>
      <c r="D1547" s="467" t="s">
        <v>214</v>
      </c>
      <c r="E1547" s="467" t="s">
        <v>259</v>
      </c>
      <c r="F1547" s="472">
        <v>43799</v>
      </c>
      <c r="G1547" s="467" t="s">
        <v>4322</v>
      </c>
      <c r="H1547" s="467" t="s">
        <v>4323</v>
      </c>
      <c r="I1547" s="467" t="s">
        <v>4324</v>
      </c>
      <c r="J1547" s="467" t="s">
        <v>4325</v>
      </c>
      <c r="K1547" s="467">
        <v>17.95</v>
      </c>
      <c r="L1547" s="467" t="s">
        <v>4326</v>
      </c>
      <c r="M1547" s="467">
        <v>2400</v>
      </c>
      <c r="N1547" s="467" t="s">
        <v>416</v>
      </c>
      <c r="O1547" s="467" t="s">
        <v>2277</v>
      </c>
      <c r="P1547" s="467" t="s">
        <v>4327</v>
      </c>
      <c r="Q1547" s="467" t="s">
        <v>429</v>
      </c>
      <c r="R1547" s="467" t="s">
        <v>2168</v>
      </c>
      <c r="S1547" s="467" t="s">
        <v>61</v>
      </c>
      <c r="T1547" s="467" t="s">
        <v>240</v>
      </c>
      <c r="U1547" s="467" t="s">
        <v>302</v>
      </c>
      <c r="V1547" s="467">
        <v>20.82</v>
      </c>
      <c r="W1547" s="467">
        <v>23.23</v>
      </c>
    </row>
    <row r="1548" spans="1:23">
      <c r="A1548" s="467"/>
      <c r="B1548" s="467"/>
      <c r="C1548" s="468" t="s">
        <v>4328</v>
      </c>
      <c r="D1548" s="467" t="s">
        <v>214</v>
      </c>
      <c r="E1548" s="467" t="s">
        <v>259</v>
      </c>
      <c r="F1548" s="472">
        <v>43799</v>
      </c>
      <c r="G1548" s="467" t="s">
        <v>4322</v>
      </c>
      <c r="H1548" s="467" t="s">
        <v>4323</v>
      </c>
      <c r="I1548" s="467" t="s">
        <v>4324</v>
      </c>
      <c r="J1548" s="467" t="s">
        <v>4329</v>
      </c>
      <c r="K1548" s="467">
        <v>17.95</v>
      </c>
      <c r="L1548" s="467" t="s">
        <v>4326</v>
      </c>
      <c r="M1548" s="467">
        <v>2400</v>
      </c>
      <c r="N1548" s="467" t="s">
        <v>416</v>
      </c>
      <c r="O1548" s="467" t="s">
        <v>2277</v>
      </c>
      <c r="P1548" s="467" t="s">
        <v>4327</v>
      </c>
      <c r="Q1548" s="467" t="s">
        <v>559</v>
      </c>
      <c r="R1548" s="467" t="s">
        <v>2168</v>
      </c>
      <c r="S1548" s="467" t="s">
        <v>61</v>
      </c>
      <c r="T1548" s="467" t="s">
        <v>240</v>
      </c>
      <c r="U1548" s="467" t="s">
        <v>302</v>
      </c>
      <c r="V1548" s="467">
        <v>20.82</v>
      </c>
      <c r="W1548" s="467">
        <v>23.23</v>
      </c>
    </row>
    <row r="1549" spans="1:23">
      <c r="A1549" s="467"/>
      <c r="B1549" s="467"/>
      <c r="C1549" s="468" t="s">
        <v>4330</v>
      </c>
      <c r="D1549" s="467" t="s">
        <v>214</v>
      </c>
      <c r="E1549" s="467" t="s">
        <v>259</v>
      </c>
      <c r="F1549" s="472">
        <v>43799</v>
      </c>
      <c r="G1549" s="467" t="s">
        <v>4331</v>
      </c>
      <c r="H1549" s="467" t="s">
        <v>4332</v>
      </c>
      <c r="I1549" s="467" t="s">
        <v>2809</v>
      </c>
      <c r="J1549" s="467" t="s">
        <v>4333</v>
      </c>
      <c r="K1549" s="467">
        <v>12.21</v>
      </c>
      <c r="L1549" s="467" t="s">
        <v>10</v>
      </c>
      <c r="M1549" s="467">
        <v>15.8</v>
      </c>
      <c r="N1549" s="467" t="s">
        <v>412</v>
      </c>
      <c r="O1549" s="467" t="s">
        <v>2286</v>
      </c>
      <c r="P1549" s="467" t="s">
        <v>445</v>
      </c>
      <c r="Q1549" s="467" t="s">
        <v>559</v>
      </c>
      <c r="R1549" s="467" t="s">
        <v>2168</v>
      </c>
      <c r="S1549" s="467" t="s">
        <v>61</v>
      </c>
      <c r="T1549" s="467" t="s">
        <v>240</v>
      </c>
      <c r="U1549" s="467" t="s">
        <v>302</v>
      </c>
      <c r="V1549" s="467">
        <v>14.16</v>
      </c>
      <c r="W1549" s="467">
        <v>15.8</v>
      </c>
    </row>
    <row r="1550" spans="1:23">
      <c r="A1550" s="467"/>
      <c r="B1550" s="467"/>
      <c r="C1550" s="468" t="s">
        <v>4334</v>
      </c>
      <c r="D1550" s="467" t="s">
        <v>214</v>
      </c>
      <c r="E1550" s="467" t="s">
        <v>259</v>
      </c>
      <c r="F1550" s="472">
        <v>43799</v>
      </c>
      <c r="G1550" s="467" t="s">
        <v>4331</v>
      </c>
      <c r="H1550" s="467" t="s">
        <v>4335</v>
      </c>
      <c r="I1550" s="467" t="s">
        <v>2809</v>
      </c>
      <c r="J1550" s="467" t="s">
        <v>4336</v>
      </c>
      <c r="K1550" s="467">
        <v>1.93</v>
      </c>
      <c r="L1550" s="467" t="s">
        <v>10</v>
      </c>
      <c r="M1550" s="467">
        <v>2.5</v>
      </c>
      <c r="N1550" s="467" t="s">
        <v>1013</v>
      </c>
      <c r="O1550" s="467" t="s">
        <v>3216</v>
      </c>
      <c r="P1550" s="467" t="s">
        <v>445</v>
      </c>
      <c r="Q1550" s="467" t="s">
        <v>559</v>
      </c>
      <c r="R1550" s="467" t="s">
        <v>2168</v>
      </c>
      <c r="S1550" s="467" t="s">
        <v>61</v>
      </c>
      <c r="T1550" s="467" t="s">
        <v>240</v>
      </c>
      <c r="U1550" s="467" t="s">
        <v>302</v>
      </c>
      <c r="V1550" s="467">
        <v>2.2400000000000002</v>
      </c>
      <c r="W1550" s="467">
        <v>2.5</v>
      </c>
    </row>
    <row r="1551" spans="1:23">
      <c r="A1551" s="467"/>
      <c r="B1551" s="467"/>
      <c r="C1551" s="468" t="s">
        <v>4337</v>
      </c>
      <c r="D1551" s="467" t="s">
        <v>214</v>
      </c>
      <c r="E1551" s="467" t="s">
        <v>259</v>
      </c>
      <c r="F1551" s="472">
        <v>43799</v>
      </c>
      <c r="G1551" s="467" t="s">
        <v>4331</v>
      </c>
      <c r="H1551" s="467" t="s">
        <v>4338</v>
      </c>
      <c r="I1551" s="467" t="s">
        <v>2809</v>
      </c>
      <c r="J1551" s="467" t="s">
        <v>4339</v>
      </c>
      <c r="K1551" s="467">
        <v>0.39</v>
      </c>
      <c r="L1551" s="467" t="s">
        <v>10</v>
      </c>
      <c r="M1551" s="467">
        <v>0.5</v>
      </c>
      <c r="N1551" s="467" t="s">
        <v>410</v>
      </c>
      <c r="O1551" s="467" t="s">
        <v>2260</v>
      </c>
      <c r="P1551" s="467" t="s">
        <v>445</v>
      </c>
      <c r="Q1551" s="467" t="s">
        <v>559</v>
      </c>
      <c r="R1551" s="467" t="s">
        <v>2168</v>
      </c>
      <c r="S1551" s="467" t="s">
        <v>61</v>
      </c>
      <c r="T1551" s="467" t="s">
        <v>240</v>
      </c>
      <c r="U1551" s="467" t="s">
        <v>302</v>
      </c>
      <c r="V1551" s="467">
        <v>0.45</v>
      </c>
      <c r="W1551" s="467">
        <v>0.5</v>
      </c>
    </row>
    <row r="1552" spans="1:23">
      <c r="A1552" s="467"/>
      <c r="B1552" s="467"/>
      <c r="C1552" s="468" t="s">
        <v>4340</v>
      </c>
      <c r="D1552" s="467" t="s">
        <v>214</v>
      </c>
      <c r="E1552" s="467" t="s">
        <v>259</v>
      </c>
      <c r="F1552" s="472">
        <v>43799</v>
      </c>
      <c r="G1552" s="467" t="s">
        <v>4341</v>
      </c>
      <c r="H1552" s="467" t="s">
        <v>3252</v>
      </c>
      <c r="I1552" s="467" t="s">
        <v>2270</v>
      </c>
      <c r="J1552" s="467" t="s">
        <v>4342</v>
      </c>
      <c r="K1552" s="467">
        <v>12.18</v>
      </c>
      <c r="L1552" s="467" t="s">
        <v>10</v>
      </c>
      <c r="M1552" s="467">
        <v>15.76</v>
      </c>
      <c r="N1552" s="467" t="s">
        <v>412</v>
      </c>
      <c r="O1552" s="467" t="s">
        <v>2286</v>
      </c>
      <c r="P1552" s="467" t="s">
        <v>307</v>
      </c>
      <c r="Q1552" s="467" t="s">
        <v>429</v>
      </c>
      <c r="R1552" s="467" t="s">
        <v>2168</v>
      </c>
      <c r="S1552" s="467" t="s">
        <v>61</v>
      </c>
      <c r="T1552" s="467" t="s">
        <v>240</v>
      </c>
      <c r="U1552" s="467" t="s">
        <v>302</v>
      </c>
      <c r="V1552" s="467">
        <v>14.13</v>
      </c>
      <c r="W1552" s="467">
        <v>15.76</v>
      </c>
    </row>
    <row r="1553" spans="1:23">
      <c r="A1553" s="467"/>
      <c r="B1553" s="467"/>
      <c r="C1553" s="468" t="s">
        <v>4343</v>
      </c>
      <c r="D1553" s="467" t="s">
        <v>214</v>
      </c>
      <c r="E1553" s="467" t="s">
        <v>259</v>
      </c>
      <c r="F1553" s="472">
        <v>43810</v>
      </c>
      <c r="G1553" s="467" t="s">
        <v>4344</v>
      </c>
      <c r="H1553" s="467" t="s">
        <v>2168</v>
      </c>
      <c r="I1553" s="467" t="s">
        <v>4345</v>
      </c>
      <c r="J1553" s="467" t="s">
        <v>4346</v>
      </c>
      <c r="K1553" s="467">
        <v>41.9</v>
      </c>
      <c r="L1553" s="467" t="s">
        <v>2168</v>
      </c>
      <c r="M1553" s="467">
        <v>0</v>
      </c>
      <c r="N1553" s="467" t="s">
        <v>1013</v>
      </c>
      <c r="O1553" s="467" t="s">
        <v>3216</v>
      </c>
      <c r="P1553" s="467" t="s">
        <v>299</v>
      </c>
      <c r="Q1553" s="467" t="s">
        <v>420</v>
      </c>
      <c r="R1553" s="467" t="s">
        <v>2168</v>
      </c>
      <c r="S1553" s="467" t="s">
        <v>61</v>
      </c>
      <c r="T1553" s="467" t="s">
        <v>240</v>
      </c>
      <c r="U1553" s="467" t="s">
        <v>302</v>
      </c>
      <c r="V1553" s="467">
        <v>49.19</v>
      </c>
      <c r="W1553" s="467">
        <v>54.19</v>
      </c>
    </row>
    <row r="1554" spans="1:23">
      <c r="A1554" s="467"/>
      <c r="B1554" s="467"/>
      <c r="C1554" s="468" t="s">
        <v>4347</v>
      </c>
      <c r="D1554" s="467" t="s">
        <v>214</v>
      </c>
      <c r="E1554" s="467" t="s">
        <v>259</v>
      </c>
      <c r="F1554" s="472">
        <v>43810</v>
      </c>
      <c r="G1554" s="467" t="s">
        <v>4344</v>
      </c>
      <c r="H1554" s="467" t="s">
        <v>2168</v>
      </c>
      <c r="I1554" s="467" t="s">
        <v>4345</v>
      </c>
      <c r="J1554" s="467" t="s">
        <v>4346</v>
      </c>
      <c r="K1554" s="467">
        <v>0</v>
      </c>
      <c r="L1554" s="467" t="s">
        <v>2168</v>
      </c>
      <c r="M1554" s="467">
        <v>0</v>
      </c>
      <c r="N1554" s="467" t="s">
        <v>1013</v>
      </c>
      <c r="O1554" s="467" t="s">
        <v>3216</v>
      </c>
      <c r="P1554" s="467" t="s">
        <v>299</v>
      </c>
      <c r="Q1554" s="467" t="s">
        <v>420</v>
      </c>
      <c r="R1554" s="467" t="s">
        <v>2168</v>
      </c>
      <c r="S1554" s="467" t="s">
        <v>61</v>
      </c>
      <c r="T1554" s="467" t="s">
        <v>240</v>
      </c>
      <c r="U1554" s="467" t="s">
        <v>302</v>
      </c>
      <c r="V1554" s="467">
        <v>0</v>
      </c>
      <c r="W1554" s="467">
        <v>0</v>
      </c>
    </row>
    <row r="1555" spans="1:23">
      <c r="A1555" s="467"/>
      <c r="B1555" s="467"/>
      <c r="C1555" s="468" t="s">
        <v>4348</v>
      </c>
      <c r="D1555" s="467" t="s">
        <v>214</v>
      </c>
      <c r="E1555" s="467" t="s">
        <v>259</v>
      </c>
      <c r="F1555" s="472">
        <v>43830</v>
      </c>
      <c r="G1555" s="467" t="s">
        <v>4349</v>
      </c>
      <c r="H1555" s="467" t="s">
        <v>4350</v>
      </c>
      <c r="I1555" s="467" t="s">
        <v>3257</v>
      </c>
      <c r="J1555" s="467" t="s">
        <v>4351</v>
      </c>
      <c r="K1555" s="467">
        <v>6.96</v>
      </c>
      <c r="L1555" s="467" t="s">
        <v>10</v>
      </c>
      <c r="M1555" s="467">
        <v>9</v>
      </c>
      <c r="N1555" s="467" t="s">
        <v>1013</v>
      </c>
      <c r="O1555" s="467" t="s">
        <v>3216</v>
      </c>
      <c r="P1555" s="467" t="s">
        <v>445</v>
      </c>
      <c r="Q1555" s="467" t="s">
        <v>420</v>
      </c>
      <c r="R1555" s="467" t="s">
        <v>2168</v>
      </c>
      <c r="S1555" s="467" t="s">
        <v>61</v>
      </c>
      <c r="T1555" s="467" t="s">
        <v>240</v>
      </c>
      <c r="U1555" s="467" t="s">
        <v>302</v>
      </c>
      <c r="V1555" s="467">
        <v>8.17</v>
      </c>
      <c r="W1555" s="467">
        <v>9</v>
      </c>
    </row>
    <row r="1556" spans="1:23">
      <c r="A1556" s="467"/>
      <c r="B1556" s="467"/>
      <c r="C1556" s="468" t="s">
        <v>4352</v>
      </c>
      <c r="D1556" s="467" t="s">
        <v>214</v>
      </c>
      <c r="E1556" s="467" t="s">
        <v>259</v>
      </c>
      <c r="F1556" s="472">
        <v>43830</v>
      </c>
      <c r="G1556" s="467" t="s">
        <v>4353</v>
      </c>
      <c r="H1556" s="467" t="s">
        <v>4354</v>
      </c>
      <c r="I1556" s="467" t="s">
        <v>3257</v>
      </c>
      <c r="J1556" s="467" t="s">
        <v>4355</v>
      </c>
      <c r="K1556" s="467">
        <v>9.19</v>
      </c>
      <c r="L1556" s="467" t="s">
        <v>10</v>
      </c>
      <c r="M1556" s="467">
        <v>11.89</v>
      </c>
      <c r="N1556" s="467" t="s">
        <v>412</v>
      </c>
      <c r="O1556" s="467" t="s">
        <v>2286</v>
      </c>
      <c r="P1556" s="467" t="s">
        <v>445</v>
      </c>
      <c r="Q1556" s="467" t="s">
        <v>420</v>
      </c>
      <c r="R1556" s="467" t="s">
        <v>2168</v>
      </c>
      <c r="S1556" s="467" t="s">
        <v>61</v>
      </c>
      <c r="T1556" s="467" t="s">
        <v>240</v>
      </c>
      <c r="U1556" s="467" t="s">
        <v>302</v>
      </c>
      <c r="V1556" s="467">
        <v>10.79</v>
      </c>
      <c r="W1556" s="467">
        <v>11.89</v>
      </c>
    </row>
    <row r="1557" spans="1:23">
      <c r="A1557" s="467"/>
      <c r="B1557" s="467"/>
      <c r="C1557" s="468" t="s">
        <v>4356</v>
      </c>
      <c r="D1557" s="467" t="s">
        <v>214</v>
      </c>
      <c r="E1557" s="467" t="s">
        <v>259</v>
      </c>
      <c r="F1557" s="472">
        <v>43830</v>
      </c>
      <c r="G1557" s="467" t="s">
        <v>4353</v>
      </c>
      <c r="H1557" s="467" t="s">
        <v>4357</v>
      </c>
      <c r="I1557" s="467" t="s">
        <v>3257</v>
      </c>
      <c r="J1557" s="467" t="s">
        <v>4358</v>
      </c>
      <c r="K1557" s="467">
        <v>1.29</v>
      </c>
      <c r="L1557" s="467" t="s">
        <v>10</v>
      </c>
      <c r="M1557" s="467">
        <v>1.67</v>
      </c>
      <c r="N1557" s="467" t="s">
        <v>1013</v>
      </c>
      <c r="O1557" s="467" t="s">
        <v>3216</v>
      </c>
      <c r="P1557" s="467" t="s">
        <v>445</v>
      </c>
      <c r="Q1557" s="467" t="s">
        <v>420</v>
      </c>
      <c r="R1557" s="467" t="s">
        <v>2168</v>
      </c>
      <c r="S1557" s="467" t="s">
        <v>61</v>
      </c>
      <c r="T1557" s="467" t="s">
        <v>240</v>
      </c>
      <c r="U1557" s="467" t="s">
        <v>302</v>
      </c>
      <c r="V1557" s="467">
        <v>1.51</v>
      </c>
      <c r="W1557" s="467">
        <v>1.67</v>
      </c>
    </row>
    <row r="1558" spans="1:23">
      <c r="A1558" s="467"/>
      <c r="B1558" s="467"/>
      <c r="C1558" s="468" t="s">
        <v>4359</v>
      </c>
      <c r="D1558" s="467" t="s">
        <v>215</v>
      </c>
      <c r="E1558" s="467" t="s">
        <v>259</v>
      </c>
      <c r="F1558" s="472">
        <v>43585</v>
      </c>
      <c r="G1558" s="467" t="s">
        <v>961</v>
      </c>
      <c r="H1558" s="467" t="s">
        <v>2790</v>
      </c>
      <c r="I1558" s="467" t="s">
        <v>2791</v>
      </c>
      <c r="J1558" s="467" t="s">
        <v>1148</v>
      </c>
      <c r="K1558" s="467">
        <v>19.170000000000002</v>
      </c>
      <c r="L1558" s="467" t="s">
        <v>10</v>
      </c>
      <c r="M1558" s="467">
        <v>25</v>
      </c>
      <c r="N1558" s="467" t="s">
        <v>918</v>
      </c>
      <c r="O1558" s="467" t="s">
        <v>2851</v>
      </c>
      <c r="P1558" s="467" t="s">
        <v>307</v>
      </c>
      <c r="Q1558" s="467" t="s">
        <v>2168</v>
      </c>
      <c r="R1558" s="467" t="s">
        <v>2168</v>
      </c>
      <c r="S1558" s="467" t="s">
        <v>61</v>
      </c>
      <c r="T1558" s="467" t="s">
        <v>240</v>
      </c>
      <c r="U1558" s="467" t="s">
        <v>302</v>
      </c>
      <c r="V1558" s="467">
        <v>22.41</v>
      </c>
      <c r="W1558" s="467">
        <v>25</v>
      </c>
    </row>
    <row r="1559" spans="1:23">
      <c r="A1559" s="467"/>
      <c r="B1559" s="467"/>
      <c r="C1559" s="468" t="s">
        <v>4360</v>
      </c>
      <c r="D1559" s="467" t="s">
        <v>215</v>
      </c>
      <c r="E1559" s="467" t="s">
        <v>259</v>
      </c>
      <c r="F1559" s="472">
        <v>43677</v>
      </c>
      <c r="G1559" s="467" t="s">
        <v>1829</v>
      </c>
      <c r="H1559" s="467" t="s">
        <v>2410</v>
      </c>
      <c r="I1559" s="467" t="s">
        <v>2411</v>
      </c>
      <c r="J1559" s="467" t="s">
        <v>2033</v>
      </c>
      <c r="K1559" s="467">
        <v>24.41</v>
      </c>
      <c r="L1559" s="467" t="s">
        <v>10</v>
      </c>
      <c r="M1559" s="467">
        <v>31</v>
      </c>
      <c r="N1559" s="467" t="s">
        <v>918</v>
      </c>
      <c r="O1559" s="467" t="s">
        <v>2851</v>
      </c>
      <c r="P1559" s="467" t="s">
        <v>307</v>
      </c>
      <c r="Q1559" s="467" t="s">
        <v>2168</v>
      </c>
      <c r="R1559" s="467" t="s">
        <v>2168</v>
      </c>
      <c r="S1559" s="467" t="s">
        <v>61</v>
      </c>
      <c r="T1559" s="467" t="s">
        <v>240</v>
      </c>
      <c r="U1559" s="467" t="s">
        <v>302</v>
      </c>
      <c r="V1559" s="467">
        <v>27.3</v>
      </c>
      <c r="W1559" s="467">
        <v>31</v>
      </c>
    </row>
    <row r="1560" spans="1:23">
      <c r="A1560" s="467"/>
      <c r="B1560" s="467"/>
      <c r="C1560" s="468" t="s">
        <v>4361</v>
      </c>
      <c r="D1560" s="467" t="s">
        <v>215</v>
      </c>
      <c r="E1560" s="467" t="s">
        <v>259</v>
      </c>
      <c r="F1560" s="472">
        <v>43799</v>
      </c>
      <c r="G1560" s="467" t="s">
        <v>2274</v>
      </c>
      <c r="H1560" s="467" t="s">
        <v>4362</v>
      </c>
      <c r="I1560" s="467" t="s">
        <v>2270</v>
      </c>
      <c r="J1560" s="467" t="s">
        <v>4363</v>
      </c>
      <c r="K1560" s="467">
        <v>15.45</v>
      </c>
      <c r="L1560" s="467" t="s">
        <v>10</v>
      </c>
      <c r="M1560" s="467">
        <v>20</v>
      </c>
      <c r="N1560" s="467" t="s">
        <v>700</v>
      </c>
      <c r="O1560" s="467" t="s">
        <v>2899</v>
      </c>
      <c r="P1560" s="467" t="s">
        <v>307</v>
      </c>
      <c r="Q1560" s="467" t="s">
        <v>2168</v>
      </c>
      <c r="R1560" s="467" t="s">
        <v>2168</v>
      </c>
      <c r="S1560" s="467" t="s">
        <v>61</v>
      </c>
      <c r="T1560" s="467" t="s">
        <v>240</v>
      </c>
      <c r="U1560" s="467" t="s">
        <v>2272</v>
      </c>
      <c r="V1560" s="467">
        <v>17.920000000000002</v>
      </c>
      <c r="W1560" s="467">
        <v>20</v>
      </c>
    </row>
    <row r="1561" spans="1:23">
      <c r="A1561" s="467"/>
      <c r="B1561" s="467"/>
      <c r="C1561" s="468" t="s">
        <v>4364</v>
      </c>
      <c r="D1561" s="467" t="s">
        <v>215</v>
      </c>
      <c r="E1561" s="467" t="s">
        <v>259</v>
      </c>
      <c r="F1561" s="472">
        <v>43830</v>
      </c>
      <c r="G1561" s="467" t="s">
        <v>4262</v>
      </c>
      <c r="H1561" s="467" t="s">
        <v>4263</v>
      </c>
      <c r="I1561" s="467" t="s">
        <v>3257</v>
      </c>
      <c r="J1561" s="467" t="s">
        <v>4365</v>
      </c>
      <c r="K1561" s="467">
        <v>1.23</v>
      </c>
      <c r="L1561" s="467" t="s">
        <v>10</v>
      </c>
      <c r="M1561" s="467">
        <v>1.59</v>
      </c>
      <c r="N1561" s="467" t="s">
        <v>510</v>
      </c>
      <c r="O1561" s="467" t="s">
        <v>4064</v>
      </c>
      <c r="P1561" s="467" t="s">
        <v>445</v>
      </c>
      <c r="Q1561" s="467" t="s">
        <v>1044</v>
      </c>
      <c r="R1561" s="467" t="s">
        <v>2168</v>
      </c>
      <c r="S1561" s="467" t="s">
        <v>61</v>
      </c>
      <c r="T1561" s="467" t="s">
        <v>240</v>
      </c>
      <c r="U1561" s="467" t="s">
        <v>302</v>
      </c>
      <c r="V1561" s="467">
        <v>1.44</v>
      </c>
      <c r="W1561" s="467">
        <v>1.59</v>
      </c>
    </row>
    <row r="1562" spans="1:23">
      <c r="A1562" s="467"/>
      <c r="B1562" s="467"/>
      <c r="C1562" s="468" t="s">
        <v>4366</v>
      </c>
      <c r="D1562" s="467" t="s">
        <v>216</v>
      </c>
      <c r="E1562" s="467" t="s">
        <v>259</v>
      </c>
      <c r="F1562" s="472">
        <v>43524</v>
      </c>
      <c r="G1562" s="467" t="s">
        <v>539</v>
      </c>
      <c r="H1562" s="467" t="s">
        <v>2824</v>
      </c>
      <c r="I1562" s="467" t="s">
        <v>2825</v>
      </c>
      <c r="J1562" s="467" t="s">
        <v>540</v>
      </c>
      <c r="K1562" s="467">
        <v>67.180000000000007</v>
      </c>
      <c r="L1562" s="467" t="s">
        <v>10</v>
      </c>
      <c r="M1562" s="467">
        <v>88.24</v>
      </c>
      <c r="N1562" s="467" t="s">
        <v>501</v>
      </c>
      <c r="O1562" s="467" t="s">
        <v>4041</v>
      </c>
      <c r="P1562" s="467" t="s">
        <v>307</v>
      </c>
      <c r="Q1562" s="467" t="s">
        <v>472</v>
      </c>
      <c r="R1562" s="467" t="s">
        <v>2168</v>
      </c>
      <c r="S1562" s="467" t="s">
        <v>61</v>
      </c>
      <c r="T1562" s="467" t="s">
        <v>495</v>
      </c>
      <c r="U1562" s="467" t="s">
        <v>190</v>
      </c>
      <c r="V1562" s="467">
        <v>76.92</v>
      </c>
      <c r="W1562" s="467">
        <v>88.24</v>
      </c>
    </row>
    <row r="1563" spans="1:23">
      <c r="A1563" s="467"/>
      <c r="B1563" s="467"/>
      <c r="C1563" s="468" t="s">
        <v>4367</v>
      </c>
      <c r="D1563" s="467" t="s">
        <v>216</v>
      </c>
      <c r="E1563" s="467" t="s">
        <v>259</v>
      </c>
      <c r="F1563" s="472">
        <v>43555</v>
      </c>
      <c r="G1563" s="467" t="s">
        <v>541</v>
      </c>
      <c r="H1563" s="467" t="s">
        <v>3619</v>
      </c>
      <c r="I1563" s="467" t="s">
        <v>2170</v>
      </c>
      <c r="J1563" s="467" t="s">
        <v>542</v>
      </c>
      <c r="K1563" s="467">
        <v>508.43</v>
      </c>
      <c r="L1563" s="467" t="s">
        <v>10</v>
      </c>
      <c r="M1563" s="467">
        <v>675</v>
      </c>
      <c r="N1563" s="467" t="s">
        <v>501</v>
      </c>
      <c r="O1563" s="467" t="s">
        <v>4041</v>
      </c>
      <c r="P1563" s="467" t="s">
        <v>445</v>
      </c>
      <c r="Q1563" s="467" t="s">
        <v>420</v>
      </c>
      <c r="R1563" s="467" t="s">
        <v>2168</v>
      </c>
      <c r="S1563" s="467" t="s">
        <v>61</v>
      </c>
      <c r="T1563" s="467" t="s">
        <v>240</v>
      </c>
      <c r="U1563" s="467" t="s">
        <v>302</v>
      </c>
      <c r="V1563" s="467">
        <v>594.63</v>
      </c>
      <c r="W1563" s="467">
        <v>675</v>
      </c>
    </row>
    <row r="1564" spans="1:23">
      <c r="A1564" s="467"/>
      <c r="B1564" s="467"/>
      <c r="C1564" s="468" t="s">
        <v>4368</v>
      </c>
      <c r="D1564" s="467" t="s">
        <v>216</v>
      </c>
      <c r="E1564" s="467" t="s">
        <v>259</v>
      </c>
      <c r="F1564" s="472">
        <v>43585</v>
      </c>
      <c r="G1564" s="467" t="s">
        <v>1149</v>
      </c>
      <c r="H1564" s="467" t="s">
        <v>4179</v>
      </c>
      <c r="I1564" s="467" t="s">
        <v>2791</v>
      </c>
      <c r="J1564" s="467" t="s">
        <v>1150</v>
      </c>
      <c r="K1564" s="467">
        <v>189.76</v>
      </c>
      <c r="L1564" s="467" t="s">
        <v>10</v>
      </c>
      <c r="M1564" s="467">
        <v>247.5</v>
      </c>
      <c r="N1564" s="467" t="s">
        <v>501</v>
      </c>
      <c r="O1564" s="467" t="s">
        <v>4041</v>
      </c>
      <c r="P1564" s="467" t="s">
        <v>445</v>
      </c>
      <c r="Q1564" s="467" t="s">
        <v>420</v>
      </c>
      <c r="R1564" s="467" t="s">
        <v>2168</v>
      </c>
      <c r="S1564" s="467" t="s">
        <v>61</v>
      </c>
      <c r="T1564" s="467" t="s">
        <v>240</v>
      </c>
      <c r="U1564" s="467" t="s">
        <v>302</v>
      </c>
      <c r="V1564" s="467">
        <v>221.8</v>
      </c>
      <c r="W1564" s="467">
        <v>247.5</v>
      </c>
    </row>
    <row r="1565" spans="1:23">
      <c r="A1565" s="467"/>
      <c r="B1565" s="467"/>
      <c r="C1565" s="468" t="s">
        <v>4369</v>
      </c>
      <c r="D1565" s="467" t="s">
        <v>216</v>
      </c>
      <c r="E1565" s="467" t="s">
        <v>259</v>
      </c>
      <c r="F1565" s="472">
        <v>43585</v>
      </c>
      <c r="G1565" s="467" t="s">
        <v>1151</v>
      </c>
      <c r="H1565" s="467" t="s">
        <v>4179</v>
      </c>
      <c r="I1565" s="467" t="s">
        <v>2791</v>
      </c>
      <c r="J1565" s="467" t="s">
        <v>1152</v>
      </c>
      <c r="K1565" s="467">
        <v>129.38</v>
      </c>
      <c r="L1565" s="467" t="s">
        <v>10</v>
      </c>
      <c r="M1565" s="467">
        <v>168.75</v>
      </c>
      <c r="N1565" s="467" t="s">
        <v>501</v>
      </c>
      <c r="O1565" s="467" t="s">
        <v>4041</v>
      </c>
      <c r="P1565" s="467" t="s">
        <v>445</v>
      </c>
      <c r="Q1565" s="467" t="s">
        <v>420</v>
      </c>
      <c r="R1565" s="467" t="s">
        <v>2168</v>
      </c>
      <c r="S1565" s="467" t="s">
        <v>61</v>
      </c>
      <c r="T1565" s="467" t="s">
        <v>240</v>
      </c>
      <c r="U1565" s="467" t="s">
        <v>302</v>
      </c>
      <c r="V1565" s="467">
        <v>151.22</v>
      </c>
      <c r="W1565" s="467">
        <v>168.75</v>
      </c>
    </row>
    <row r="1566" spans="1:23">
      <c r="A1566" s="467"/>
      <c r="B1566" s="467"/>
      <c r="C1566" s="468" t="s">
        <v>4370</v>
      </c>
      <c r="D1566" s="467" t="s">
        <v>216</v>
      </c>
      <c r="E1566" s="467" t="s">
        <v>259</v>
      </c>
      <c r="F1566" s="472">
        <v>43585</v>
      </c>
      <c r="G1566" s="467" t="s">
        <v>1153</v>
      </c>
      <c r="H1566" s="467" t="s">
        <v>2790</v>
      </c>
      <c r="I1566" s="467" t="s">
        <v>2791</v>
      </c>
      <c r="J1566" s="467" t="s">
        <v>1154</v>
      </c>
      <c r="K1566" s="467">
        <v>230.02</v>
      </c>
      <c r="L1566" s="467" t="s">
        <v>10</v>
      </c>
      <c r="M1566" s="467">
        <v>300</v>
      </c>
      <c r="N1566" s="467" t="s">
        <v>501</v>
      </c>
      <c r="O1566" s="467" t="s">
        <v>4041</v>
      </c>
      <c r="P1566" s="467" t="s">
        <v>307</v>
      </c>
      <c r="Q1566" s="467" t="s">
        <v>270</v>
      </c>
      <c r="R1566" s="467" t="s">
        <v>2168</v>
      </c>
      <c r="S1566" s="467" t="s">
        <v>61</v>
      </c>
      <c r="T1566" s="467" t="s">
        <v>240</v>
      </c>
      <c r="U1566" s="467" t="s">
        <v>302</v>
      </c>
      <c r="V1566" s="467">
        <v>268.86</v>
      </c>
      <c r="W1566" s="467">
        <v>300</v>
      </c>
    </row>
    <row r="1567" spans="1:23">
      <c r="A1567" s="467"/>
      <c r="B1567" s="467"/>
      <c r="C1567" s="468" t="s">
        <v>4371</v>
      </c>
      <c r="D1567" s="467" t="s">
        <v>216</v>
      </c>
      <c r="E1567" s="467" t="s">
        <v>259</v>
      </c>
      <c r="F1567" s="472">
        <v>43585</v>
      </c>
      <c r="G1567" s="467" t="s">
        <v>1155</v>
      </c>
      <c r="H1567" s="467" t="s">
        <v>2790</v>
      </c>
      <c r="I1567" s="467" t="s">
        <v>2791</v>
      </c>
      <c r="J1567" s="467" t="s">
        <v>1156</v>
      </c>
      <c r="K1567" s="467">
        <v>40.58</v>
      </c>
      <c r="L1567" s="467" t="s">
        <v>10</v>
      </c>
      <c r="M1567" s="467">
        <v>52.93</v>
      </c>
      <c r="N1567" s="467" t="s">
        <v>501</v>
      </c>
      <c r="O1567" s="467" t="s">
        <v>4041</v>
      </c>
      <c r="P1567" s="467" t="s">
        <v>307</v>
      </c>
      <c r="Q1567" s="467" t="s">
        <v>270</v>
      </c>
      <c r="R1567" s="467" t="s">
        <v>2168</v>
      </c>
      <c r="S1567" s="467" t="s">
        <v>61</v>
      </c>
      <c r="T1567" s="467" t="s">
        <v>240</v>
      </c>
      <c r="U1567" s="467" t="s">
        <v>302</v>
      </c>
      <c r="V1567" s="467">
        <v>47.43</v>
      </c>
      <c r="W1567" s="467">
        <v>52.93</v>
      </c>
    </row>
    <row r="1568" spans="1:23">
      <c r="A1568" s="467"/>
      <c r="B1568" s="467"/>
      <c r="C1568" s="468" t="s">
        <v>4372</v>
      </c>
      <c r="D1568" s="467" t="s">
        <v>216</v>
      </c>
      <c r="E1568" s="467" t="s">
        <v>259</v>
      </c>
      <c r="F1568" s="472">
        <v>43616</v>
      </c>
      <c r="G1568" s="467" t="s">
        <v>1160</v>
      </c>
      <c r="H1568" s="467" t="s">
        <v>2799</v>
      </c>
      <c r="I1568" s="467" t="s">
        <v>2800</v>
      </c>
      <c r="J1568" s="467" t="s">
        <v>1161</v>
      </c>
      <c r="K1568" s="467">
        <v>0.57999999999999996</v>
      </c>
      <c r="L1568" s="467" t="s">
        <v>10</v>
      </c>
      <c r="M1568" s="467">
        <v>0.75</v>
      </c>
      <c r="N1568" s="467" t="s">
        <v>501</v>
      </c>
      <c r="O1568" s="467" t="s">
        <v>4041</v>
      </c>
      <c r="P1568" s="467" t="s">
        <v>307</v>
      </c>
      <c r="Q1568" s="467" t="s">
        <v>472</v>
      </c>
      <c r="R1568" s="467" t="s">
        <v>2168</v>
      </c>
      <c r="S1568" s="467" t="s">
        <v>61</v>
      </c>
      <c r="T1568" s="467" t="s">
        <v>240</v>
      </c>
      <c r="U1568" s="467" t="s">
        <v>302</v>
      </c>
      <c r="V1568" s="467">
        <v>0.67</v>
      </c>
      <c r="W1568" s="467">
        <v>0.75</v>
      </c>
    </row>
    <row r="1569" spans="1:23">
      <c r="A1569" s="467"/>
      <c r="B1569" s="467"/>
      <c r="C1569" s="468" t="s">
        <v>4373</v>
      </c>
      <c r="D1569" s="467" t="s">
        <v>216</v>
      </c>
      <c r="E1569" s="467" t="s">
        <v>259</v>
      </c>
      <c r="F1569" s="472">
        <v>43616</v>
      </c>
      <c r="G1569" s="467" t="s">
        <v>1157</v>
      </c>
      <c r="H1569" s="467" t="s">
        <v>2799</v>
      </c>
      <c r="I1569" s="467" t="s">
        <v>2800</v>
      </c>
      <c r="J1569" s="467" t="s">
        <v>1158</v>
      </c>
      <c r="K1569" s="467">
        <v>4.91</v>
      </c>
      <c r="L1569" s="467" t="s">
        <v>10</v>
      </c>
      <c r="M1569" s="467">
        <v>6.4</v>
      </c>
      <c r="N1569" s="467" t="s">
        <v>501</v>
      </c>
      <c r="O1569" s="467" t="s">
        <v>4041</v>
      </c>
      <c r="P1569" s="467" t="s">
        <v>307</v>
      </c>
      <c r="Q1569" s="467" t="s">
        <v>270</v>
      </c>
      <c r="R1569" s="467" t="s">
        <v>2168</v>
      </c>
      <c r="S1569" s="467" t="s">
        <v>61</v>
      </c>
      <c r="T1569" s="467" t="s">
        <v>240</v>
      </c>
      <c r="U1569" s="467" t="s">
        <v>302</v>
      </c>
      <c r="V1569" s="467">
        <v>5.69</v>
      </c>
      <c r="W1569" s="467">
        <v>6.4</v>
      </c>
    </row>
    <row r="1570" spans="1:23">
      <c r="A1570" s="467"/>
      <c r="B1570" s="467"/>
      <c r="C1570" s="468" t="s">
        <v>4374</v>
      </c>
      <c r="D1570" s="467" t="s">
        <v>216</v>
      </c>
      <c r="E1570" s="467" t="s">
        <v>259</v>
      </c>
      <c r="F1570" s="472">
        <v>43616</v>
      </c>
      <c r="G1570" s="467" t="s">
        <v>1157</v>
      </c>
      <c r="H1570" s="467" t="s">
        <v>2799</v>
      </c>
      <c r="I1570" s="467" t="s">
        <v>2800</v>
      </c>
      <c r="J1570" s="467" t="s">
        <v>1159</v>
      </c>
      <c r="K1570" s="467">
        <v>1.53</v>
      </c>
      <c r="L1570" s="467" t="s">
        <v>10</v>
      </c>
      <c r="M1570" s="467">
        <v>2</v>
      </c>
      <c r="N1570" s="467" t="s">
        <v>501</v>
      </c>
      <c r="O1570" s="467" t="s">
        <v>4041</v>
      </c>
      <c r="P1570" s="467" t="s">
        <v>307</v>
      </c>
      <c r="Q1570" s="467" t="s">
        <v>446</v>
      </c>
      <c r="R1570" s="467" t="s">
        <v>2168</v>
      </c>
      <c r="S1570" s="467" t="s">
        <v>61</v>
      </c>
      <c r="T1570" s="467" t="s">
        <v>240</v>
      </c>
      <c r="U1570" s="467" t="s">
        <v>302</v>
      </c>
      <c r="V1570" s="467">
        <v>1.77</v>
      </c>
      <c r="W1570" s="467">
        <v>2</v>
      </c>
    </row>
    <row r="1571" spans="1:23">
      <c r="A1571" s="467"/>
      <c r="B1571" s="467"/>
      <c r="C1571" s="468" t="s">
        <v>4375</v>
      </c>
      <c r="D1571" s="467" t="s">
        <v>216</v>
      </c>
      <c r="E1571" s="467" t="s">
        <v>259</v>
      </c>
      <c r="F1571" s="472">
        <v>43616</v>
      </c>
      <c r="G1571" s="467" t="s">
        <v>1160</v>
      </c>
      <c r="H1571" s="467" t="s">
        <v>2799</v>
      </c>
      <c r="I1571" s="467" t="s">
        <v>2800</v>
      </c>
      <c r="J1571" s="467" t="s">
        <v>1162</v>
      </c>
      <c r="K1571" s="467">
        <v>10.51</v>
      </c>
      <c r="L1571" s="467" t="s">
        <v>10</v>
      </c>
      <c r="M1571" s="467">
        <v>13.7</v>
      </c>
      <c r="N1571" s="467" t="s">
        <v>490</v>
      </c>
      <c r="O1571" s="467" t="s">
        <v>2742</v>
      </c>
      <c r="P1571" s="467" t="s">
        <v>307</v>
      </c>
      <c r="Q1571" s="467" t="s">
        <v>2168</v>
      </c>
      <c r="R1571" s="467" t="s">
        <v>2168</v>
      </c>
      <c r="S1571" s="467" t="s">
        <v>61</v>
      </c>
      <c r="T1571" s="467" t="s">
        <v>240</v>
      </c>
      <c r="U1571" s="467" t="s">
        <v>302</v>
      </c>
      <c r="V1571" s="467">
        <v>12.17</v>
      </c>
      <c r="W1571" s="467">
        <v>13.7</v>
      </c>
    </row>
    <row r="1572" spans="1:23">
      <c r="A1572" s="467"/>
      <c r="B1572" s="467"/>
      <c r="C1572" s="468" t="s">
        <v>4376</v>
      </c>
      <c r="D1572" s="467" t="s">
        <v>216</v>
      </c>
      <c r="E1572" s="467" t="s">
        <v>259</v>
      </c>
      <c r="F1572" s="472">
        <v>43646</v>
      </c>
      <c r="G1572" s="467" t="s">
        <v>1163</v>
      </c>
      <c r="H1572" s="467" t="s">
        <v>2402</v>
      </c>
      <c r="I1572" s="467" t="s">
        <v>2201</v>
      </c>
      <c r="J1572" s="467" t="s">
        <v>1164</v>
      </c>
      <c r="K1572" s="467">
        <v>266.14999999999998</v>
      </c>
      <c r="L1572" s="467" t="s">
        <v>10</v>
      </c>
      <c r="M1572" s="467">
        <v>335.94</v>
      </c>
      <c r="N1572" s="467" t="s">
        <v>501</v>
      </c>
      <c r="O1572" s="467" t="s">
        <v>4041</v>
      </c>
      <c r="P1572" s="467" t="s">
        <v>307</v>
      </c>
      <c r="Q1572" s="467" t="s">
        <v>446</v>
      </c>
      <c r="R1572" s="467" t="s">
        <v>2168</v>
      </c>
      <c r="S1572" s="467" t="s">
        <v>61</v>
      </c>
      <c r="T1572" s="467" t="s">
        <v>240</v>
      </c>
      <c r="U1572" s="467" t="s">
        <v>302</v>
      </c>
      <c r="V1572" s="467">
        <v>301.17</v>
      </c>
      <c r="W1572" s="467">
        <v>335.94</v>
      </c>
    </row>
    <row r="1573" spans="1:23">
      <c r="A1573" s="467"/>
      <c r="B1573" s="467"/>
      <c r="C1573" s="468" t="s">
        <v>4377</v>
      </c>
      <c r="D1573" s="467" t="s">
        <v>216</v>
      </c>
      <c r="E1573" s="467" t="s">
        <v>259</v>
      </c>
      <c r="F1573" s="472">
        <v>43646</v>
      </c>
      <c r="G1573" s="467" t="s">
        <v>1165</v>
      </c>
      <c r="H1573" s="467" t="s">
        <v>2402</v>
      </c>
      <c r="I1573" s="467" t="s">
        <v>2201</v>
      </c>
      <c r="J1573" s="467" t="s">
        <v>1166</v>
      </c>
      <c r="K1573" s="467">
        <v>1.58</v>
      </c>
      <c r="L1573" s="467" t="s">
        <v>10</v>
      </c>
      <c r="M1573" s="467">
        <v>2</v>
      </c>
      <c r="N1573" s="467" t="s">
        <v>501</v>
      </c>
      <c r="O1573" s="467" t="s">
        <v>4041</v>
      </c>
      <c r="P1573" s="467" t="s">
        <v>307</v>
      </c>
      <c r="Q1573" s="467" t="s">
        <v>446</v>
      </c>
      <c r="R1573" s="467" t="s">
        <v>2168</v>
      </c>
      <c r="S1573" s="467" t="s">
        <v>61</v>
      </c>
      <c r="T1573" s="467" t="s">
        <v>240</v>
      </c>
      <c r="U1573" s="467" t="s">
        <v>302</v>
      </c>
      <c r="V1573" s="467">
        <v>1.79</v>
      </c>
      <c r="W1573" s="467">
        <v>2</v>
      </c>
    </row>
    <row r="1574" spans="1:23">
      <c r="A1574" s="467"/>
      <c r="B1574" s="467"/>
      <c r="C1574" s="468" t="s">
        <v>4378</v>
      </c>
      <c r="D1574" s="467" t="s">
        <v>216</v>
      </c>
      <c r="E1574" s="467" t="s">
        <v>259</v>
      </c>
      <c r="F1574" s="472">
        <v>43646</v>
      </c>
      <c r="G1574" s="467" t="s">
        <v>1167</v>
      </c>
      <c r="H1574" s="467" t="s">
        <v>3414</v>
      </c>
      <c r="I1574" s="467" t="s">
        <v>2201</v>
      </c>
      <c r="J1574" s="467" t="s">
        <v>1168</v>
      </c>
      <c r="K1574" s="467">
        <v>641.72</v>
      </c>
      <c r="L1574" s="467" t="s">
        <v>10</v>
      </c>
      <c r="M1574" s="467">
        <v>810</v>
      </c>
      <c r="N1574" s="467" t="s">
        <v>501</v>
      </c>
      <c r="O1574" s="467" t="s">
        <v>4041</v>
      </c>
      <c r="P1574" s="467" t="s">
        <v>445</v>
      </c>
      <c r="Q1574" s="467" t="s">
        <v>420</v>
      </c>
      <c r="R1574" s="467" t="s">
        <v>2168</v>
      </c>
      <c r="S1574" s="467" t="s">
        <v>61</v>
      </c>
      <c r="T1574" s="467" t="s">
        <v>240</v>
      </c>
      <c r="U1574" s="467" t="s">
        <v>302</v>
      </c>
      <c r="V1574" s="467">
        <v>726.15</v>
      </c>
      <c r="W1574" s="467">
        <v>810</v>
      </c>
    </row>
    <row r="1575" spans="1:23">
      <c r="A1575" s="467"/>
      <c r="B1575" s="467"/>
      <c r="C1575" s="468" t="s">
        <v>4379</v>
      </c>
      <c r="D1575" s="467" t="s">
        <v>216</v>
      </c>
      <c r="E1575" s="467" t="s">
        <v>259</v>
      </c>
      <c r="F1575" s="472">
        <v>43677</v>
      </c>
      <c r="G1575" s="467" t="s">
        <v>2034</v>
      </c>
      <c r="H1575" s="467" t="s">
        <v>3231</v>
      </c>
      <c r="I1575" s="467" t="s">
        <v>2411</v>
      </c>
      <c r="J1575" s="467" t="s">
        <v>2035</v>
      </c>
      <c r="K1575" s="467">
        <v>159.46</v>
      </c>
      <c r="L1575" s="467" t="s">
        <v>10</v>
      </c>
      <c r="M1575" s="467">
        <v>202.5</v>
      </c>
      <c r="N1575" s="467" t="s">
        <v>501</v>
      </c>
      <c r="O1575" s="467" t="s">
        <v>4041</v>
      </c>
      <c r="P1575" s="467" t="s">
        <v>445</v>
      </c>
      <c r="Q1575" s="467" t="s">
        <v>420</v>
      </c>
      <c r="R1575" s="467" t="s">
        <v>2168</v>
      </c>
      <c r="S1575" s="467" t="s">
        <v>61</v>
      </c>
      <c r="T1575" s="467" t="s">
        <v>240</v>
      </c>
      <c r="U1575" s="467" t="s">
        <v>302</v>
      </c>
      <c r="V1575" s="467">
        <v>178.31</v>
      </c>
      <c r="W1575" s="467">
        <v>202.5</v>
      </c>
    </row>
    <row r="1576" spans="1:23">
      <c r="A1576" s="467"/>
      <c r="B1576" s="467"/>
      <c r="C1576" s="468" t="s">
        <v>4380</v>
      </c>
      <c r="D1576" s="467" t="s">
        <v>216</v>
      </c>
      <c r="E1576" s="467" t="s">
        <v>259</v>
      </c>
      <c r="F1576" s="472">
        <v>43677</v>
      </c>
      <c r="G1576" s="467" t="s">
        <v>1829</v>
      </c>
      <c r="H1576" s="467" t="s">
        <v>2410</v>
      </c>
      <c r="I1576" s="467" t="s">
        <v>2411</v>
      </c>
      <c r="J1576" s="467" t="s">
        <v>2036</v>
      </c>
      <c r="K1576" s="467">
        <v>34.96</v>
      </c>
      <c r="L1576" s="467" t="s">
        <v>10</v>
      </c>
      <c r="M1576" s="467">
        <v>44.4</v>
      </c>
      <c r="N1576" s="467" t="s">
        <v>688</v>
      </c>
      <c r="O1576" s="467" t="s">
        <v>4381</v>
      </c>
      <c r="P1576" s="467" t="s">
        <v>307</v>
      </c>
      <c r="Q1576" s="467" t="s">
        <v>2168</v>
      </c>
      <c r="R1576" s="467" t="s">
        <v>2168</v>
      </c>
      <c r="S1576" s="467" t="s">
        <v>61</v>
      </c>
      <c r="T1576" s="467" t="s">
        <v>240</v>
      </c>
      <c r="U1576" s="467" t="s">
        <v>302</v>
      </c>
      <c r="V1576" s="467">
        <v>39.090000000000003</v>
      </c>
      <c r="W1576" s="467">
        <v>44.4</v>
      </c>
    </row>
    <row r="1577" spans="1:23">
      <c r="A1577" s="467"/>
      <c r="B1577" s="467"/>
      <c r="C1577" s="468" t="s">
        <v>4382</v>
      </c>
      <c r="D1577" s="467" t="s">
        <v>216</v>
      </c>
      <c r="E1577" s="467" t="s">
        <v>259</v>
      </c>
      <c r="F1577" s="472">
        <v>43708</v>
      </c>
      <c r="G1577" s="467" t="s">
        <v>2037</v>
      </c>
      <c r="H1577" s="467" t="s">
        <v>2435</v>
      </c>
      <c r="I1577" s="467" t="s">
        <v>2332</v>
      </c>
      <c r="J1577" s="467" t="s">
        <v>2038</v>
      </c>
      <c r="K1577" s="467">
        <v>2.16</v>
      </c>
      <c r="L1577" s="467" t="s">
        <v>10</v>
      </c>
      <c r="M1577" s="467">
        <v>2.64</v>
      </c>
      <c r="N1577" s="467" t="s">
        <v>501</v>
      </c>
      <c r="O1577" s="467" t="s">
        <v>4041</v>
      </c>
      <c r="P1577" s="467" t="s">
        <v>307</v>
      </c>
      <c r="Q1577" s="467" t="s">
        <v>446</v>
      </c>
      <c r="R1577" s="467" t="s">
        <v>2168</v>
      </c>
      <c r="S1577" s="467" t="s">
        <v>61</v>
      </c>
      <c r="T1577" s="467" t="s">
        <v>240</v>
      </c>
      <c r="U1577" s="467" t="s">
        <v>302</v>
      </c>
      <c r="V1577" s="467">
        <v>2.36</v>
      </c>
      <c r="W1577" s="467">
        <v>2.64</v>
      </c>
    </row>
    <row r="1578" spans="1:23">
      <c r="A1578" s="467"/>
      <c r="B1578" s="467"/>
      <c r="C1578" s="468" t="s">
        <v>4383</v>
      </c>
      <c r="D1578" s="467" t="s">
        <v>216</v>
      </c>
      <c r="E1578" s="467" t="s">
        <v>259</v>
      </c>
      <c r="F1578" s="472">
        <v>43708</v>
      </c>
      <c r="G1578" s="467" t="s">
        <v>2039</v>
      </c>
      <c r="H1578" s="467" t="s">
        <v>2435</v>
      </c>
      <c r="I1578" s="467" t="s">
        <v>2332</v>
      </c>
      <c r="J1578" s="467" t="s">
        <v>2040</v>
      </c>
      <c r="K1578" s="467">
        <v>163.66</v>
      </c>
      <c r="L1578" s="467" t="s">
        <v>10</v>
      </c>
      <c r="M1578" s="467">
        <v>199.96</v>
      </c>
      <c r="N1578" s="467" t="s">
        <v>501</v>
      </c>
      <c r="O1578" s="467" t="s">
        <v>4041</v>
      </c>
      <c r="P1578" s="467" t="s">
        <v>307</v>
      </c>
      <c r="Q1578" s="467" t="s">
        <v>446</v>
      </c>
      <c r="R1578" s="467" t="s">
        <v>2168</v>
      </c>
      <c r="S1578" s="467" t="s">
        <v>61</v>
      </c>
      <c r="T1578" s="467" t="s">
        <v>240</v>
      </c>
      <c r="U1578" s="467" t="s">
        <v>302</v>
      </c>
      <c r="V1578" s="467">
        <v>178.56</v>
      </c>
      <c r="W1578" s="467">
        <v>199.96</v>
      </c>
    </row>
    <row r="1579" spans="1:23">
      <c r="A1579" s="467"/>
      <c r="B1579" s="467"/>
      <c r="C1579" s="468" t="s">
        <v>4384</v>
      </c>
      <c r="D1579" s="467" t="s">
        <v>216</v>
      </c>
      <c r="E1579" s="467" t="s">
        <v>259</v>
      </c>
      <c r="F1579" s="472">
        <v>43708</v>
      </c>
      <c r="G1579" s="467" t="s">
        <v>1840</v>
      </c>
      <c r="H1579" s="467" t="s">
        <v>2435</v>
      </c>
      <c r="I1579" s="467" t="s">
        <v>2332</v>
      </c>
      <c r="J1579" s="467" t="s">
        <v>2041</v>
      </c>
      <c r="K1579" s="467">
        <v>2.46</v>
      </c>
      <c r="L1579" s="467" t="s">
        <v>10</v>
      </c>
      <c r="M1579" s="467">
        <v>3</v>
      </c>
      <c r="N1579" s="467" t="s">
        <v>709</v>
      </c>
      <c r="O1579" s="467" t="s">
        <v>4294</v>
      </c>
      <c r="P1579" s="467" t="s">
        <v>307</v>
      </c>
      <c r="Q1579" s="467" t="s">
        <v>2168</v>
      </c>
      <c r="R1579" s="467" t="s">
        <v>2168</v>
      </c>
      <c r="S1579" s="467" t="s">
        <v>61</v>
      </c>
      <c r="T1579" s="467" t="s">
        <v>240</v>
      </c>
      <c r="U1579" s="467" t="s">
        <v>302</v>
      </c>
      <c r="V1579" s="467">
        <v>2.68</v>
      </c>
      <c r="W1579" s="467">
        <v>3</v>
      </c>
    </row>
    <row r="1580" spans="1:23">
      <c r="A1580" s="467"/>
      <c r="B1580" s="467"/>
      <c r="C1580" s="468" t="s">
        <v>4385</v>
      </c>
      <c r="D1580" s="467" t="s">
        <v>216</v>
      </c>
      <c r="E1580" s="467" t="s">
        <v>259</v>
      </c>
      <c r="F1580" s="472">
        <v>43738</v>
      </c>
      <c r="G1580" s="467" t="s">
        <v>1551</v>
      </c>
      <c r="H1580" s="467" t="s">
        <v>2858</v>
      </c>
      <c r="I1580" s="467" t="s">
        <v>2248</v>
      </c>
      <c r="J1580" s="467" t="s">
        <v>1673</v>
      </c>
      <c r="K1580" s="467">
        <v>6.17</v>
      </c>
      <c r="L1580" s="467" t="s">
        <v>10</v>
      </c>
      <c r="M1580" s="467">
        <v>7.5</v>
      </c>
      <c r="N1580" s="467" t="s">
        <v>688</v>
      </c>
      <c r="O1580" s="467" t="s">
        <v>4381</v>
      </c>
      <c r="P1580" s="467" t="s">
        <v>307</v>
      </c>
      <c r="Q1580" s="467" t="s">
        <v>2168</v>
      </c>
      <c r="R1580" s="467" t="s">
        <v>2168</v>
      </c>
      <c r="S1580" s="467" t="s">
        <v>61</v>
      </c>
      <c r="T1580" s="467" t="s">
        <v>240</v>
      </c>
      <c r="U1580" s="467" t="s">
        <v>302</v>
      </c>
      <c r="V1580" s="467">
        <v>6.82</v>
      </c>
      <c r="W1580" s="467">
        <v>7.5</v>
      </c>
    </row>
    <row r="1581" spans="1:23">
      <c r="A1581" s="467"/>
      <c r="B1581" s="467"/>
      <c r="C1581" s="468" t="s">
        <v>4386</v>
      </c>
      <c r="D1581" s="467" t="s">
        <v>216</v>
      </c>
      <c r="E1581" s="467" t="s">
        <v>259</v>
      </c>
      <c r="F1581" s="472">
        <v>43769</v>
      </c>
      <c r="G1581" s="467" t="s">
        <v>4387</v>
      </c>
      <c r="H1581" s="467" t="s">
        <v>3035</v>
      </c>
      <c r="I1581" s="467" t="s">
        <v>2176</v>
      </c>
      <c r="J1581" s="467" t="s">
        <v>4388</v>
      </c>
      <c r="K1581" s="467">
        <v>280.45999999999998</v>
      </c>
      <c r="L1581" s="467" t="s">
        <v>10</v>
      </c>
      <c r="M1581" s="467">
        <v>345</v>
      </c>
      <c r="N1581" s="467" t="s">
        <v>501</v>
      </c>
      <c r="O1581" s="467" t="s">
        <v>4041</v>
      </c>
      <c r="P1581" s="467" t="s">
        <v>445</v>
      </c>
      <c r="Q1581" s="467" t="s">
        <v>420</v>
      </c>
      <c r="R1581" s="467" t="s">
        <v>2168</v>
      </c>
      <c r="S1581" s="467" t="s">
        <v>61</v>
      </c>
      <c r="T1581" s="467" t="s">
        <v>240</v>
      </c>
      <c r="U1581" s="467" t="s">
        <v>302</v>
      </c>
      <c r="V1581" s="467">
        <v>315.91000000000003</v>
      </c>
      <c r="W1581" s="467">
        <v>345</v>
      </c>
    </row>
    <row r="1582" spans="1:23">
      <c r="A1582" s="467"/>
      <c r="B1582" s="467"/>
      <c r="C1582" s="468" t="s">
        <v>4389</v>
      </c>
      <c r="D1582" s="467" t="s">
        <v>216</v>
      </c>
      <c r="E1582" s="467" t="s">
        <v>259</v>
      </c>
      <c r="F1582" s="472">
        <v>43769</v>
      </c>
      <c r="G1582" s="467" t="s">
        <v>4390</v>
      </c>
      <c r="H1582" s="467" t="s">
        <v>3035</v>
      </c>
      <c r="I1582" s="467" t="s">
        <v>2176</v>
      </c>
      <c r="J1582" s="467" t="s">
        <v>4391</v>
      </c>
      <c r="K1582" s="467">
        <v>73.16</v>
      </c>
      <c r="L1582" s="467" t="s">
        <v>10</v>
      </c>
      <c r="M1582" s="467">
        <v>90</v>
      </c>
      <c r="N1582" s="467" t="s">
        <v>501</v>
      </c>
      <c r="O1582" s="467" t="s">
        <v>4041</v>
      </c>
      <c r="P1582" s="467" t="s">
        <v>445</v>
      </c>
      <c r="Q1582" s="467" t="s">
        <v>420</v>
      </c>
      <c r="R1582" s="467" t="s">
        <v>2168</v>
      </c>
      <c r="S1582" s="467" t="s">
        <v>61</v>
      </c>
      <c r="T1582" s="467" t="s">
        <v>240</v>
      </c>
      <c r="U1582" s="467" t="s">
        <v>302</v>
      </c>
      <c r="V1582" s="467">
        <v>82.41</v>
      </c>
      <c r="W1582" s="467">
        <v>90</v>
      </c>
    </row>
    <row r="1583" spans="1:23">
      <c r="A1583" s="467"/>
      <c r="B1583" s="467"/>
      <c r="C1583" s="468" t="s">
        <v>4392</v>
      </c>
      <c r="D1583" s="467" t="s">
        <v>216</v>
      </c>
      <c r="E1583" s="467" t="s">
        <v>259</v>
      </c>
      <c r="F1583" s="472">
        <v>43769</v>
      </c>
      <c r="G1583" s="467" t="s">
        <v>2740</v>
      </c>
      <c r="H1583" s="467" t="s">
        <v>2258</v>
      </c>
      <c r="I1583" s="467" t="s">
        <v>2176</v>
      </c>
      <c r="J1583" s="467" t="s">
        <v>4393</v>
      </c>
      <c r="K1583" s="467">
        <v>22.32</v>
      </c>
      <c r="L1583" s="467" t="s">
        <v>10</v>
      </c>
      <c r="M1583" s="467">
        <v>27.45</v>
      </c>
      <c r="N1583" s="467" t="s">
        <v>688</v>
      </c>
      <c r="O1583" s="467" t="s">
        <v>4381</v>
      </c>
      <c r="P1583" s="467" t="s">
        <v>307</v>
      </c>
      <c r="Q1583" s="467" t="s">
        <v>2168</v>
      </c>
      <c r="R1583" s="467" t="s">
        <v>2168</v>
      </c>
      <c r="S1583" s="467" t="s">
        <v>61</v>
      </c>
      <c r="T1583" s="467" t="s">
        <v>240</v>
      </c>
      <c r="U1583" s="467" t="s">
        <v>302</v>
      </c>
      <c r="V1583" s="467">
        <v>25.14</v>
      </c>
      <c r="W1583" s="467">
        <v>27.45</v>
      </c>
    </row>
    <row r="1584" spans="1:23">
      <c r="A1584" s="467"/>
      <c r="B1584" s="467"/>
      <c r="C1584" s="468" t="s">
        <v>4394</v>
      </c>
      <c r="D1584" s="467" t="s">
        <v>216</v>
      </c>
      <c r="E1584" s="467" t="s">
        <v>259</v>
      </c>
      <c r="F1584" s="472">
        <v>43769</v>
      </c>
      <c r="G1584" s="467" t="s">
        <v>2740</v>
      </c>
      <c r="H1584" s="467" t="s">
        <v>2258</v>
      </c>
      <c r="I1584" s="467" t="s">
        <v>2176</v>
      </c>
      <c r="J1584" s="467" t="s">
        <v>4393</v>
      </c>
      <c r="K1584" s="467">
        <v>81.290000000000006</v>
      </c>
      <c r="L1584" s="467" t="s">
        <v>10</v>
      </c>
      <c r="M1584" s="467">
        <v>100</v>
      </c>
      <c r="N1584" s="467" t="s">
        <v>688</v>
      </c>
      <c r="O1584" s="467" t="s">
        <v>4381</v>
      </c>
      <c r="P1584" s="467" t="s">
        <v>307</v>
      </c>
      <c r="Q1584" s="467" t="s">
        <v>2168</v>
      </c>
      <c r="R1584" s="467" t="s">
        <v>2168</v>
      </c>
      <c r="S1584" s="467" t="s">
        <v>61</v>
      </c>
      <c r="T1584" s="467" t="s">
        <v>240</v>
      </c>
      <c r="U1584" s="467" t="s">
        <v>302</v>
      </c>
      <c r="V1584" s="467">
        <v>91.57</v>
      </c>
      <c r="W1584" s="467">
        <v>100</v>
      </c>
    </row>
    <row r="1585" spans="1:23">
      <c r="A1585" s="467"/>
      <c r="B1585" s="467"/>
      <c r="C1585" s="468" t="s">
        <v>4395</v>
      </c>
      <c r="D1585" s="467" t="s">
        <v>216</v>
      </c>
      <c r="E1585" s="467" t="s">
        <v>259</v>
      </c>
      <c r="F1585" s="472">
        <v>43799</v>
      </c>
      <c r="G1585" s="467" t="s">
        <v>4396</v>
      </c>
      <c r="H1585" s="467" t="s">
        <v>4397</v>
      </c>
      <c r="I1585" s="467" t="s">
        <v>2270</v>
      </c>
      <c r="J1585" s="467" t="s">
        <v>4398</v>
      </c>
      <c r="K1585" s="467">
        <v>8.11</v>
      </c>
      <c r="L1585" s="467" t="s">
        <v>10</v>
      </c>
      <c r="M1585" s="467">
        <v>10.5</v>
      </c>
      <c r="N1585" s="467" t="s">
        <v>688</v>
      </c>
      <c r="O1585" s="467" t="s">
        <v>4381</v>
      </c>
      <c r="P1585" s="467" t="s">
        <v>307</v>
      </c>
      <c r="Q1585" s="467" t="s">
        <v>2168</v>
      </c>
      <c r="R1585" s="467" t="s">
        <v>2168</v>
      </c>
      <c r="S1585" s="467" t="s">
        <v>61</v>
      </c>
      <c r="T1585" s="467" t="s">
        <v>240</v>
      </c>
      <c r="U1585" s="467" t="s">
        <v>4399</v>
      </c>
      <c r="V1585" s="467">
        <v>9.41</v>
      </c>
      <c r="W1585" s="467">
        <v>10.5</v>
      </c>
    </row>
    <row r="1586" spans="1:23">
      <c r="A1586" s="467"/>
      <c r="B1586" s="467"/>
      <c r="C1586" s="468" t="s">
        <v>4400</v>
      </c>
      <c r="D1586" s="467" t="s">
        <v>216</v>
      </c>
      <c r="E1586" s="467" t="s">
        <v>259</v>
      </c>
      <c r="F1586" s="472">
        <v>43830</v>
      </c>
      <c r="G1586" s="467" t="s">
        <v>4401</v>
      </c>
      <c r="H1586" s="467" t="s">
        <v>4402</v>
      </c>
      <c r="I1586" s="467" t="s">
        <v>2397</v>
      </c>
      <c r="J1586" s="467" t="s">
        <v>4403</v>
      </c>
      <c r="K1586" s="467">
        <v>309.25</v>
      </c>
      <c r="L1586" s="467" t="s">
        <v>10</v>
      </c>
      <c r="M1586" s="467">
        <v>399.93</v>
      </c>
      <c r="N1586" s="467" t="s">
        <v>501</v>
      </c>
      <c r="O1586" s="467" t="s">
        <v>4041</v>
      </c>
      <c r="P1586" s="467" t="s">
        <v>307</v>
      </c>
      <c r="Q1586" s="467" t="s">
        <v>446</v>
      </c>
      <c r="R1586" s="467" t="s">
        <v>2168</v>
      </c>
      <c r="S1586" s="467" t="s">
        <v>61</v>
      </c>
      <c r="T1586" s="467" t="s">
        <v>240</v>
      </c>
      <c r="U1586" s="467" t="s">
        <v>302</v>
      </c>
      <c r="V1586" s="467">
        <v>363.05</v>
      </c>
      <c r="W1586" s="467">
        <v>399.93</v>
      </c>
    </row>
    <row r="1587" spans="1:23">
      <c r="A1587" s="467"/>
      <c r="B1587" s="467"/>
      <c r="C1587" s="468" t="s">
        <v>4404</v>
      </c>
      <c r="D1587" s="467" t="s">
        <v>216</v>
      </c>
      <c r="E1587" s="467" t="s">
        <v>259</v>
      </c>
      <c r="F1587" s="472">
        <v>43830</v>
      </c>
      <c r="G1587" s="467" t="s">
        <v>4405</v>
      </c>
      <c r="H1587" s="467" t="s">
        <v>4406</v>
      </c>
      <c r="I1587" s="467" t="s">
        <v>2397</v>
      </c>
      <c r="J1587" s="467" t="s">
        <v>4407</v>
      </c>
      <c r="K1587" s="467">
        <v>54.51</v>
      </c>
      <c r="L1587" s="467" t="s">
        <v>10</v>
      </c>
      <c r="M1587" s="467">
        <v>70.5</v>
      </c>
      <c r="N1587" s="467" t="s">
        <v>501</v>
      </c>
      <c r="O1587" s="467" t="s">
        <v>4041</v>
      </c>
      <c r="P1587" s="467" t="s">
        <v>307</v>
      </c>
      <c r="Q1587" s="467" t="s">
        <v>446</v>
      </c>
      <c r="R1587" s="467" t="s">
        <v>2168</v>
      </c>
      <c r="S1587" s="467" t="s">
        <v>61</v>
      </c>
      <c r="T1587" s="467" t="s">
        <v>240</v>
      </c>
      <c r="U1587" s="467" t="s">
        <v>302</v>
      </c>
      <c r="V1587" s="467">
        <v>63.99</v>
      </c>
      <c r="W1587" s="467">
        <v>70.5</v>
      </c>
    </row>
    <row r="1588" spans="1:23">
      <c r="A1588" s="467"/>
      <c r="B1588" s="467"/>
      <c r="C1588" s="468" t="s">
        <v>4408</v>
      </c>
      <c r="D1588" s="467" t="s">
        <v>216</v>
      </c>
      <c r="E1588" s="467" t="s">
        <v>259</v>
      </c>
      <c r="F1588" s="472">
        <v>43830</v>
      </c>
      <c r="G1588" s="467" t="s">
        <v>4409</v>
      </c>
      <c r="H1588" s="467" t="s">
        <v>4410</v>
      </c>
      <c r="I1588" s="467" t="s">
        <v>2397</v>
      </c>
      <c r="J1588" s="467" t="s">
        <v>4411</v>
      </c>
      <c r="K1588" s="467">
        <v>2.04</v>
      </c>
      <c r="L1588" s="467" t="s">
        <v>10</v>
      </c>
      <c r="M1588" s="467">
        <v>2.64</v>
      </c>
      <c r="N1588" s="467" t="s">
        <v>501</v>
      </c>
      <c r="O1588" s="467" t="s">
        <v>4041</v>
      </c>
      <c r="P1588" s="467" t="s">
        <v>307</v>
      </c>
      <c r="Q1588" s="467" t="s">
        <v>446</v>
      </c>
      <c r="R1588" s="467" t="s">
        <v>2168</v>
      </c>
      <c r="S1588" s="467" t="s">
        <v>61</v>
      </c>
      <c r="T1588" s="467" t="s">
        <v>240</v>
      </c>
      <c r="U1588" s="467" t="s">
        <v>302</v>
      </c>
      <c r="V1588" s="467">
        <v>2.39</v>
      </c>
      <c r="W1588" s="467">
        <v>2.64</v>
      </c>
    </row>
    <row r="1589" spans="1:23">
      <c r="A1589" s="467"/>
      <c r="B1589" s="467"/>
      <c r="C1589" s="468" t="s">
        <v>4412</v>
      </c>
      <c r="D1589" s="467" t="s">
        <v>216</v>
      </c>
      <c r="E1589" s="467" t="s">
        <v>259</v>
      </c>
      <c r="F1589" s="472">
        <v>43830</v>
      </c>
      <c r="G1589" s="467" t="s">
        <v>4413</v>
      </c>
      <c r="H1589" s="467" t="s">
        <v>4414</v>
      </c>
      <c r="I1589" s="467" t="s">
        <v>3257</v>
      </c>
      <c r="J1589" s="467" t="s">
        <v>4415</v>
      </c>
      <c r="K1589" s="467">
        <v>115.99</v>
      </c>
      <c r="L1589" s="467" t="s">
        <v>10</v>
      </c>
      <c r="M1589" s="467">
        <v>150</v>
      </c>
      <c r="N1589" s="467" t="s">
        <v>501</v>
      </c>
      <c r="O1589" s="467" t="s">
        <v>4041</v>
      </c>
      <c r="P1589" s="467" t="s">
        <v>445</v>
      </c>
      <c r="Q1589" s="467" t="s">
        <v>420</v>
      </c>
      <c r="R1589" s="467" t="s">
        <v>2168</v>
      </c>
      <c r="S1589" s="467" t="s">
        <v>61</v>
      </c>
      <c r="T1589" s="467" t="s">
        <v>240</v>
      </c>
      <c r="U1589" s="467" t="s">
        <v>302</v>
      </c>
      <c r="V1589" s="467">
        <v>136.16999999999999</v>
      </c>
      <c r="W1589" s="467">
        <v>150</v>
      </c>
    </row>
    <row r="1590" spans="1:23">
      <c r="A1590" s="467"/>
      <c r="B1590" s="467"/>
      <c r="C1590" s="468" t="s">
        <v>4416</v>
      </c>
      <c r="D1590" s="467" t="s">
        <v>217</v>
      </c>
      <c r="E1590" s="467" t="s">
        <v>259</v>
      </c>
      <c r="F1590" s="472">
        <v>43616</v>
      </c>
      <c r="G1590" s="467" t="s">
        <v>1169</v>
      </c>
      <c r="H1590" s="467" t="s">
        <v>2799</v>
      </c>
      <c r="I1590" s="467" t="s">
        <v>2800</v>
      </c>
      <c r="J1590" s="467" t="s">
        <v>1170</v>
      </c>
      <c r="K1590" s="467">
        <v>10.18</v>
      </c>
      <c r="L1590" s="467" t="s">
        <v>10</v>
      </c>
      <c r="M1590" s="467">
        <v>13.26</v>
      </c>
      <c r="N1590" s="467" t="s">
        <v>1013</v>
      </c>
      <c r="O1590" s="467" t="s">
        <v>3216</v>
      </c>
      <c r="P1590" s="467" t="s">
        <v>307</v>
      </c>
      <c r="Q1590" s="467" t="s">
        <v>446</v>
      </c>
      <c r="R1590" s="467" t="s">
        <v>2168</v>
      </c>
      <c r="S1590" s="467" t="s">
        <v>61</v>
      </c>
      <c r="T1590" s="467" t="s">
        <v>240</v>
      </c>
      <c r="U1590" s="467" t="s">
        <v>302</v>
      </c>
      <c r="V1590" s="467">
        <v>11.79</v>
      </c>
      <c r="W1590" s="467">
        <v>13.26</v>
      </c>
    </row>
    <row r="1591" spans="1:23">
      <c r="A1591" s="467"/>
      <c r="B1591" s="467"/>
      <c r="C1591" s="468" t="s">
        <v>4417</v>
      </c>
      <c r="D1591" s="467" t="s">
        <v>217</v>
      </c>
      <c r="E1591" s="467" t="s">
        <v>259</v>
      </c>
      <c r="F1591" s="472">
        <v>43616</v>
      </c>
      <c r="G1591" s="467" t="s">
        <v>1171</v>
      </c>
      <c r="H1591" s="467" t="s">
        <v>2799</v>
      </c>
      <c r="I1591" s="467" t="s">
        <v>2800</v>
      </c>
      <c r="J1591" s="467" t="s">
        <v>1172</v>
      </c>
      <c r="K1591" s="467">
        <v>8.06</v>
      </c>
      <c r="L1591" s="467" t="s">
        <v>10</v>
      </c>
      <c r="M1591" s="467">
        <v>10.5</v>
      </c>
      <c r="N1591" s="467" t="s">
        <v>1013</v>
      </c>
      <c r="O1591" s="467" t="s">
        <v>3216</v>
      </c>
      <c r="P1591" s="467" t="s">
        <v>307</v>
      </c>
      <c r="Q1591" s="467" t="s">
        <v>270</v>
      </c>
      <c r="R1591" s="467" t="s">
        <v>2168</v>
      </c>
      <c r="S1591" s="467" t="s">
        <v>61</v>
      </c>
      <c r="T1591" s="467" t="s">
        <v>240</v>
      </c>
      <c r="U1591" s="467" t="s">
        <v>302</v>
      </c>
      <c r="V1591" s="467">
        <v>9.34</v>
      </c>
      <c r="W1591" s="467">
        <v>10.5</v>
      </c>
    </row>
    <row r="1592" spans="1:23">
      <c r="A1592" s="467"/>
      <c r="B1592" s="467"/>
      <c r="C1592" s="468" t="s">
        <v>4418</v>
      </c>
      <c r="D1592" s="467" t="s">
        <v>217</v>
      </c>
      <c r="E1592" s="467" t="s">
        <v>259</v>
      </c>
      <c r="F1592" s="472">
        <v>43616</v>
      </c>
      <c r="G1592" s="467" t="s">
        <v>1171</v>
      </c>
      <c r="H1592" s="467" t="s">
        <v>2799</v>
      </c>
      <c r="I1592" s="467" t="s">
        <v>2800</v>
      </c>
      <c r="J1592" s="467" t="s">
        <v>1173</v>
      </c>
      <c r="K1592" s="467">
        <v>23.02</v>
      </c>
      <c r="L1592" s="467" t="s">
        <v>10</v>
      </c>
      <c r="M1592" s="467">
        <v>30</v>
      </c>
      <c r="N1592" s="467" t="s">
        <v>1013</v>
      </c>
      <c r="O1592" s="467" t="s">
        <v>3216</v>
      </c>
      <c r="P1592" s="467" t="s">
        <v>307</v>
      </c>
      <c r="Q1592" s="467" t="s">
        <v>270</v>
      </c>
      <c r="R1592" s="467" t="s">
        <v>2168</v>
      </c>
      <c r="S1592" s="467" t="s">
        <v>61</v>
      </c>
      <c r="T1592" s="467" t="s">
        <v>240</v>
      </c>
      <c r="U1592" s="467" t="s">
        <v>302</v>
      </c>
      <c r="V1592" s="467">
        <v>26.66</v>
      </c>
      <c r="W1592" s="467">
        <v>30</v>
      </c>
    </row>
    <row r="1593" spans="1:23">
      <c r="A1593" s="467"/>
      <c r="B1593" s="467"/>
      <c r="C1593" s="468" t="s">
        <v>4419</v>
      </c>
      <c r="D1593" s="467" t="s">
        <v>217</v>
      </c>
      <c r="E1593" s="467" t="s">
        <v>259</v>
      </c>
      <c r="F1593" s="472">
        <v>43616</v>
      </c>
      <c r="G1593" s="467" t="s">
        <v>1174</v>
      </c>
      <c r="H1593" s="467" t="s">
        <v>3407</v>
      </c>
      <c r="I1593" s="467" t="s">
        <v>2800</v>
      </c>
      <c r="J1593" s="467" t="s">
        <v>1175</v>
      </c>
      <c r="K1593" s="467">
        <v>12.66</v>
      </c>
      <c r="L1593" s="467" t="s">
        <v>10</v>
      </c>
      <c r="M1593" s="467">
        <v>16.5</v>
      </c>
      <c r="N1593" s="467" t="s">
        <v>1013</v>
      </c>
      <c r="O1593" s="467" t="s">
        <v>3216</v>
      </c>
      <c r="P1593" s="467" t="s">
        <v>445</v>
      </c>
      <c r="Q1593" s="467" t="s">
        <v>420</v>
      </c>
      <c r="R1593" s="467" t="s">
        <v>2168</v>
      </c>
      <c r="S1593" s="467" t="s">
        <v>61</v>
      </c>
      <c r="T1593" s="467" t="s">
        <v>240</v>
      </c>
      <c r="U1593" s="467" t="s">
        <v>302</v>
      </c>
      <c r="V1593" s="467">
        <v>14.66</v>
      </c>
      <c r="W1593" s="467">
        <v>16.5</v>
      </c>
    </row>
    <row r="1594" spans="1:23">
      <c r="A1594" s="467"/>
      <c r="B1594" s="467"/>
      <c r="C1594" s="468" t="s">
        <v>4420</v>
      </c>
      <c r="D1594" s="467" t="s">
        <v>217</v>
      </c>
      <c r="E1594" s="467" t="s">
        <v>259</v>
      </c>
      <c r="F1594" s="472">
        <v>43616</v>
      </c>
      <c r="G1594" s="467" t="s">
        <v>1169</v>
      </c>
      <c r="H1594" s="467" t="s">
        <v>2799</v>
      </c>
      <c r="I1594" s="467" t="s">
        <v>2800</v>
      </c>
      <c r="J1594" s="467" t="s">
        <v>1177</v>
      </c>
      <c r="K1594" s="467">
        <v>23.02</v>
      </c>
      <c r="L1594" s="467" t="s">
        <v>10</v>
      </c>
      <c r="M1594" s="467">
        <v>30</v>
      </c>
      <c r="N1594" s="467" t="s">
        <v>416</v>
      </c>
      <c r="O1594" s="467" t="s">
        <v>2277</v>
      </c>
      <c r="P1594" s="467" t="s">
        <v>307</v>
      </c>
      <c r="Q1594" s="467" t="s">
        <v>446</v>
      </c>
      <c r="R1594" s="467" t="s">
        <v>2168</v>
      </c>
      <c r="S1594" s="467" t="s">
        <v>61</v>
      </c>
      <c r="T1594" s="467" t="s">
        <v>240</v>
      </c>
      <c r="U1594" s="467" t="s">
        <v>302</v>
      </c>
      <c r="V1594" s="467">
        <v>26.66</v>
      </c>
      <c r="W1594" s="467">
        <v>30</v>
      </c>
    </row>
    <row r="1595" spans="1:23">
      <c r="A1595" s="467"/>
      <c r="B1595" s="467"/>
      <c r="C1595" s="468" t="s">
        <v>4421</v>
      </c>
      <c r="D1595" s="467" t="s">
        <v>217</v>
      </c>
      <c r="E1595" s="467" t="s">
        <v>259</v>
      </c>
      <c r="F1595" s="472">
        <v>43616</v>
      </c>
      <c r="G1595" s="467" t="s">
        <v>1171</v>
      </c>
      <c r="H1595" s="467" t="s">
        <v>2799</v>
      </c>
      <c r="I1595" s="467" t="s">
        <v>2800</v>
      </c>
      <c r="J1595" s="467" t="s">
        <v>1178</v>
      </c>
      <c r="K1595" s="467">
        <v>8.06</v>
      </c>
      <c r="L1595" s="467" t="s">
        <v>10</v>
      </c>
      <c r="M1595" s="467">
        <v>10.5</v>
      </c>
      <c r="N1595" s="467" t="s">
        <v>416</v>
      </c>
      <c r="O1595" s="467" t="s">
        <v>2277</v>
      </c>
      <c r="P1595" s="467" t="s">
        <v>307</v>
      </c>
      <c r="Q1595" s="467" t="s">
        <v>270</v>
      </c>
      <c r="R1595" s="467" t="s">
        <v>2168</v>
      </c>
      <c r="S1595" s="467" t="s">
        <v>61</v>
      </c>
      <c r="T1595" s="467" t="s">
        <v>240</v>
      </c>
      <c r="U1595" s="467" t="s">
        <v>302</v>
      </c>
      <c r="V1595" s="467">
        <v>9.34</v>
      </c>
      <c r="W1595" s="467">
        <v>10.5</v>
      </c>
    </row>
    <row r="1596" spans="1:23">
      <c r="A1596" s="467"/>
      <c r="B1596" s="467"/>
      <c r="C1596" s="468" t="s">
        <v>4422</v>
      </c>
      <c r="D1596" s="467" t="s">
        <v>217</v>
      </c>
      <c r="E1596" s="467" t="s">
        <v>259</v>
      </c>
      <c r="F1596" s="472">
        <v>43616</v>
      </c>
      <c r="G1596" s="467" t="s">
        <v>1174</v>
      </c>
      <c r="H1596" s="467" t="s">
        <v>3407</v>
      </c>
      <c r="I1596" s="467" t="s">
        <v>2800</v>
      </c>
      <c r="J1596" s="467" t="s">
        <v>1176</v>
      </c>
      <c r="K1596" s="467">
        <v>57.56</v>
      </c>
      <c r="L1596" s="467" t="s">
        <v>10</v>
      </c>
      <c r="M1596" s="467">
        <v>75</v>
      </c>
      <c r="N1596" s="467" t="s">
        <v>416</v>
      </c>
      <c r="O1596" s="467" t="s">
        <v>2277</v>
      </c>
      <c r="P1596" s="467" t="s">
        <v>445</v>
      </c>
      <c r="Q1596" s="467" t="s">
        <v>420</v>
      </c>
      <c r="R1596" s="467" t="s">
        <v>2168</v>
      </c>
      <c r="S1596" s="467" t="s">
        <v>61</v>
      </c>
      <c r="T1596" s="467" t="s">
        <v>240</v>
      </c>
      <c r="U1596" s="467" t="s">
        <v>302</v>
      </c>
      <c r="V1596" s="467">
        <v>66.67</v>
      </c>
      <c r="W1596" s="467">
        <v>75</v>
      </c>
    </row>
    <row r="1597" spans="1:23">
      <c r="A1597" s="467"/>
      <c r="B1597" s="467"/>
      <c r="C1597" s="468" t="s">
        <v>4423</v>
      </c>
      <c r="D1597" s="467" t="s">
        <v>217</v>
      </c>
      <c r="E1597" s="467" t="s">
        <v>259</v>
      </c>
      <c r="F1597" s="472">
        <v>43616</v>
      </c>
      <c r="G1597" s="467" t="s">
        <v>1171</v>
      </c>
      <c r="H1597" s="467" t="s">
        <v>2799</v>
      </c>
      <c r="I1597" s="467" t="s">
        <v>2800</v>
      </c>
      <c r="J1597" s="467" t="s">
        <v>1179</v>
      </c>
      <c r="K1597" s="467">
        <v>3.45</v>
      </c>
      <c r="L1597" s="467" t="s">
        <v>10</v>
      </c>
      <c r="M1597" s="467">
        <v>4.5</v>
      </c>
      <c r="N1597" s="467" t="s">
        <v>1180</v>
      </c>
      <c r="O1597" s="467" t="s">
        <v>4276</v>
      </c>
      <c r="P1597" s="467" t="s">
        <v>307</v>
      </c>
      <c r="Q1597" s="467" t="s">
        <v>270</v>
      </c>
      <c r="R1597" s="467" t="s">
        <v>2168</v>
      </c>
      <c r="S1597" s="467" t="s">
        <v>61</v>
      </c>
      <c r="T1597" s="467" t="s">
        <v>240</v>
      </c>
      <c r="U1597" s="467" t="s">
        <v>302</v>
      </c>
      <c r="V1597" s="467">
        <v>4</v>
      </c>
      <c r="W1597" s="467">
        <v>4.5</v>
      </c>
    </row>
    <row r="1598" spans="1:23">
      <c r="A1598" s="467"/>
      <c r="B1598" s="467"/>
      <c r="C1598" s="468" t="s">
        <v>4424</v>
      </c>
      <c r="D1598" s="467" t="s">
        <v>217</v>
      </c>
      <c r="E1598" s="467" t="s">
        <v>259</v>
      </c>
      <c r="F1598" s="472">
        <v>43616</v>
      </c>
      <c r="G1598" s="467" t="s">
        <v>1050</v>
      </c>
      <c r="H1598" s="467" t="s">
        <v>3407</v>
      </c>
      <c r="I1598" s="467" t="s">
        <v>2800</v>
      </c>
      <c r="J1598" s="467" t="s">
        <v>1181</v>
      </c>
      <c r="K1598" s="467">
        <v>54.3</v>
      </c>
      <c r="L1598" s="467" t="s">
        <v>10</v>
      </c>
      <c r="M1598" s="467">
        <v>70.75</v>
      </c>
      <c r="N1598" s="467" t="s">
        <v>1180</v>
      </c>
      <c r="O1598" s="467" t="s">
        <v>4276</v>
      </c>
      <c r="P1598" s="467" t="s">
        <v>445</v>
      </c>
      <c r="Q1598" s="467" t="s">
        <v>446</v>
      </c>
      <c r="R1598" s="467" t="s">
        <v>2168</v>
      </c>
      <c r="S1598" s="467" t="s">
        <v>61</v>
      </c>
      <c r="T1598" s="467" t="s">
        <v>240</v>
      </c>
      <c r="U1598" s="467" t="s">
        <v>302</v>
      </c>
      <c r="V1598" s="467">
        <v>62.89</v>
      </c>
      <c r="W1598" s="467">
        <v>70.75</v>
      </c>
    </row>
    <row r="1599" spans="1:23">
      <c r="A1599" s="467"/>
      <c r="B1599" s="467"/>
      <c r="C1599" s="468" t="s">
        <v>4425</v>
      </c>
      <c r="D1599" s="467" t="s">
        <v>217</v>
      </c>
      <c r="E1599" s="467" t="s">
        <v>259</v>
      </c>
      <c r="F1599" s="472">
        <v>43616</v>
      </c>
      <c r="G1599" s="467" t="s">
        <v>1169</v>
      </c>
      <c r="H1599" s="467" t="s">
        <v>2799</v>
      </c>
      <c r="I1599" s="467" t="s">
        <v>2800</v>
      </c>
      <c r="J1599" s="467" t="s">
        <v>1182</v>
      </c>
      <c r="K1599" s="467">
        <v>13.43</v>
      </c>
      <c r="L1599" s="467" t="s">
        <v>10</v>
      </c>
      <c r="M1599" s="467">
        <v>17.5</v>
      </c>
      <c r="N1599" s="467" t="s">
        <v>412</v>
      </c>
      <c r="O1599" s="467" t="s">
        <v>2286</v>
      </c>
      <c r="P1599" s="467" t="s">
        <v>307</v>
      </c>
      <c r="Q1599" s="467" t="s">
        <v>446</v>
      </c>
      <c r="R1599" s="467" t="s">
        <v>2168</v>
      </c>
      <c r="S1599" s="467" t="s">
        <v>61</v>
      </c>
      <c r="T1599" s="467" t="s">
        <v>240</v>
      </c>
      <c r="U1599" s="467" t="s">
        <v>302</v>
      </c>
      <c r="V1599" s="467">
        <v>15.55</v>
      </c>
      <c r="W1599" s="467">
        <v>17.5</v>
      </c>
    </row>
    <row r="1600" spans="1:23">
      <c r="A1600" s="467"/>
      <c r="B1600" s="467"/>
      <c r="C1600" s="468" t="s">
        <v>4426</v>
      </c>
      <c r="D1600" s="467" t="s">
        <v>217</v>
      </c>
      <c r="E1600" s="467" t="s">
        <v>259</v>
      </c>
      <c r="F1600" s="472">
        <v>43616</v>
      </c>
      <c r="G1600" s="467" t="s">
        <v>1171</v>
      </c>
      <c r="H1600" s="467" t="s">
        <v>2799</v>
      </c>
      <c r="I1600" s="467" t="s">
        <v>2800</v>
      </c>
      <c r="J1600" s="467" t="s">
        <v>1183</v>
      </c>
      <c r="K1600" s="467">
        <v>20.149999999999999</v>
      </c>
      <c r="L1600" s="467" t="s">
        <v>10</v>
      </c>
      <c r="M1600" s="467">
        <v>26.25</v>
      </c>
      <c r="N1600" s="467" t="s">
        <v>412</v>
      </c>
      <c r="O1600" s="467" t="s">
        <v>2286</v>
      </c>
      <c r="P1600" s="467" t="s">
        <v>307</v>
      </c>
      <c r="Q1600" s="467" t="s">
        <v>270</v>
      </c>
      <c r="R1600" s="467" t="s">
        <v>2168</v>
      </c>
      <c r="S1600" s="467" t="s">
        <v>61</v>
      </c>
      <c r="T1600" s="467" t="s">
        <v>240</v>
      </c>
      <c r="U1600" s="467" t="s">
        <v>302</v>
      </c>
      <c r="V1600" s="467">
        <v>23.34</v>
      </c>
      <c r="W1600" s="467">
        <v>26.25</v>
      </c>
    </row>
    <row r="1601" spans="1:23">
      <c r="A1601" s="467"/>
      <c r="B1601" s="467"/>
      <c r="C1601" s="468" t="s">
        <v>4427</v>
      </c>
      <c r="D1601" s="467" t="s">
        <v>217</v>
      </c>
      <c r="E1601" s="467" t="s">
        <v>259</v>
      </c>
      <c r="F1601" s="472">
        <v>43616</v>
      </c>
      <c r="G1601" s="467" t="s">
        <v>1174</v>
      </c>
      <c r="H1601" s="467" t="s">
        <v>3407</v>
      </c>
      <c r="I1601" s="467" t="s">
        <v>2800</v>
      </c>
      <c r="J1601" s="467" t="s">
        <v>1184</v>
      </c>
      <c r="K1601" s="467">
        <v>20.149999999999999</v>
      </c>
      <c r="L1601" s="467" t="s">
        <v>10</v>
      </c>
      <c r="M1601" s="467">
        <v>26.25</v>
      </c>
      <c r="N1601" s="467" t="s">
        <v>412</v>
      </c>
      <c r="O1601" s="467" t="s">
        <v>2286</v>
      </c>
      <c r="P1601" s="467" t="s">
        <v>445</v>
      </c>
      <c r="Q1601" s="467" t="s">
        <v>420</v>
      </c>
      <c r="R1601" s="467" t="s">
        <v>2168</v>
      </c>
      <c r="S1601" s="467" t="s">
        <v>61</v>
      </c>
      <c r="T1601" s="467" t="s">
        <v>240</v>
      </c>
      <c r="U1601" s="467" t="s">
        <v>302</v>
      </c>
      <c r="V1601" s="467">
        <v>23.34</v>
      </c>
      <c r="W1601" s="467">
        <v>26.25</v>
      </c>
    </row>
    <row r="1602" spans="1:23">
      <c r="A1602" s="467"/>
      <c r="B1602" s="467"/>
      <c r="C1602" s="468" t="s">
        <v>4428</v>
      </c>
      <c r="D1602" s="467" t="s">
        <v>217</v>
      </c>
      <c r="E1602" s="467" t="s">
        <v>259</v>
      </c>
      <c r="F1602" s="472">
        <v>43616</v>
      </c>
      <c r="G1602" s="467" t="s">
        <v>1086</v>
      </c>
      <c r="H1602" s="467" t="s">
        <v>2799</v>
      </c>
      <c r="I1602" s="467" t="s">
        <v>2800</v>
      </c>
      <c r="J1602" s="467" t="s">
        <v>1185</v>
      </c>
      <c r="K1602" s="467">
        <v>5.76</v>
      </c>
      <c r="L1602" s="467" t="s">
        <v>10</v>
      </c>
      <c r="M1602" s="467">
        <v>7.5</v>
      </c>
      <c r="N1602" s="467" t="s">
        <v>709</v>
      </c>
      <c r="O1602" s="467" t="s">
        <v>4294</v>
      </c>
      <c r="P1602" s="467" t="s">
        <v>307</v>
      </c>
      <c r="Q1602" s="467" t="s">
        <v>2168</v>
      </c>
      <c r="R1602" s="467" t="s">
        <v>2168</v>
      </c>
      <c r="S1602" s="467" t="s">
        <v>61</v>
      </c>
      <c r="T1602" s="467" t="s">
        <v>240</v>
      </c>
      <c r="U1602" s="467" t="s">
        <v>302</v>
      </c>
      <c r="V1602" s="467">
        <v>6.67</v>
      </c>
      <c r="W1602" s="467">
        <v>7.5</v>
      </c>
    </row>
    <row r="1603" spans="1:23">
      <c r="A1603" s="467"/>
      <c r="B1603" s="467"/>
      <c r="C1603" s="468" t="s">
        <v>4429</v>
      </c>
      <c r="D1603" s="467" t="s">
        <v>217</v>
      </c>
      <c r="E1603" s="467" t="s">
        <v>259</v>
      </c>
      <c r="F1603" s="472">
        <v>43646</v>
      </c>
      <c r="G1603" s="467" t="s">
        <v>914</v>
      </c>
      <c r="H1603" s="467" t="s">
        <v>2402</v>
      </c>
      <c r="I1603" s="467" t="s">
        <v>2201</v>
      </c>
      <c r="J1603" s="467" t="s">
        <v>1186</v>
      </c>
      <c r="K1603" s="467">
        <v>1.98</v>
      </c>
      <c r="L1603" s="467" t="s">
        <v>10</v>
      </c>
      <c r="M1603" s="467">
        <v>2.5</v>
      </c>
      <c r="N1603" s="467" t="s">
        <v>1180</v>
      </c>
      <c r="O1603" s="467" t="s">
        <v>4276</v>
      </c>
      <c r="P1603" s="467" t="s">
        <v>307</v>
      </c>
      <c r="Q1603" s="467" t="s">
        <v>446</v>
      </c>
      <c r="R1603" s="467" t="s">
        <v>2168</v>
      </c>
      <c r="S1603" s="467" t="s">
        <v>61</v>
      </c>
      <c r="T1603" s="467" t="s">
        <v>240</v>
      </c>
      <c r="U1603" s="467" t="s">
        <v>302</v>
      </c>
      <c r="V1603" s="467">
        <v>2.2400000000000002</v>
      </c>
      <c r="W1603" s="467">
        <v>2.5</v>
      </c>
    </row>
    <row r="1604" spans="1:23">
      <c r="A1604" s="467"/>
      <c r="B1604" s="467"/>
      <c r="C1604" s="468" t="s">
        <v>4430</v>
      </c>
      <c r="D1604" s="467" t="s">
        <v>217</v>
      </c>
      <c r="E1604" s="467" t="s">
        <v>259</v>
      </c>
      <c r="F1604" s="472">
        <v>43677</v>
      </c>
      <c r="G1604" s="467" t="s">
        <v>2042</v>
      </c>
      <c r="H1604" s="467" t="s">
        <v>3231</v>
      </c>
      <c r="I1604" s="467" t="s">
        <v>2411</v>
      </c>
      <c r="J1604" s="467" t="s">
        <v>2043</v>
      </c>
      <c r="K1604" s="467">
        <v>55.71</v>
      </c>
      <c r="L1604" s="467" t="s">
        <v>10</v>
      </c>
      <c r="M1604" s="467">
        <v>70.75</v>
      </c>
      <c r="N1604" s="467" t="s">
        <v>1180</v>
      </c>
      <c r="O1604" s="467" t="s">
        <v>4276</v>
      </c>
      <c r="P1604" s="467" t="s">
        <v>445</v>
      </c>
      <c r="Q1604" s="467" t="s">
        <v>420</v>
      </c>
      <c r="R1604" s="467" t="s">
        <v>2168</v>
      </c>
      <c r="S1604" s="467" t="s">
        <v>61</v>
      </c>
      <c r="T1604" s="467" t="s">
        <v>240</v>
      </c>
      <c r="U1604" s="467" t="s">
        <v>302</v>
      </c>
      <c r="V1604" s="467">
        <v>62.3</v>
      </c>
      <c r="W1604" s="467">
        <v>70.75</v>
      </c>
    </row>
    <row r="1605" spans="1:23">
      <c r="A1605" s="467"/>
      <c r="B1605" s="467"/>
      <c r="C1605" s="468" t="s">
        <v>4431</v>
      </c>
      <c r="D1605" s="467" t="s">
        <v>217</v>
      </c>
      <c r="E1605" s="467" t="s">
        <v>259</v>
      </c>
      <c r="F1605" s="472">
        <v>43677</v>
      </c>
      <c r="G1605" s="467" t="s">
        <v>1829</v>
      </c>
      <c r="H1605" s="467" t="s">
        <v>2410</v>
      </c>
      <c r="I1605" s="467" t="s">
        <v>2411</v>
      </c>
      <c r="J1605" s="467" t="s">
        <v>2044</v>
      </c>
      <c r="K1605" s="467">
        <v>4.72</v>
      </c>
      <c r="L1605" s="467" t="s">
        <v>10</v>
      </c>
      <c r="M1605" s="467">
        <v>6</v>
      </c>
      <c r="N1605" s="467" t="s">
        <v>709</v>
      </c>
      <c r="O1605" s="467" t="s">
        <v>4294</v>
      </c>
      <c r="P1605" s="467" t="s">
        <v>307</v>
      </c>
      <c r="Q1605" s="467" t="s">
        <v>2168</v>
      </c>
      <c r="R1605" s="467" t="s">
        <v>2168</v>
      </c>
      <c r="S1605" s="467" t="s">
        <v>61</v>
      </c>
      <c r="T1605" s="467" t="s">
        <v>240</v>
      </c>
      <c r="U1605" s="467" t="s">
        <v>302</v>
      </c>
      <c r="V1605" s="467">
        <v>5.28</v>
      </c>
      <c r="W1605" s="467">
        <v>6</v>
      </c>
    </row>
    <row r="1606" spans="1:23">
      <c r="A1606" s="467"/>
      <c r="B1606" s="467"/>
      <c r="C1606" s="468" t="s">
        <v>4432</v>
      </c>
      <c r="D1606" s="467" t="s">
        <v>217</v>
      </c>
      <c r="E1606" s="467" t="s">
        <v>259</v>
      </c>
      <c r="F1606" s="472">
        <v>43708</v>
      </c>
      <c r="G1606" s="467" t="s">
        <v>2045</v>
      </c>
      <c r="H1606" s="467" t="s">
        <v>3424</v>
      </c>
      <c r="I1606" s="467" t="s">
        <v>2332</v>
      </c>
      <c r="J1606" s="467" t="s">
        <v>2046</v>
      </c>
      <c r="K1606" s="467">
        <v>12.28</v>
      </c>
      <c r="L1606" s="467" t="s">
        <v>10</v>
      </c>
      <c r="M1606" s="467">
        <v>15</v>
      </c>
      <c r="N1606" s="467" t="s">
        <v>1013</v>
      </c>
      <c r="O1606" s="467" t="s">
        <v>3216</v>
      </c>
      <c r="P1606" s="467" t="s">
        <v>445</v>
      </c>
      <c r="Q1606" s="467" t="s">
        <v>420</v>
      </c>
      <c r="R1606" s="467" t="s">
        <v>2168</v>
      </c>
      <c r="S1606" s="467" t="s">
        <v>61</v>
      </c>
      <c r="T1606" s="467" t="s">
        <v>240</v>
      </c>
      <c r="U1606" s="467" t="s">
        <v>302</v>
      </c>
      <c r="V1606" s="467">
        <v>13.4</v>
      </c>
      <c r="W1606" s="467">
        <v>15</v>
      </c>
    </row>
    <row r="1607" spans="1:23">
      <c r="A1607" s="467"/>
      <c r="B1607" s="467"/>
      <c r="C1607" s="468" t="s">
        <v>4433</v>
      </c>
      <c r="D1607" s="467" t="s">
        <v>217</v>
      </c>
      <c r="E1607" s="467" t="s">
        <v>259</v>
      </c>
      <c r="F1607" s="472">
        <v>43708</v>
      </c>
      <c r="G1607" s="467" t="s">
        <v>1840</v>
      </c>
      <c r="H1607" s="467" t="s">
        <v>2435</v>
      </c>
      <c r="I1607" s="467" t="s">
        <v>2332</v>
      </c>
      <c r="J1607" s="467" t="s">
        <v>2047</v>
      </c>
      <c r="K1607" s="467">
        <v>12.69</v>
      </c>
      <c r="L1607" s="467" t="s">
        <v>10</v>
      </c>
      <c r="M1607" s="467">
        <v>15.5</v>
      </c>
      <c r="N1607" s="467" t="s">
        <v>410</v>
      </c>
      <c r="O1607" s="467" t="s">
        <v>2260</v>
      </c>
      <c r="P1607" s="467" t="s">
        <v>307</v>
      </c>
      <c r="Q1607" s="467" t="s">
        <v>446</v>
      </c>
      <c r="R1607" s="467" t="s">
        <v>2168</v>
      </c>
      <c r="S1607" s="467" t="s">
        <v>61</v>
      </c>
      <c r="T1607" s="467" t="s">
        <v>240</v>
      </c>
      <c r="U1607" s="467" t="s">
        <v>302</v>
      </c>
      <c r="V1607" s="467">
        <v>13.85</v>
      </c>
      <c r="W1607" s="467">
        <v>15.5</v>
      </c>
    </row>
    <row r="1608" spans="1:23">
      <c r="A1608" s="467"/>
      <c r="B1608" s="467"/>
      <c r="C1608" s="468" t="s">
        <v>4434</v>
      </c>
      <c r="D1608" s="467" t="s">
        <v>217</v>
      </c>
      <c r="E1608" s="467" t="s">
        <v>259</v>
      </c>
      <c r="F1608" s="472">
        <v>43708</v>
      </c>
      <c r="G1608" s="467" t="s">
        <v>1840</v>
      </c>
      <c r="H1608" s="467" t="s">
        <v>2435</v>
      </c>
      <c r="I1608" s="467" t="s">
        <v>2332</v>
      </c>
      <c r="J1608" s="467" t="s">
        <v>2048</v>
      </c>
      <c r="K1608" s="467">
        <v>12.28</v>
      </c>
      <c r="L1608" s="467" t="s">
        <v>10</v>
      </c>
      <c r="M1608" s="467">
        <v>15</v>
      </c>
      <c r="N1608" s="467" t="s">
        <v>410</v>
      </c>
      <c r="O1608" s="467" t="s">
        <v>2260</v>
      </c>
      <c r="P1608" s="467" t="s">
        <v>307</v>
      </c>
      <c r="Q1608" s="467" t="s">
        <v>446</v>
      </c>
      <c r="R1608" s="467" t="s">
        <v>2168</v>
      </c>
      <c r="S1608" s="467" t="s">
        <v>61</v>
      </c>
      <c r="T1608" s="467" t="s">
        <v>240</v>
      </c>
      <c r="U1608" s="467" t="s">
        <v>302</v>
      </c>
      <c r="V1608" s="467">
        <v>13.4</v>
      </c>
      <c r="W1608" s="467">
        <v>15</v>
      </c>
    </row>
    <row r="1609" spans="1:23">
      <c r="A1609" s="467"/>
      <c r="B1609" s="467"/>
      <c r="C1609" s="468" t="s">
        <v>4435</v>
      </c>
      <c r="D1609" s="467" t="s">
        <v>217</v>
      </c>
      <c r="E1609" s="467" t="s">
        <v>259</v>
      </c>
      <c r="F1609" s="472">
        <v>43708</v>
      </c>
      <c r="G1609" s="467" t="s">
        <v>2045</v>
      </c>
      <c r="H1609" s="467" t="s">
        <v>3424</v>
      </c>
      <c r="I1609" s="467" t="s">
        <v>2332</v>
      </c>
      <c r="J1609" s="467" t="s">
        <v>2049</v>
      </c>
      <c r="K1609" s="467">
        <v>20.46</v>
      </c>
      <c r="L1609" s="467" t="s">
        <v>10</v>
      </c>
      <c r="M1609" s="467">
        <v>25</v>
      </c>
      <c r="N1609" s="467" t="s">
        <v>416</v>
      </c>
      <c r="O1609" s="467" t="s">
        <v>2277</v>
      </c>
      <c r="P1609" s="467" t="s">
        <v>445</v>
      </c>
      <c r="Q1609" s="467" t="s">
        <v>420</v>
      </c>
      <c r="R1609" s="467" t="s">
        <v>2168</v>
      </c>
      <c r="S1609" s="467" t="s">
        <v>61</v>
      </c>
      <c r="T1609" s="467" t="s">
        <v>240</v>
      </c>
      <c r="U1609" s="467" t="s">
        <v>302</v>
      </c>
      <c r="V1609" s="467">
        <v>22.32</v>
      </c>
      <c r="W1609" s="467">
        <v>25</v>
      </c>
    </row>
    <row r="1610" spans="1:23">
      <c r="A1610" s="467"/>
      <c r="B1610" s="467"/>
      <c r="C1610" s="468" t="s">
        <v>4436</v>
      </c>
      <c r="D1610" s="467" t="s">
        <v>217</v>
      </c>
      <c r="E1610" s="467" t="s">
        <v>259</v>
      </c>
      <c r="F1610" s="472">
        <v>43708</v>
      </c>
      <c r="G1610" s="467" t="s">
        <v>2045</v>
      </c>
      <c r="H1610" s="467" t="s">
        <v>3424</v>
      </c>
      <c r="I1610" s="467" t="s">
        <v>2332</v>
      </c>
      <c r="J1610" s="467" t="s">
        <v>2050</v>
      </c>
      <c r="K1610" s="467">
        <v>7.16</v>
      </c>
      <c r="L1610" s="467" t="s">
        <v>10</v>
      </c>
      <c r="M1610" s="467">
        <v>8.75</v>
      </c>
      <c r="N1610" s="467" t="s">
        <v>412</v>
      </c>
      <c r="O1610" s="467" t="s">
        <v>2286</v>
      </c>
      <c r="P1610" s="467" t="s">
        <v>445</v>
      </c>
      <c r="Q1610" s="467" t="s">
        <v>420</v>
      </c>
      <c r="R1610" s="467" t="s">
        <v>2168</v>
      </c>
      <c r="S1610" s="467" t="s">
        <v>61</v>
      </c>
      <c r="T1610" s="467" t="s">
        <v>240</v>
      </c>
      <c r="U1610" s="467" t="s">
        <v>302</v>
      </c>
      <c r="V1610" s="467">
        <v>7.81</v>
      </c>
      <c r="W1610" s="467">
        <v>8.75</v>
      </c>
    </row>
    <row r="1611" spans="1:23">
      <c r="A1611" s="467"/>
      <c r="B1611" s="467"/>
      <c r="C1611" s="468" t="s">
        <v>4437</v>
      </c>
      <c r="D1611" s="467" t="s">
        <v>217</v>
      </c>
      <c r="E1611" s="467" t="s">
        <v>259</v>
      </c>
      <c r="F1611" s="472">
        <v>43708</v>
      </c>
      <c r="G1611" s="467" t="s">
        <v>1840</v>
      </c>
      <c r="H1611" s="467" t="s">
        <v>2435</v>
      </c>
      <c r="I1611" s="467" t="s">
        <v>2332</v>
      </c>
      <c r="J1611" s="467" t="s">
        <v>2051</v>
      </c>
      <c r="K1611" s="467">
        <v>8.59</v>
      </c>
      <c r="L1611" s="467" t="s">
        <v>10</v>
      </c>
      <c r="M1611" s="467">
        <v>10.5</v>
      </c>
      <c r="N1611" s="467" t="s">
        <v>412</v>
      </c>
      <c r="O1611" s="467" t="s">
        <v>2286</v>
      </c>
      <c r="P1611" s="467" t="s">
        <v>307</v>
      </c>
      <c r="Q1611" s="467" t="s">
        <v>446</v>
      </c>
      <c r="R1611" s="467" t="s">
        <v>2168</v>
      </c>
      <c r="S1611" s="467" t="s">
        <v>61</v>
      </c>
      <c r="T1611" s="467" t="s">
        <v>240</v>
      </c>
      <c r="U1611" s="467" t="s">
        <v>302</v>
      </c>
      <c r="V1611" s="467">
        <v>9.3699999999999992</v>
      </c>
      <c r="W1611" s="467">
        <v>10.5</v>
      </c>
    </row>
    <row r="1612" spans="1:23">
      <c r="A1612" s="467"/>
      <c r="B1612" s="467"/>
      <c r="C1612" s="468" t="s">
        <v>4438</v>
      </c>
      <c r="D1612" s="467" t="s">
        <v>217</v>
      </c>
      <c r="E1612" s="467" t="s">
        <v>259</v>
      </c>
      <c r="F1612" s="472">
        <v>43708</v>
      </c>
      <c r="G1612" s="467" t="s">
        <v>1840</v>
      </c>
      <c r="H1612" s="467" t="s">
        <v>2435</v>
      </c>
      <c r="I1612" s="467" t="s">
        <v>2332</v>
      </c>
      <c r="J1612" s="467" t="s">
        <v>2052</v>
      </c>
      <c r="K1612" s="467">
        <v>4.09</v>
      </c>
      <c r="L1612" s="467" t="s">
        <v>10</v>
      </c>
      <c r="M1612" s="467">
        <v>5</v>
      </c>
      <c r="N1612" s="467" t="s">
        <v>481</v>
      </c>
      <c r="O1612" s="467" t="s">
        <v>3915</v>
      </c>
      <c r="P1612" s="467" t="s">
        <v>307</v>
      </c>
      <c r="Q1612" s="467" t="s">
        <v>2168</v>
      </c>
      <c r="R1612" s="467" t="s">
        <v>2168</v>
      </c>
      <c r="S1612" s="467" t="s">
        <v>61</v>
      </c>
      <c r="T1612" s="467" t="s">
        <v>240</v>
      </c>
      <c r="U1612" s="467" t="s">
        <v>302</v>
      </c>
      <c r="V1612" s="467">
        <v>4.46</v>
      </c>
      <c r="W1612" s="467">
        <v>5</v>
      </c>
    </row>
    <row r="1613" spans="1:23">
      <c r="A1613" s="467"/>
      <c r="B1613" s="467"/>
      <c r="C1613" s="468" t="s">
        <v>4439</v>
      </c>
      <c r="D1613" s="467" t="s">
        <v>217</v>
      </c>
      <c r="E1613" s="467" t="s">
        <v>259</v>
      </c>
      <c r="F1613" s="472">
        <v>43769</v>
      </c>
      <c r="G1613" s="467" t="s">
        <v>2740</v>
      </c>
      <c r="H1613" s="467" t="s">
        <v>2258</v>
      </c>
      <c r="I1613" s="467" t="s">
        <v>2176</v>
      </c>
      <c r="J1613" s="467" t="s">
        <v>4440</v>
      </c>
      <c r="K1613" s="467">
        <v>15.12</v>
      </c>
      <c r="L1613" s="467" t="s">
        <v>10</v>
      </c>
      <c r="M1613" s="467">
        <v>18.600000000000001</v>
      </c>
      <c r="N1613" s="467" t="s">
        <v>1180</v>
      </c>
      <c r="O1613" s="467" t="s">
        <v>4276</v>
      </c>
      <c r="P1613" s="467" t="s">
        <v>307</v>
      </c>
      <c r="Q1613" s="467" t="s">
        <v>472</v>
      </c>
      <c r="R1613" s="467" t="s">
        <v>2168</v>
      </c>
      <c r="S1613" s="467" t="s">
        <v>61</v>
      </c>
      <c r="T1613" s="467" t="s">
        <v>240</v>
      </c>
      <c r="U1613" s="467" t="s">
        <v>302</v>
      </c>
      <c r="V1613" s="467">
        <v>17.03</v>
      </c>
      <c r="W1613" s="467">
        <v>18.600000000000001</v>
      </c>
    </row>
    <row r="1614" spans="1:23">
      <c r="A1614" s="467"/>
      <c r="B1614" s="467"/>
      <c r="C1614" s="468" t="s">
        <v>4441</v>
      </c>
      <c r="D1614" s="467" t="s">
        <v>217</v>
      </c>
      <c r="E1614" s="467" t="s">
        <v>259</v>
      </c>
      <c r="F1614" s="472">
        <v>43769</v>
      </c>
      <c r="G1614" s="467" t="s">
        <v>2740</v>
      </c>
      <c r="H1614" s="467" t="s">
        <v>2258</v>
      </c>
      <c r="I1614" s="467" t="s">
        <v>2176</v>
      </c>
      <c r="J1614" s="467" t="s">
        <v>4440</v>
      </c>
      <c r="K1614" s="467">
        <v>134.13</v>
      </c>
      <c r="L1614" s="467" t="s">
        <v>10</v>
      </c>
      <c r="M1614" s="467">
        <v>165</v>
      </c>
      <c r="N1614" s="467" t="s">
        <v>1180</v>
      </c>
      <c r="O1614" s="467" t="s">
        <v>4276</v>
      </c>
      <c r="P1614" s="467" t="s">
        <v>307</v>
      </c>
      <c r="Q1614" s="467" t="s">
        <v>472</v>
      </c>
      <c r="R1614" s="467" t="s">
        <v>2168</v>
      </c>
      <c r="S1614" s="467" t="s">
        <v>61</v>
      </c>
      <c r="T1614" s="467" t="s">
        <v>240</v>
      </c>
      <c r="U1614" s="467" t="s">
        <v>302</v>
      </c>
      <c r="V1614" s="467">
        <v>151.09</v>
      </c>
      <c r="W1614" s="467">
        <v>165</v>
      </c>
    </row>
    <row r="1615" spans="1:23">
      <c r="A1615" s="467"/>
      <c r="B1615" s="467"/>
      <c r="C1615" s="468" t="s">
        <v>4442</v>
      </c>
      <c r="D1615" s="467" t="s">
        <v>217</v>
      </c>
      <c r="E1615" s="467" t="s">
        <v>259</v>
      </c>
      <c r="F1615" s="472">
        <v>43769</v>
      </c>
      <c r="G1615" s="467" t="s">
        <v>2740</v>
      </c>
      <c r="H1615" s="467" t="s">
        <v>2258</v>
      </c>
      <c r="I1615" s="467" t="s">
        <v>2176</v>
      </c>
      <c r="J1615" s="467" t="s">
        <v>4443</v>
      </c>
      <c r="K1615" s="467">
        <v>15.12</v>
      </c>
      <c r="L1615" s="467" t="s">
        <v>10</v>
      </c>
      <c r="M1615" s="467">
        <v>18.600000000000001</v>
      </c>
      <c r="N1615" s="467" t="s">
        <v>700</v>
      </c>
      <c r="O1615" s="467" t="s">
        <v>2899</v>
      </c>
      <c r="P1615" s="467" t="s">
        <v>307</v>
      </c>
      <c r="Q1615" s="467" t="s">
        <v>2168</v>
      </c>
      <c r="R1615" s="467" t="s">
        <v>2168</v>
      </c>
      <c r="S1615" s="467" t="s">
        <v>61</v>
      </c>
      <c r="T1615" s="467" t="s">
        <v>240</v>
      </c>
      <c r="U1615" s="467" t="s">
        <v>302</v>
      </c>
      <c r="V1615" s="467">
        <v>17.03</v>
      </c>
      <c r="W1615" s="467">
        <v>18.600000000000001</v>
      </c>
    </row>
    <row r="1616" spans="1:23">
      <c r="A1616" s="467"/>
      <c r="B1616" s="467"/>
      <c r="C1616" s="468" t="s">
        <v>4444</v>
      </c>
      <c r="D1616" s="467" t="s">
        <v>217</v>
      </c>
      <c r="E1616" s="467" t="s">
        <v>259</v>
      </c>
      <c r="F1616" s="472">
        <v>43799</v>
      </c>
      <c r="G1616" s="467" t="s">
        <v>2274</v>
      </c>
      <c r="H1616" s="467" t="s">
        <v>4445</v>
      </c>
      <c r="I1616" s="467" t="s">
        <v>2270</v>
      </c>
      <c r="J1616" s="467" t="s">
        <v>4446</v>
      </c>
      <c r="K1616" s="467">
        <v>2.3199999999999998</v>
      </c>
      <c r="L1616" s="467" t="s">
        <v>10</v>
      </c>
      <c r="M1616" s="467">
        <v>3</v>
      </c>
      <c r="N1616" s="467" t="s">
        <v>481</v>
      </c>
      <c r="O1616" s="467" t="s">
        <v>3915</v>
      </c>
      <c r="P1616" s="467" t="s">
        <v>307</v>
      </c>
      <c r="Q1616" s="467" t="s">
        <v>2168</v>
      </c>
      <c r="R1616" s="467" t="s">
        <v>2168</v>
      </c>
      <c r="S1616" s="467" t="s">
        <v>61</v>
      </c>
      <c r="T1616" s="467" t="s">
        <v>240</v>
      </c>
      <c r="U1616" s="467" t="s">
        <v>4399</v>
      </c>
      <c r="V1616" s="467">
        <v>2.69</v>
      </c>
      <c r="W1616" s="467">
        <v>3</v>
      </c>
    </row>
    <row r="1617" spans="1:23">
      <c r="A1617" s="467"/>
      <c r="B1617" s="467"/>
      <c r="C1617" s="468" t="s">
        <v>4447</v>
      </c>
      <c r="D1617" s="467" t="s">
        <v>218</v>
      </c>
      <c r="E1617" s="467" t="s">
        <v>259</v>
      </c>
      <c r="F1617" s="472">
        <v>43496</v>
      </c>
      <c r="G1617" s="467" t="s">
        <v>479</v>
      </c>
      <c r="H1617" s="467" t="s">
        <v>3005</v>
      </c>
      <c r="I1617" s="467" t="s">
        <v>3006</v>
      </c>
      <c r="J1617" s="467" t="s">
        <v>543</v>
      </c>
      <c r="K1617" s="467">
        <v>50.94</v>
      </c>
      <c r="L1617" s="467" t="s">
        <v>10</v>
      </c>
      <c r="M1617" s="467">
        <v>65</v>
      </c>
      <c r="N1617" s="467" t="s">
        <v>544</v>
      </c>
      <c r="O1617" s="467" t="s">
        <v>4448</v>
      </c>
      <c r="P1617" s="467" t="s">
        <v>307</v>
      </c>
      <c r="Q1617" s="467" t="s">
        <v>2168</v>
      </c>
      <c r="R1617" s="467" t="s">
        <v>2168</v>
      </c>
      <c r="S1617" s="467" t="s">
        <v>61</v>
      </c>
      <c r="T1617" s="467" t="s">
        <v>240</v>
      </c>
      <c r="U1617" s="467" t="s">
        <v>302</v>
      </c>
      <c r="V1617" s="467">
        <v>56.43</v>
      </c>
      <c r="W1617" s="467">
        <v>65</v>
      </c>
    </row>
    <row r="1618" spans="1:23">
      <c r="A1618" s="467"/>
      <c r="B1618" s="467"/>
      <c r="C1618" s="468" t="s">
        <v>4449</v>
      </c>
      <c r="D1618" s="467" t="s">
        <v>218</v>
      </c>
      <c r="E1618" s="467" t="s">
        <v>259</v>
      </c>
      <c r="F1618" s="472">
        <v>43496</v>
      </c>
      <c r="G1618" s="467" t="s">
        <v>392</v>
      </c>
      <c r="H1618" s="467" t="s">
        <v>3005</v>
      </c>
      <c r="I1618" s="467" t="s">
        <v>3006</v>
      </c>
      <c r="J1618" s="467" t="s">
        <v>545</v>
      </c>
      <c r="K1618" s="467">
        <v>23.51</v>
      </c>
      <c r="L1618" s="467" t="s">
        <v>10</v>
      </c>
      <c r="M1618" s="467">
        <v>30</v>
      </c>
      <c r="N1618" s="467" t="s">
        <v>544</v>
      </c>
      <c r="O1618" s="467" t="s">
        <v>4448</v>
      </c>
      <c r="P1618" s="467" t="s">
        <v>307</v>
      </c>
      <c r="Q1618" s="467" t="s">
        <v>2168</v>
      </c>
      <c r="R1618" s="467" t="s">
        <v>2168</v>
      </c>
      <c r="S1618" s="467" t="s">
        <v>61</v>
      </c>
      <c r="T1618" s="467" t="s">
        <v>240</v>
      </c>
      <c r="U1618" s="467" t="s">
        <v>302</v>
      </c>
      <c r="V1618" s="467">
        <v>26.04</v>
      </c>
      <c r="W1618" s="467">
        <v>30</v>
      </c>
    </row>
    <row r="1619" spans="1:23">
      <c r="A1619" s="467"/>
      <c r="B1619" s="467"/>
      <c r="C1619" s="468" t="s">
        <v>4450</v>
      </c>
      <c r="D1619" s="467" t="s">
        <v>219</v>
      </c>
      <c r="E1619" s="467" t="s">
        <v>259</v>
      </c>
      <c r="F1619" s="472">
        <v>43496</v>
      </c>
      <c r="G1619" s="467" t="s">
        <v>479</v>
      </c>
      <c r="H1619" s="467" t="s">
        <v>3005</v>
      </c>
      <c r="I1619" s="467" t="s">
        <v>3006</v>
      </c>
      <c r="J1619" s="467" t="s">
        <v>546</v>
      </c>
      <c r="K1619" s="467">
        <v>2.35</v>
      </c>
      <c r="L1619" s="467" t="s">
        <v>10</v>
      </c>
      <c r="M1619" s="467">
        <v>3</v>
      </c>
      <c r="N1619" s="467" t="s">
        <v>339</v>
      </c>
      <c r="O1619" s="467" t="s">
        <v>2293</v>
      </c>
      <c r="P1619" s="467" t="s">
        <v>307</v>
      </c>
      <c r="Q1619" s="467" t="s">
        <v>2168</v>
      </c>
      <c r="R1619" s="467" t="s">
        <v>2168</v>
      </c>
      <c r="S1619" s="467" t="s">
        <v>61</v>
      </c>
      <c r="T1619" s="467" t="s">
        <v>240</v>
      </c>
      <c r="U1619" s="467" t="s">
        <v>302</v>
      </c>
      <c r="V1619" s="467">
        <v>2.6</v>
      </c>
      <c r="W1619" s="467">
        <v>3</v>
      </c>
    </row>
    <row r="1620" spans="1:23">
      <c r="A1620" s="467"/>
      <c r="B1620" s="467"/>
      <c r="C1620" s="468" t="s">
        <v>4451</v>
      </c>
      <c r="D1620" s="467" t="s">
        <v>219</v>
      </c>
      <c r="E1620" s="467" t="s">
        <v>259</v>
      </c>
      <c r="F1620" s="472">
        <v>43524</v>
      </c>
      <c r="G1620" s="467" t="s">
        <v>340</v>
      </c>
      <c r="H1620" s="467" t="s">
        <v>2824</v>
      </c>
      <c r="I1620" s="467" t="s">
        <v>2825</v>
      </c>
      <c r="J1620" s="467" t="s">
        <v>546</v>
      </c>
      <c r="K1620" s="467">
        <v>3.05</v>
      </c>
      <c r="L1620" s="467" t="s">
        <v>10</v>
      </c>
      <c r="M1620" s="467">
        <v>4</v>
      </c>
      <c r="N1620" s="467" t="s">
        <v>410</v>
      </c>
      <c r="O1620" s="467" t="s">
        <v>2260</v>
      </c>
      <c r="P1620" s="467" t="s">
        <v>307</v>
      </c>
      <c r="Q1620" s="467" t="s">
        <v>547</v>
      </c>
      <c r="R1620" s="467" t="s">
        <v>2168</v>
      </c>
      <c r="S1620" s="467" t="s">
        <v>61</v>
      </c>
      <c r="T1620" s="467" t="s">
        <v>240</v>
      </c>
      <c r="U1620" s="467" t="s">
        <v>302</v>
      </c>
      <c r="V1620" s="467">
        <v>3.49</v>
      </c>
      <c r="W1620" s="467">
        <v>4</v>
      </c>
    </row>
    <row r="1621" spans="1:23">
      <c r="A1621" s="467"/>
      <c r="B1621" s="467"/>
      <c r="C1621" s="468" t="s">
        <v>4452</v>
      </c>
      <c r="D1621" s="467" t="s">
        <v>219</v>
      </c>
      <c r="E1621" s="467" t="s">
        <v>259</v>
      </c>
      <c r="F1621" s="472">
        <v>43524</v>
      </c>
      <c r="G1621" s="467" t="s">
        <v>548</v>
      </c>
      <c r="H1621" s="467" t="s">
        <v>4160</v>
      </c>
      <c r="I1621" s="467" t="s">
        <v>2825</v>
      </c>
      <c r="J1621" s="467" t="s">
        <v>549</v>
      </c>
      <c r="K1621" s="467">
        <v>365.45</v>
      </c>
      <c r="L1621" s="467" t="s">
        <v>10</v>
      </c>
      <c r="M1621" s="467">
        <v>480</v>
      </c>
      <c r="N1621" s="467" t="s">
        <v>416</v>
      </c>
      <c r="O1621" s="467" t="s">
        <v>2277</v>
      </c>
      <c r="P1621" s="467" t="s">
        <v>445</v>
      </c>
      <c r="Q1621" s="467" t="s">
        <v>388</v>
      </c>
      <c r="R1621" s="467" t="s">
        <v>2168</v>
      </c>
      <c r="S1621" s="467" t="s">
        <v>61</v>
      </c>
      <c r="T1621" s="467" t="s">
        <v>240</v>
      </c>
      <c r="U1621" s="467" t="s">
        <v>302</v>
      </c>
      <c r="V1621" s="467">
        <v>418.43</v>
      </c>
      <c r="W1621" s="467">
        <v>480</v>
      </c>
    </row>
    <row r="1622" spans="1:23">
      <c r="A1622" s="467"/>
      <c r="B1622" s="467"/>
      <c r="C1622" s="468" t="s">
        <v>4453</v>
      </c>
      <c r="D1622" s="467" t="s">
        <v>219</v>
      </c>
      <c r="E1622" s="467" t="s">
        <v>259</v>
      </c>
      <c r="F1622" s="472">
        <v>43524</v>
      </c>
      <c r="G1622" s="467" t="s">
        <v>340</v>
      </c>
      <c r="H1622" s="467" t="s">
        <v>2824</v>
      </c>
      <c r="I1622" s="467" t="s">
        <v>2825</v>
      </c>
      <c r="J1622" s="467" t="s">
        <v>550</v>
      </c>
      <c r="K1622" s="467">
        <v>36.54</v>
      </c>
      <c r="L1622" s="467" t="s">
        <v>10</v>
      </c>
      <c r="M1622" s="467">
        <v>48</v>
      </c>
      <c r="N1622" s="467" t="s">
        <v>412</v>
      </c>
      <c r="O1622" s="467" t="s">
        <v>2286</v>
      </c>
      <c r="P1622" s="467" t="s">
        <v>307</v>
      </c>
      <c r="Q1622" s="467" t="s">
        <v>472</v>
      </c>
      <c r="R1622" s="467" t="s">
        <v>2168</v>
      </c>
      <c r="S1622" s="467" t="s">
        <v>61</v>
      </c>
      <c r="T1622" s="467" t="s">
        <v>240</v>
      </c>
      <c r="U1622" s="467" t="s">
        <v>302</v>
      </c>
      <c r="V1622" s="467">
        <v>41.84</v>
      </c>
      <c r="W1622" s="467">
        <v>48</v>
      </c>
    </row>
    <row r="1623" spans="1:23">
      <c r="A1623" s="467"/>
      <c r="B1623" s="467"/>
      <c r="C1623" s="468" t="s">
        <v>4454</v>
      </c>
      <c r="D1623" s="467" t="s">
        <v>219</v>
      </c>
      <c r="E1623" s="467" t="s">
        <v>259</v>
      </c>
      <c r="F1623" s="472">
        <v>43524</v>
      </c>
      <c r="G1623" s="467" t="s">
        <v>403</v>
      </c>
      <c r="H1623" s="467" t="s">
        <v>2824</v>
      </c>
      <c r="I1623" s="467" t="s">
        <v>2825</v>
      </c>
      <c r="J1623" s="467" t="s">
        <v>551</v>
      </c>
      <c r="K1623" s="467">
        <v>2.09</v>
      </c>
      <c r="L1623" s="467" t="s">
        <v>10</v>
      </c>
      <c r="M1623" s="467">
        <v>2.75</v>
      </c>
      <c r="N1623" s="467" t="s">
        <v>339</v>
      </c>
      <c r="O1623" s="467" t="s">
        <v>2293</v>
      </c>
      <c r="P1623" s="467" t="s">
        <v>307</v>
      </c>
      <c r="Q1623" s="467" t="s">
        <v>2168</v>
      </c>
      <c r="R1623" s="467" t="s">
        <v>2168</v>
      </c>
      <c r="S1623" s="467" t="s">
        <v>61</v>
      </c>
      <c r="T1623" s="467" t="s">
        <v>240</v>
      </c>
      <c r="U1623" s="467" t="s">
        <v>302</v>
      </c>
      <c r="V1623" s="467">
        <v>2.39</v>
      </c>
      <c r="W1623" s="467">
        <v>2.75</v>
      </c>
    </row>
    <row r="1624" spans="1:23">
      <c r="A1624" s="467"/>
      <c r="B1624" s="467"/>
      <c r="C1624" s="468" t="s">
        <v>4455</v>
      </c>
      <c r="D1624" s="467" t="s">
        <v>219</v>
      </c>
      <c r="E1624" s="467" t="s">
        <v>259</v>
      </c>
      <c r="F1624" s="472">
        <v>43555</v>
      </c>
      <c r="G1624" s="467" t="s">
        <v>552</v>
      </c>
      <c r="H1624" s="467" t="s">
        <v>3084</v>
      </c>
      <c r="I1624" s="467" t="s">
        <v>2170</v>
      </c>
      <c r="J1624" s="467" t="s">
        <v>553</v>
      </c>
      <c r="K1624" s="467">
        <v>22.6</v>
      </c>
      <c r="L1624" s="467" t="s">
        <v>10</v>
      </c>
      <c r="M1624" s="467">
        <v>30</v>
      </c>
      <c r="N1624" s="467" t="s">
        <v>410</v>
      </c>
      <c r="O1624" s="467" t="s">
        <v>2260</v>
      </c>
      <c r="P1624" s="467" t="s">
        <v>307</v>
      </c>
      <c r="Q1624" s="467" t="s">
        <v>388</v>
      </c>
      <c r="R1624" s="467" t="s">
        <v>2168</v>
      </c>
      <c r="S1624" s="467" t="s">
        <v>61</v>
      </c>
      <c r="T1624" s="467" t="s">
        <v>240</v>
      </c>
      <c r="U1624" s="467" t="s">
        <v>302</v>
      </c>
      <c r="V1624" s="467">
        <v>26.43</v>
      </c>
      <c r="W1624" s="467">
        <v>30</v>
      </c>
    </row>
    <row r="1625" spans="1:23">
      <c r="A1625" s="467"/>
      <c r="B1625" s="467"/>
      <c r="C1625" s="468" t="s">
        <v>4456</v>
      </c>
      <c r="D1625" s="467" t="s">
        <v>219</v>
      </c>
      <c r="E1625" s="467" t="s">
        <v>259</v>
      </c>
      <c r="F1625" s="472">
        <v>43555</v>
      </c>
      <c r="G1625" s="467" t="s">
        <v>554</v>
      </c>
      <c r="H1625" s="467" t="s">
        <v>3619</v>
      </c>
      <c r="I1625" s="467" t="s">
        <v>2170</v>
      </c>
      <c r="J1625" s="467" t="s">
        <v>555</v>
      </c>
      <c r="K1625" s="467">
        <v>22.6</v>
      </c>
      <c r="L1625" s="467" t="s">
        <v>10</v>
      </c>
      <c r="M1625" s="467">
        <v>30</v>
      </c>
      <c r="N1625" s="467" t="s">
        <v>410</v>
      </c>
      <c r="O1625" s="467" t="s">
        <v>2260</v>
      </c>
      <c r="P1625" s="467" t="s">
        <v>445</v>
      </c>
      <c r="Q1625" s="467" t="s">
        <v>388</v>
      </c>
      <c r="R1625" s="467" t="s">
        <v>2168</v>
      </c>
      <c r="S1625" s="467" t="s">
        <v>61</v>
      </c>
      <c r="T1625" s="467" t="s">
        <v>240</v>
      </c>
      <c r="U1625" s="467" t="s">
        <v>302</v>
      </c>
      <c r="V1625" s="467">
        <v>26.43</v>
      </c>
      <c r="W1625" s="467">
        <v>30</v>
      </c>
    </row>
    <row r="1626" spans="1:23">
      <c r="A1626" s="467"/>
      <c r="B1626" s="467"/>
      <c r="C1626" s="468" t="s">
        <v>4457</v>
      </c>
      <c r="D1626" s="467" t="s">
        <v>219</v>
      </c>
      <c r="E1626" s="467" t="s">
        <v>259</v>
      </c>
      <c r="F1626" s="472">
        <v>43555</v>
      </c>
      <c r="G1626" s="467" t="s">
        <v>554</v>
      </c>
      <c r="H1626" s="467" t="s">
        <v>3619</v>
      </c>
      <c r="I1626" s="467" t="s">
        <v>2170</v>
      </c>
      <c r="J1626" s="467" t="s">
        <v>556</v>
      </c>
      <c r="K1626" s="467">
        <v>22.6</v>
      </c>
      <c r="L1626" s="467" t="s">
        <v>10</v>
      </c>
      <c r="M1626" s="467">
        <v>30</v>
      </c>
      <c r="N1626" s="467" t="s">
        <v>410</v>
      </c>
      <c r="O1626" s="467" t="s">
        <v>2260</v>
      </c>
      <c r="P1626" s="467" t="s">
        <v>445</v>
      </c>
      <c r="Q1626" s="467" t="s">
        <v>429</v>
      </c>
      <c r="R1626" s="467" t="s">
        <v>2168</v>
      </c>
      <c r="S1626" s="467" t="s">
        <v>61</v>
      </c>
      <c r="T1626" s="467" t="s">
        <v>240</v>
      </c>
      <c r="U1626" s="467" t="s">
        <v>302</v>
      </c>
      <c r="V1626" s="467">
        <v>26.43</v>
      </c>
      <c r="W1626" s="467">
        <v>30</v>
      </c>
    </row>
    <row r="1627" spans="1:23">
      <c r="A1627" s="467"/>
      <c r="B1627" s="467"/>
      <c r="C1627" s="468" t="s">
        <v>4458</v>
      </c>
      <c r="D1627" s="467" t="s">
        <v>219</v>
      </c>
      <c r="E1627" s="467" t="s">
        <v>259</v>
      </c>
      <c r="F1627" s="472">
        <v>43555</v>
      </c>
      <c r="G1627" s="467" t="s">
        <v>557</v>
      </c>
      <c r="H1627" s="467" t="s">
        <v>3619</v>
      </c>
      <c r="I1627" s="467" t="s">
        <v>2170</v>
      </c>
      <c r="J1627" s="467" t="s">
        <v>558</v>
      </c>
      <c r="K1627" s="467">
        <v>7.53</v>
      </c>
      <c r="L1627" s="467" t="s">
        <v>10</v>
      </c>
      <c r="M1627" s="467">
        <v>10</v>
      </c>
      <c r="N1627" s="467" t="s">
        <v>410</v>
      </c>
      <c r="O1627" s="467" t="s">
        <v>2260</v>
      </c>
      <c r="P1627" s="467" t="s">
        <v>445</v>
      </c>
      <c r="Q1627" s="467" t="s">
        <v>559</v>
      </c>
      <c r="R1627" s="467" t="s">
        <v>2168</v>
      </c>
      <c r="S1627" s="467" t="s">
        <v>61</v>
      </c>
      <c r="T1627" s="467" t="s">
        <v>240</v>
      </c>
      <c r="U1627" s="467" t="s">
        <v>302</v>
      </c>
      <c r="V1627" s="467">
        <v>8.81</v>
      </c>
      <c r="W1627" s="467">
        <v>10</v>
      </c>
    </row>
    <row r="1628" spans="1:23">
      <c r="A1628" s="467"/>
      <c r="B1628" s="467"/>
      <c r="C1628" s="468" t="s">
        <v>4459</v>
      </c>
      <c r="D1628" s="467" t="s">
        <v>219</v>
      </c>
      <c r="E1628" s="467" t="s">
        <v>259</v>
      </c>
      <c r="F1628" s="472">
        <v>43555</v>
      </c>
      <c r="G1628" s="467" t="s">
        <v>560</v>
      </c>
      <c r="H1628" s="467" t="s">
        <v>4460</v>
      </c>
      <c r="I1628" s="467" t="s">
        <v>2170</v>
      </c>
      <c r="J1628" s="467" t="s">
        <v>561</v>
      </c>
      <c r="K1628" s="467">
        <v>63.95</v>
      </c>
      <c r="L1628" s="467" t="s">
        <v>10</v>
      </c>
      <c r="M1628" s="467">
        <v>84</v>
      </c>
      <c r="N1628" s="467" t="s">
        <v>416</v>
      </c>
      <c r="O1628" s="467" t="s">
        <v>2277</v>
      </c>
      <c r="P1628" s="467" t="s">
        <v>445</v>
      </c>
      <c r="Q1628" s="467" t="s">
        <v>446</v>
      </c>
      <c r="R1628" s="467" t="s">
        <v>2168</v>
      </c>
      <c r="S1628" s="467" t="s">
        <v>61</v>
      </c>
      <c r="T1628" s="467" t="s">
        <v>240</v>
      </c>
      <c r="U1628" s="467" t="s">
        <v>302</v>
      </c>
      <c r="V1628" s="467">
        <v>74.790000000000006</v>
      </c>
      <c r="W1628" s="467">
        <v>84</v>
      </c>
    </row>
    <row r="1629" spans="1:23">
      <c r="A1629" s="467"/>
      <c r="B1629" s="467"/>
      <c r="C1629" s="468" t="s">
        <v>4461</v>
      </c>
      <c r="D1629" s="467" t="s">
        <v>219</v>
      </c>
      <c r="E1629" s="467" t="s">
        <v>259</v>
      </c>
      <c r="F1629" s="472">
        <v>43555</v>
      </c>
      <c r="G1629" s="467" t="s">
        <v>562</v>
      </c>
      <c r="H1629" s="467" t="s">
        <v>3084</v>
      </c>
      <c r="I1629" s="467" t="s">
        <v>2170</v>
      </c>
      <c r="J1629" s="467" t="s">
        <v>563</v>
      </c>
      <c r="K1629" s="467">
        <v>84.36</v>
      </c>
      <c r="L1629" s="467" t="s">
        <v>10</v>
      </c>
      <c r="M1629" s="467">
        <v>112</v>
      </c>
      <c r="N1629" s="467" t="s">
        <v>416</v>
      </c>
      <c r="O1629" s="467" t="s">
        <v>2277</v>
      </c>
      <c r="P1629" s="467" t="s">
        <v>307</v>
      </c>
      <c r="Q1629" s="467" t="s">
        <v>559</v>
      </c>
      <c r="R1629" s="467" t="s">
        <v>2168</v>
      </c>
      <c r="S1629" s="467" t="s">
        <v>61</v>
      </c>
      <c r="T1629" s="467" t="s">
        <v>240</v>
      </c>
      <c r="U1629" s="467" t="s">
        <v>302</v>
      </c>
      <c r="V1629" s="467">
        <v>98.66</v>
      </c>
      <c r="W1629" s="467">
        <v>112</v>
      </c>
    </row>
    <row r="1630" spans="1:23">
      <c r="A1630" s="467"/>
      <c r="B1630" s="467"/>
      <c r="C1630" s="468" t="s">
        <v>4462</v>
      </c>
      <c r="D1630" s="467" t="s">
        <v>219</v>
      </c>
      <c r="E1630" s="467" t="s">
        <v>259</v>
      </c>
      <c r="F1630" s="472">
        <v>43555</v>
      </c>
      <c r="G1630" s="467" t="s">
        <v>565</v>
      </c>
      <c r="H1630" s="467" t="s">
        <v>4460</v>
      </c>
      <c r="I1630" s="467" t="s">
        <v>2170</v>
      </c>
      <c r="J1630" s="467" t="s">
        <v>566</v>
      </c>
      <c r="K1630" s="467">
        <v>31.98</v>
      </c>
      <c r="L1630" s="467" t="s">
        <v>10</v>
      </c>
      <c r="M1630" s="467">
        <v>42</v>
      </c>
      <c r="N1630" s="467" t="s">
        <v>412</v>
      </c>
      <c r="O1630" s="467" t="s">
        <v>2286</v>
      </c>
      <c r="P1630" s="467" t="s">
        <v>307</v>
      </c>
      <c r="Q1630" s="467" t="s">
        <v>446</v>
      </c>
      <c r="R1630" s="467" t="s">
        <v>2168</v>
      </c>
      <c r="S1630" s="467" t="s">
        <v>61</v>
      </c>
      <c r="T1630" s="467" t="s">
        <v>240</v>
      </c>
      <c r="U1630" s="467" t="s">
        <v>302</v>
      </c>
      <c r="V1630" s="467">
        <v>37.4</v>
      </c>
      <c r="W1630" s="467">
        <v>42</v>
      </c>
    </row>
    <row r="1631" spans="1:23">
      <c r="A1631" s="467"/>
      <c r="B1631" s="467"/>
      <c r="C1631" s="468" t="s">
        <v>4463</v>
      </c>
      <c r="D1631" s="467" t="s">
        <v>219</v>
      </c>
      <c r="E1631" s="467" t="s">
        <v>259</v>
      </c>
      <c r="F1631" s="472">
        <v>43555</v>
      </c>
      <c r="G1631" s="467" t="s">
        <v>557</v>
      </c>
      <c r="H1631" s="467" t="s">
        <v>3619</v>
      </c>
      <c r="I1631" s="467" t="s">
        <v>2170</v>
      </c>
      <c r="J1631" s="467" t="s">
        <v>564</v>
      </c>
      <c r="K1631" s="467">
        <v>55.36</v>
      </c>
      <c r="L1631" s="467" t="s">
        <v>10</v>
      </c>
      <c r="M1631" s="467">
        <v>73.5</v>
      </c>
      <c r="N1631" s="467" t="s">
        <v>412</v>
      </c>
      <c r="O1631" s="467" t="s">
        <v>2286</v>
      </c>
      <c r="P1631" s="467" t="s">
        <v>445</v>
      </c>
      <c r="Q1631" s="467" t="s">
        <v>559</v>
      </c>
      <c r="R1631" s="467" t="s">
        <v>2168</v>
      </c>
      <c r="S1631" s="467" t="s">
        <v>61</v>
      </c>
      <c r="T1631" s="467" t="s">
        <v>240</v>
      </c>
      <c r="U1631" s="467" t="s">
        <v>302</v>
      </c>
      <c r="V1631" s="467">
        <v>64.75</v>
      </c>
      <c r="W1631" s="467">
        <v>73.5</v>
      </c>
    </row>
    <row r="1632" spans="1:23">
      <c r="A1632" s="467"/>
      <c r="B1632" s="467"/>
      <c r="C1632" s="468" t="s">
        <v>4464</v>
      </c>
      <c r="D1632" s="467" t="s">
        <v>219</v>
      </c>
      <c r="E1632" s="467" t="s">
        <v>259</v>
      </c>
      <c r="F1632" s="472">
        <v>43555</v>
      </c>
      <c r="G1632" s="467" t="s">
        <v>304</v>
      </c>
      <c r="H1632" s="467" t="s">
        <v>2183</v>
      </c>
      <c r="I1632" s="467" t="s">
        <v>2170</v>
      </c>
      <c r="J1632" s="467" t="s">
        <v>567</v>
      </c>
      <c r="K1632" s="467">
        <v>41.44</v>
      </c>
      <c r="L1632" s="467" t="s">
        <v>10</v>
      </c>
      <c r="M1632" s="467">
        <v>54.43</v>
      </c>
      <c r="N1632" s="467" t="s">
        <v>350</v>
      </c>
      <c r="O1632" s="467" t="s">
        <v>2249</v>
      </c>
      <c r="P1632" s="467" t="s">
        <v>307</v>
      </c>
      <c r="Q1632" s="467" t="s">
        <v>2168</v>
      </c>
      <c r="R1632" s="467" t="s">
        <v>308</v>
      </c>
      <c r="S1632" s="467" t="s">
        <v>61</v>
      </c>
      <c r="T1632" s="467" t="s">
        <v>240</v>
      </c>
      <c r="U1632" s="467" t="s">
        <v>302</v>
      </c>
      <c r="V1632" s="467">
        <v>48.47</v>
      </c>
      <c r="W1632" s="467">
        <v>54.43</v>
      </c>
    </row>
    <row r="1633" spans="1:23">
      <c r="A1633" s="467"/>
      <c r="B1633" s="467"/>
      <c r="C1633" s="468" t="s">
        <v>4465</v>
      </c>
      <c r="D1633" s="467" t="s">
        <v>219</v>
      </c>
      <c r="E1633" s="467" t="s">
        <v>259</v>
      </c>
      <c r="F1633" s="472">
        <v>43555</v>
      </c>
      <c r="G1633" s="467" t="s">
        <v>304</v>
      </c>
      <c r="H1633" s="467" t="s">
        <v>2183</v>
      </c>
      <c r="I1633" s="467" t="s">
        <v>2170</v>
      </c>
      <c r="J1633" s="467" t="s">
        <v>568</v>
      </c>
      <c r="K1633" s="467">
        <v>6.63</v>
      </c>
      <c r="L1633" s="467" t="s">
        <v>10</v>
      </c>
      <c r="M1633" s="467">
        <v>8.7100000000000009</v>
      </c>
      <c r="N1633" s="467" t="s">
        <v>350</v>
      </c>
      <c r="O1633" s="467" t="s">
        <v>2249</v>
      </c>
      <c r="P1633" s="467" t="s">
        <v>307</v>
      </c>
      <c r="Q1633" s="467" t="s">
        <v>2168</v>
      </c>
      <c r="R1633" s="467" t="s">
        <v>308</v>
      </c>
      <c r="S1633" s="467" t="s">
        <v>61</v>
      </c>
      <c r="T1633" s="467" t="s">
        <v>240</v>
      </c>
      <c r="U1633" s="467" t="s">
        <v>302</v>
      </c>
      <c r="V1633" s="467">
        <v>7.75</v>
      </c>
      <c r="W1633" s="467">
        <v>8.7100000000000009</v>
      </c>
    </row>
    <row r="1634" spans="1:23">
      <c r="A1634" s="467"/>
      <c r="B1634" s="467"/>
      <c r="C1634" s="468" t="s">
        <v>4466</v>
      </c>
      <c r="D1634" s="467" t="s">
        <v>219</v>
      </c>
      <c r="E1634" s="467" t="s">
        <v>259</v>
      </c>
      <c r="F1634" s="472">
        <v>43555</v>
      </c>
      <c r="G1634" s="467" t="s">
        <v>304</v>
      </c>
      <c r="H1634" s="467" t="s">
        <v>2183</v>
      </c>
      <c r="I1634" s="467" t="s">
        <v>2170</v>
      </c>
      <c r="J1634" s="467" t="s">
        <v>569</v>
      </c>
      <c r="K1634" s="467">
        <v>11.42</v>
      </c>
      <c r="L1634" s="467" t="s">
        <v>10</v>
      </c>
      <c r="M1634" s="467">
        <v>15</v>
      </c>
      <c r="N1634" s="467" t="s">
        <v>350</v>
      </c>
      <c r="O1634" s="467" t="s">
        <v>2249</v>
      </c>
      <c r="P1634" s="467" t="s">
        <v>307</v>
      </c>
      <c r="Q1634" s="467" t="s">
        <v>2168</v>
      </c>
      <c r="R1634" s="467" t="s">
        <v>308</v>
      </c>
      <c r="S1634" s="467" t="s">
        <v>61</v>
      </c>
      <c r="T1634" s="467" t="s">
        <v>240</v>
      </c>
      <c r="U1634" s="467" t="s">
        <v>302</v>
      </c>
      <c r="V1634" s="467">
        <v>13.36</v>
      </c>
      <c r="W1634" s="467">
        <v>15</v>
      </c>
    </row>
    <row r="1635" spans="1:23">
      <c r="A1635" s="467"/>
      <c r="B1635" s="467"/>
      <c r="C1635" s="468" t="s">
        <v>4467</v>
      </c>
      <c r="D1635" s="467" t="s">
        <v>219</v>
      </c>
      <c r="E1635" s="467" t="s">
        <v>259</v>
      </c>
      <c r="F1635" s="472">
        <v>43555</v>
      </c>
      <c r="G1635" s="467" t="s">
        <v>304</v>
      </c>
      <c r="H1635" s="467" t="s">
        <v>2183</v>
      </c>
      <c r="I1635" s="467" t="s">
        <v>2170</v>
      </c>
      <c r="J1635" s="467" t="s">
        <v>570</v>
      </c>
      <c r="K1635" s="467">
        <v>81.459999999999994</v>
      </c>
      <c r="L1635" s="467" t="s">
        <v>10</v>
      </c>
      <c r="M1635" s="467">
        <v>107</v>
      </c>
      <c r="N1635" s="467" t="s">
        <v>350</v>
      </c>
      <c r="O1635" s="467" t="s">
        <v>2249</v>
      </c>
      <c r="P1635" s="467" t="s">
        <v>307</v>
      </c>
      <c r="Q1635" s="467" t="s">
        <v>2168</v>
      </c>
      <c r="R1635" s="467" t="s">
        <v>308</v>
      </c>
      <c r="S1635" s="467" t="s">
        <v>61</v>
      </c>
      <c r="T1635" s="467" t="s">
        <v>240</v>
      </c>
      <c r="U1635" s="467" t="s">
        <v>302</v>
      </c>
      <c r="V1635" s="467">
        <v>95.27</v>
      </c>
      <c r="W1635" s="467">
        <v>107</v>
      </c>
    </row>
    <row r="1636" spans="1:23">
      <c r="A1636" s="467"/>
      <c r="B1636" s="467"/>
      <c r="C1636" s="468" t="s">
        <v>4468</v>
      </c>
      <c r="D1636" s="467" t="s">
        <v>219</v>
      </c>
      <c r="E1636" s="467" t="s">
        <v>259</v>
      </c>
      <c r="F1636" s="472">
        <v>43555</v>
      </c>
      <c r="G1636" s="467" t="s">
        <v>304</v>
      </c>
      <c r="H1636" s="467" t="s">
        <v>2183</v>
      </c>
      <c r="I1636" s="467" t="s">
        <v>2170</v>
      </c>
      <c r="J1636" s="467" t="s">
        <v>571</v>
      </c>
      <c r="K1636" s="467">
        <v>51.77</v>
      </c>
      <c r="L1636" s="467" t="s">
        <v>10</v>
      </c>
      <c r="M1636" s="467">
        <v>68</v>
      </c>
      <c r="N1636" s="467" t="s">
        <v>350</v>
      </c>
      <c r="O1636" s="467" t="s">
        <v>2249</v>
      </c>
      <c r="P1636" s="467" t="s">
        <v>307</v>
      </c>
      <c r="Q1636" s="467" t="s">
        <v>2168</v>
      </c>
      <c r="R1636" s="467" t="s">
        <v>308</v>
      </c>
      <c r="S1636" s="467" t="s">
        <v>61</v>
      </c>
      <c r="T1636" s="467" t="s">
        <v>240</v>
      </c>
      <c r="U1636" s="467" t="s">
        <v>302</v>
      </c>
      <c r="V1636" s="467">
        <v>60.55</v>
      </c>
      <c r="W1636" s="467">
        <v>68</v>
      </c>
    </row>
    <row r="1637" spans="1:23">
      <c r="A1637" s="467"/>
      <c r="B1637" s="467"/>
      <c r="C1637" s="468" t="s">
        <v>4469</v>
      </c>
      <c r="D1637" s="467" t="s">
        <v>219</v>
      </c>
      <c r="E1637" s="467" t="s">
        <v>259</v>
      </c>
      <c r="F1637" s="472">
        <v>43555</v>
      </c>
      <c r="G1637" s="467" t="s">
        <v>304</v>
      </c>
      <c r="H1637" s="467" t="s">
        <v>2183</v>
      </c>
      <c r="I1637" s="467" t="s">
        <v>2170</v>
      </c>
      <c r="J1637" s="467" t="s">
        <v>572</v>
      </c>
      <c r="K1637" s="467">
        <v>22.84</v>
      </c>
      <c r="L1637" s="467" t="s">
        <v>10</v>
      </c>
      <c r="M1637" s="467">
        <v>30</v>
      </c>
      <c r="N1637" s="467" t="s">
        <v>350</v>
      </c>
      <c r="O1637" s="467" t="s">
        <v>2249</v>
      </c>
      <c r="P1637" s="467" t="s">
        <v>307</v>
      </c>
      <c r="Q1637" s="467" t="s">
        <v>2168</v>
      </c>
      <c r="R1637" s="467" t="s">
        <v>308</v>
      </c>
      <c r="S1637" s="467" t="s">
        <v>61</v>
      </c>
      <c r="T1637" s="467" t="s">
        <v>240</v>
      </c>
      <c r="U1637" s="467" t="s">
        <v>302</v>
      </c>
      <c r="V1637" s="467">
        <v>26.71</v>
      </c>
      <c r="W1637" s="467">
        <v>30</v>
      </c>
    </row>
    <row r="1638" spans="1:23">
      <c r="A1638" s="467"/>
      <c r="B1638" s="467"/>
      <c r="C1638" s="468" t="s">
        <v>4470</v>
      </c>
      <c r="D1638" s="467" t="s">
        <v>219</v>
      </c>
      <c r="E1638" s="467" t="s">
        <v>259</v>
      </c>
      <c r="F1638" s="472">
        <v>43555</v>
      </c>
      <c r="G1638" s="467" t="s">
        <v>304</v>
      </c>
      <c r="H1638" s="467" t="s">
        <v>2183</v>
      </c>
      <c r="I1638" s="467" t="s">
        <v>2170</v>
      </c>
      <c r="J1638" s="467" t="s">
        <v>573</v>
      </c>
      <c r="K1638" s="467">
        <v>15.23</v>
      </c>
      <c r="L1638" s="467" t="s">
        <v>10</v>
      </c>
      <c r="M1638" s="467">
        <v>20</v>
      </c>
      <c r="N1638" s="467" t="s">
        <v>350</v>
      </c>
      <c r="O1638" s="467" t="s">
        <v>2249</v>
      </c>
      <c r="P1638" s="467" t="s">
        <v>307</v>
      </c>
      <c r="Q1638" s="467" t="s">
        <v>2168</v>
      </c>
      <c r="R1638" s="467" t="s">
        <v>308</v>
      </c>
      <c r="S1638" s="467" t="s">
        <v>61</v>
      </c>
      <c r="T1638" s="467" t="s">
        <v>240</v>
      </c>
      <c r="U1638" s="467" t="s">
        <v>302</v>
      </c>
      <c r="V1638" s="467">
        <v>17.809999999999999</v>
      </c>
      <c r="W1638" s="467">
        <v>20</v>
      </c>
    </row>
    <row r="1639" spans="1:23">
      <c r="A1639" s="467"/>
      <c r="B1639" s="467"/>
      <c r="C1639" s="468" t="s">
        <v>4471</v>
      </c>
      <c r="D1639" s="467" t="s">
        <v>219</v>
      </c>
      <c r="E1639" s="467" t="s">
        <v>259</v>
      </c>
      <c r="F1639" s="472">
        <v>43555</v>
      </c>
      <c r="G1639" s="467" t="s">
        <v>304</v>
      </c>
      <c r="H1639" s="467" t="s">
        <v>2183</v>
      </c>
      <c r="I1639" s="467" t="s">
        <v>2170</v>
      </c>
      <c r="J1639" s="467" t="s">
        <v>574</v>
      </c>
      <c r="K1639" s="467">
        <v>34.26</v>
      </c>
      <c r="L1639" s="467" t="s">
        <v>10</v>
      </c>
      <c r="M1639" s="467">
        <v>45</v>
      </c>
      <c r="N1639" s="467" t="s">
        <v>350</v>
      </c>
      <c r="O1639" s="467" t="s">
        <v>2249</v>
      </c>
      <c r="P1639" s="467" t="s">
        <v>307</v>
      </c>
      <c r="Q1639" s="467" t="s">
        <v>2168</v>
      </c>
      <c r="R1639" s="467" t="s">
        <v>308</v>
      </c>
      <c r="S1639" s="467" t="s">
        <v>61</v>
      </c>
      <c r="T1639" s="467" t="s">
        <v>240</v>
      </c>
      <c r="U1639" s="467" t="s">
        <v>302</v>
      </c>
      <c r="V1639" s="467">
        <v>40.07</v>
      </c>
      <c r="W1639" s="467">
        <v>45</v>
      </c>
    </row>
    <row r="1640" spans="1:23">
      <c r="A1640" s="467"/>
      <c r="B1640" s="467"/>
      <c r="C1640" s="468" t="s">
        <v>4472</v>
      </c>
      <c r="D1640" s="467" t="s">
        <v>219</v>
      </c>
      <c r="E1640" s="467" t="s">
        <v>259</v>
      </c>
      <c r="F1640" s="472">
        <v>43555</v>
      </c>
      <c r="G1640" s="467" t="s">
        <v>304</v>
      </c>
      <c r="H1640" s="467" t="s">
        <v>2183</v>
      </c>
      <c r="I1640" s="467" t="s">
        <v>2170</v>
      </c>
      <c r="J1640" s="467" t="s">
        <v>575</v>
      </c>
      <c r="K1640" s="467">
        <v>152.27000000000001</v>
      </c>
      <c r="L1640" s="467" t="s">
        <v>10</v>
      </c>
      <c r="M1640" s="467">
        <v>200</v>
      </c>
      <c r="N1640" s="467" t="s">
        <v>350</v>
      </c>
      <c r="O1640" s="467" t="s">
        <v>2249</v>
      </c>
      <c r="P1640" s="467" t="s">
        <v>307</v>
      </c>
      <c r="Q1640" s="467" t="s">
        <v>2168</v>
      </c>
      <c r="R1640" s="467" t="s">
        <v>308</v>
      </c>
      <c r="S1640" s="467" t="s">
        <v>61</v>
      </c>
      <c r="T1640" s="467" t="s">
        <v>240</v>
      </c>
      <c r="U1640" s="467" t="s">
        <v>302</v>
      </c>
      <c r="V1640" s="467">
        <v>178.09</v>
      </c>
      <c r="W1640" s="467">
        <v>200</v>
      </c>
    </row>
    <row r="1641" spans="1:23">
      <c r="A1641" s="467"/>
      <c r="B1641" s="467"/>
      <c r="C1641" s="468" t="s">
        <v>4473</v>
      </c>
      <c r="D1641" s="467" t="s">
        <v>219</v>
      </c>
      <c r="E1641" s="467" t="s">
        <v>259</v>
      </c>
      <c r="F1641" s="472">
        <v>43555</v>
      </c>
      <c r="G1641" s="467" t="s">
        <v>304</v>
      </c>
      <c r="H1641" s="467" t="s">
        <v>2183</v>
      </c>
      <c r="I1641" s="467" t="s">
        <v>2170</v>
      </c>
      <c r="J1641" s="467" t="s">
        <v>576</v>
      </c>
      <c r="K1641" s="467">
        <v>30.45</v>
      </c>
      <c r="L1641" s="467" t="s">
        <v>10</v>
      </c>
      <c r="M1641" s="467">
        <v>40</v>
      </c>
      <c r="N1641" s="467" t="s">
        <v>350</v>
      </c>
      <c r="O1641" s="467" t="s">
        <v>2249</v>
      </c>
      <c r="P1641" s="467" t="s">
        <v>307</v>
      </c>
      <c r="Q1641" s="467" t="s">
        <v>2168</v>
      </c>
      <c r="R1641" s="467" t="s">
        <v>308</v>
      </c>
      <c r="S1641" s="467" t="s">
        <v>61</v>
      </c>
      <c r="T1641" s="467" t="s">
        <v>240</v>
      </c>
      <c r="U1641" s="467" t="s">
        <v>302</v>
      </c>
      <c r="V1641" s="467">
        <v>35.61</v>
      </c>
      <c r="W1641" s="467">
        <v>40</v>
      </c>
    </row>
    <row r="1642" spans="1:23">
      <c r="A1642" s="467"/>
      <c r="B1642" s="467"/>
      <c r="C1642" s="468" t="s">
        <v>4474</v>
      </c>
      <c r="D1642" s="467" t="s">
        <v>219</v>
      </c>
      <c r="E1642" s="467" t="s">
        <v>259</v>
      </c>
      <c r="F1642" s="472">
        <v>43555</v>
      </c>
      <c r="G1642" s="467" t="s">
        <v>304</v>
      </c>
      <c r="H1642" s="467" t="s">
        <v>2183</v>
      </c>
      <c r="I1642" s="467" t="s">
        <v>2170</v>
      </c>
      <c r="J1642" s="467" t="s">
        <v>577</v>
      </c>
      <c r="K1642" s="467">
        <v>380.68</v>
      </c>
      <c r="L1642" s="467" t="s">
        <v>10</v>
      </c>
      <c r="M1642" s="467">
        <v>500</v>
      </c>
      <c r="N1642" s="467" t="s">
        <v>350</v>
      </c>
      <c r="O1642" s="467" t="s">
        <v>2249</v>
      </c>
      <c r="P1642" s="467" t="s">
        <v>307</v>
      </c>
      <c r="Q1642" s="467" t="s">
        <v>2168</v>
      </c>
      <c r="R1642" s="467" t="s">
        <v>308</v>
      </c>
      <c r="S1642" s="467" t="s">
        <v>61</v>
      </c>
      <c r="T1642" s="467" t="s">
        <v>240</v>
      </c>
      <c r="U1642" s="467" t="s">
        <v>302</v>
      </c>
      <c r="V1642" s="467">
        <v>445.22</v>
      </c>
      <c r="W1642" s="467">
        <v>500</v>
      </c>
    </row>
    <row r="1643" spans="1:23">
      <c r="A1643" s="467"/>
      <c r="B1643" s="467"/>
      <c r="C1643" s="468" t="s">
        <v>4475</v>
      </c>
      <c r="D1643" s="467" t="s">
        <v>219</v>
      </c>
      <c r="E1643" s="467" t="s">
        <v>259</v>
      </c>
      <c r="F1643" s="472">
        <v>43555</v>
      </c>
      <c r="G1643" s="467" t="s">
        <v>304</v>
      </c>
      <c r="H1643" s="467" t="s">
        <v>2183</v>
      </c>
      <c r="I1643" s="467" t="s">
        <v>2170</v>
      </c>
      <c r="J1643" s="467" t="s">
        <v>578</v>
      </c>
      <c r="K1643" s="467">
        <v>304.54000000000002</v>
      </c>
      <c r="L1643" s="467" t="s">
        <v>10</v>
      </c>
      <c r="M1643" s="467">
        <v>400</v>
      </c>
      <c r="N1643" s="467" t="s">
        <v>350</v>
      </c>
      <c r="O1643" s="467" t="s">
        <v>2249</v>
      </c>
      <c r="P1643" s="467" t="s">
        <v>307</v>
      </c>
      <c r="Q1643" s="467" t="s">
        <v>2168</v>
      </c>
      <c r="R1643" s="467" t="s">
        <v>308</v>
      </c>
      <c r="S1643" s="467" t="s">
        <v>61</v>
      </c>
      <c r="T1643" s="467" t="s">
        <v>240</v>
      </c>
      <c r="U1643" s="467" t="s">
        <v>302</v>
      </c>
      <c r="V1643" s="467">
        <v>356.17</v>
      </c>
      <c r="W1643" s="467">
        <v>400</v>
      </c>
    </row>
    <row r="1644" spans="1:23">
      <c r="A1644" s="467"/>
      <c r="B1644" s="467"/>
      <c r="C1644" s="468" t="s">
        <v>4476</v>
      </c>
      <c r="D1644" s="467" t="s">
        <v>219</v>
      </c>
      <c r="E1644" s="467" t="s">
        <v>259</v>
      </c>
      <c r="F1644" s="472">
        <v>43555</v>
      </c>
      <c r="G1644" s="467" t="s">
        <v>304</v>
      </c>
      <c r="H1644" s="467" t="s">
        <v>2183</v>
      </c>
      <c r="I1644" s="467" t="s">
        <v>2170</v>
      </c>
      <c r="J1644" s="467" t="s">
        <v>579</v>
      </c>
      <c r="K1644" s="467">
        <v>152.27000000000001</v>
      </c>
      <c r="L1644" s="467" t="s">
        <v>10</v>
      </c>
      <c r="M1644" s="467">
        <v>200</v>
      </c>
      <c r="N1644" s="467" t="s">
        <v>350</v>
      </c>
      <c r="O1644" s="467" t="s">
        <v>2249</v>
      </c>
      <c r="P1644" s="467" t="s">
        <v>307</v>
      </c>
      <c r="Q1644" s="467" t="s">
        <v>2168</v>
      </c>
      <c r="R1644" s="467" t="s">
        <v>308</v>
      </c>
      <c r="S1644" s="467" t="s">
        <v>61</v>
      </c>
      <c r="T1644" s="467" t="s">
        <v>240</v>
      </c>
      <c r="U1644" s="467" t="s">
        <v>302</v>
      </c>
      <c r="V1644" s="467">
        <v>178.09</v>
      </c>
      <c r="W1644" s="467">
        <v>200</v>
      </c>
    </row>
    <row r="1645" spans="1:23">
      <c r="A1645" s="467"/>
      <c r="B1645" s="467"/>
      <c r="C1645" s="468" t="s">
        <v>4477</v>
      </c>
      <c r="D1645" s="467" t="s">
        <v>219</v>
      </c>
      <c r="E1645" s="467" t="s">
        <v>259</v>
      </c>
      <c r="F1645" s="472">
        <v>43555</v>
      </c>
      <c r="G1645" s="467" t="s">
        <v>304</v>
      </c>
      <c r="H1645" s="467" t="s">
        <v>2183</v>
      </c>
      <c r="I1645" s="467" t="s">
        <v>2170</v>
      </c>
      <c r="J1645" s="467" t="s">
        <v>580</v>
      </c>
      <c r="K1645" s="467">
        <v>152.27000000000001</v>
      </c>
      <c r="L1645" s="467" t="s">
        <v>10</v>
      </c>
      <c r="M1645" s="467">
        <v>200</v>
      </c>
      <c r="N1645" s="467" t="s">
        <v>350</v>
      </c>
      <c r="O1645" s="467" t="s">
        <v>2249</v>
      </c>
      <c r="P1645" s="467" t="s">
        <v>307</v>
      </c>
      <c r="Q1645" s="467" t="s">
        <v>2168</v>
      </c>
      <c r="R1645" s="467" t="s">
        <v>308</v>
      </c>
      <c r="S1645" s="467" t="s">
        <v>61</v>
      </c>
      <c r="T1645" s="467" t="s">
        <v>240</v>
      </c>
      <c r="U1645" s="467" t="s">
        <v>302</v>
      </c>
      <c r="V1645" s="467">
        <v>178.09</v>
      </c>
      <c r="W1645" s="467">
        <v>200</v>
      </c>
    </row>
    <row r="1646" spans="1:23">
      <c r="A1646" s="467"/>
      <c r="B1646" s="467"/>
      <c r="C1646" s="468" t="s">
        <v>4478</v>
      </c>
      <c r="D1646" s="467" t="s">
        <v>219</v>
      </c>
      <c r="E1646" s="467" t="s">
        <v>259</v>
      </c>
      <c r="F1646" s="472">
        <v>43555</v>
      </c>
      <c r="G1646" s="467" t="s">
        <v>304</v>
      </c>
      <c r="H1646" s="467" t="s">
        <v>2183</v>
      </c>
      <c r="I1646" s="467" t="s">
        <v>2170</v>
      </c>
      <c r="J1646" s="467" t="s">
        <v>581</v>
      </c>
      <c r="K1646" s="467">
        <v>183.76</v>
      </c>
      <c r="L1646" s="467" t="s">
        <v>10</v>
      </c>
      <c r="M1646" s="467">
        <v>241.36</v>
      </c>
      <c r="N1646" s="467" t="s">
        <v>350</v>
      </c>
      <c r="O1646" s="467" t="s">
        <v>2249</v>
      </c>
      <c r="P1646" s="467" t="s">
        <v>307</v>
      </c>
      <c r="Q1646" s="467" t="s">
        <v>2168</v>
      </c>
      <c r="R1646" s="467" t="s">
        <v>308</v>
      </c>
      <c r="S1646" s="467" t="s">
        <v>61</v>
      </c>
      <c r="T1646" s="467" t="s">
        <v>240</v>
      </c>
      <c r="U1646" s="467" t="s">
        <v>302</v>
      </c>
      <c r="V1646" s="467">
        <v>214.92</v>
      </c>
      <c r="W1646" s="467">
        <v>241.36</v>
      </c>
    </row>
    <row r="1647" spans="1:23">
      <c r="A1647" s="467"/>
      <c r="B1647" s="467"/>
      <c r="C1647" s="468" t="s">
        <v>4479</v>
      </c>
      <c r="D1647" s="467" t="s">
        <v>219</v>
      </c>
      <c r="E1647" s="467" t="s">
        <v>259</v>
      </c>
      <c r="F1647" s="472">
        <v>43585</v>
      </c>
      <c r="G1647" s="467" t="s">
        <v>1187</v>
      </c>
      <c r="H1647" s="467" t="s">
        <v>4179</v>
      </c>
      <c r="I1647" s="467" t="s">
        <v>2791</v>
      </c>
      <c r="J1647" s="467" t="s">
        <v>1188</v>
      </c>
      <c r="K1647" s="467">
        <v>80.510000000000005</v>
      </c>
      <c r="L1647" s="467" t="s">
        <v>10</v>
      </c>
      <c r="M1647" s="467">
        <v>105</v>
      </c>
      <c r="N1647" s="467" t="s">
        <v>412</v>
      </c>
      <c r="O1647" s="467" t="s">
        <v>2286</v>
      </c>
      <c r="P1647" s="467" t="s">
        <v>445</v>
      </c>
      <c r="Q1647" s="467" t="s">
        <v>547</v>
      </c>
      <c r="R1647" s="467" t="s">
        <v>2168</v>
      </c>
      <c r="S1647" s="467" t="s">
        <v>61</v>
      </c>
      <c r="T1647" s="467" t="s">
        <v>240</v>
      </c>
      <c r="U1647" s="467" t="s">
        <v>302</v>
      </c>
      <c r="V1647" s="467">
        <v>94.1</v>
      </c>
      <c r="W1647" s="467">
        <v>105</v>
      </c>
    </row>
    <row r="1648" spans="1:23">
      <c r="A1648" s="467"/>
      <c r="B1648" s="467"/>
      <c r="C1648" s="468" t="s">
        <v>4480</v>
      </c>
      <c r="D1648" s="467" t="s">
        <v>219</v>
      </c>
      <c r="E1648" s="467" t="s">
        <v>259</v>
      </c>
      <c r="F1648" s="472">
        <v>43585</v>
      </c>
      <c r="G1648" s="467" t="s">
        <v>1189</v>
      </c>
      <c r="H1648" s="467" t="s">
        <v>4481</v>
      </c>
      <c r="I1648" s="467" t="s">
        <v>2791</v>
      </c>
      <c r="J1648" s="467" t="s">
        <v>567</v>
      </c>
      <c r="K1648" s="467">
        <v>-41.44</v>
      </c>
      <c r="L1648" s="467" t="s">
        <v>10</v>
      </c>
      <c r="M1648" s="467">
        <v>-54.43</v>
      </c>
      <c r="N1648" s="467" t="s">
        <v>350</v>
      </c>
      <c r="O1648" s="467" t="s">
        <v>2249</v>
      </c>
      <c r="P1648" s="467" t="s">
        <v>307</v>
      </c>
      <c r="Q1648" s="467" t="s">
        <v>2168</v>
      </c>
      <c r="R1648" s="467" t="s">
        <v>308</v>
      </c>
      <c r="S1648" s="467" t="s">
        <v>61</v>
      </c>
      <c r="T1648" s="467" t="s">
        <v>240</v>
      </c>
      <c r="U1648" s="467" t="s">
        <v>302</v>
      </c>
      <c r="V1648" s="467">
        <v>-48.44</v>
      </c>
      <c r="W1648" s="467">
        <v>-54.43</v>
      </c>
    </row>
    <row r="1649" spans="1:23">
      <c r="A1649" s="467"/>
      <c r="B1649" s="467"/>
      <c r="C1649" s="468" t="s">
        <v>4482</v>
      </c>
      <c r="D1649" s="467" t="s">
        <v>219</v>
      </c>
      <c r="E1649" s="467" t="s">
        <v>259</v>
      </c>
      <c r="F1649" s="472">
        <v>43585</v>
      </c>
      <c r="G1649" s="467" t="s">
        <v>1189</v>
      </c>
      <c r="H1649" s="467" t="s">
        <v>4481</v>
      </c>
      <c r="I1649" s="467" t="s">
        <v>2791</v>
      </c>
      <c r="J1649" s="467" t="s">
        <v>568</v>
      </c>
      <c r="K1649" s="467">
        <v>-6.63</v>
      </c>
      <c r="L1649" s="467" t="s">
        <v>10</v>
      </c>
      <c r="M1649" s="467">
        <v>-8.7100000000000009</v>
      </c>
      <c r="N1649" s="467" t="s">
        <v>350</v>
      </c>
      <c r="O1649" s="467" t="s">
        <v>2249</v>
      </c>
      <c r="P1649" s="467" t="s">
        <v>307</v>
      </c>
      <c r="Q1649" s="467" t="s">
        <v>2168</v>
      </c>
      <c r="R1649" s="467" t="s">
        <v>308</v>
      </c>
      <c r="S1649" s="467" t="s">
        <v>61</v>
      </c>
      <c r="T1649" s="467" t="s">
        <v>240</v>
      </c>
      <c r="U1649" s="467" t="s">
        <v>302</v>
      </c>
      <c r="V1649" s="467">
        <v>-7.75</v>
      </c>
      <c r="W1649" s="467">
        <v>-8.7100000000000009</v>
      </c>
    </row>
    <row r="1650" spans="1:23">
      <c r="A1650" s="467"/>
      <c r="B1650" s="467"/>
      <c r="C1650" s="468" t="s">
        <v>4483</v>
      </c>
      <c r="D1650" s="467" t="s">
        <v>219</v>
      </c>
      <c r="E1650" s="467" t="s">
        <v>259</v>
      </c>
      <c r="F1650" s="472">
        <v>43585</v>
      </c>
      <c r="G1650" s="467" t="s">
        <v>1189</v>
      </c>
      <c r="H1650" s="467" t="s">
        <v>4481</v>
      </c>
      <c r="I1650" s="467" t="s">
        <v>2791</v>
      </c>
      <c r="J1650" s="467" t="s">
        <v>569</v>
      </c>
      <c r="K1650" s="467">
        <v>-11.42</v>
      </c>
      <c r="L1650" s="467" t="s">
        <v>10</v>
      </c>
      <c r="M1650" s="467">
        <v>-15</v>
      </c>
      <c r="N1650" s="467" t="s">
        <v>350</v>
      </c>
      <c r="O1650" s="467" t="s">
        <v>2249</v>
      </c>
      <c r="P1650" s="467" t="s">
        <v>307</v>
      </c>
      <c r="Q1650" s="467" t="s">
        <v>2168</v>
      </c>
      <c r="R1650" s="467" t="s">
        <v>308</v>
      </c>
      <c r="S1650" s="467" t="s">
        <v>61</v>
      </c>
      <c r="T1650" s="467" t="s">
        <v>240</v>
      </c>
      <c r="U1650" s="467" t="s">
        <v>302</v>
      </c>
      <c r="V1650" s="467">
        <v>-13.35</v>
      </c>
      <c r="W1650" s="467">
        <v>-15</v>
      </c>
    </row>
    <row r="1651" spans="1:23">
      <c r="A1651" s="467"/>
      <c r="B1651" s="467"/>
      <c r="C1651" s="468" t="s">
        <v>4484</v>
      </c>
      <c r="D1651" s="467" t="s">
        <v>219</v>
      </c>
      <c r="E1651" s="467" t="s">
        <v>259</v>
      </c>
      <c r="F1651" s="472">
        <v>43585</v>
      </c>
      <c r="G1651" s="467" t="s">
        <v>1189</v>
      </c>
      <c r="H1651" s="467" t="s">
        <v>4481</v>
      </c>
      <c r="I1651" s="467" t="s">
        <v>2791</v>
      </c>
      <c r="J1651" s="467" t="s">
        <v>570</v>
      </c>
      <c r="K1651" s="467">
        <v>-81.459999999999994</v>
      </c>
      <c r="L1651" s="467" t="s">
        <v>10</v>
      </c>
      <c r="M1651" s="467">
        <v>-107</v>
      </c>
      <c r="N1651" s="467" t="s">
        <v>350</v>
      </c>
      <c r="O1651" s="467" t="s">
        <v>2249</v>
      </c>
      <c r="P1651" s="467" t="s">
        <v>307</v>
      </c>
      <c r="Q1651" s="467" t="s">
        <v>2168</v>
      </c>
      <c r="R1651" s="467" t="s">
        <v>308</v>
      </c>
      <c r="S1651" s="467" t="s">
        <v>61</v>
      </c>
      <c r="T1651" s="467" t="s">
        <v>240</v>
      </c>
      <c r="U1651" s="467" t="s">
        <v>302</v>
      </c>
      <c r="V1651" s="467">
        <v>-95.21</v>
      </c>
      <c r="W1651" s="467">
        <v>-107</v>
      </c>
    </row>
    <row r="1652" spans="1:23">
      <c r="A1652" s="467"/>
      <c r="B1652" s="467"/>
      <c r="C1652" s="468" t="s">
        <v>4485</v>
      </c>
      <c r="D1652" s="467" t="s">
        <v>219</v>
      </c>
      <c r="E1652" s="467" t="s">
        <v>259</v>
      </c>
      <c r="F1652" s="472">
        <v>43585</v>
      </c>
      <c r="G1652" s="467" t="s">
        <v>1189</v>
      </c>
      <c r="H1652" s="467" t="s">
        <v>4481</v>
      </c>
      <c r="I1652" s="467" t="s">
        <v>2791</v>
      </c>
      <c r="J1652" s="467" t="s">
        <v>571</v>
      </c>
      <c r="K1652" s="467">
        <v>-51.77</v>
      </c>
      <c r="L1652" s="467" t="s">
        <v>10</v>
      </c>
      <c r="M1652" s="467">
        <v>-68</v>
      </c>
      <c r="N1652" s="467" t="s">
        <v>350</v>
      </c>
      <c r="O1652" s="467" t="s">
        <v>2249</v>
      </c>
      <c r="P1652" s="467" t="s">
        <v>307</v>
      </c>
      <c r="Q1652" s="467" t="s">
        <v>2168</v>
      </c>
      <c r="R1652" s="467" t="s">
        <v>308</v>
      </c>
      <c r="S1652" s="467" t="s">
        <v>61</v>
      </c>
      <c r="T1652" s="467" t="s">
        <v>240</v>
      </c>
      <c r="U1652" s="467" t="s">
        <v>302</v>
      </c>
      <c r="V1652" s="467">
        <v>-60.51</v>
      </c>
      <c r="W1652" s="467">
        <v>-68</v>
      </c>
    </row>
    <row r="1653" spans="1:23">
      <c r="A1653" s="467"/>
      <c r="B1653" s="467"/>
      <c r="C1653" s="468" t="s">
        <v>4486</v>
      </c>
      <c r="D1653" s="467" t="s">
        <v>219</v>
      </c>
      <c r="E1653" s="467" t="s">
        <v>259</v>
      </c>
      <c r="F1653" s="472">
        <v>43585</v>
      </c>
      <c r="G1653" s="467" t="s">
        <v>1189</v>
      </c>
      <c r="H1653" s="467" t="s">
        <v>4481</v>
      </c>
      <c r="I1653" s="467" t="s">
        <v>2791</v>
      </c>
      <c r="J1653" s="467" t="s">
        <v>572</v>
      </c>
      <c r="K1653" s="467">
        <v>-22.84</v>
      </c>
      <c r="L1653" s="467" t="s">
        <v>10</v>
      </c>
      <c r="M1653" s="467">
        <v>-30</v>
      </c>
      <c r="N1653" s="467" t="s">
        <v>350</v>
      </c>
      <c r="O1653" s="467" t="s">
        <v>2249</v>
      </c>
      <c r="P1653" s="467" t="s">
        <v>307</v>
      </c>
      <c r="Q1653" s="467" t="s">
        <v>2168</v>
      </c>
      <c r="R1653" s="467" t="s">
        <v>308</v>
      </c>
      <c r="S1653" s="467" t="s">
        <v>61</v>
      </c>
      <c r="T1653" s="467" t="s">
        <v>240</v>
      </c>
      <c r="U1653" s="467" t="s">
        <v>302</v>
      </c>
      <c r="V1653" s="467">
        <v>-26.7</v>
      </c>
      <c r="W1653" s="467">
        <v>-30</v>
      </c>
    </row>
    <row r="1654" spans="1:23">
      <c r="A1654" s="467"/>
      <c r="B1654" s="467"/>
      <c r="C1654" s="468" t="s">
        <v>4487</v>
      </c>
      <c r="D1654" s="467" t="s">
        <v>219</v>
      </c>
      <c r="E1654" s="467" t="s">
        <v>259</v>
      </c>
      <c r="F1654" s="472">
        <v>43585</v>
      </c>
      <c r="G1654" s="467" t="s">
        <v>1189</v>
      </c>
      <c r="H1654" s="467" t="s">
        <v>4481</v>
      </c>
      <c r="I1654" s="467" t="s">
        <v>2791</v>
      </c>
      <c r="J1654" s="467" t="s">
        <v>573</v>
      </c>
      <c r="K1654" s="467">
        <v>-15.23</v>
      </c>
      <c r="L1654" s="467" t="s">
        <v>10</v>
      </c>
      <c r="M1654" s="467">
        <v>-20</v>
      </c>
      <c r="N1654" s="467" t="s">
        <v>350</v>
      </c>
      <c r="O1654" s="467" t="s">
        <v>2249</v>
      </c>
      <c r="P1654" s="467" t="s">
        <v>307</v>
      </c>
      <c r="Q1654" s="467" t="s">
        <v>2168</v>
      </c>
      <c r="R1654" s="467" t="s">
        <v>308</v>
      </c>
      <c r="S1654" s="467" t="s">
        <v>61</v>
      </c>
      <c r="T1654" s="467" t="s">
        <v>240</v>
      </c>
      <c r="U1654" s="467" t="s">
        <v>302</v>
      </c>
      <c r="V1654" s="467">
        <v>-17.8</v>
      </c>
      <c r="W1654" s="467">
        <v>-20</v>
      </c>
    </row>
    <row r="1655" spans="1:23">
      <c r="A1655" s="467"/>
      <c r="B1655" s="467"/>
      <c r="C1655" s="468" t="s">
        <v>4488</v>
      </c>
      <c r="D1655" s="467" t="s">
        <v>219</v>
      </c>
      <c r="E1655" s="467" t="s">
        <v>259</v>
      </c>
      <c r="F1655" s="472">
        <v>43585</v>
      </c>
      <c r="G1655" s="467" t="s">
        <v>1189</v>
      </c>
      <c r="H1655" s="467" t="s">
        <v>4481</v>
      </c>
      <c r="I1655" s="467" t="s">
        <v>2791</v>
      </c>
      <c r="J1655" s="467" t="s">
        <v>574</v>
      </c>
      <c r="K1655" s="467">
        <v>-34.26</v>
      </c>
      <c r="L1655" s="467" t="s">
        <v>10</v>
      </c>
      <c r="M1655" s="467">
        <v>-45</v>
      </c>
      <c r="N1655" s="467" t="s">
        <v>350</v>
      </c>
      <c r="O1655" s="467" t="s">
        <v>2249</v>
      </c>
      <c r="P1655" s="467" t="s">
        <v>307</v>
      </c>
      <c r="Q1655" s="467" t="s">
        <v>2168</v>
      </c>
      <c r="R1655" s="467" t="s">
        <v>308</v>
      </c>
      <c r="S1655" s="467" t="s">
        <v>61</v>
      </c>
      <c r="T1655" s="467" t="s">
        <v>240</v>
      </c>
      <c r="U1655" s="467" t="s">
        <v>302</v>
      </c>
      <c r="V1655" s="467">
        <v>-40.04</v>
      </c>
      <c r="W1655" s="467">
        <v>-45</v>
      </c>
    </row>
    <row r="1656" spans="1:23">
      <c r="A1656" s="467"/>
      <c r="B1656" s="467"/>
      <c r="C1656" s="468" t="s">
        <v>4489</v>
      </c>
      <c r="D1656" s="467" t="s">
        <v>219</v>
      </c>
      <c r="E1656" s="467" t="s">
        <v>259</v>
      </c>
      <c r="F1656" s="472">
        <v>43585</v>
      </c>
      <c r="G1656" s="467" t="s">
        <v>1189</v>
      </c>
      <c r="H1656" s="467" t="s">
        <v>4481</v>
      </c>
      <c r="I1656" s="467" t="s">
        <v>2791</v>
      </c>
      <c r="J1656" s="467" t="s">
        <v>575</v>
      </c>
      <c r="K1656" s="467">
        <v>-152.27000000000001</v>
      </c>
      <c r="L1656" s="467" t="s">
        <v>10</v>
      </c>
      <c r="M1656" s="467">
        <v>-200</v>
      </c>
      <c r="N1656" s="467" t="s">
        <v>350</v>
      </c>
      <c r="O1656" s="467" t="s">
        <v>2249</v>
      </c>
      <c r="P1656" s="467" t="s">
        <v>307</v>
      </c>
      <c r="Q1656" s="467" t="s">
        <v>2168</v>
      </c>
      <c r="R1656" s="467" t="s">
        <v>308</v>
      </c>
      <c r="S1656" s="467" t="s">
        <v>61</v>
      </c>
      <c r="T1656" s="467" t="s">
        <v>240</v>
      </c>
      <c r="U1656" s="467" t="s">
        <v>302</v>
      </c>
      <c r="V1656" s="467">
        <v>-177.98</v>
      </c>
      <c r="W1656" s="467">
        <v>-200</v>
      </c>
    </row>
    <row r="1657" spans="1:23">
      <c r="A1657" s="467"/>
      <c r="B1657" s="467"/>
      <c r="C1657" s="468" t="s">
        <v>4490</v>
      </c>
      <c r="D1657" s="467" t="s">
        <v>219</v>
      </c>
      <c r="E1657" s="467" t="s">
        <v>259</v>
      </c>
      <c r="F1657" s="472">
        <v>43585</v>
      </c>
      <c r="G1657" s="467" t="s">
        <v>1189</v>
      </c>
      <c r="H1657" s="467" t="s">
        <v>4481</v>
      </c>
      <c r="I1657" s="467" t="s">
        <v>2791</v>
      </c>
      <c r="J1657" s="467" t="s">
        <v>576</v>
      </c>
      <c r="K1657" s="467">
        <v>-30.45</v>
      </c>
      <c r="L1657" s="467" t="s">
        <v>10</v>
      </c>
      <c r="M1657" s="467">
        <v>-40</v>
      </c>
      <c r="N1657" s="467" t="s">
        <v>350</v>
      </c>
      <c r="O1657" s="467" t="s">
        <v>2249</v>
      </c>
      <c r="P1657" s="467" t="s">
        <v>307</v>
      </c>
      <c r="Q1657" s="467" t="s">
        <v>2168</v>
      </c>
      <c r="R1657" s="467" t="s">
        <v>308</v>
      </c>
      <c r="S1657" s="467" t="s">
        <v>61</v>
      </c>
      <c r="T1657" s="467" t="s">
        <v>240</v>
      </c>
      <c r="U1657" s="467" t="s">
        <v>302</v>
      </c>
      <c r="V1657" s="467">
        <v>-35.590000000000003</v>
      </c>
      <c r="W1657" s="467">
        <v>-40</v>
      </c>
    </row>
    <row r="1658" spans="1:23">
      <c r="A1658" s="467"/>
      <c r="B1658" s="467"/>
      <c r="C1658" s="468" t="s">
        <v>4491</v>
      </c>
      <c r="D1658" s="467" t="s">
        <v>219</v>
      </c>
      <c r="E1658" s="467" t="s">
        <v>259</v>
      </c>
      <c r="F1658" s="472">
        <v>43585</v>
      </c>
      <c r="G1658" s="467" t="s">
        <v>1189</v>
      </c>
      <c r="H1658" s="467" t="s">
        <v>4481</v>
      </c>
      <c r="I1658" s="467" t="s">
        <v>2791</v>
      </c>
      <c r="J1658" s="467" t="s">
        <v>577</v>
      </c>
      <c r="K1658" s="467">
        <v>-380.68</v>
      </c>
      <c r="L1658" s="467" t="s">
        <v>10</v>
      </c>
      <c r="M1658" s="467">
        <v>-500</v>
      </c>
      <c r="N1658" s="467" t="s">
        <v>350</v>
      </c>
      <c r="O1658" s="467" t="s">
        <v>2249</v>
      </c>
      <c r="P1658" s="467" t="s">
        <v>307</v>
      </c>
      <c r="Q1658" s="467" t="s">
        <v>2168</v>
      </c>
      <c r="R1658" s="467" t="s">
        <v>308</v>
      </c>
      <c r="S1658" s="467" t="s">
        <v>61</v>
      </c>
      <c r="T1658" s="467" t="s">
        <v>240</v>
      </c>
      <c r="U1658" s="467" t="s">
        <v>302</v>
      </c>
      <c r="V1658" s="467">
        <v>-444.95</v>
      </c>
      <c r="W1658" s="467">
        <v>-500</v>
      </c>
    </row>
    <row r="1659" spans="1:23">
      <c r="A1659" s="467"/>
      <c r="B1659" s="467"/>
      <c r="C1659" s="468" t="s">
        <v>4492</v>
      </c>
      <c r="D1659" s="467" t="s">
        <v>219</v>
      </c>
      <c r="E1659" s="467" t="s">
        <v>259</v>
      </c>
      <c r="F1659" s="472">
        <v>43585</v>
      </c>
      <c r="G1659" s="467" t="s">
        <v>1189</v>
      </c>
      <c r="H1659" s="467" t="s">
        <v>4481</v>
      </c>
      <c r="I1659" s="467" t="s">
        <v>2791</v>
      </c>
      <c r="J1659" s="467" t="s">
        <v>578</v>
      </c>
      <c r="K1659" s="467">
        <v>-304.54000000000002</v>
      </c>
      <c r="L1659" s="467" t="s">
        <v>10</v>
      </c>
      <c r="M1659" s="467">
        <v>-400</v>
      </c>
      <c r="N1659" s="467" t="s">
        <v>350</v>
      </c>
      <c r="O1659" s="467" t="s">
        <v>2249</v>
      </c>
      <c r="P1659" s="467" t="s">
        <v>307</v>
      </c>
      <c r="Q1659" s="467" t="s">
        <v>2168</v>
      </c>
      <c r="R1659" s="467" t="s">
        <v>308</v>
      </c>
      <c r="S1659" s="467" t="s">
        <v>61</v>
      </c>
      <c r="T1659" s="467" t="s">
        <v>240</v>
      </c>
      <c r="U1659" s="467" t="s">
        <v>302</v>
      </c>
      <c r="V1659" s="467">
        <v>-355.96</v>
      </c>
      <c r="W1659" s="467">
        <v>-400</v>
      </c>
    </row>
    <row r="1660" spans="1:23">
      <c r="A1660" s="467"/>
      <c r="B1660" s="467"/>
      <c r="C1660" s="468" t="s">
        <v>4493</v>
      </c>
      <c r="D1660" s="467" t="s">
        <v>219</v>
      </c>
      <c r="E1660" s="467" t="s">
        <v>259</v>
      </c>
      <c r="F1660" s="472">
        <v>43585</v>
      </c>
      <c r="G1660" s="467" t="s">
        <v>1189</v>
      </c>
      <c r="H1660" s="467" t="s">
        <v>4481</v>
      </c>
      <c r="I1660" s="467" t="s">
        <v>2791</v>
      </c>
      <c r="J1660" s="467" t="s">
        <v>579</v>
      </c>
      <c r="K1660" s="467">
        <v>-152.27000000000001</v>
      </c>
      <c r="L1660" s="467" t="s">
        <v>10</v>
      </c>
      <c r="M1660" s="467">
        <v>-200</v>
      </c>
      <c r="N1660" s="467" t="s">
        <v>350</v>
      </c>
      <c r="O1660" s="467" t="s">
        <v>2249</v>
      </c>
      <c r="P1660" s="467" t="s">
        <v>307</v>
      </c>
      <c r="Q1660" s="467" t="s">
        <v>2168</v>
      </c>
      <c r="R1660" s="467" t="s">
        <v>308</v>
      </c>
      <c r="S1660" s="467" t="s">
        <v>61</v>
      </c>
      <c r="T1660" s="467" t="s">
        <v>240</v>
      </c>
      <c r="U1660" s="467" t="s">
        <v>302</v>
      </c>
      <c r="V1660" s="467">
        <v>-177.98</v>
      </c>
      <c r="W1660" s="467">
        <v>-200</v>
      </c>
    </row>
    <row r="1661" spans="1:23">
      <c r="A1661" s="467"/>
      <c r="B1661" s="467"/>
      <c r="C1661" s="468" t="s">
        <v>4494</v>
      </c>
      <c r="D1661" s="467" t="s">
        <v>219</v>
      </c>
      <c r="E1661" s="467" t="s">
        <v>259</v>
      </c>
      <c r="F1661" s="472">
        <v>43585</v>
      </c>
      <c r="G1661" s="467" t="s">
        <v>1189</v>
      </c>
      <c r="H1661" s="467" t="s">
        <v>4481</v>
      </c>
      <c r="I1661" s="467" t="s">
        <v>2791</v>
      </c>
      <c r="J1661" s="467" t="s">
        <v>580</v>
      </c>
      <c r="K1661" s="467">
        <v>-152.27000000000001</v>
      </c>
      <c r="L1661" s="467" t="s">
        <v>10</v>
      </c>
      <c r="M1661" s="467">
        <v>-200</v>
      </c>
      <c r="N1661" s="467" t="s">
        <v>350</v>
      </c>
      <c r="O1661" s="467" t="s">
        <v>2249</v>
      </c>
      <c r="P1661" s="467" t="s">
        <v>307</v>
      </c>
      <c r="Q1661" s="467" t="s">
        <v>2168</v>
      </c>
      <c r="R1661" s="467" t="s">
        <v>308</v>
      </c>
      <c r="S1661" s="467" t="s">
        <v>61</v>
      </c>
      <c r="T1661" s="467" t="s">
        <v>240</v>
      </c>
      <c r="U1661" s="467" t="s">
        <v>302</v>
      </c>
      <c r="V1661" s="467">
        <v>-177.98</v>
      </c>
      <c r="W1661" s="467">
        <v>-200</v>
      </c>
    </row>
    <row r="1662" spans="1:23">
      <c r="A1662" s="467"/>
      <c r="B1662" s="467"/>
      <c r="C1662" s="468" t="s">
        <v>4495</v>
      </c>
      <c r="D1662" s="467" t="s">
        <v>219</v>
      </c>
      <c r="E1662" s="467" t="s">
        <v>259</v>
      </c>
      <c r="F1662" s="472">
        <v>43585</v>
      </c>
      <c r="G1662" s="467" t="s">
        <v>1189</v>
      </c>
      <c r="H1662" s="467" t="s">
        <v>4481</v>
      </c>
      <c r="I1662" s="467" t="s">
        <v>2791</v>
      </c>
      <c r="J1662" s="467" t="s">
        <v>581</v>
      </c>
      <c r="K1662" s="467">
        <v>-183.76</v>
      </c>
      <c r="L1662" s="467" t="s">
        <v>10</v>
      </c>
      <c r="M1662" s="467">
        <v>-241.36</v>
      </c>
      <c r="N1662" s="467" t="s">
        <v>350</v>
      </c>
      <c r="O1662" s="467" t="s">
        <v>2249</v>
      </c>
      <c r="P1662" s="467" t="s">
        <v>307</v>
      </c>
      <c r="Q1662" s="467" t="s">
        <v>2168</v>
      </c>
      <c r="R1662" s="467" t="s">
        <v>308</v>
      </c>
      <c r="S1662" s="467" t="s">
        <v>61</v>
      </c>
      <c r="T1662" s="467" t="s">
        <v>240</v>
      </c>
      <c r="U1662" s="467" t="s">
        <v>302</v>
      </c>
      <c r="V1662" s="467">
        <v>-214.79</v>
      </c>
      <c r="W1662" s="467">
        <v>-241.36</v>
      </c>
    </row>
    <row r="1663" spans="1:23">
      <c r="A1663" s="467"/>
      <c r="B1663" s="467"/>
      <c r="C1663" s="468" t="s">
        <v>4496</v>
      </c>
      <c r="D1663" s="467" t="s">
        <v>219</v>
      </c>
      <c r="E1663" s="467" t="s">
        <v>259</v>
      </c>
      <c r="F1663" s="472">
        <v>43616</v>
      </c>
      <c r="G1663" s="467" t="s">
        <v>1190</v>
      </c>
      <c r="H1663" s="467" t="s">
        <v>3407</v>
      </c>
      <c r="I1663" s="467" t="s">
        <v>2800</v>
      </c>
      <c r="J1663" s="467" t="s">
        <v>1191</v>
      </c>
      <c r="K1663" s="467">
        <v>23.02</v>
      </c>
      <c r="L1663" s="467" t="s">
        <v>10</v>
      </c>
      <c r="M1663" s="467">
        <v>30</v>
      </c>
      <c r="N1663" s="467" t="s">
        <v>410</v>
      </c>
      <c r="O1663" s="467" t="s">
        <v>2260</v>
      </c>
      <c r="P1663" s="467" t="s">
        <v>445</v>
      </c>
      <c r="Q1663" s="467" t="s">
        <v>547</v>
      </c>
      <c r="R1663" s="467" t="s">
        <v>2168</v>
      </c>
      <c r="S1663" s="467" t="s">
        <v>61</v>
      </c>
      <c r="T1663" s="467" t="s">
        <v>240</v>
      </c>
      <c r="U1663" s="467" t="s">
        <v>302</v>
      </c>
      <c r="V1663" s="467">
        <v>26.66</v>
      </c>
      <c r="W1663" s="467">
        <v>30</v>
      </c>
    </row>
    <row r="1664" spans="1:23">
      <c r="A1664" s="467"/>
      <c r="B1664" s="467"/>
      <c r="C1664" s="468" t="s">
        <v>4497</v>
      </c>
      <c r="D1664" s="467" t="s">
        <v>219</v>
      </c>
      <c r="E1664" s="467" t="s">
        <v>259</v>
      </c>
      <c r="F1664" s="472">
        <v>43616</v>
      </c>
      <c r="G1664" s="467" t="s">
        <v>1192</v>
      </c>
      <c r="H1664" s="467" t="s">
        <v>2799</v>
      </c>
      <c r="I1664" s="467" t="s">
        <v>2800</v>
      </c>
      <c r="J1664" s="467" t="s">
        <v>1193</v>
      </c>
      <c r="K1664" s="467">
        <v>7.67</v>
      </c>
      <c r="L1664" s="467" t="s">
        <v>10</v>
      </c>
      <c r="M1664" s="467">
        <v>10</v>
      </c>
      <c r="N1664" s="467" t="s">
        <v>410</v>
      </c>
      <c r="O1664" s="467" t="s">
        <v>2260</v>
      </c>
      <c r="P1664" s="467" t="s">
        <v>307</v>
      </c>
      <c r="Q1664" s="467" t="s">
        <v>446</v>
      </c>
      <c r="R1664" s="467" t="s">
        <v>2168</v>
      </c>
      <c r="S1664" s="467" t="s">
        <v>61</v>
      </c>
      <c r="T1664" s="467" t="s">
        <v>240</v>
      </c>
      <c r="U1664" s="467" t="s">
        <v>302</v>
      </c>
      <c r="V1664" s="467">
        <v>8.8800000000000008</v>
      </c>
      <c r="W1664" s="467">
        <v>10</v>
      </c>
    </row>
    <row r="1665" spans="1:23">
      <c r="A1665" s="467"/>
      <c r="B1665" s="467"/>
      <c r="C1665" s="468" t="s">
        <v>4498</v>
      </c>
      <c r="D1665" s="467" t="s">
        <v>219</v>
      </c>
      <c r="E1665" s="467" t="s">
        <v>259</v>
      </c>
      <c r="F1665" s="472">
        <v>43616</v>
      </c>
      <c r="G1665" s="467" t="s">
        <v>1194</v>
      </c>
      <c r="H1665" s="467" t="s">
        <v>3407</v>
      </c>
      <c r="I1665" s="467" t="s">
        <v>2800</v>
      </c>
      <c r="J1665" s="467" t="s">
        <v>1195</v>
      </c>
      <c r="K1665" s="467">
        <v>1.53</v>
      </c>
      <c r="L1665" s="467" t="s">
        <v>10</v>
      </c>
      <c r="M1665" s="467">
        <v>2</v>
      </c>
      <c r="N1665" s="467" t="s">
        <v>410</v>
      </c>
      <c r="O1665" s="467" t="s">
        <v>2260</v>
      </c>
      <c r="P1665" s="467" t="s">
        <v>445</v>
      </c>
      <c r="Q1665" s="467" t="s">
        <v>420</v>
      </c>
      <c r="R1665" s="467" t="s">
        <v>2168</v>
      </c>
      <c r="S1665" s="467" t="s">
        <v>61</v>
      </c>
      <c r="T1665" s="467" t="s">
        <v>240</v>
      </c>
      <c r="U1665" s="467" t="s">
        <v>302</v>
      </c>
      <c r="V1665" s="467">
        <v>1.77</v>
      </c>
      <c r="W1665" s="467">
        <v>2</v>
      </c>
    </row>
    <row r="1666" spans="1:23">
      <c r="A1666" s="467"/>
      <c r="B1666" s="467"/>
      <c r="C1666" s="468" t="s">
        <v>4499</v>
      </c>
      <c r="D1666" s="467" t="s">
        <v>219</v>
      </c>
      <c r="E1666" s="467" t="s">
        <v>259</v>
      </c>
      <c r="F1666" s="472">
        <v>43616</v>
      </c>
      <c r="G1666" s="467" t="s">
        <v>907</v>
      </c>
      <c r="H1666" s="467" t="s">
        <v>2799</v>
      </c>
      <c r="I1666" s="467" t="s">
        <v>2800</v>
      </c>
      <c r="J1666" s="467" t="s">
        <v>1196</v>
      </c>
      <c r="K1666" s="467">
        <v>57.56</v>
      </c>
      <c r="L1666" s="467" t="s">
        <v>10</v>
      </c>
      <c r="M1666" s="467">
        <v>75</v>
      </c>
      <c r="N1666" s="467" t="s">
        <v>416</v>
      </c>
      <c r="O1666" s="467" t="s">
        <v>2277</v>
      </c>
      <c r="P1666" s="467" t="s">
        <v>307</v>
      </c>
      <c r="Q1666" s="467" t="s">
        <v>947</v>
      </c>
      <c r="R1666" s="467" t="s">
        <v>2168</v>
      </c>
      <c r="S1666" s="467" t="s">
        <v>61</v>
      </c>
      <c r="T1666" s="467" t="s">
        <v>240</v>
      </c>
      <c r="U1666" s="467" t="s">
        <v>302</v>
      </c>
      <c r="V1666" s="467">
        <v>66.67</v>
      </c>
      <c r="W1666" s="467">
        <v>75</v>
      </c>
    </row>
    <row r="1667" spans="1:23">
      <c r="A1667" s="467"/>
      <c r="B1667" s="467"/>
      <c r="C1667" s="468" t="s">
        <v>4500</v>
      </c>
      <c r="D1667" s="467" t="s">
        <v>219</v>
      </c>
      <c r="E1667" s="467" t="s">
        <v>259</v>
      </c>
      <c r="F1667" s="472">
        <v>43616</v>
      </c>
      <c r="G1667" s="467" t="s">
        <v>1192</v>
      </c>
      <c r="H1667" s="467" t="s">
        <v>2799</v>
      </c>
      <c r="I1667" s="467" t="s">
        <v>2800</v>
      </c>
      <c r="J1667" s="467" t="s">
        <v>1201</v>
      </c>
      <c r="K1667" s="467">
        <v>53.72</v>
      </c>
      <c r="L1667" s="467" t="s">
        <v>10</v>
      </c>
      <c r="M1667" s="467">
        <v>70</v>
      </c>
      <c r="N1667" s="467" t="s">
        <v>412</v>
      </c>
      <c r="O1667" s="467" t="s">
        <v>2286</v>
      </c>
      <c r="P1667" s="467" t="s">
        <v>307</v>
      </c>
      <c r="Q1667" s="467" t="s">
        <v>446</v>
      </c>
      <c r="R1667" s="467" t="s">
        <v>2168</v>
      </c>
      <c r="S1667" s="467" t="s">
        <v>61</v>
      </c>
      <c r="T1667" s="467" t="s">
        <v>240</v>
      </c>
      <c r="U1667" s="467" t="s">
        <v>302</v>
      </c>
      <c r="V1667" s="467">
        <v>62.22</v>
      </c>
      <c r="W1667" s="467">
        <v>70</v>
      </c>
    </row>
    <row r="1668" spans="1:23">
      <c r="A1668" s="467"/>
      <c r="B1668" s="467"/>
      <c r="C1668" s="468" t="s">
        <v>4501</v>
      </c>
      <c r="D1668" s="467" t="s">
        <v>219</v>
      </c>
      <c r="E1668" s="467" t="s">
        <v>259</v>
      </c>
      <c r="F1668" s="472">
        <v>43616</v>
      </c>
      <c r="G1668" s="467" t="s">
        <v>1194</v>
      </c>
      <c r="H1668" s="467" t="s">
        <v>3407</v>
      </c>
      <c r="I1668" s="467" t="s">
        <v>2800</v>
      </c>
      <c r="J1668" s="467" t="s">
        <v>1197</v>
      </c>
      <c r="K1668" s="467">
        <v>85.96</v>
      </c>
      <c r="L1668" s="467" t="s">
        <v>10</v>
      </c>
      <c r="M1668" s="467">
        <v>112</v>
      </c>
      <c r="N1668" s="467" t="s">
        <v>412</v>
      </c>
      <c r="O1668" s="467" t="s">
        <v>2286</v>
      </c>
      <c r="P1668" s="467" t="s">
        <v>445</v>
      </c>
      <c r="Q1668" s="467" t="s">
        <v>420</v>
      </c>
      <c r="R1668" s="467" t="s">
        <v>2168</v>
      </c>
      <c r="S1668" s="467" t="s">
        <v>61</v>
      </c>
      <c r="T1668" s="467" t="s">
        <v>240</v>
      </c>
      <c r="U1668" s="467" t="s">
        <v>302</v>
      </c>
      <c r="V1668" s="467">
        <v>99.56</v>
      </c>
      <c r="W1668" s="467">
        <v>112</v>
      </c>
    </row>
    <row r="1669" spans="1:23">
      <c r="A1669" s="467"/>
      <c r="B1669" s="467"/>
      <c r="C1669" s="468" t="s">
        <v>4502</v>
      </c>
      <c r="D1669" s="467" t="s">
        <v>219</v>
      </c>
      <c r="E1669" s="467" t="s">
        <v>259</v>
      </c>
      <c r="F1669" s="472">
        <v>43616</v>
      </c>
      <c r="G1669" s="467" t="s">
        <v>1198</v>
      </c>
      <c r="H1669" s="467" t="s">
        <v>2799</v>
      </c>
      <c r="I1669" s="467" t="s">
        <v>2800</v>
      </c>
      <c r="J1669" s="467" t="s">
        <v>1199</v>
      </c>
      <c r="K1669" s="467">
        <v>16.12</v>
      </c>
      <c r="L1669" s="467" t="s">
        <v>10</v>
      </c>
      <c r="M1669" s="467">
        <v>21</v>
      </c>
      <c r="N1669" s="467" t="s">
        <v>412</v>
      </c>
      <c r="O1669" s="467" t="s">
        <v>2286</v>
      </c>
      <c r="P1669" s="467" t="s">
        <v>307</v>
      </c>
      <c r="Q1669" s="467" t="s">
        <v>446</v>
      </c>
      <c r="R1669" s="467" t="s">
        <v>2168</v>
      </c>
      <c r="S1669" s="467" t="s">
        <v>61</v>
      </c>
      <c r="T1669" s="467" t="s">
        <v>240</v>
      </c>
      <c r="U1669" s="467" t="s">
        <v>302</v>
      </c>
      <c r="V1669" s="467">
        <v>18.670000000000002</v>
      </c>
      <c r="W1669" s="467">
        <v>21</v>
      </c>
    </row>
    <row r="1670" spans="1:23">
      <c r="A1670" s="467"/>
      <c r="B1670" s="467"/>
      <c r="C1670" s="468" t="s">
        <v>4503</v>
      </c>
      <c r="D1670" s="467" t="s">
        <v>219</v>
      </c>
      <c r="E1670" s="467" t="s">
        <v>259</v>
      </c>
      <c r="F1670" s="472">
        <v>43616</v>
      </c>
      <c r="G1670" s="467" t="s">
        <v>907</v>
      </c>
      <c r="H1670" s="467" t="s">
        <v>2799</v>
      </c>
      <c r="I1670" s="467" t="s">
        <v>2800</v>
      </c>
      <c r="J1670" s="467" t="s">
        <v>1200</v>
      </c>
      <c r="K1670" s="467">
        <v>145.82</v>
      </c>
      <c r="L1670" s="467" t="s">
        <v>10</v>
      </c>
      <c r="M1670" s="467">
        <v>190</v>
      </c>
      <c r="N1670" s="467" t="s">
        <v>412</v>
      </c>
      <c r="O1670" s="467" t="s">
        <v>2286</v>
      </c>
      <c r="P1670" s="467" t="s">
        <v>307</v>
      </c>
      <c r="Q1670" s="467" t="s">
        <v>947</v>
      </c>
      <c r="R1670" s="467" t="s">
        <v>2168</v>
      </c>
      <c r="S1670" s="467" t="s">
        <v>61</v>
      </c>
      <c r="T1670" s="467" t="s">
        <v>240</v>
      </c>
      <c r="U1670" s="467" t="s">
        <v>302</v>
      </c>
      <c r="V1670" s="467">
        <v>168.89</v>
      </c>
      <c r="W1670" s="467">
        <v>190</v>
      </c>
    </row>
    <row r="1671" spans="1:23">
      <c r="A1671" s="467"/>
      <c r="B1671" s="467"/>
      <c r="C1671" s="468" t="s">
        <v>4504</v>
      </c>
      <c r="D1671" s="467" t="s">
        <v>219</v>
      </c>
      <c r="E1671" s="467" t="s">
        <v>259</v>
      </c>
      <c r="F1671" s="472">
        <v>43646</v>
      </c>
      <c r="G1671" s="467" t="s">
        <v>1202</v>
      </c>
      <c r="H1671" s="467" t="s">
        <v>3414</v>
      </c>
      <c r="I1671" s="467" t="s">
        <v>2201</v>
      </c>
      <c r="J1671" s="467" t="s">
        <v>1203</v>
      </c>
      <c r="K1671" s="467">
        <v>23.77</v>
      </c>
      <c r="L1671" s="467" t="s">
        <v>10</v>
      </c>
      <c r="M1671" s="467">
        <v>30</v>
      </c>
      <c r="N1671" s="467" t="s">
        <v>410</v>
      </c>
      <c r="O1671" s="467" t="s">
        <v>2260</v>
      </c>
      <c r="P1671" s="467" t="s">
        <v>445</v>
      </c>
      <c r="Q1671" s="467" t="s">
        <v>947</v>
      </c>
      <c r="R1671" s="467" t="s">
        <v>2168</v>
      </c>
      <c r="S1671" s="467" t="s">
        <v>61</v>
      </c>
      <c r="T1671" s="467" t="s">
        <v>240</v>
      </c>
      <c r="U1671" s="467" t="s">
        <v>302</v>
      </c>
      <c r="V1671" s="467">
        <v>26.9</v>
      </c>
      <c r="W1671" s="467">
        <v>30</v>
      </c>
    </row>
    <row r="1672" spans="1:23">
      <c r="A1672" s="467"/>
      <c r="B1672" s="467"/>
      <c r="C1672" s="468" t="s">
        <v>4505</v>
      </c>
      <c r="D1672" s="467" t="s">
        <v>219</v>
      </c>
      <c r="E1672" s="467" t="s">
        <v>259</v>
      </c>
      <c r="F1672" s="472">
        <v>43646</v>
      </c>
      <c r="G1672" s="467" t="s">
        <v>1202</v>
      </c>
      <c r="H1672" s="467" t="s">
        <v>3414</v>
      </c>
      <c r="I1672" s="467" t="s">
        <v>2201</v>
      </c>
      <c r="J1672" s="467" t="s">
        <v>1204</v>
      </c>
      <c r="K1672" s="467">
        <v>23.77</v>
      </c>
      <c r="L1672" s="467" t="s">
        <v>10</v>
      </c>
      <c r="M1672" s="467">
        <v>30</v>
      </c>
      <c r="N1672" s="467" t="s">
        <v>410</v>
      </c>
      <c r="O1672" s="467" t="s">
        <v>2260</v>
      </c>
      <c r="P1672" s="467" t="s">
        <v>445</v>
      </c>
      <c r="Q1672" s="467" t="s">
        <v>388</v>
      </c>
      <c r="R1672" s="467" t="s">
        <v>2168</v>
      </c>
      <c r="S1672" s="467" t="s">
        <v>61</v>
      </c>
      <c r="T1672" s="467" t="s">
        <v>240</v>
      </c>
      <c r="U1672" s="467" t="s">
        <v>302</v>
      </c>
      <c r="V1672" s="467">
        <v>26.9</v>
      </c>
      <c r="W1672" s="467">
        <v>30</v>
      </c>
    </row>
    <row r="1673" spans="1:23">
      <c r="A1673" s="467"/>
      <c r="B1673" s="467"/>
      <c r="C1673" s="468" t="s">
        <v>4506</v>
      </c>
      <c r="D1673" s="467" t="s">
        <v>219</v>
      </c>
      <c r="E1673" s="467" t="s">
        <v>259</v>
      </c>
      <c r="F1673" s="472">
        <v>43646</v>
      </c>
      <c r="G1673" s="467" t="s">
        <v>1202</v>
      </c>
      <c r="H1673" s="467" t="s">
        <v>3414</v>
      </c>
      <c r="I1673" s="467" t="s">
        <v>2201</v>
      </c>
      <c r="J1673" s="467" t="s">
        <v>1205</v>
      </c>
      <c r="K1673" s="467">
        <v>23.77</v>
      </c>
      <c r="L1673" s="467" t="s">
        <v>10</v>
      </c>
      <c r="M1673" s="467">
        <v>30</v>
      </c>
      <c r="N1673" s="467" t="s">
        <v>410</v>
      </c>
      <c r="O1673" s="467" t="s">
        <v>2260</v>
      </c>
      <c r="P1673" s="467" t="s">
        <v>445</v>
      </c>
      <c r="Q1673" s="467" t="s">
        <v>969</v>
      </c>
      <c r="R1673" s="467" t="s">
        <v>2168</v>
      </c>
      <c r="S1673" s="467" t="s">
        <v>61</v>
      </c>
      <c r="T1673" s="467" t="s">
        <v>240</v>
      </c>
      <c r="U1673" s="467" t="s">
        <v>302</v>
      </c>
      <c r="V1673" s="467">
        <v>26.9</v>
      </c>
      <c r="W1673" s="467">
        <v>30</v>
      </c>
    </row>
    <row r="1674" spans="1:23">
      <c r="A1674" s="467"/>
      <c r="B1674" s="467"/>
      <c r="C1674" s="468" t="s">
        <v>4507</v>
      </c>
      <c r="D1674" s="467" t="s">
        <v>219</v>
      </c>
      <c r="E1674" s="467" t="s">
        <v>259</v>
      </c>
      <c r="F1674" s="472">
        <v>43646</v>
      </c>
      <c r="G1674" s="467" t="s">
        <v>914</v>
      </c>
      <c r="H1674" s="467" t="s">
        <v>2402</v>
      </c>
      <c r="I1674" s="467" t="s">
        <v>2201</v>
      </c>
      <c r="J1674" s="467" t="s">
        <v>1206</v>
      </c>
      <c r="K1674" s="467">
        <v>9.51</v>
      </c>
      <c r="L1674" s="467" t="s">
        <v>10</v>
      </c>
      <c r="M1674" s="467">
        <v>12</v>
      </c>
      <c r="N1674" s="467" t="s">
        <v>416</v>
      </c>
      <c r="O1674" s="467" t="s">
        <v>2277</v>
      </c>
      <c r="P1674" s="467" t="s">
        <v>307</v>
      </c>
      <c r="Q1674" s="467" t="s">
        <v>424</v>
      </c>
      <c r="R1674" s="467" t="s">
        <v>2168</v>
      </c>
      <c r="S1674" s="467" t="s">
        <v>61</v>
      </c>
      <c r="T1674" s="467" t="s">
        <v>240</v>
      </c>
      <c r="U1674" s="467" t="s">
        <v>302</v>
      </c>
      <c r="V1674" s="467">
        <v>10.76</v>
      </c>
      <c r="W1674" s="467">
        <v>12</v>
      </c>
    </row>
    <row r="1675" spans="1:23">
      <c r="A1675" s="467"/>
      <c r="B1675" s="467"/>
      <c r="C1675" s="468" t="s">
        <v>4508</v>
      </c>
      <c r="D1675" s="467" t="s">
        <v>219</v>
      </c>
      <c r="E1675" s="467" t="s">
        <v>259</v>
      </c>
      <c r="F1675" s="472">
        <v>43646</v>
      </c>
      <c r="G1675" s="467" t="s">
        <v>1207</v>
      </c>
      <c r="H1675" s="467" t="s">
        <v>2402</v>
      </c>
      <c r="I1675" s="467" t="s">
        <v>2201</v>
      </c>
      <c r="J1675" s="467" t="s">
        <v>1208</v>
      </c>
      <c r="K1675" s="467">
        <v>59.42</v>
      </c>
      <c r="L1675" s="467" t="s">
        <v>10</v>
      </c>
      <c r="M1675" s="467">
        <v>75</v>
      </c>
      <c r="N1675" s="467" t="s">
        <v>416</v>
      </c>
      <c r="O1675" s="467" t="s">
        <v>2277</v>
      </c>
      <c r="P1675" s="467" t="s">
        <v>307</v>
      </c>
      <c r="Q1675" s="467" t="s">
        <v>1209</v>
      </c>
      <c r="R1675" s="467" t="s">
        <v>2168</v>
      </c>
      <c r="S1675" s="467" t="s">
        <v>61</v>
      </c>
      <c r="T1675" s="467" t="s">
        <v>240</v>
      </c>
      <c r="U1675" s="467" t="s">
        <v>302</v>
      </c>
      <c r="V1675" s="467">
        <v>67.239999999999995</v>
      </c>
      <c r="W1675" s="467">
        <v>75</v>
      </c>
    </row>
    <row r="1676" spans="1:23">
      <c r="A1676" s="467"/>
      <c r="B1676" s="467"/>
      <c r="C1676" s="468" t="s">
        <v>4509</v>
      </c>
      <c r="D1676" s="467" t="s">
        <v>219</v>
      </c>
      <c r="E1676" s="467" t="s">
        <v>259</v>
      </c>
      <c r="F1676" s="472">
        <v>43646</v>
      </c>
      <c r="G1676" s="467" t="s">
        <v>1210</v>
      </c>
      <c r="H1676" s="467" t="s">
        <v>2402</v>
      </c>
      <c r="I1676" s="467" t="s">
        <v>2201</v>
      </c>
      <c r="J1676" s="467" t="s">
        <v>1211</v>
      </c>
      <c r="K1676" s="467">
        <v>102.99</v>
      </c>
      <c r="L1676" s="467" t="s">
        <v>10</v>
      </c>
      <c r="M1676" s="467">
        <v>130</v>
      </c>
      <c r="N1676" s="467" t="s">
        <v>1180</v>
      </c>
      <c r="O1676" s="467" t="s">
        <v>4276</v>
      </c>
      <c r="P1676" s="467" t="s">
        <v>307</v>
      </c>
      <c r="Q1676" s="467" t="s">
        <v>270</v>
      </c>
      <c r="R1676" s="467" t="s">
        <v>2168</v>
      </c>
      <c r="S1676" s="467" t="s">
        <v>61</v>
      </c>
      <c r="T1676" s="467" t="s">
        <v>240</v>
      </c>
      <c r="U1676" s="467" t="s">
        <v>302</v>
      </c>
      <c r="V1676" s="467">
        <v>116.54</v>
      </c>
      <c r="W1676" s="467">
        <v>130</v>
      </c>
    </row>
    <row r="1677" spans="1:23">
      <c r="A1677" s="467"/>
      <c r="B1677" s="467"/>
      <c r="C1677" s="468" t="s">
        <v>4510</v>
      </c>
      <c r="D1677" s="467" t="s">
        <v>219</v>
      </c>
      <c r="E1677" s="467" t="s">
        <v>259</v>
      </c>
      <c r="F1677" s="472">
        <v>43646</v>
      </c>
      <c r="G1677" s="467" t="s">
        <v>857</v>
      </c>
      <c r="H1677" s="467" t="s">
        <v>2402</v>
      </c>
      <c r="I1677" s="467" t="s">
        <v>2201</v>
      </c>
      <c r="J1677" s="467" t="s">
        <v>1214</v>
      </c>
      <c r="K1677" s="467">
        <v>33.270000000000003</v>
      </c>
      <c r="L1677" s="467" t="s">
        <v>10</v>
      </c>
      <c r="M1677" s="467">
        <v>42</v>
      </c>
      <c r="N1677" s="467" t="s">
        <v>412</v>
      </c>
      <c r="O1677" s="467" t="s">
        <v>2286</v>
      </c>
      <c r="P1677" s="467" t="s">
        <v>307</v>
      </c>
      <c r="Q1677" s="467" t="s">
        <v>420</v>
      </c>
      <c r="R1677" s="467" t="s">
        <v>2168</v>
      </c>
      <c r="S1677" s="467" t="s">
        <v>61</v>
      </c>
      <c r="T1677" s="467" t="s">
        <v>240</v>
      </c>
      <c r="U1677" s="467" t="s">
        <v>302</v>
      </c>
      <c r="V1677" s="467">
        <v>37.65</v>
      </c>
      <c r="W1677" s="467">
        <v>42</v>
      </c>
    </row>
    <row r="1678" spans="1:23">
      <c r="A1678" s="467"/>
      <c r="B1678" s="467"/>
      <c r="C1678" s="468" t="s">
        <v>4511</v>
      </c>
      <c r="D1678" s="467" t="s">
        <v>219</v>
      </c>
      <c r="E1678" s="467" t="s">
        <v>259</v>
      </c>
      <c r="F1678" s="472">
        <v>43646</v>
      </c>
      <c r="G1678" s="467" t="s">
        <v>1210</v>
      </c>
      <c r="H1678" s="467" t="s">
        <v>2402</v>
      </c>
      <c r="I1678" s="467" t="s">
        <v>2201</v>
      </c>
      <c r="J1678" s="467" t="s">
        <v>1215</v>
      </c>
      <c r="K1678" s="467">
        <v>89.13</v>
      </c>
      <c r="L1678" s="467" t="s">
        <v>10</v>
      </c>
      <c r="M1678" s="467">
        <v>112.5</v>
      </c>
      <c r="N1678" s="467" t="s">
        <v>412</v>
      </c>
      <c r="O1678" s="467" t="s">
        <v>2286</v>
      </c>
      <c r="P1678" s="467" t="s">
        <v>307</v>
      </c>
      <c r="Q1678" s="467" t="s">
        <v>270</v>
      </c>
      <c r="R1678" s="467" t="s">
        <v>2168</v>
      </c>
      <c r="S1678" s="467" t="s">
        <v>61</v>
      </c>
      <c r="T1678" s="467" t="s">
        <v>240</v>
      </c>
      <c r="U1678" s="467" t="s">
        <v>302</v>
      </c>
      <c r="V1678" s="467">
        <v>100.86</v>
      </c>
      <c r="W1678" s="467">
        <v>112.5</v>
      </c>
    </row>
    <row r="1679" spans="1:23">
      <c r="A1679" s="467"/>
      <c r="B1679" s="467"/>
      <c r="C1679" s="468" t="s">
        <v>4512</v>
      </c>
      <c r="D1679" s="467" t="s">
        <v>219</v>
      </c>
      <c r="E1679" s="467" t="s">
        <v>259</v>
      </c>
      <c r="F1679" s="472">
        <v>43646</v>
      </c>
      <c r="G1679" s="467" t="s">
        <v>1212</v>
      </c>
      <c r="H1679" s="467" t="s">
        <v>3414</v>
      </c>
      <c r="I1679" s="467" t="s">
        <v>2201</v>
      </c>
      <c r="J1679" s="467" t="s">
        <v>1213</v>
      </c>
      <c r="K1679" s="467">
        <v>44.37</v>
      </c>
      <c r="L1679" s="467" t="s">
        <v>10</v>
      </c>
      <c r="M1679" s="467">
        <v>56</v>
      </c>
      <c r="N1679" s="467" t="s">
        <v>412</v>
      </c>
      <c r="O1679" s="467" t="s">
        <v>2286</v>
      </c>
      <c r="P1679" s="467" t="s">
        <v>445</v>
      </c>
      <c r="Q1679" s="467" t="s">
        <v>1209</v>
      </c>
      <c r="R1679" s="467" t="s">
        <v>2168</v>
      </c>
      <c r="S1679" s="467" t="s">
        <v>61</v>
      </c>
      <c r="T1679" s="467" t="s">
        <v>240</v>
      </c>
      <c r="U1679" s="467" t="s">
        <v>302</v>
      </c>
      <c r="V1679" s="467">
        <v>50.21</v>
      </c>
      <c r="W1679" s="467">
        <v>56</v>
      </c>
    </row>
    <row r="1680" spans="1:23">
      <c r="A1680" s="467"/>
      <c r="B1680" s="467"/>
      <c r="C1680" s="468" t="s">
        <v>4513</v>
      </c>
      <c r="D1680" s="467" t="s">
        <v>219</v>
      </c>
      <c r="E1680" s="467" t="s">
        <v>259</v>
      </c>
      <c r="F1680" s="472">
        <v>43646</v>
      </c>
      <c r="G1680" s="467" t="s">
        <v>1216</v>
      </c>
      <c r="H1680" s="467" t="s">
        <v>3414</v>
      </c>
      <c r="I1680" s="467" t="s">
        <v>2201</v>
      </c>
      <c r="J1680" s="467" t="s">
        <v>1217</v>
      </c>
      <c r="K1680" s="467">
        <v>125.17</v>
      </c>
      <c r="L1680" s="467" t="s">
        <v>10</v>
      </c>
      <c r="M1680" s="467">
        <v>158</v>
      </c>
      <c r="N1680" s="467" t="s">
        <v>538</v>
      </c>
      <c r="O1680" s="467" t="s">
        <v>4270</v>
      </c>
      <c r="P1680" s="467" t="s">
        <v>445</v>
      </c>
      <c r="Q1680" s="467" t="s">
        <v>2168</v>
      </c>
      <c r="R1680" s="467" t="s">
        <v>2168</v>
      </c>
      <c r="S1680" s="467" t="s">
        <v>61</v>
      </c>
      <c r="T1680" s="467" t="s">
        <v>240</v>
      </c>
      <c r="U1680" s="467" t="s">
        <v>302</v>
      </c>
      <c r="V1680" s="467">
        <v>141.63999999999999</v>
      </c>
      <c r="W1680" s="467">
        <v>158</v>
      </c>
    </row>
    <row r="1681" spans="1:23">
      <c r="A1681" s="467"/>
      <c r="B1681" s="467"/>
      <c r="C1681" s="468" t="s">
        <v>4514</v>
      </c>
      <c r="D1681" s="467" t="s">
        <v>219</v>
      </c>
      <c r="E1681" s="467" t="s">
        <v>259</v>
      </c>
      <c r="F1681" s="472">
        <v>43708</v>
      </c>
      <c r="G1681" s="467" t="s">
        <v>2053</v>
      </c>
      <c r="H1681" s="467" t="s">
        <v>3424</v>
      </c>
      <c r="I1681" s="467" t="s">
        <v>2332</v>
      </c>
      <c r="J1681" s="467" t="s">
        <v>2054</v>
      </c>
      <c r="K1681" s="467">
        <v>24.55</v>
      </c>
      <c r="L1681" s="467" t="s">
        <v>10</v>
      </c>
      <c r="M1681" s="467">
        <v>30</v>
      </c>
      <c r="N1681" s="467" t="s">
        <v>410</v>
      </c>
      <c r="O1681" s="467" t="s">
        <v>2260</v>
      </c>
      <c r="P1681" s="467" t="s">
        <v>445</v>
      </c>
      <c r="Q1681" s="467" t="s">
        <v>420</v>
      </c>
      <c r="R1681" s="467" t="s">
        <v>2168</v>
      </c>
      <c r="S1681" s="467" t="s">
        <v>61</v>
      </c>
      <c r="T1681" s="467" t="s">
        <v>240</v>
      </c>
      <c r="U1681" s="467" t="s">
        <v>302</v>
      </c>
      <c r="V1681" s="467">
        <v>26.79</v>
      </c>
      <c r="W1681" s="467">
        <v>30</v>
      </c>
    </row>
    <row r="1682" spans="1:23">
      <c r="A1682" s="467"/>
      <c r="B1682" s="467"/>
      <c r="C1682" s="468" t="s">
        <v>4515</v>
      </c>
      <c r="D1682" s="467" t="s">
        <v>219</v>
      </c>
      <c r="E1682" s="467" t="s">
        <v>259</v>
      </c>
      <c r="F1682" s="472">
        <v>43708</v>
      </c>
      <c r="G1682" s="467" t="s">
        <v>2053</v>
      </c>
      <c r="H1682" s="467" t="s">
        <v>3424</v>
      </c>
      <c r="I1682" s="467" t="s">
        <v>2332</v>
      </c>
      <c r="J1682" s="467" t="s">
        <v>2055</v>
      </c>
      <c r="K1682" s="467">
        <v>24.55</v>
      </c>
      <c r="L1682" s="467" t="s">
        <v>10</v>
      </c>
      <c r="M1682" s="467">
        <v>30</v>
      </c>
      <c r="N1682" s="467" t="s">
        <v>410</v>
      </c>
      <c r="O1682" s="467" t="s">
        <v>2260</v>
      </c>
      <c r="P1682" s="467" t="s">
        <v>445</v>
      </c>
      <c r="Q1682" s="467" t="s">
        <v>969</v>
      </c>
      <c r="R1682" s="467" t="s">
        <v>2168</v>
      </c>
      <c r="S1682" s="467" t="s">
        <v>61</v>
      </c>
      <c r="T1682" s="467" t="s">
        <v>240</v>
      </c>
      <c r="U1682" s="467" t="s">
        <v>302</v>
      </c>
      <c r="V1682" s="467">
        <v>26.79</v>
      </c>
      <c r="W1682" s="467">
        <v>30</v>
      </c>
    </row>
    <row r="1683" spans="1:23">
      <c r="A1683" s="467"/>
      <c r="B1683" s="467"/>
      <c r="C1683" s="468" t="s">
        <v>4516</v>
      </c>
      <c r="D1683" s="467" t="s">
        <v>219</v>
      </c>
      <c r="E1683" s="467" t="s">
        <v>259</v>
      </c>
      <c r="F1683" s="472">
        <v>43708</v>
      </c>
      <c r="G1683" s="467" t="s">
        <v>1766</v>
      </c>
      <c r="H1683" s="467" t="s">
        <v>2331</v>
      </c>
      <c r="I1683" s="467" t="s">
        <v>2332</v>
      </c>
      <c r="J1683" s="467" t="s">
        <v>2056</v>
      </c>
      <c r="K1683" s="467">
        <v>153.34</v>
      </c>
      <c r="L1683" s="467" t="s">
        <v>10</v>
      </c>
      <c r="M1683" s="467">
        <v>200</v>
      </c>
      <c r="N1683" s="467" t="s">
        <v>350</v>
      </c>
      <c r="O1683" s="467" t="s">
        <v>2249</v>
      </c>
      <c r="P1683" s="467" t="s">
        <v>307</v>
      </c>
      <c r="Q1683" s="467" t="s">
        <v>2168</v>
      </c>
      <c r="R1683" s="467" t="s">
        <v>308</v>
      </c>
      <c r="S1683" s="467" t="s">
        <v>61</v>
      </c>
      <c r="T1683" s="467" t="s">
        <v>240</v>
      </c>
      <c r="U1683" s="467" t="s">
        <v>302</v>
      </c>
      <c r="V1683" s="467">
        <v>167.3</v>
      </c>
      <c r="W1683" s="467">
        <v>200</v>
      </c>
    </row>
    <row r="1684" spans="1:23">
      <c r="A1684" s="467"/>
      <c r="B1684" s="467"/>
      <c r="C1684" s="468" t="s">
        <v>4517</v>
      </c>
      <c r="D1684" s="467" t="s">
        <v>219</v>
      </c>
      <c r="E1684" s="467" t="s">
        <v>259</v>
      </c>
      <c r="F1684" s="472">
        <v>43708</v>
      </c>
      <c r="G1684" s="467" t="s">
        <v>1766</v>
      </c>
      <c r="H1684" s="467" t="s">
        <v>2331</v>
      </c>
      <c r="I1684" s="467" t="s">
        <v>2332</v>
      </c>
      <c r="J1684" s="467" t="s">
        <v>2057</v>
      </c>
      <c r="K1684" s="467">
        <v>383.36</v>
      </c>
      <c r="L1684" s="467" t="s">
        <v>10</v>
      </c>
      <c r="M1684" s="467">
        <v>500</v>
      </c>
      <c r="N1684" s="467" t="s">
        <v>350</v>
      </c>
      <c r="O1684" s="467" t="s">
        <v>2249</v>
      </c>
      <c r="P1684" s="467" t="s">
        <v>307</v>
      </c>
      <c r="Q1684" s="467" t="s">
        <v>2168</v>
      </c>
      <c r="R1684" s="467" t="s">
        <v>308</v>
      </c>
      <c r="S1684" s="467" t="s">
        <v>61</v>
      </c>
      <c r="T1684" s="467" t="s">
        <v>240</v>
      </c>
      <c r="U1684" s="467" t="s">
        <v>302</v>
      </c>
      <c r="V1684" s="467">
        <v>418.27</v>
      </c>
      <c r="W1684" s="467">
        <v>500</v>
      </c>
    </row>
    <row r="1685" spans="1:23">
      <c r="A1685" s="467"/>
      <c r="B1685" s="467"/>
      <c r="C1685" s="468" t="s">
        <v>4518</v>
      </c>
      <c r="D1685" s="467" t="s">
        <v>219</v>
      </c>
      <c r="E1685" s="467" t="s">
        <v>259</v>
      </c>
      <c r="F1685" s="472">
        <v>43708</v>
      </c>
      <c r="G1685" s="467" t="s">
        <v>1766</v>
      </c>
      <c r="H1685" s="467" t="s">
        <v>2331</v>
      </c>
      <c r="I1685" s="467" t="s">
        <v>2332</v>
      </c>
      <c r="J1685" s="467" t="s">
        <v>2058</v>
      </c>
      <c r="K1685" s="467">
        <v>306.69</v>
      </c>
      <c r="L1685" s="467" t="s">
        <v>10</v>
      </c>
      <c r="M1685" s="467">
        <v>400</v>
      </c>
      <c r="N1685" s="467" t="s">
        <v>350</v>
      </c>
      <c r="O1685" s="467" t="s">
        <v>2249</v>
      </c>
      <c r="P1685" s="467" t="s">
        <v>307</v>
      </c>
      <c r="Q1685" s="467" t="s">
        <v>2168</v>
      </c>
      <c r="R1685" s="467" t="s">
        <v>308</v>
      </c>
      <c r="S1685" s="467" t="s">
        <v>61</v>
      </c>
      <c r="T1685" s="467" t="s">
        <v>240</v>
      </c>
      <c r="U1685" s="467" t="s">
        <v>302</v>
      </c>
      <c r="V1685" s="467">
        <v>334.62</v>
      </c>
      <c r="W1685" s="467">
        <v>400</v>
      </c>
    </row>
    <row r="1686" spans="1:23">
      <c r="A1686" s="467"/>
      <c r="B1686" s="467"/>
      <c r="C1686" s="468" t="s">
        <v>4519</v>
      </c>
      <c r="D1686" s="467" t="s">
        <v>219</v>
      </c>
      <c r="E1686" s="467" t="s">
        <v>259</v>
      </c>
      <c r="F1686" s="472">
        <v>43708</v>
      </c>
      <c r="G1686" s="467" t="s">
        <v>1766</v>
      </c>
      <c r="H1686" s="467" t="s">
        <v>2331</v>
      </c>
      <c r="I1686" s="467" t="s">
        <v>2332</v>
      </c>
      <c r="J1686" s="467" t="s">
        <v>2059</v>
      </c>
      <c r="K1686" s="467">
        <v>306.69</v>
      </c>
      <c r="L1686" s="467" t="s">
        <v>10</v>
      </c>
      <c r="M1686" s="467">
        <v>400</v>
      </c>
      <c r="N1686" s="467" t="s">
        <v>350</v>
      </c>
      <c r="O1686" s="467" t="s">
        <v>2249</v>
      </c>
      <c r="P1686" s="467" t="s">
        <v>307</v>
      </c>
      <c r="Q1686" s="467" t="s">
        <v>2168</v>
      </c>
      <c r="R1686" s="467" t="s">
        <v>308</v>
      </c>
      <c r="S1686" s="467" t="s">
        <v>61</v>
      </c>
      <c r="T1686" s="467" t="s">
        <v>240</v>
      </c>
      <c r="U1686" s="467" t="s">
        <v>302</v>
      </c>
      <c r="V1686" s="467">
        <v>334.62</v>
      </c>
      <c r="W1686" s="467">
        <v>400</v>
      </c>
    </row>
    <row r="1687" spans="1:23">
      <c r="A1687" s="467"/>
      <c r="B1687" s="467"/>
      <c r="C1687" s="468" t="s">
        <v>4520</v>
      </c>
      <c r="D1687" s="467" t="s">
        <v>219</v>
      </c>
      <c r="E1687" s="467" t="s">
        <v>259</v>
      </c>
      <c r="F1687" s="472">
        <v>43708</v>
      </c>
      <c r="G1687" s="467" t="s">
        <v>1766</v>
      </c>
      <c r="H1687" s="467" t="s">
        <v>2331</v>
      </c>
      <c r="I1687" s="467" t="s">
        <v>2332</v>
      </c>
      <c r="J1687" s="467" t="s">
        <v>2060</v>
      </c>
      <c r="K1687" s="467">
        <v>153.34</v>
      </c>
      <c r="L1687" s="467" t="s">
        <v>10</v>
      </c>
      <c r="M1687" s="467">
        <v>200</v>
      </c>
      <c r="N1687" s="467" t="s">
        <v>350</v>
      </c>
      <c r="O1687" s="467" t="s">
        <v>2249</v>
      </c>
      <c r="P1687" s="467" t="s">
        <v>307</v>
      </c>
      <c r="Q1687" s="467" t="s">
        <v>2168</v>
      </c>
      <c r="R1687" s="467" t="s">
        <v>308</v>
      </c>
      <c r="S1687" s="467" t="s">
        <v>61</v>
      </c>
      <c r="T1687" s="467" t="s">
        <v>240</v>
      </c>
      <c r="U1687" s="467" t="s">
        <v>302</v>
      </c>
      <c r="V1687" s="467">
        <v>167.3</v>
      </c>
      <c r="W1687" s="467">
        <v>200</v>
      </c>
    </row>
    <row r="1688" spans="1:23">
      <c r="A1688" s="467"/>
      <c r="B1688" s="467"/>
      <c r="C1688" s="468" t="s">
        <v>4521</v>
      </c>
      <c r="D1688" s="467" t="s">
        <v>219</v>
      </c>
      <c r="E1688" s="467" t="s">
        <v>259</v>
      </c>
      <c r="F1688" s="472">
        <v>43708</v>
      </c>
      <c r="G1688" s="467" t="s">
        <v>1766</v>
      </c>
      <c r="H1688" s="467" t="s">
        <v>2331</v>
      </c>
      <c r="I1688" s="467" t="s">
        <v>2332</v>
      </c>
      <c r="J1688" s="467" t="s">
        <v>2061</v>
      </c>
      <c r="K1688" s="467">
        <v>383.36</v>
      </c>
      <c r="L1688" s="467" t="s">
        <v>10</v>
      </c>
      <c r="M1688" s="467">
        <v>500</v>
      </c>
      <c r="N1688" s="467" t="s">
        <v>350</v>
      </c>
      <c r="O1688" s="467" t="s">
        <v>2249</v>
      </c>
      <c r="P1688" s="467" t="s">
        <v>307</v>
      </c>
      <c r="Q1688" s="467" t="s">
        <v>2168</v>
      </c>
      <c r="R1688" s="467" t="s">
        <v>308</v>
      </c>
      <c r="S1688" s="467" t="s">
        <v>61</v>
      </c>
      <c r="T1688" s="467" t="s">
        <v>240</v>
      </c>
      <c r="U1688" s="467" t="s">
        <v>302</v>
      </c>
      <c r="V1688" s="467">
        <v>418.27</v>
      </c>
      <c r="W1688" s="467">
        <v>500</v>
      </c>
    </row>
    <row r="1689" spans="1:23">
      <c r="A1689" s="467"/>
      <c r="B1689" s="467"/>
      <c r="C1689" s="468" t="s">
        <v>4522</v>
      </c>
      <c r="D1689" s="467" t="s">
        <v>219</v>
      </c>
      <c r="E1689" s="467" t="s">
        <v>259</v>
      </c>
      <c r="F1689" s="472">
        <v>43708</v>
      </c>
      <c r="G1689" s="467" t="s">
        <v>1766</v>
      </c>
      <c r="H1689" s="467" t="s">
        <v>2331</v>
      </c>
      <c r="I1689" s="467" t="s">
        <v>2332</v>
      </c>
      <c r="J1689" s="467" t="s">
        <v>2062</v>
      </c>
      <c r="K1689" s="467">
        <v>306.69</v>
      </c>
      <c r="L1689" s="467" t="s">
        <v>10</v>
      </c>
      <c r="M1689" s="467">
        <v>400</v>
      </c>
      <c r="N1689" s="467" t="s">
        <v>350</v>
      </c>
      <c r="O1689" s="467" t="s">
        <v>2249</v>
      </c>
      <c r="P1689" s="467" t="s">
        <v>307</v>
      </c>
      <c r="Q1689" s="467" t="s">
        <v>2168</v>
      </c>
      <c r="R1689" s="467" t="s">
        <v>308</v>
      </c>
      <c r="S1689" s="467" t="s">
        <v>61</v>
      </c>
      <c r="T1689" s="467" t="s">
        <v>240</v>
      </c>
      <c r="U1689" s="467" t="s">
        <v>302</v>
      </c>
      <c r="V1689" s="467">
        <v>334.62</v>
      </c>
      <c r="W1689" s="467">
        <v>400</v>
      </c>
    </row>
    <row r="1690" spans="1:23">
      <c r="A1690" s="467"/>
      <c r="B1690" s="467"/>
      <c r="C1690" s="468" t="s">
        <v>4523</v>
      </c>
      <c r="D1690" s="467" t="s">
        <v>219</v>
      </c>
      <c r="E1690" s="467" t="s">
        <v>259</v>
      </c>
      <c r="F1690" s="472">
        <v>43708</v>
      </c>
      <c r="G1690" s="467" t="s">
        <v>1766</v>
      </c>
      <c r="H1690" s="467" t="s">
        <v>2331</v>
      </c>
      <c r="I1690" s="467" t="s">
        <v>2332</v>
      </c>
      <c r="J1690" s="467" t="s">
        <v>2063</v>
      </c>
      <c r="K1690" s="467">
        <v>306.69</v>
      </c>
      <c r="L1690" s="467" t="s">
        <v>10</v>
      </c>
      <c r="M1690" s="467">
        <v>400</v>
      </c>
      <c r="N1690" s="467" t="s">
        <v>350</v>
      </c>
      <c r="O1690" s="467" t="s">
        <v>2249</v>
      </c>
      <c r="P1690" s="467" t="s">
        <v>307</v>
      </c>
      <c r="Q1690" s="467" t="s">
        <v>2168</v>
      </c>
      <c r="R1690" s="467" t="s">
        <v>308</v>
      </c>
      <c r="S1690" s="467" t="s">
        <v>61</v>
      </c>
      <c r="T1690" s="467" t="s">
        <v>240</v>
      </c>
      <c r="U1690" s="467" t="s">
        <v>302</v>
      </c>
      <c r="V1690" s="467">
        <v>334.62</v>
      </c>
      <c r="W1690" s="467">
        <v>400</v>
      </c>
    </row>
    <row r="1691" spans="1:23">
      <c r="A1691" s="467"/>
      <c r="B1691" s="467"/>
      <c r="C1691" s="468" t="s">
        <v>4524</v>
      </c>
      <c r="D1691" s="467" t="s">
        <v>219</v>
      </c>
      <c r="E1691" s="467" t="s">
        <v>259</v>
      </c>
      <c r="F1691" s="472">
        <v>43708</v>
      </c>
      <c r="G1691" s="467" t="s">
        <v>1766</v>
      </c>
      <c r="H1691" s="467" t="s">
        <v>2331</v>
      </c>
      <c r="I1691" s="467" t="s">
        <v>2332</v>
      </c>
      <c r="J1691" s="467" t="s">
        <v>2064</v>
      </c>
      <c r="K1691" s="467">
        <v>153.34</v>
      </c>
      <c r="L1691" s="467" t="s">
        <v>10</v>
      </c>
      <c r="M1691" s="467">
        <v>200</v>
      </c>
      <c r="N1691" s="467" t="s">
        <v>350</v>
      </c>
      <c r="O1691" s="467" t="s">
        <v>2249</v>
      </c>
      <c r="P1691" s="467" t="s">
        <v>307</v>
      </c>
      <c r="Q1691" s="467" t="s">
        <v>2168</v>
      </c>
      <c r="R1691" s="467" t="s">
        <v>308</v>
      </c>
      <c r="S1691" s="467" t="s">
        <v>61</v>
      </c>
      <c r="T1691" s="467" t="s">
        <v>240</v>
      </c>
      <c r="U1691" s="467" t="s">
        <v>302</v>
      </c>
      <c r="V1691" s="467">
        <v>167.3</v>
      </c>
      <c r="W1691" s="467">
        <v>200</v>
      </c>
    </row>
    <row r="1692" spans="1:23">
      <c r="A1692" s="467"/>
      <c r="B1692" s="467"/>
      <c r="C1692" s="468" t="s">
        <v>4525</v>
      </c>
      <c r="D1692" s="467" t="s">
        <v>219</v>
      </c>
      <c r="E1692" s="467" t="s">
        <v>259</v>
      </c>
      <c r="F1692" s="472">
        <v>43708</v>
      </c>
      <c r="G1692" s="467" t="s">
        <v>1766</v>
      </c>
      <c r="H1692" s="467" t="s">
        <v>2331</v>
      </c>
      <c r="I1692" s="467" t="s">
        <v>2332</v>
      </c>
      <c r="J1692" s="467" t="s">
        <v>2065</v>
      </c>
      <c r="K1692" s="467">
        <v>153.34</v>
      </c>
      <c r="L1692" s="467" t="s">
        <v>10</v>
      </c>
      <c r="M1692" s="467">
        <v>200</v>
      </c>
      <c r="N1692" s="467" t="s">
        <v>350</v>
      </c>
      <c r="O1692" s="467" t="s">
        <v>2249</v>
      </c>
      <c r="P1692" s="467" t="s">
        <v>307</v>
      </c>
      <c r="Q1692" s="467" t="s">
        <v>2168</v>
      </c>
      <c r="R1692" s="467" t="s">
        <v>308</v>
      </c>
      <c r="S1692" s="467" t="s">
        <v>61</v>
      </c>
      <c r="T1692" s="467" t="s">
        <v>240</v>
      </c>
      <c r="U1692" s="467" t="s">
        <v>302</v>
      </c>
      <c r="V1692" s="467">
        <v>167.3</v>
      </c>
      <c r="W1692" s="467">
        <v>200</v>
      </c>
    </row>
    <row r="1693" spans="1:23">
      <c r="A1693" s="467"/>
      <c r="B1693" s="467"/>
      <c r="C1693" s="468" t="s">
        <v>4526</v>
      </c>
      <c r="D1693" s="467" t="s">
        <v>219</v>
      </c>
      <c r="E1693" s="467" t="s">
        <v>259</v>
      </c>
      <c r="F1693" s="472">
        <v>43708</v>
      </c>
      <c r="G1693" s="467" t="s">
        <v>2066</v>
      </c>
      <c r="H1693" s="467" t="s">
        <v>4527</v>
      </c>
      <c r="I1693" s="467" t="s">
        <v>2332</v>
      </c>
      <c r="J1693" s="467" t="s">
        <v>2056</v>
      </c>
      <c r="K1693" s="467">
        <v>-153.34</v>
      </c>
      <c r="L1693" s="467" t="s">
        <v>10</v>
      </c>
      <c r="M1693" s="467">
        <v>-200</v>
      </c>
      <c r="N1693" s="467" t="s">
        <v>350</v>
      </c>
      <c r="O1693" s="467" t="s">
        <v>2249</v>
      </c>
      <c r="P1693" s="467" t="s">
        <v>307</v>
      </c>
      <c r="Q1693" s="467" t="s">
        <v>2168</v>
      </c>
      <c r="R1693" s="467" t="s">
        <v>308</v>
      </c>
      <c r="S1693" s="467" t="s">
        <v>61</v>
      </c>
      <c r="T1693" s="467" t="s">
        <v>240</v>
      </c>
      <c r="U1693" s="467" t="s">
        <v>302</v>
      </c>
      <c r="V1693" s="467">
        <v>-167.3</v>
      </c>
      <c r="W1693" s="467">
        <v>-200</v>
      </c>
    </row>
    <row r="1694" spans="1:23">
      <c r="A1694" s="467"/>
      <c r="B1694" s="467"/>
      <c r="C1694" s="468" t="s">
        <v>4528</v>
      </c>
      <c r="D1694" s="467" t="s">
        <v>219</v>
      </c>
      <c r="E1694" s="467" t="s">
        <v>259</v>
      </c>
      <c r="F1694" s="472">
        <v>43708</v>
      </c>
      <c r="G1694" s="467" t="s">
        <v>2066</v>
      </c>
      <c r="H1694" s="467" t="s">
        <v>4527</v>
      </c>
      <c r="I1694" s="467" t="s">
        <v>2332</v>
      </c>
      <c r="J1694" s="467" t="s">
        <v>2057</v>
      </c>
      <c r="K1694" s="467">
        <v>-383.36</v>
      </c>
      <c r="L1694" s="467" t="s">
        <v>10</v>
      </c>
      <c r="M1694" s="467">
        <v>-500</v>
      </c>
      <c r="N1694" s="467" t="s">
        <v>350</v>
      </c>
      <c r="O1694" s="467" t="s">
        <v>2249</v>
      </c>
      <c r="P1694" s="467" t="s">
        <v>307</v>
      </c>
      <c r="Q1694" s="467" t="s">
        <v>2168</v>
      </c>
      <c r="R1694" s="467" t="s">
        <v>308</v>
      </c>
      <c r="S1694" s="467" t="s">
        <v>61</v>
      </c>
      <c r="T1694" s="467" t="s">
        <v>240</v>
      </c>
      <c r="U1694" s="467" t="s">
        <v>302</v>
      </c>
      <c r="V1694" s="467">
        <v>-418.27</v>
      </c>
      <c r="W1694" s="467">
        <v>-500</v>
      </c>
    </row>
    <row r="1695" spans="1:23">
      <c r="A1695" s="467"/>
      <c r="B1695" s="467"/>
      <c r="C1695" s="468" t="s">
        <v>4529</v>
      </c>
      <c r="D1695" s="467" t="s">
        <v>219</v>
      </c>
      <c r="E1695" s="467" t="s">
        <v>259</v>
      </c>
      <c r="F1695" s="472">
        <v>43708</v>
      </c>
      <c r="G1695" s="467" t="s">
        <v>2066</v>
      </c>
      <c r="H1695" s="467" t="s">
        <v>4527</v>
      </c>
      <c r="I1695" s="467" t="s">
        <v>2332</v>
      </c>
      <c r="J1695" s="467" t="s">
        <v>2058</v>
      </c>
      <c r="K1695" s="467">
        <v>-306.69</v>
      </c>
      <c r="L1695" s="467" t="s">
        <v>10</v>
      </c>
      <c r="M1695" s="467">
        <v>-400</v>
      </c>
      <c r="N1695" s="467" t="s">
        <v>350</v>
      </c>
      <c r="O1695" s="467" t="s">
        <v>2249</v>
      </c>
      <c r="P1695" s="467" t="s">
        <v>307</v>
      </c>
      <c r="Q1695" s="467" t="s">
        <v>2168</v>
      </c>
      <c r="R1695" s="467" t="s">
        <v>308</v>
      </c>
      <c r="S1695" s="467" t="s">
        <v>61</v>
      </c>
      <c r="T1695" s="467" t="s">
        <v>240</v>
      </c>
      <c r="U1695" s="467" t="s">
        <v>302</v>
      </c>
      <c r="V1695" s="467">
        <v>-334.62</v>
      </c>
      <c r="W1695" s="467">
        <v>-400</v>
      </c>
    </row>
    <row r="1696" spans="1:23">
      <c r="A1696" s="467"/>
      <c r="B1696" s="467"/>
      <c r="C1696" s="468" t="s">
        <v>4530</v>
      </c>
      <c r="D1696" s="467" t="s">
        <v>219</v>
      </c>
      <c r="E1696" s="467" t="s">
        <v>259</v>
      </c>
      <c r="F1696" s="472">
        <v>43708</v>
      </c>
      <c r="G1696" s="467" t="s">
        <v>2066</v>
      </c>
      <c r="H1696" s="467" t="s">
        <v>4527</v>
      </c>
      <c r="I1696" s="467" t="s">
        <v>2332</v>
      </c>
      <c r="J1696" s="467" t="s">
        <v>2059</v>
      </c>
      <c r="K1696" s="467">
        <v>-306.69</v>
      </c>
      <c r="L1696" s="467" t="s">
        <v>10</v>
      </c>
      <c r="M1696" s="467">
        <v>-400</v>
      </c>
      <c r="N1696" s="467" t="s">
        <v>350</v>
      </c>
      <c r="O1696" s="467" t="s">
        <v>2249</v>
      </c>
      <c r="P1696" s="467" t="s">
        <v>307</v>
      </c>
      <c r="Q1696" s="467" t="s">
        <v>2168</v>
      </c>
      <c r="R1696" s="467" t="s">
        <v>308</v>
      </c>
      <c r="S1696" s="467" t="s">
        <v>61</v>
      </c>
      <c r="T1696" s="467" t="s">
        <v>240</v>
      </c>
      <c r="U1696" s="467" t="s">
        <v>302</v>
      </c>
      <c r="V1696" s="467">
        <v>-334.62</v>
      </c>
      <c r="W1696" s="467">
        <v>-400</v>
      </c>
    </row>
    <row r="1697" spans="1:23">
      <c r="A1697" s="467"/>
      <c r="B1697" s="467"/>
      <c r="C1697" s="468" t="s">
        <v>4531</v>
      </c>
      <c r="D1697" s="467" t="s">
        <v>219</v>
      </c>
      <c r="E1697" s="467" t="s">
        <v>259</v>
      </c>
      <c r="F1697" s="472">
        <v>43708</v>
      </c>
      <c r="G1697" s="467" t="s">
        <v>2066</v>
      </c>
      <c r="H1697" s="467" t="s">
        <v>4527</v>
      </c>
      <c r="I1697" s="467" t="s">
        <v>2332</v>
      </c>
      <c r="J1697" s="467" t="s">
        <v>2060</v>
      </c>
      <c r="K1697" s="467">
        <v>-153.34</v>
      </c>
      <c r="L1697" s="467" t="s">
        <v>10</v>
      </c>
      <c r="M1697" s="467">
        <v>-200</v>
      </c>
      <c r="N1697" s="467" t="s">
        <v>350</v>
      </c>
      <c r="O1697" s="467" t="s">
        <v>2249</v>
      </c>
      <c r="P1697" s="467" t="s">
        <v>307</v>
      </c>
      <c r="Q1697" s="467" t="s">
        <v>2168</v>
      </c>
      <c r="R1697" s="467" t="s">
        <v>308</v>
      </c>
      <c r="S1697" s="467" t="s">
        <v>61</v>
      </c>
      <c r="T1697" s="467" t="s">
        <v>240</v>
      </c>
      <c r="U1697" s="467" t="s">
        <v>302</v>
      </c>
      <c r="V1697" s="467">
        <v>-167.3</v>
      </c>
      <c r="W1697" s="467">
        <v>-200</v>
      </c>
    </row>
    <row r="1698" spans="1:23">
      <c r="A1698" s="467"/>
      <c r="B1698" s="467"/>
      <c r="C1698" s="468" t="s">
        <v>4532</v>
      </c>
      <c r="D1698" s="467" t="s">
        <v>219</v>
      </c>
      <c r="E1698" s="467" t="s">
        <v>259</v>
      </c>
      <c r="F1698" s="472">
        <v>43708</v>
      </c>
      <c r="G1698" s="467" t="s">
        <v>2066</v>
      </c>
      <c r="H1698" s="467" t="s">
        <v>4527</v>
      </c>
      <c r="I1698" s="467" t="s">
        <v>2332</v>
      </c>
      <c r="J1698" s="467" t="s">
        <v>2061</v>
      </c>
      <c r="K1698" s="467">
        <v>-383.36</v>
      </c>
      <c r="L1698" s="467" t="s">
        <v>10</v>
      </c>
      <c r="M1698" s="467">
        <v>-500</v>
      </c>
      <c r="N1698" s="467" t="s">
        <v>350</v>
      </c>
      <c r="O1698" s="467" t="s">
        <v>2249</v>
      </c>
      <c r="P1698" s="467" t="s">
        <v>307</v>
      </c>
      <c r="Q1698" s="467" t="s">
        <v>2168</v>
      </c>
      <c r="R1698" s="467" t="s">
        <v>308</v>
      </c>
      <c r="S1698" s="467" t="s">
        <v>61</v>
      </c>
      <c r="T1698" s="467" t="s">
        <v>240</v>
      </c>
      <c r="U1698" s="467" t="s">
        <v>302</v>
      </c>
      <c r="V1698" s="467">
        <v>-418.27</v>
      </c>
      <c r="W1698" s="467">
        <v>-500</v>
      </c>
    </row>
    <row r="1699" spans="1:23">
      <c r="A1699" s="467"/>
      <c r="B1699" s="467"/>
      <c r="C1699" s="468" t="s">
        <v>4533</v>
      </c>
      <c r="D1699" s="467" t="s">
        <v>219</v>
      </c>
      <c r="E1699" s="467" t="s">
        <v>259</v>
      </c>
      <c r="F1699" s="472">
        <v>43708</v>
      </c>
      <c r="G1699" s="467" t="s">
        <v>2066</v>
      </c>
      <c r="H1699" s="467" t="s">
        <v>4527</v>
      </c>
      <c r="I1699" s="467" t="s">
        <v>2332</v>
      </c>
      <c r="J1699" s="467" t="s">
        <v>2062</v>
      </c>
      <c r="K1699" s="467">
        <v>-306.69</v>
      </c>
      <c r="L1699" s="467" t="s">
        <v>10</v>
      </c>
      <c r="M1699" s="467">
        <v>-400</v>
      </c>
      <c r="N1699" s="467" t="s">
        <v>350</v>
      </c>
      <c r="O1699" s="467" t="s">
        <v>2249</v>
      </c>
      <c r="P1699" s="467" t="s">
        <v>307</v>
      </c>
      <c r="Q1699" s="467" t="s">
        <v>2168</v>
      </c>
      <c r="R1699" s="467" t="s">
        <v>308</v>
      </c>
      <c r="S1699" s="467" t="s">
        <v>61</v>
      </c>
      <c r="T1699" s="467" t="s">
        <v>240</v>
      </c>
      <c r="U1699" s="467" t="s">
        <v>302</v>
      </c>
      <c r="V1699" s="467">
        <v>-334.62</v>
      </c>
      <c r="W1699" s="467">
        <v>-400</v>
      </c>
    </row>
    <row r="1700" spans="1:23">
      <c r="A1700" s="467"/>
      <c r="B1700" s="467"/>
      <c r="C1700" s="468" t="s">
        <v>4534</v>
      </c>
      <c r="D1700" s="467" t="s">
        <v>219</v>
      </c>
      <c r="E1700" s="467" t="s">
        <v>259</v>
      </c>
      <c r="F1700" s="472">
        <v>43708</v>
      </c>
      <c r="G1700" s="467" t="s">
        <v>2066</v>
      </c>
      <c r="H1700" s="467" t="s">
        <v>4527</v>
      </c>
      <c r="I1700" s="467" t="s">
        <v>2332</v>
      </c>
      <c r="J1700" s="467" t="s">
        <v>2063</v>
      </c>
      <c r="K1700" s="467">
        <v>-306.69</v>
      </c>
      <c r="L1700" s="467" t="s">
        <v>10</v>
      </c>
      <c r="M1700" s="467">
        <v>-400</v>
      </c>
      <c r="N1700" s="467" t="s">
        <v>350</v>
      </c>
      <c r="O1700" s="467" t="s">
        <v>2249</v>
      </c>
      <c r="P1700" s="467" t="s">
        <v>307</v>
      </c>
      <c r="Q1700" s="467" t="s">
        <v>2168</v>
      </c>
      <c r="R1700" s="467" t="s">
        <v>308</v>
      </c>
      <c r="S1700" s="467" t="s">
        <v>61</v>
      </c>
      <c r="T1700" s="467" t="s">
        <v>240</v>
      </c>
      <c r="U1700" s="467" t="s">
        <v>302</v>
      </c>
      <c r="V1700" s="467">
        <v>-334.62</v>
      </c>
      <c r="W1700" s="467">
        <v>-400</v>
      </c>
    </row>
    <row r="1701" spans="1:23">
      <c r="A1701" s="467"/>
      <c r="B1701" s="467"/>
      <c r="C1701" s="468" t="s">
        <v>4535</v>
      </c>
      <c r="D1701" s="467" t="s">
        <v>219</v>
      </c>
      <c r="E1701" s="467" t="s">
        <v>259</v>
      </c>
      <c r="F1701" s="472">
        <v>43708</v>
      </c>
      <c r="G1701" s="467" t="s">
        <v>2066</v>
      </c>
      <c r="H1701" s="467" t="s">
        <v>4527</v>
      </c>
      <c r="I1701" s="467" t="s">
        <v>2332</v>
      </c>
      <c r="J1701" s="467" t="s">
        <v>2064</v>
      </c>
      <c r="K1701" s="467">
        <v>-153.34</v>
      </c>
      <c r="L1701" s="467" t="s">
        <v>10</v>
      </c>
      <c r="M1701" s="467">
        <v>-200</v>
      </c>
      <c r="N1701" s="467" t="s">
        <v>350</v>
      </c>
      <c r="O1701" s="467" t="s">
        <v>2249</v>
      </c>
      <c r="P1701" s="467" t="s">
        <v>307</v>
      </c>
      <c r="Q1701" s="467" t="s">
        <v>2168</v>
      </c>
      <c r="R1701" s="467" t="s">
        <v>308</v>
      </c>
      <c r="S1701" s="467" t="s">
        <v>61</v>
      </c>
      <c r="T1701" s="467" t="s">
        <v>240</v>
      </c>
      <c r="U1701" s="467" t="s">
        <v>302</v>
      </c>
      <c r="V1701" s="467">
        <v>-167.3</v>
      </c>
      <c r="W1701" s="467">
        <v>-200</v>
      </c>
    </row>
    <row r="1702" spans="1:23">
      <c r="A1702" s="467"/>
      <c r="B1702" s="467"/>
      <c r="C1702" s="468" t="s">
        <v>4536</v>
      </c>
      <c r="D1702" s="467" t="s">
        <v>219</v>
      </c>
      <c r="E1702" s="467" t="s">
        <v>259</v>
      </c>
      <c r="F1702" s="472">
        <v>43708</v>
      </c>
      <c r="G1702" s="467" t="s">
        <v>2066</v>
      </c>
      <c r="H1702" s="467" t="s">
        <v>4527</v>
      </c>
      <c r="I1702" s="467" t="s">
        <v>2332</v>
      </c>
      <c r="J1702" s="467" t="s">
        <v>2065</v>
      </c>
      <c r="K1702" s="467">
        <v>-153.34</v>
      </c>
      <c r="L1702" s="467" t="s">
        <v>10</v>
      </c>
      <c r="M1702" s="467">
        <v>-200</v>
      </c>
      <c r="N1702" s="467" t="s">
        <v>350</v>
      </c>
      <c r="O1702" s="467" t="s">
        <v>2249</v>
      </c>
      <c r="P1702" s="467" t="s">
        <v>307</v>
      </c>
      <c r="Q1702" s="467" t="s">
        <v>2168</v>
      </c>
      <c r="R1702" s="467" t="s">
        <v>308</v>
      </c>
      <c r="S1702" s="467" t="s">
        <v>61</v>
      </c>
      <c r="T1702" s="467" t="s">
        <v>240</v>
      </c>
      <c r="U1702" s="467" t="s">
        <v>302</v>
      </c>
      <c r="V1702" s="467">
        <v>-167.3</v>
      </c>
      <c r="W1702" s="467">
        <v>-200</v>
      </c>
    </row>
    <row r="1703" spans="1:23">
      <c r="A1703" s="467"/>
      <c r="B1703" s="467"/>
      <c r="C1703" s="468" t="s">
        <v>4537</v>
      </c>
      <c r="D1703" s="467" t="s">
        <v>219</v>
      </c>
      <c r="E1703" s="467" t="s">
        <v>259</v>
      </c>
      <c r="F1703" s="472">
        <v>43708</v>
      </c>
      <c r="G1703" s="467" t="s">
        <v>1766</v>
      </c>
      <c r="H1703" s="467" t="s">
        <v>2331</v>
      </c>
      <c r="I1703" s="467" t="s">
        <v>2332</v>
      </c>
      <c r="J1703" s="467" t="s">
        <v>2067</v>
      </c>
      <c r="K1703" s="467">
        <v>156.41</v>
      </c>
      <c r="L1703" s="467" t="s">
        <v>10</v>
      </c>
      <c r="M1703" s="467">
        <v>204</v>
      </c>
      <c r="N1703" s="467" t="s">
        <v>306</v>
      </c>
      <c r="O1703" s="467" t="s">
        <v>2184</v>
      </c>
      <c r="P1703" s="467" t="s">
        <v>307</v>
      </c>
      <c r="Q1703" s="467" t="s">
        <v>2168</v>
      </c>
      <c r="R1703" s="467" t="s">
        <v>308</v>
      </c>
      <c r="S1703" s="467" t="s">
        <v>61</v>
      </c>
      <c r="T1703" s="467" t="s">
        <v>240</v>
      </c>
      <c r="U1703" s="467" t="s">
        <v>302</v>
      </c>
      <c r="V1703" s="467">
        <v>170.65</v>
      </c>
      <c r="W1703" s="467">
        <v>204</v>
      </c>
    </row>
    <row r="1704" spans="1:23">
      <c r="A1704" s="467"/>
      <c r="B1704" s="467"/>
      <c r="C1704" s="468" t="s">
        <v>4538</v>
      </c>
      <c r="D1704" s="467" t="s">
        <v>219</v>
      </c>
      <c r="E1704" s="467" t="s">
        <v>259</v>
      </c>
      <c r="F1704" s="472">
        <v>43708</v>
      </c>
      <c r="G1704" s="467" t="s">
        <v>1766</v>
      </c>
      <c r="H1704" s="467" t="s">
        <v>2331</v>
      </c>
      <c r="I1704" s="467" t="s">
        <v>2332</v>
      </c>
      <c r="J1704" s="467" t="s">
        <v>2068</v>
      </c>
      <c r="K1704" s="467">
        <v>46</v>
      </c>
      <c r="L1704" s="467" t="s">
        <v>10</v>
      </c>
      <c r="M1704" s="467">
        <v>60</v>
      </c>
      <c r="N1704" s="467" t="s">
        <v>306</v>
      </c>
      <c r="O1704" s="467" t="s">
        <v>2184</v>
      </c>
      <c r="P1704" s="467" t="s">
        <v>307</v>
      </c>
      <c r="Q1704" s="467" t="s">
        <v>2168</v>
      </c>
      <c r="R1704" s="467" t="s">
        <v>308</v>
      </c>
      <c r="S1704" s="467" t="s">
        <v>61</v>
      </c>
      <c r="T1704" s="467" t="s">
        <v>240</v>
      </c>
      <c r="U1704" s="467" t="s">
        <v>302</v>
      </c>
      <c r="V1704" s="467">
        <v>50.19</v>
      </c>
      <c r="W1704" s="467">
        <v>60</v>
      </c>
    </row>
    <row r="1705" spans="1:23">
      <c r="A1705" s="467"/>
      <c r="B1705" s="467"/>
      <c r="C1705" s="468" t="s">
        <v>4539</v>
      </c>
      <c r="D1705" s="467" t="s">
        <v>219</v>
      </c>
      <c r="E1705" s="467" t="s">
        <v>259</v>
      </c>
      <c r="F1705" s="472">
        <v>43708</v>
      </c>
      <c r="G1705" s="467" t="s">
        <v>1766</v>
      </c>
      <c r="H1705" s="467" t="s">
        <v>2331</v>
      </c>
      <c r="I1705" s="467" t="s">
        <v>2332</v>
      </c>
      <c r="J1705" s="467" t="s">
        <v>2069</v>
      </c>
      <c r="K1705" s="467">
        <v>69.010000000000005</v>
      </c>
      <c r="L1705" s="467" t="s">
        <v>10</v>
      </c>
      <c r="M1705" s="467">
        <v>90</v>
      </c>
      <c r="N1705" s="467" t="s">
        <v>306</v>
      </c>
      <c r="O1705" s="467" t="s">
        <v>2184</v>
      </c>
      <c r="P1705" s="467" t="s">
        <v>307</v>
      </c>
      <c r="Q1705" s="467" t="s">
        <v>2168</v>
      </c>
      <c r="R1705" s="467" t="s">
        <v>308</v>
      </c>
      <c r="S1705" s="467" t="s">
        <v>61</v>
      </c>
      <c r="T1705" s="467" t="s">
        <v>240</v>
      </c>
      <c r="U1705" s="467" t="s">
        <v>302</v>
      </c>
      <c r="V1705" s="467">
        <v>75.290000000000006</v>
      </c>
      <c r="W1705" s="467">
        <v>90</v>
      </c>
    </row>
    <row r="1706" spans="1:23">
      <c r="A1706" s="467"/>
      <c r="B1706" s="467"/>
      <c r="C1706" s="468" t="s">
        <v>4540</v>
      </c>
      <c r="D1706" s="467" t="s">
        <v>219</v>
      </c>
      <c r="E1706" s="467" t="s">
        <v>259</v>
      </c>
      <c r="F1706" s="472">
        <v>43708</v>
      </c>
      <c r="G1706" s="467" t="s">
        <v>1766</v>
      </c>
      <c r="H1706" s="467" t="s">
        <v>2331</v>
      </c>
      <c r="I1706" s="467" t="s">
        <v>2332</v>
      </c>
      <c r="J1706" s="467" t="s">
        <v>2070</v>
      </c>
      <c r="K1706" s="467">
        <v>30.67</v>
      </c>
      <c r="L1706" s="467" t="s">
        <v>10</v>
      </c>
      <c r="M1706" s="467">
        <v>40</v>
      </c>
      <c r="N1706" s="467" t="s">
        <v>306</v>
      </c>
      <c r="O1706" s="467" t="s">
        <v>2184</v>
      </c>
      <c r="P1706" s="467" t="s">
        <v>307</v>
      </c>
      <c r="Q1706" s="467" t="s">
        <v>2168</v>
      </c>
      <c r="R1706" s="467" t="s">
        <v>308</v>
      </c>
      <c r="S1706" s="467" t="s">
        <v>61</v>
      </c>
      <c r="T1706" s="467" t="s">
        <v>240</v>
      </c>
      <c r="U1706" s="467" t="s">
        <v>302</v>
      </c>
      <c r="V1706" s="467">
        <v>33.46</v>
      </c>
      <c r="W1706" s="467">
        <v>40</v>
      </c>
    </row>
    <row r="1707" spans="1:23">
      <c r="A1707" s="467"/>
      <c r="B1707" s="467"/>
      <c r="C1707" s="468" t="s">
        <v>4541</v>
      </c>
      <c r="D1707" s="467" t="s">
        <v>219</v>
      </c>
      <c r="E1707" s="467" t="s">
        <v>259</v>
      </c>
      <c r="F1707" s="472">
        <v>43708</v>
      </c>
      <c r="G1707" s="467" t="s">
        <v>1766</v>
      </c>
      <c r="H1707" s="467" t="s">
        <v>2331</v>
      </c>
      <c r="I1707" s="467" t="s">
        <v>2332</v>
      </c>
      <c r="J1707" s="467" t="s">
        <v>2071</v>
      </c>
      <c r="K1707" s="467">
        <v>27.57</v>
      </c>
      <c r="L1707" s="467" t="s">
        <v>10</v>
      </c>
      <c r="M1707" s="467">
        <v>35.96</v>
      </c>
      <c r="N1707" s="467" t="s">
        <v>306</v>
      </c>
      <c r="O1707" s="467" t="s">
        <v>2184</v>
      </c>
      <c r="P1707" s="467" t="s">
        <v>307</v>
      </c>
      <c r="Q1707" s="467" t="s">
        <v>2168</v>
      </c>
      <c r="R1707" s="467" t="s">
        <v>308</v>
      </c>
      <c r="S1707" s="467" t="s">
        <v>61</v>
      </c>
      <c r="T1707" s="467" t="s">
        <v>240</v>
      </c>
      <c r="U1707" s="467" t="s">
        <v>302</v>
      </c>
      <c r="V1707" s="467">
        <v>30.08</v>
      </c>
      <c r="W1707" s="467">
        <v>35.96</v>
      </c>
    </row>
    <row r="1708" spans="1:23">
      <c r="A1708" s="467"/>
      <c r="B1708" s="467"/>
      <c r="C1708" s="468" t="s">
        <v>4542</v>
      </c>
      <c r="D1708" s="467" t="s">
        <v>219</v>
      </c>
      <c r="E1708" s="467" t="s">
        <v>259</v>
      </c>
      <c r="F1708" s="472">
        <v>43708</v>
      </c>
      <c r="G1708" s="467" t="s">
        <v>2066</v>
      </c>
      <c r="H1708" s="467" t="s">
        <v>4527</v>
      </c>
      <c r="I1708" s="467" t="s">
        <v>2332</v>
      </c>
      <c r="J1708" s="467" t="s">
        <v>2067</v>
      </c>
      <c r="K1708" s="467">
        <v>-156.41</v>
      </c>
      <c r="L1708" s="467" t="s">
        <v>10</v>
      </c>
      <c r="M1708" s="467">
        <v>-204</v>
      </c>
      <c r="N1708" s="467" t="s">
        <v>306</v>
      </c>
      <c r="O1708" s="467" t="s">
        <v>2184</v>
      </c>
      <c r="P1708" s="467" t="s">
        <v>307</v>
      </c>
      <c r="Q1708" s="467" t="s">
        <v>2168</v>
      </c>
      <c r="R1708" s="467" t="s">
        <v>308</v>
      </c>
      <c r="S1708" s="467" t="s">
        <v>61</v>
      </c>
      <c r="T1708" s="467" t="s">
        <v>240</v>
      </c>
      <c r="U1708" s="467" t="s">
        <v>302</v>
      </c>
      <c r="V1708" s="467">
        <v>-170.65</v>
      </c>
      <c r="W1708" s="467">
        <v>-204</v>
      </c>
    </row>
    <row r="1709" spans="1:23">
      <c r="A1709" s="467"/>
      <c r="B1709" s="467"/>
      <c r="C1709" s="468" t="s">
        <v>4543</v>
      </c>
      <c r="D1709" s="467" t="s">
        <v>219</v>
      </c>
      <c r="E1709" s="467" t="s">
        <v>259</v>
      </c>
      <c r="F1709" s="472">
        <v>43708</v>
      </c>
      <c r="G1709" s="467" t="s">
        <v>2066</v>
      </c>
      <c r="H1709" s="467" t="s">
        <v>4527</v>
      </c>
      <c r="I1709" s="467" t="s">
        <v>2332</v>
      </c>
      <c r="J1709" s="467" t="s">
        <v>2068</v>
      </c>
      <c r="K1709" s="467">
        <v>-46</v>
      </c>
      <c r="L1709" s="467" t="s">
        <v>10</v>
      </c>
      <c r="M1709" s="467">
        <v>-60</v>
      </c>
      <c r="N1709" s="467" t="s">
        <v>306</v>
      </c>
      <c r="O1709" s="467" t="s">
        <v>2184</v>
      </c>
      <c r="P1709" s="467" t="s">
        <v>307</v>
      </c>
      <c r="Q1709" s="467" t="s">
        <v>2168</v>
      </c>
      <c r="R1709" s="467" t="s">
        <v>308</v>
      </c>
      <c r="S1709" s="467" t="s">
        <v>61</v>
      </c>
      <c r="T1709" s="467" t="s">
        <v>240</v>
      </c>
      <c r="U1709" s="467" t="s">
        <v>302</v>
      </c>
      <c r="V1709" s="467">
        <v>-50.19</v>
      </c>
      <c r="W1709" s="467">
        <v>-60</v>
      </c>
    </row>
    <row r="1710" spans="1:23">
      <c r="A1710" s="467"/>
      <c r="B1710" s="467"/>
      <c r="C1710" s="468" t="s">
        <v>4544</v>
      </c>
      <c r="D1710" s="467" t="s">
        <v>219</v>
      </c>
      <c r="E1710" s="467" t="s">
        <v>259</v>
      </c>
      <c r="F1710" s="472">
        <v>43708</v>
      </c>
      <c r="G1710" s="467" t="s">
        <v>2066</v>
      </c>
      <c r="H1710" s="467" t="s">
        <v>4527</v>
      </c>
      <c r="I1710" s="467" t="s">
        <v>2332</v>
      </c>
      <c r="J1710" s="467" t="s">
        <v>2069</v>
      </c>
      <c r="K1710" s="467">
        <v>-69.010000000000005</v>
      </c>
      <c r="L1710" s="467" t="s">
        <v>10</v>
      </c>
      <c r="M1710" s="467">
        <v>-90</v>
      </c>
      <c r="N1710" s="467" t="s">
        <v>306</v>
      </c>
      <c r="O1710" s="467" t="s">
        <v>2184</v>
      </c>
      <c r="P1710" s="467" t="s">
        <v>307</v>
      </c>
      <c r="Q1710" s="467" t="s">
        <v>2168</v>
      </c>
      <c r="R1710" s="467" t="s">
        <v>308</v>
      </c>
      <c r="S1710" s="467" t="s">
        <v>61</v>
      </c>
      <c r="T1710" s="467" t="s">
        <v>240</v>
      </c>
      <c r="U1710" s="467" t="s">
        <v>302</v>
      </c>
      <c r="V1710" s="467">
        <v>-75.290000000000006</v>
      </c>
      <c r="W1710" s="467">
        <v>-90</v>
      </c>
    </row>
    <row r="1711" spans="1:23">
      <c r="A1711" s="467"/>
      <c r="B1711" s="467"/>
      <c r="C1711" s="468" t="s">
        <v>4545</v>
      </c>
      <c r="D1711" s="467" t="s">
        <v>219</v>
      </c>
      <c r="E1711" s="467" t="s">
        <v>259</v>
      </c>
      <c r="F1711" s="472">
        <v>43708</v>
      </c>
      <c r="G1711" s="467" t="s">
        <v>2066</v>
      </c>
      <c r="H1711" s="467" t="s">
        <v>4527</v>
      </c>
      <c r="I1711" s="467" t="s">
        <v>2332</v>
      </c>
      <c r="J1711" s="467" t="s">
        <v>2070</v>
      </c>
      <c r="K1711" s="467">
        <v>-30.67</v>
      </c>
      <c r="L1711" s="467" t="s">
        <v>10</v>
      </c>
      <c r="M1711" s="467">
        <v>-40</v>
      </c>
      <c r="N1711" s="467" t="s">
        <v>306</v>
      </c>
      <c r="O1711" s="467" t="s">
        <v>2184</v>
      </c>
      <c r="P1711" s="467" t="s">
        <v>307</v>
      </c>
      <c r="Q1711" s="467" t="s">
        <v>2168</v>
      </c>
      <c r="R1711" s="467" t="s">
        <v>308</v>
      </c>
      <c r="S1711" s="467" t="s">
        <v>61</v>
      </c>
      <c r="T1711" s="467" t="s">
        <v>240</v>
      </c>
      <c r="U1711" s="467" t="s">
        <v>302</v>
      </c>
      <c r="V1711" s="467">
        <v>-33.46</v>
      </c>
      <c r="W1711" s="467">
        <v>-40</v>
      </c>
    </row>
    <row r="1712" spans="1:23">
      <c r="A1712" s="467"/>
      <c r="B1712" s="467"/>
      <c r="C1712" s="468" t="s">
        <v>4546</v>
      </c>
      <c r="D1712" s="467" t="s">
        <v>219</v>
      </c>
      <c r="E1712" s="467" t="s">
        <v>259</v>
      </c>
      <c r="F1712" s="472">
        <v>43708</v>
      </c>
      <c r="G1712" s="467" t="s">
        <v>2066</v>
      </c>
      <c r="H1712" s="467" t="s">
        <v>4527</v>
      </c>
      <c r="I1712" s="467" t="s">
        <v>2332</v>
      </c>
      <c r="J1712" s="467" t="s">
        <v>2071</v>
      </c>
      <c r="K1712" s="467">
        <v>-27.57</v>
      </c>
      <c r="L1712" s="467" t="s">
        <v>10</v>
      </c>
      <c r="M1712" s="467">
        <v>-35.96</v>
      </c>
      <c r="N1712" s="467" t="s">
        <v>306</v>
      </c>
      <c r="O1712" s="467" t="s">
        <v>2184</v>
      </c>
      <c r="P1712" s="467" t="s">
        <v>307</v>
      </c>
      <c r="Q1712" s="467" t="s">
        <v>2168</v>
      </c>
      <c r="R1712" s="467" t="s">
        <v>308</v>
      </c>
      <c r="S1712" s="467" t="s">
        <v>61</v>
      </c>
      <c r="T1712" s="467" t="s">
        <v>240</v>
      </c>
      <c r="U1712" s="467" t="s">
        <v>302</v>
      </c>
      <c r="V1712" s="467">
        <v>-30.08</v>
      </c>
      <c r="W1712" s="467">
        <v>-35.96</v>
      </c>
    </row>
    <row r="1713" spans="1:23">
      <c r="A1713" s="467"/>
      <c r="B1713" s="467"/>
      <c r="C1713" s="468" t="s">
        <v>4547</v>
      </c>
      <c r="D1713" s="467" t="s">
        <v>219</v>
      </c>
      <c r="E1713" s="467" t="s">
        <v>259</v>
      </c>
      <c r="F1713" s="472">
        <v>43799</v>
      </c>
      <c r="G1713" s="467" t="s">
        <v>4548</v>
      </c>
      <c r="H1713" s="467" t="s">
        <v>4549</v>
      </c>
      <c r="I1713" s="467" t="s">
        <v>2809</v>
      </c>
      <c r="J1713" s="467" t="s">
        <v>4550</v>
      </c>
      <c r="K1713" s="467">
        <v>23.18</v>
      </c>
      <c r="L1713" s="467" t="s">
        <v>10</v>
      </c>
      <c r="M1713" s="467">
        <v>30</v>
      </c>
      <c r="N1713" s="467" t="s">
        <v>410</v>
      </c>
      <c r="O1713" s="467" t="s">
        <v>2260</v>
      </c>
      <c r="P1713" s="467" t="s">
        <v>445</v>
      </c>
      <c r="Q1713" s="467" t="s">
        <v>420</v>
      </c>
      <c r="R1713" s="467" t="s">
        <v>2168</v>
      </c>
      <c r="S1713" s="467" t="s">
        <v>61</v>
      </c>
      <c r="T1713" s="467" t="s">
        <v>240</v>
      </c>
      <c r="U1713" s="467" t="s">
        <v>302</v>
      </c>
      <c r="V1713" s="467">
        <v>26.89</v>
      </c>
      <c r="W1713" s="467">
        <v>30</v>
      </c>
    </row>
    <row r="1714" spans="1:23">
      <c r="A1714" s="467"/>
      <c r="B1714" s="467"/>
      <c r="C1714" s="468" t="s">
        <v>4551</v>
      </c>
      <c r="D1714" s="467" t="s">
        <v>219</v>
      </c>
      <c r="E1714" s="467" t="s">
        <v>259</v>
      </c>
      <c r="F1714" s="472">
        <v>43799</v>
      </c>
      <c r="G1714" s="467" t="s">
        <v>4552</v>
      </c>
      <c r="H1714" s="467" t="s">
        <v>4354</v>
      </c>
      <c r="I1714" s="467" t="s">
        <v>2809</v>
      </c>
      <c r="J1714" s="467" t="s">
        <v>4553</v>
      </c>
      <c r="K1714" s="467">
        <v>118.99</v>
      </c>
      <c r="L1714" s="467" t="s">
        <v>10</v>
      </c>
      <c r="M1714" s="467">
        <v>154</v>
      </c>
      <c r="N1714" s="467" t="s">
        <v>412</v>
      </c>
      <c r="O1714" s="467" t="s">
        <v>2286</v>
      </c>
      <c r="P1714" s="467" t="s">
        <v>445</v>
      </c>
      <c r="Q1714" s="467" t="s">
        <v>420</v>
      </c>
      <c r="R1714" s="467" t="s">
        <v>2168</v>
      </c>
      <c r="S1714" s="467" t="s">
        <v>61</v>
      </c>
      <c r="T1714" s="467" t="s">
        <v>240</v>
      </c>
      <c r="U1714" s="467" t="s">
        <v>302</v>
      </c>
      <c r="V1714" s="467">
        <v>138.04</v>
      </c>
      <c r="W1714" s="467">
        <v>154</v>
      </c>
    </row>
    <row r="1715" spans="1:23">
      <c r="A1715" s="467"/>
      <c r="B1715" s="467"/>
      <c r="C1715" s="468" t="s">
        <v>4554</v>
      </c>
      <c r="D1715" s="467" t="s">
        <v>219</v>
      </c>
      <c r="E1715" s="467" t="s">
        <v>259</v>
      </c>
      <c r="F1715" s="472">
        <v>43830</v>
      </c>
      <c r="G1715" s="467" t="s">
        <v>3262</v>
      </c>
      <c r="H1715" s="467" t="s">
        <v>3263</v>
      </c>
      <c r="I1715" s="467" t="s">
        <v>3257</v>
      </c>
      <c r="J1715" s="467" t="s">
        <v>4555</v>
      </c>
      <c r="K1715" s="467">
        <v>23.2</v>
      </c>
      <c r="L1715" s="467" t="s">
        <v>10</v>
      </c>
      <c r="M1715" s="467">
        <v>30</v>
      </c>
      <c r="N1715" s="467" t="s">
        <v>410</v>
      </c>
      <c r="O1715" s="467" t="s">
        <v>2260</v>
      </c>
      <c r="P1715" s="467" t="s">
        <v>445</v>
      </c>
      <c r="Q1715" s="467" t="s">
        <v>1044</v>
      </c>
      <c r="R1715" s="467" t="s">
        <v>2168</v>
      </c>
      <c r="S1715" s="467" t="s">
        <v>61</v>
      </c>
      <c r="T1715" s="467" t="s">
        <v>240</v>
      </c>
      <c r="U1715" s="467" t="s">
        <v>302</v>
      </c>
      <c r="V1715" s="467">
        <v>27.24</v>
      </c>
      <c r="W1715" s="467">
        <v>30</v>
      </c>
    </row>
    <row r="1716" spans="1:23">
      <c r="A1716" s="467"/>
      <c r="B1716" s="467"/>
      <c r="C1716" s="468" t="s">
        <v>4556</v>
      </c>
      <c r="D1716" s="467" t="s">
        <v>219</v>
      </c>
      <c r="E1716" s="467" t="s">
        <v>259</v>
      </c>
      <c r="F1716" s="472">
        <v>43830</v>
      </c>
      <c r="G1716" s="467" t="s">
        <v>3262</v>
      </c>
      <c r="H1716" s="467" t="s">
        <v>3263</v>
      </c>
      <c r="I1716" s="467" t="s">
        <v>3257</v>
      </c>
      <c r="J1716" s="467" t="s">
        <v>4557</v>
      </c>
      <c r="K1716" s="467">
        <v>23.2</v>
      </c>
      <c r="L1716" s="467" t="s">
        <v>10</v>
      </c>
      <c r="M1716" s="467">
        <v>30</v>
      </c>
      <c r="N1716" s="467" t="s">
        <v>410</v>
      </c>
      <c r="O1716" s="467" t="s">
        <v>2260</v>
      </c>
      <c r="P1716" s="467" t="s">
        <v>445</v>
      </c>
      <c r="Q1716" s="467" t="s">
        <v>504</v>
      </c>
      <c r="R1716" s="467" t="s">
        <v>2168</v>
      </c>
      <c r="S1716" s="467" t="s">
        <v>61</v>
      </c>
      <c r="T1716" s="467" t="s">
        <v>240</v>
      </c>
      <c r="U1716" s="467" t="s">
        <v>302</v>
      </c>
      <c r="V1716" s="467">
        <v>27.24</v>
      </c>
      <c r="W1716" s="467">
        <v>30</v>
      </c>
    </row>
    <row r="1717" spans="1:23">
      <c r="A1717" s="467"/>
      <c r="B1717" s="467"/>
      <c r="C1717" s="468" t="s">
        <v>4558</v>
      </c>
      <c r="D1717" s="467" t="s">
        <v>219</v>
      </c>
      <c r="E1717" s="467" t="s">
        <v>259</v>
      </c>
      <c r="F1717" s="472">
        <v>43830</v>
      </c>
      <c r="G1717" s="467" t="s">
        <v>3262</v>
      </c>
      <c r="H1717" s="467" t="s">
        <v>3263</v>
      </c>
      <c r="I1717" s="467" t="s">
        <v>3257</v>
      </c>
      <c r="J1717" s="467" t="s">
        <v>4559</v>
      </c>
      <c r="K1717" s="467">
        <v>23.2</v>
      </c>
      <c r="L1717" s="467" t="s">
        <v>10</v>
      </c>
      <c r="M1717" s="467">
        <v>30</v>
      </c>
      <c r="N1717" s="467" t="s">
        <v>410</v>
      </c>
      <c r="O1717" s="467" t="s">
        <v>2260</v>
      </c>
      <c r="P1717" s="467" t="s">
        <v>445</v>
      </c>
      <c r="Q1717" s="467" t="s">
        <v>466</v>
      </c>
      <c r="R1717" s="467" t="s">
        <v>2168</v>
      </c>
      <c r="S1717" s="467" t="s">
        <v>61</v>
      </c>
      <c r="T1717" s="467" t="s">
        <v>240</v>
      </c>
      <c r="U1717" s="467" t="s">
        <v>302</v>
      </c>
      <c r="V1717" s="467">
        <v>27.24</v>
      </c>
      <c r="W1717" s="467">
        <v>30</v>
      </c>
    </row>
    <row r="1718" spans="1:23">
      <c r="A1718" s="467"/>
      <c r="B1718" s="467"/>
      <c r="C1718" s="468" t="s">
        <v>4560</v>
      </c>
      <c r="D1718" s="467" t="s">
        <v>221</v>
      </c>
      <c r="E1718" s="467" t="s">
        <v>259</v>
      </c>
      <c r="F1718" s="472">
        <v>43555</v>
      </c>
      <c r="G1718" s="467" t="s">
        <v>348</v>
      </c>
      <c r="H1718" s="467" t="s">
        <v>2931</v>
      </c>
      <c r="I1718" s="467" t="s">
        <v>2170</v>
      </c>
      <c r="J1718" s="467" t="s">
        <v>588</v>
      </c>
      <c r="K1718" s="467">
        <v>7.61</v>
      </c>
      <c r="L1718" s="467" t="s">
        <v>10</v>
      </c>
      <c r="M1718" s="467">
        <v>10</v>
      </c>
      <c r="N1718" s="467" t="s">
        <v>350</v>
      </c>
      <c r="O1718" s="467" t="s">
        <v>2249</v>
      </c>
      <c r="P1718" s="467" t="s">
        <v>307</v>
      </c>
      <c r="Q1718" s="467" t="s">
        <v>2168</v>
      </c>
      <c r="R1718" s="467" t="s">
        <v>351</v>
      </c>
      <c r="S1718" s="467" t="s">
        <v>61</v>
      </c>
      <c r="T1718" s="467" t="s">
        <v>240</v>
      </c>
      <c r="U1718" s="467" t="s">
        <v>302</v>
      </c>
      <c r="V1718" s="467">
        <v>8.9</v>
      </c>
      <c r="W1718" s="467">
        <v>10</v>
      </c>
    </row>
    <row r="1719" spans="1:23">
      <c r="A1719" s="467"/>
      <c r="B1719" s="467"/>
      <c r="C1719" s="468" t="s">
        <v>4561</v>
      </c>
      <c r="D1719" s="467" t="s">
        <v>221</v>
      </c>
      <c r="E1719" s="467" t="s">
        <v>259</v>
      </c>
      <c r="F1719" s="472">
        <v>43555</v>
      </c>
      <c r="G1719" s="467" t="s">
        <v>348</v>
      </c>
      <c r="H1719" s="467" t="s">
        <v>2931</v>
      </c>
      <c r="I1719" s="467" t="s">
        <v>2170</v>
      </c>
      <c r="J1719" s="467" t="s">
        <v>582</v>
      </c>
      <c r="K1719" s="467">
        <v>190.34</v>
      </c>
      <c r="L1719" s="467" t="s">
        <v>10</v>
      </c>
      <c r="M1719" s="467">
        <v>250</v>
      </c>
      <c r="N1719" s="467" t="s">
        <v>350</v>
      </c>
      <c r="O1719" s="467" t="s">
        <v>2249</v>
      </c>
      <c r="P1719" s="467" t="s">
        <v>307</v>
      </c>
      <c r="Q1719" s="467" t="s">
        <v>2168</v>
      </c>
      <c r="R1719" s="467" t="s">
        <v>351</v>
      </c>
      <c r="S1719" s="467" t="s">
        <v>61</v>
      </c>
      <c r="T1719" s="467" t="s">
        <v>240</v>
      </c>
      <c r="U1719" s="467" t="s">
        <v>302</v>
      </c>
      <c r="V1719" s="467">
        <v>222.61</v>
      </c>
      <c r="W1719" s="467">
        <v>250</v>
      </c>
    </row>
    <row r="1720" spans="1:23">
      <c r="A1720" s="467"/>
      <c r="B1720" s="467"/>
      <c r="C1720" s="468" t="s">
        <v>4562</v>
      </c>
      <c r="D1720" s="467" t="s">
        <v>221</v>
      </c>
      <c r="E1720" s="467" t="s">
        <v>259</v>
      </c>
      <c r="F1720" s="472">
        <v>43555</v>
      </c>
      <c r="G1720" s="467" t="s">
        <v>348</v>
      </c>
      <c r="H1720" s="467" t="s">
        <v>2931</v>
      </c>
      <c r="I1720" s="467" t="s">
        <v>2170</v>
      </c>
      <c r="J1720" s="467" t="s">
        <v>583</v>
      </c>
      <c r="K1720" s="467">
        <v>144.66</v>
      </c>
      <c r="L1720" s="467" t="s">
        <v>10</v>
      </c>
      <c r="M1720" s="467">
        <v>190</v>
      </c>
      <c r="N1720" s="467" t="s">
        <v>350</v>
      </c>
      <c r="O1720" s="467" t="s">
        <v>2249</v>
      </c>
      <c r="P1720" s="467" t="s">
        <v>307</v>
      </c>
      <c r="Q1720" s="467" t="s">
        <v>2168</v>
      </c>
      <c r="R1720" s="467" t="s">
        <v>351</v>
      </c>
      <c r="S1720" s="467" t="s">
        <v>61</v>
      </c>
      <c r="T1720" s="467" t="s">
        <v>240</v>
      </c>
      <c r="U1720" s="467" t="s">
        <v>302</v>
      </c>
      <c r="V1720" s="467">
        <v>169.19</v>
      </c>
      <c r="W1720" s="467">
        <v>190</v>
      </c>
    </row>
    <row r="1721" spans="1:23">
      <c r="A1721" s="467"/>
      <c r="B1721" s="467"/>
      <c r="C1721" s="468" t="s">
        <v>4563</v>
      </c>
      <c r="D1721" s="467" t="s">
        <v>221</v>
      </c>
      <c r="E1721" s="467" t="s">
        <v>259</v>
      </c>
      <c r="F1721" s="472">
        <v>43555</v>
      </c>
      <c r="G1721" s="467" t="s">
        <v>348</v>
      </c>
      <c r="H1721" s="467" t="s">
        <v>2931</v>
      </c>
      <c r="I1721" s="467" t="s">
        <v>2170</v>
      </c>
      <c r="J1721" s="467" t="s">
        <v>584</v>
      </c>
      <c r="K1721" s="467">
        <v>114.2</v>
      </c>
      <c r="L1721" s="467" t="s">
        <v>10</v>
      </c>
      <c r="M1721" s="467">
        <v>150</v>
      </c>
      <c r="N1721" s="467" t="s">
        <v>350</v>
      </c>
      <c r="O1721" s="467" t="s">
        <v>2249</v>
      </c>
      <c r="P1721" s="467" t="s">
        <v>307</v>
      </c>
      <c r="Q1721" s="467" t="s">
        <v>2168</v>
      </c>
      <c r="R1721" s="467" t="s">
        <v>351</v>
      </c>
      <c r="S1721" s="467" t="s">
        <v>61</v>
      </c>
      <c r="T1721" s="467" t="s">
        <v>240</v>
      </c>
      <c r="U1721" s="467" t="s">
        <v>302</v>
      </c>
      <c r="V1721" s="467">
        <v>133.56</v>
      </c>
      <c r="W1721" s="467">
        <v>150</v>
      </c>
    </row>
    <row r="1722" spans="1:23">
      <c r="A1722" s="467"/>
      <c r="B1722" s="467"/>
      <c r="C1722" s="468" t="s">
        <v>4564</v>
      </c>
      <c r="D1722" s="467" t="s">
        <v>221</v>
      </c>
      <c r="E1722" s="467" t="s">
        <v>259</v>
      </c>
      <c r="F1722" s="472">
        <v>43555</v>
      </c>
      <c r="G1722" s="467" t="s">
        <v>348</v>
      </c>
      <c r="H1722" s="467" t="s">
        <v>2931</v>
      </c>
      <c r="I1722" s="467" t="s">
        <v>2170</v>
      </c>
      <c r="J1722" s="467" t="s">
        <v>585</v>
      </c>
      <c r="K1722" s="467">
        <v>304.54000000000002</v>
      </c>
      <c r="L1722" s="467" t="s">
        <v>10</v>
      </c>
      <c r="M1722" s="467">
        <v>400</v>
      </c>
      <c r="N1722" s="467" t="s">
        <v>350</v>
      </c>
      <c r="O1722" s="467" t="s">
        <v>2249</v>
      </c>
      <c r="P1722" s="467" t="s">
        <v>307</v>
      </c>
      <c r="Q1722" s="467" t="s">
        <v>2168</v>
      </c>
      <c r="R1722" s="467" t="s">
        <v>351</v>
      </c>
      <c r="S1722" s="467" t="s">
        <v>61</v>
      </c>
      <c r="T1722" s="467" t="s">
        <v>240</v>
      </c>
      <c r="U1722" s="467" t="s">
        <v>302</v>
      </c>
      <c r="V1722" s="467">
        <v>356.17</v>
      </c>
      <c r="W1722" s="467">
        <v>400</v>
      </c>
    </row>
    <row r="1723" spans="1:23">
      <c r="A1723" s="467"/>
      <c r="B1723" s="467"/>
      <c r="C1723" s="468" t="s">
        <v>4565</v>
      </c>
      <c r="D1723" s="467" t="s">
        <v>221</v>
      </c>
      <c r="E1723" s="467" t="s">
        <v>259</v>
      </c>
      <c r="F1723" s="472">
        <v>43555</v>
      </c>
      <c r="G1723" s="467" t="s">
        <v>348</v>
      </c>
      <c r="H1723" s="467" t="s">
        <v>2931</v>
      </c>
      <c r="I1723" s="467" t="s">
        <v>2170</v>
      </c>
      <c r="J1723" s="467" t="s">
        <v>586</v>
      </c>
      <c r="K1723" s="467">
        <v>152.27000000000001</v>
      </c>
      <c r="L1723" s="467" t="s">
        <v>10</v>
      </c>
      <c r="M1723" s="467">
        <v>200</v>
      </c>
      <c r="N1723" s="467" t="s">
        <v>350</v>
      </c>
      <c r="O1723" s="467" t="s">
        <v>2249</v>
      </c>
      <c r="P1723" s="467" t="s">
        <v>307</v>
      </c>
      <c r="Q1723" s="467" t="s">
        <v>2168</v>
      </c>
      <c r="R1723" s="467" t="s">
        <v>351</v>
      </c>
      <c r="S1723" s="467" t="s">
        <v>61</v>
      </c>
      <c r="T1723" s="467" t="s">
        <v>240</v>
      </c>
      <c r="U1723" s="467" t="s">
        <v>302</v>
      </c>
      <c r="V1723" s="467">
        <v>178.09</v>
      </c>
      <c r="W1723" s="467">
        <v>200</v>
      </c>
    </row>
    <row r="1724" spans="1:23">
      <c r="A1724" s="467"/>
      <c r="B1724" s="467"/>
      <c r="C1724" s="468" t="s">
        <v>4566</v>
      </c>
      <c r="D1724" s="467" t="s">
        <v>221</v>
      </c>
      <c r="E1724" s="467" t="s">
        <v>259</v>
      </c>
      <c r="F1724" s="472">
        <v>43555</v>
      </c>
      <c r="G1724" s="467" t="s">
        <v>348</v>
      </c>
      <c r="H1724" s="467" t="s">
        <v>2931</v>
      </c>
      <c r="I1724" s="467" t="s">
        <v>2170</v>
      </c>
      <c r="J1724" s="467" t="s">
        <v>587</v>
      </c>
      <c r="K1724" s="467">
        <v>152.27000000000001</v>
      </c>
      <c r="L1724" s="467" t="s">
        <v>10</v>
      </c>
      <c r="M1724" s="467">
        <v>200</v>
      </c>
      <c r="N1724" s="467" t="s">
        <v>350</v>
      </c>
      <c r="O1724" s="467" t="s">
        <v>2249</v>
      </c>
      <c r="P1724" s="467" t="s">
        <v>307</v>
      </c>
      <c r="Q1724" s="467" t="s">
        <v>2168</v>
      </c>
      <c r="R1724" s="467" t="s">
        <v>351</v>
      </c>
      <c r="S1724" s="467" t="s">
        <v>61</v>
      </c>
      <c r="T1724" s="467" t="s">
        <v>240</v>
      </c>
      <c r="U1724" s="467" t="s">
        <v>302</v>
      </c>
      <c r="V1724" s="467">
        <v>178.09</v>
      </c>
      <c r="W1724" s="467">
        <v>200</v>
      </c>
    </row>
    <row r="1725" spans="1:23">
      <c r="A1725" s="467"/>
      <c r="B1725" s="467"/>
      <c r="C1725" s="468" t="s">
        <v>4567</v>
      </c>
      <c r="D1725" s="467" t="s">
        <v>221</v>
      </c>
      <c r="E1725" s="467" t="s">
        <v>259</v>
      </c>
      <c r="F1725" s="472">
        <v>43555</v>
      </c>
      <c r="G1725" s="467" t="s">
        <v>348</v>
      </c>
      <c r="H1725" s="467" t="s">
        <v>2931</v>
      </c>
      <c r="I1725" s="467" t="s">
        <v>2170</v>
      </c>
      <c r="J1725" s="467" t="s">
        <v>590</v>
      </c>
      <c r="K1725" s="467">
        <v>68.52</v>
      </c>
      <c r="L1725" s="467" t="s">
        <v>10</v>
      </c>
      <c r="M1725" s="467">
        <v>90</v>
      </c>
      <c r="N1725" s="467" t="s">
        <v>306</v>
      </c>
      <c r="O1725" s="467" t="s">
        <v>2184</v>
      </c>
      <c r="P1725" s="467" t="s">
        <v>307</v>
      </c>
      <c r="Q1725" s="467" t="s">
        <v>2168</v>
      </c>
      <c r="R1725" s="467" t="s">
        <v>351</v>
      </c>
      <c r="S1725" s="467" t="s">
        <v>61</v>
      </c>
      <c r="T1725" s="467" t="s">
        <v>240</v>
      </c>
      <c r="U1725" s="467" t="s">
        <v>302</v>
      </c>
      <c r="V1725" s="467">
        <v>80.14</v>
      </c>
      <c r="W1725" s="467">
        <v>90</v>
      </c>
    </row>
    <row r="1726" spans="1:23">
      <c r="A1726" s="467"/>
      <c r="B1726" s="467"/>
      <c r="C1726" s="468" t="s">
        <v>4568</v>
      </c>
      <c r="D1726" s="467" t="s">
        <v>221</v>
      </c>
      <c r="E1726" s="467" t="s">
        <v>259</v>
      </c>
      <c r="F1726" s="472">
        <v>43555</v>
      </c>
      <c r="G1726" s="467" t="s">
        <v>348</v>
      </c>
      <c r="H1726" s="467" t="s">
        <v>2931</v>
      </c>
      <c r="I1726" s="467" t="s">
        <v>2170</v>
      </c>
      <c r="J1726" s="467" t="s">
        <v>591</v>
      </c>
      <c r="K1726" s="467">
        <v>60.91</v>
      </c>
      <c r="L1726" s="467" t="s">
        <v>10</v>
      </c>
      <c r="M1726" s="467">
        <v>80</v>
      </c>
      <c r="N1726" s="467" t="s">
        <v>306</v>
      </c>
      <c r="O1726" s="467" t="s">
        <v>2184</v>
      </c>
      <c r="P1726" s="467" t="s">
        <v>307</v>
      </c>
      <c r="Q1726" s="467" t="s">
        <v>2168</v>
      </c>
      <c r="R1726" s="467" t="s">
        <v>351</v>
      </c>
      <c r="S1726" s="467" t="s">
        <v>61</v>
      </c>
      <c r="T1726" s="467" t="s">
        <v>240</v>
      </c>
      <c r="U1726" s="467" t="s">
        <v>302</v>
      </c>
      <c r="V1726" s="467">
        <v>71.239999999999995</v>
      </c>
      <c r="W1726" s="467">
        <v>80</v>
      </c>
    </row>
    <row r="1727" spans="1:23">
      <c r="A1727" s="467"/>
      <c r="B1727" s="467"/>
      <c r="C1727" s="468" t="s">
        <v>4569</v>
      </c>
      <c r="D1727" s="467" t="s">
        <v>221</v>
      </c>
      <c r="E1727" s="467" t="s">
        <v>259</v>
      </c>
      <c r="F1727" s="472">
        <v>43555</v>
      </c>
      <c r="G1727" s="467" t="s">
        <v>348</v>
      </c>
      <c r="H1727" s="467" t="s">
        <v>2931</v>
      </c>
      <c r="I1727" s="467" t="s">
        <v>2170</v>
      </c>
      <c r="J1727" s="467" t="s">
        <v>592</v>
      </c>
      <c r="K1727" s="467">
        <v>22.84</v>
      </c>
      <c r="L1727" s="467" t="s">
        <v>10</v>
      </c>
      <c r="M1727" s="467">
        <v>30</v>
      </c>
      <c r="N1727" s="467" t="s">
        <v>306</v>
      </c>
      <c r="O1727" s="467" t="s">
        <v>2184</v>
      </c>
      <c r="P1727" s="467" t="s">
        <v>307</v>
      </c>
      <c r="Q1727" s="467" t="s">
        <v>2168</v>
      </c>
      <c r="R1727" s="467" t="s">
        <v>351</v>
      </c>
      <c r="S1727" s="467" t="s">
        <v>61</v>
      </c>
      <c r="T1727" s="467" t="s">
        <v>240</v>
      </c>
      <c r="U1727" s="467" t="s">
        <v>302</v>
      </c>
      <c r="V1727" s="467">
        <v>26.71</v>
      </c>
      <c r="W1727" s="467">
        <v>30</v>
      </c>
    </row>
    <row r="1728" spans="1:23">
      <c r="A1728" s="467"/>
      <c r="B1728" s="467"/>
      <c r="C1728" s="468" t="s">
        <v>4570</v>
      </c>
      <c r="D1728" s="467" t="s">
        <v>221</v>
      </c>
      <c r="E1728" s="467" t="s">
        <v>259</v>
      </c>
      <c r="F1728" s="472">
        <v>43555</v>
      </c>
      <c r="G1728" s="467" t="s">
        <v>348</v>
      </c>
      <c r="H1728" s="467" t="s">
        <v>2931</v>
      </c>
      <c r="I1728" s="467" t="s">
        <v>2170</v>
      </c>
      <c r="J1728" s="467" t="s">
        <v>593</v>
      </c>
      <c r="K1728" s="467">
        <v>22.84</v>
      </c>
      <c r="L1728" s="467" t="s">
        <v>10</v>
      </c>
      <c r="M1728" s="467">
        <v>30</v>
      </c>
      <c r="N1728" s="467" t="s">
        <v>306</v>
      </c>
      <c r="O1728" s="467" t="s">
        <v>2184</v>
      </c>
      <c r="P1728" s="467" t="s">
        <v>307</v>
      </c>
      <c r="Q1728" s="467" t="s">
        <v>2168</v>
      </c>
      <c r="R1728" s="467" t="s">
        <v>351</v>
      </c>
      <c r="S1728" s="467" t="s">
        <v>61</v>
      </c>
      <c r="T1728" s="467" t="s">
        <v>240</v>
      </c>
      <c r="U1728" s="467" t="s">
        <v>302</v>
      </c>
      <c r="V1728" s="467">
        <v>26.71</v>
      </c>
      <c r="W1728" s="467">
        <v>30</v>
      </c>
    </row>
    <row r="1729" spans="1:23">
      <c r="A1729" s="467"/>
      <c r="B1729" s="467"/>
      <c r="C1729" s="468" t="s">
        <v>4571</v>
      </c>
      <c r="D1729" s="467" t="s">
        <v>221</v>
      </c>
      <c r="E1729" s="467" t="s">
        <v>259</v>
      </c>
      <c r="F1729" s="472">
        <v>43555</v>
      </c>
      <c r="G1729" s="467" t="s">
        <v>348</v>
      </c>
      <c r="H1729" s="467" t="s">
        <v>2931</v>
      </c>
      <c r="I1729" s="467" t="s">
        <v>2170</v>
      </c>
      <c r="J1729" s="467" t="s">
        <v>594</v>
      </c>
      <c r="K1729" s="467">
        <v>22.84</v>
      </c>
      <c r="L1729" s="467" t="s">
        <v>10</v>
      </c>
      <c r="M1729" s="467">
        <v>30</v>
      </c>
      <c r="N1729" s="467" t="s">
        <v>306</v>
      </c>
      <c r="O1729" s="467" t="s">
        <v>2184</v>
      </c>
      <c r="P1729" s="467" t="s">
        <v>307</v>
      </c>
      <c r="Q1729" s="467" t="s">
        <v>2168</v>
      </c>
      <c r="R1729" s="467" t="s">
        <v>351</v>
      </c>
      <c r="S1729" s="467" t="s">
        <v>61</v>
      </c>
      <c r="T1729" s="467" t="s">
        <v>240</v>
      </c>
      <c r="U1729" s="467" t="s">
        <v>302</v>
      </c>
      <c r="V1729" s="467">
        <v>26.71</v>
      </c>
      <c r="W1729" s="467">
        <v>30</v>
      </c>
    </row>
    <row r="1730" spans="1:23">
      <c r="A1730" s="467"/>
      <c r="B1730" s="467"/>
      <c r="C1730" s="468" t="s">
        <v>4572</v>
      </c>
      <c r="D1730" s="467" t="s">
        <v>221</v>
      </c>
      <c r="E1730" s="467" t="s">
        <v>259</v>
      </c>
      <c r="F1730" s="472">
        <v>43555</v>
      </c>
      <c r="G1730" s="467" t="s">
        <v>348</v>
      </c>
      <c r="H1730" s="467" t="s">
        <v>2931</v>
      </c>
      <c r="I1730" s="467" t="s">
        <v>2170</v>
      </c>
      <c r="J1730" s="467" t="s">
        <v>589</v>
      </c>
      <c r="K1730" s="467">
        <v>149.88999999999999</v>
      </c>
      <c r="L1730" s="467" t="s">
        <v>10</v>
      </c>
      <c r="M1730" s="467">
        <v>196.88</v>
      </c>
      <c r="N1730" s="467" t="s">
        <v>306</v>
      </c>
      <c r="O1730" s="467" t="s">
        <v>2184</v>
      </c>
      <c r="P1730" s="467" t="s">
        <v>307</v>
      </c>
      <c r="Q1730" s="467" t="s">
        <v>2168</v>
      </c>
      <c r="R1730" s="467" t="s">
        <v>351</v>
      </c>
      <c r="S1730" s="467" t="s">
        <v>61</v>
      </c>
      <c r="T1730" s="467" t="s">
        <v>240</v>
      </c>
      <c r="U1730" s="467" t="s">
        <v>302</v>
      </c>
      <c r="V1730" s="467">
        <v>175.3</v>
      </c>
      <c r="W1730" s="467">
        <v>196.88</v>
      </c>
    </row>
    <row r="1731" spans="1:23">
      <c r="A1731" s="467"/>
      <c r="B1731" s="467"/>
      <c r="C1731" s="468" t="s">
        <v>4573</v>
      </c>
      <c r="D1731" s="467" t="s">
        <v>221</v>
      </c>
      <c r="E1731" s="467" t="s">
        <v>259</v>
      </c>
      <c r="F1731" s="472">
        <v>43585</v>
      </c>
      <c r="G1731" s="467" t="s">
        <v>1189</v>
      </c>
      <c r="H1731" s="467" t="s">
        <v>4481</v>
      </c>
      <c r="I1731" s="467" t="s">
        <v>2791</v>
      </c>
      <c r="J1731" s="467" t="s">
        <v>567</v>
      </c>
      <c r="K1731" s="467">
        <v>41.44</v>
      </c>
      <c r="L1731" s="467" t="s">
        <v>10</v>
      </c>
      <c r="M1731" s="467">
        <v>54.43</v>
      </c>
      <c r="N1731" s="467" t="s">
        <v>350</v>
      </c>
      <c r="O1731" s="467" t="s">
        <v>2249</v>
      </c>
      <c r="P1731" s="467" t="s">
        <v>307</v>
      </c>
      <c r="Q1731" s="467" t="s">
        <v>2168</v>
      </c>
      <c r="R1731" s="467" t="s">
        <v>308</v>
      </c>
      <c r="S1731" s="467" t="s">
        <v>61</v>
      </c>
      <c r="T1731" s="467" t="s">
        <v>240</v>
      </c>
      <c r="U1731" s="467" t="s">
        <v>302</v>
      </c>
      <c r="V1731" s="467">
        <v>48.44</v>
      </c>
      <c r="W1731" s="467">
        <v>54.43</v>
      </c>
    </row>
    <row r="1732" spans="1:23">
      <c r="A1732" s="467"/>
      <c r="B1732" s="467"/>
      <c r="C1732" s="468" t="s">
        <v>4574</v>
      </c>
      <c r="D1732" s="467" t="s">
        <v>221</v>
      </c>
      <c r="E1732" s="467" t="s">
        <v>259</v>
      </c>
      <c r="F1732" s="472">
        <v>43585</v>
      </c>
      <c r="G1732" s="467" t="s">
        <v>1189</v>
      </c>
      <c r="H1732" s="467" t="s">
        <v>4481</v>
      </c>
      <c r="I1732" s="467" t="s">
        <v>2791</v>
      </c>
      <c r="J1732" s="467" t="s">
        <v>568</v>
      </c>
      <c r="K1732" s="467">
        <v>6.63</v>
      </c>
      <c r="L1732" s="467" t="s">
        <v>10</v>
      </c>
      <c r="M1732" s="467">
        <v>8.7100000000000009</v>
      </c>
      <c r="N1732" s="467" t="s">
        <v>350</v>
      </c>
      <c r="O1732" s="467" t="s">
        <v>2249</v>
      </c>
      <c r="P1732" s="467" t="s">
        <v>307</v>
      </c>
      <c r="Q1732" s="467" t="s">
        <v>2168</v>
      </c>
      <c r="R1732" s="467" t="s">
        <v>308</v>
      </c>
      <c r="S1732" s="467" t="s">
        <v>61</v>
      </c>
      <c r="T1732" s="467" t="s">
        <v>240</v>
      </c>
      <c r="U1732" s="467" t="s">
        <v>302</v>
      </c>
      <c r="V1732" s="467">
        <v>7.75</v>
      </c>
      <c r="W1732" s="467">
        <v>8.7100000000000009</v>
      </c>
    </row>
    <row r="1733" spans="1:23">
      <c r="A1733" s="467"/>
      <c r="B1733" s="467"/>
      <c r="C1733" s="468" t="s">
        <v>4575</v>
      </c>
      <c r="D1733" s="467" t="s">
        <v>221</v>
      </c>
      <c r="E1733" s="467" t="s">
        <v>259</v>
      </c>
      <c r="F1733" s="472">
        <v>43585</v>
      </c>
      <c r="G1733" s="467" t="s">
        <v>1189</v>
      </c>
      <c r="H1733" s="467" t="s">
        <v>4481</v>
      </c>
      <c r="I1733" s="467" t="s">
        <v>2791</v>
      </c>
      <c r="J1733" s="467" t="s">
        <v>569</v>
      </c>
      <c r="K1733" s="467">
        <v>11.42</v>
      </c>
      <c r="L1733" s="467" t="s">
        <v>10</v>
      </c>
      <c r="M1733" s="467">
        <v>15</v>
      </c>
      <c r="N1733" s="467" t="s">
        <v>350</v>
      </c>
      <c r="O1733" s="467" t="s">
        <v>2249</v>
      </c>
      <c r="P1733" s="467" t="s">
        <v>307</v>
      </c>
      <c r="Q1733" s="467" t="s">
        <v>2168</v>
      </c>
      <c r="R1733" s="467" t="s">
        <v>308</v>
      </c>
      <c r="S1733" s="467" t="s">
        <v>61</v>
      </c>
      <c r="T1733" s="467" t="s">
        <v>240</v>
      </c>
      <c r="U1733" s="467" t="s">
        <v>302</v>
      </c>
      <c r="V1733" s="467">
        <v>13.35</v>
      </c>
      <c r="W1733" s="467">
        <v>15</v>
      </c>
    </row>
    <row r="1734" spans="1:23">
      <c r="A1734" s="467"/>
      <c r="B1734" s="467"/>
      <c r="C1734" s="468" t="s">
        <v>4576</v>
      </c>
      <c r="D1734" s="467" t="s">
        <v>221</v>
      </c>
      <c r="E1734" s="467" t="s">
        <v>259</v>
      </c>
      <c r="F1734" s="472">
        <v>43585</v>
      </c>
      <c r="G1734" s="467" t="s">
        <v>1189</v>
      </c>
      <c r="H1734" s="467" t="s">
        <v>4481</v>
      </c>
      <c r="I1734" s="467" t="s">
        <v>2791</v>
      </c>
      <c r="J1734" s="467" t="s">
        <v>570</v>
      </c>
      <c r="K1734" s="467">
        <v>81.459999999999994</v>
      </c>
      <c r="L1734" s="467" t="s">
        <v>10</v>
      </c>
      <c r="M1734" s="467">
        <v>107</v>
      </c>
      <c r="N1734" s="467" t="s">
        <v>350</v>
      </c>
      <c r="O1734" s="467" t="s">
        <v>2249</v>
      </c>
      <c r="P1734" s="467" t="s">
        <v>307</v>
      </c>
      <c r="Q1734" s="467" t="s">
        <v>2168</v>
      </c>
      <c r="R1734" s="467" t="s">
        <v>308</v>
      </c>
      <c r="S1734" s="467" t="s">
        <v>61</v>
      </c>
      <c r="T1734" s="467" t="s">
        <v>240</v>
      </c>
      <c r="U1734" s="467" t="s">
        <v>302</v>
      </c>
      <c r="V1734" s="467">
        <v>95.21</v>
      </c>
      <c r="W1734" s="467">
        <v>107</v>
      </c>
    </row>
    <row r="1735" spans="1:23">
      <c r="A1735" s="467"/>
      <c r="B1735" s="467"/>
      <c r="C1735" s="468" t="s">
        <v>4577</v>
      </c>
      <c r="D1735" s="467" t="s">
        <v>221</v>
      </c>
      <c r="E1735" s="467" t="s">
        <v>259</v>
      </c>
      <c r="F1735" s="472">
        <v>43585</v>
      </c>
      <c r="G1735" s="467" t="s">
        <v>1189</v>
      </c>
      <c r="H1735" s="467" t="s">
        <v>4481</v>
      </c>
      <c r="I1735" s="467" t="s">
        <v>2791</v>
      </c>
      <c r="J1735" s="467" t="s">
        <v>571</v>
      </c>
      <c r="K1735" s="467">
        <v>51.77</v>
      </c>
      <c r="L1735" s="467" t="s">
        <v>10</v>
      </c>
      <c r="M1735" s="467">
        <v>68</v>
      </c>
      <c r="N1735" s="467" t="s">
        <v>350</v>
      </c>
      <c r="O1735" s="467" t="s">
        <v>2249</v>
      </c>
      <c r="P1735" s="467" t="s">
        <v>307</v>
      </c>
      <c r="Q1735" s="467" t="s">
        <v>2168</v>
      </c>
      <c r="R1735" s="467" t="s">
        <v>308</v>
      </c>
      <c r="S1735" s="467" t="s">
        <v>61</v>
      </c>
      <c r="T1735" s="467" t="s">
        <v>240</v>
      </c>
      <c r="U1735" s="467" t="s">
        <v>302</v>
      </c>
      <c r="V1735" s="467">
        <v>60.51</v>
      </c>
      <c r="W1735" s="467">
        <v>68</v>
      </c>
    </row>
    <row r="1736" spans="1:23">
      <c r="A1736" s="467"/>
      <c r="B1736" s="467"/>
      <c r="C1736" s="468" t="s">
        <v>4578</v>
      </c>
      <c r="D1736" s="467" t="s">
        <v>221</v>
      </c>
      <c r="E1736" s="467" t="s">
        <v>259</v>
      </c>
      <c r="F1736" s="472">
        <v>43585</v>
      </c>
      <c r="G1736" s="467" t="s">
        <v>1189</v>
      </c>
      <c r="H1736" s="467" t="s">
        <v>4481</v>
      </c>
      <c r="I1736" s="467" t="s">
        <v>2791</v>
      </c>
      <c r="J1736" s="467" t="s">
        <v>572</v>
      </c>
      <c r="K1736" s="467">
        <v>22.84</v>
      </c>
      <c r="L1736" s="467" t="s">
        <v>10</v>
      </c>
      <c r="M1736" s="467">
        <v>30</v>
      </c>
      <c r="N1736" s="467" t="s">
        <v>350</v>
      </c>
      <c r="O1736" s="467" t="s">
        <v>2249</v>
      </c>
      <c r="P1736" s="467" t="s">
        <v>307</v>
      </c>
      <c r="Q1736" s="467" t="s">
        <v>2168</v>
      </c>
      <c r="R1736" s="467" t="s">
        <v>308</v>
      </c>
      <c r="S1736" s="467" t="s">
        <v>61</v>
      </c>
      <c r="T1736" s="467" t="s">
        <v>240</v>
      </c>
      <c r="U1736" s="467" t="s">
        <v>302</v>
      </c>
      <c r="V1736" s="467">
        <v>26.7</v>
      </c>
      <c r="W1736" s="467">
        <v>30</v>
      </c>
    </row>
    <row r="1737" spans="1:23">
      <c r="A1737" s="467"/>
      <c r="B1737" s="467"/>
      <c r="C1737" s="468" t="s">
        <v>4579</v>
      </c>
      <c r="D1737" s="467" t="s">
        <v>221</v>
      </c>
      <c r="E1737" s="467" t="s">
        <v>259</v>
      </c>
      <c r="F1737" s="472">
        <v>43585</v>
      </c>
      <c r="G1737" s="467" t="s">
        <v>1189</v>
      </c>
      <c r="H1737" s="467" t="s">
        <v>4481</v>
      </c>
      <c r="I1737" s="467" t="s">
        <v>2791</v>
      </c>
      <c r="J1737" s="467" t="s">
        <v>573</v>
      </c>
      <c r="K1737" s="467">
        <v>15.23</v>
      </c>
      <c r="L1737" s="467" t="s">
        <v>10</v>
      </c>
      <c r="M1737" s="467">
        <v>20</v>
      </c>
      <c r="N1737" s="467" t="s">
        <v>350</v>
      </c>
      <c r="O1737" s="467" t="s">
        <v>2249</v>
      </c>
      <c r="P1737" s="467" t="s">
        <v>307</v>
      </c>
      <c r="Q1737" s="467" t="s">
        <v>2168</v>
      </c>
      <c r="R1737" s="467" t="s">
        <v>308</v>
      </c>
      <c r="S1737" s="467" t="s">
        <v>61</v>
      </c>
      <c r="T1737" s="467" t="s">
        <v>240</v>
      </c>
      <c r="U1737" s="467" t="s">
        <v>302</v>
      </c>
      <c r="V1737" s="467">
        <v>17.8</v>
      </c>
      <c r="W1737" s="467">
        <v>20</v>
      </c>
    </row>
    <row r="1738" spans="1:23">
      <c r="A1738" s="467"/>
      <c r="B1738" s="467"/>
      <c r="C1738" s="468" t="s">
        <v>4580</v>
      </c>
      <c r="D1738" s="467" t="s">
        <v>221</v>
      </c>
      <c r="E1738" s="467" t="s">
        <v>259</v>
      </c>
      <c r="F1738" s="472">
        <v>43585</v>
      </c>
      <c r="G1738" s="467" t="s">
        <v>1189</v>
      </c>
      <c r="H1738" s="467" t="s">
        <v>4481</v>
      </c>
      <c r="I1738" s="467" t="s">
        <v>2791</v>
      </c>
      <c r="J1738" s="467" t="s">
        <v>574</v>
      </c>
      <c r="K1738" s="467">
        <v>34.26</v>
      </c>
      <c r="L1738" s="467" t="s">
        <v>10</v>
      </c>
      <c r="M1738" s="467">
        <v>45</v>
      </c>
      <c r="N1738" s="467" t="s">
        <v>350</v>
      </c>
      <c r="O1738" s="467" t="s">
        <v>2249</v>
      </c>
      <c r="P1738" s="467" t="s">
        <v>307</v>
      </c>
      <c r="Q1738" s="467" t="s">
        <v>2168</v>
      </c>
      <c r="R1738" s="467" t="s">
        <v>308</v>
      </c>
      <c r="S1738" s="467" t="s">
        <v>61</v>
      </c>
      <c r="T1738" s="467" t="s">
        <v>240</v>
      </c>
      <c r="U1738" s="467" t="s">
        <v>302</v>
      </c>
      <c r="V1738" s="467">
        <v>40.04</v>
      </c>
      <c r="W1738" s="467">
        <v>45</v>
      </c>
    </row>
    <row r="1739" spans="1:23">
      <c r="A1739" s="467"/>
      <c r="B1739" s="467"/>
      <c r="C1739" s="468" t="s">
        <v>4581</v>
      </c>
      <c r="D1739" s="467" t="s">
        <v>221</v>
      </c>
      <c r="E1739" s="467" t="s">
        <v>259</v>
      </c>
      <c r="F1739" s="472">
        <v>43585</v>
      </c>
      <c r="G1739" s="467" t="s">
        <v>1189</v>
      </c>
      <c r="H1739" s="467" t="s">
        <v>4481</v>
      </c>
      <c r="I1739" s="467" t="s">
        <v>2791</v>
      </c>
      <c r="J1739" s="467" t="s">
        <v>575</v>
      </c>
      <c r="K1739" s="467">
        <v>152.27000000000001</v>
      </c>
      <c r="L1739" s="467" t="s">
        <v>10</v>
      </c>
      <c r="M1739" s="467">
        <v>200</v>
      </c>
      <c r="N1739" s="467" t="s">
        <v>350</v>
      </c>
      <c r="O1739" s="467" t="s">
        <v>2249</v>
      </c>
      <c r="P1739" s="467" t="s">
        <v>307</v>
      </c>
      <c r="Q1739" s="467" t="s">
        <v>2168</v>
      </c>
      <c r="R1739" s="467" t="s">
        <v>308</v>
      </c>
      <c r="S1739" s="467" t="s">
        <v>61</v>
      </c>
      <c r="T1739" s="467" t="s">
        <v>240</v>
      </c>
      <c r="U1739" s="467" t="s">
        <v>302</v>
      </c>
      <c r="V1739" s="467">
        <v>177.98</v>
      </c>
      <c r="W1739" s="467">
        <v>200</v>
      </c>
    </row>
    <row r="1740" spans="1:23">
      <c r="A1740" s="467"/>
      <c r="B1740" s="467"/>
      <c r="C1740" s="468" t="s">
        <v>4582</v>
      </c>
      <c r="D1740" s="467" t="s">
        <v>221</v>
      </c>
      <c r="E1740" s="467" t="s">
        <v>259</v>
      </c>
      <c r="F1740" s="472">
        <v>43585</v>
      </c>
      <c r="G1740" s="467" t="s">
        <v>1189</v>
      </c>
      <c r="H1740" s="467" t="s">
        <v>4481</v>
      </c>
      <c r="I1740" s="467" t="s">
        <v>2791</v>
      </c>
      <c r="J1740" s="467" t="s">
        <v>576</v>
      </c>
      <c r="K1740" s="467">
        <v>30.45</v>
      </c>
      <c r="L1740" s="467" t="s">
        <v>10</v>
      </c>
      <c r="M1740" s="467">
        <v>40</v>
      </c>
      <c r="N1740" s="467" t="s">
        <v>350</v>
      </c>
      <c r="O1740" s="467" t="s">
        <v>2249</v>
      </c>
      <c r="P1740" s="467" t="s">
        <v>307</v>
      </c>
      <c r="Q1740" s="467" t="s">
        <v>2168</v>
      </c>
      <c r="R1740" s="467" t="s">
        <v>308</v>
      </c>
      <c r="S1740" s="467" t="s">
        <v>61</v>
      </c>
      <c r="T1740" s="467" t="s">
        <v>240</v>
      </c>
      <c r="U1740" s="467" t="s">
        <v>302</v>
      </c>
      <c r="V1740" s="467">
        <v>35.590000000000003</v>
      </c>
      <c r="W1740" s="467">
        <v>40</v>
      </c>
    </row>
    <row r="1741" spans="1:23">
      <c r="A1741" s="467"/>
      <c r="B1741" s="467"/>
      <c r="C1741" s="468" t="s">
        <v>4583</v>
      </c>
      <c r="D1741" s="467" t="s">
        <v>221</v>
      </c>
      <c r="E1741" s="467" t="s">
        <v>259</v>
      </c>
      <c r="F1741" s="472">
        <v>43585</v>
      </c>
      <c r="G1741" s="467" t="s">
        <v>1189</v>
      </c>
      <c r="H1741" s="467" t="s">
        <v>4481</v>
      </c>
      <c r="I1741" s="467" t="s">
        <v>2791</v>
      </c>
      <c r="J1741" s="467" t="s">
        <v>577</v>
      </c>
      <c r="K1741" s="467">
        <v>380.68</v>
      </c>
      <c r="L1741" s="467" t="s">
        <v>10</v>
      </c>
      <c r="M1741" s="467">
        <v>500</v>
      </c>
      <c r="N1741" s="467" t="s">
        <v>350</v>
      </c>
      <c r="O1741" s="467" t="s">
        <v>2249</v>
      </c>
      <c r="P1741" s="467" t="s">
        <v>307</v>
      </c>
      <c r="Q1741" s="467" t="s">
        <v>2168</v>
      </c>
      <c r="R1741" s="467" t="s">
        <v>308</v>
      </c>
      <c r="S1741" s="467" t="s">
        <v>61</v>
      </c>
      <c r="T1741" s="467" t="s">
        <v>240</v>
      </c>
      <c r="U1741" s="467" t="s">
        <v>302</v>
      </c>
      <c r="V1741" s="467">
        <v>444.95</v>
      </c>
      <c r="W1741" s="467">
        <v>500</v>
      </c>
    </row>
    <row r="1742" spans="1:23">
      <c r="A1742" s="467"/>
      <c r="B1742" s="467"/>
      <c r="C1742" s="468" t="s">
        <v>4584</v>
      </c>
      <c r="D1742" s="467" t="s">
        <v>221</v>
      </c>
      <c r="E1742" s="467" t="s">
        <v>259</v>
      </c>
      <c r="F1742" s="472">
        <v>43585</v>
      </c>
      <c r="G1742" s="467" t="s">
        <v>1189</v>
      </c>
      <c r="H1742" s="467" t="s">
        <v>4481</v>
      </c>
      <c r="I1742" s="467" t="s">
        <v>2791</v>
      </c>
      <c r="J1742" s="467" t="s">
        <v>578</v>
      </c>
      <c r="K1742" s="467">
        <v>304.54000000000002</v>
      </c>
      <c r="L1742" s="467" t="s">
        <v>10</v>
      </c>
      <c r="M1742" s="467">
        <v>400</v>
      </c>
      <c r="N1742" s="467" t="s">
        <v>350</v>
      </c>
      <c r="O1742" s="467" t="s">
        <v>2249</v>
      </c>
      <c r="P1742" s="467" t="s">
        <v>307</v>
      </c>
      <c r="Q1742" s="467" t="s">
        <v>2168</v>
      </c>
      <c r="R1742" s="467" t="s">
        <v>308</v>
      </c>
      <c r="S1742" s="467" t="s">
        <v>61</v>
      </c>
      <c r="T1742" s="467" t="s">
        <v>240</v>
      </c>
      <c r="U1742" s="467" t="s">
        <v>302</v>
      </c>
      <c r="V1742" s="467">
        <v>355.96</v>
      </c>
      <c r="W1742" s="467">
        <v>400</v>
      </c>
    </row>
    <row r="1743" spans="1:23">
      <c r="A1743" s="467"/>
      <c r="B1743" s="467"/>
      <c r="C1743" s="468" t="s">
        <v>4585</v>
      </c>
      <c r="D1743" s="467" t="s">
        <v>221</v>
      </c>
      <c r="E1743" s="467" t="s">
        <v>259</v>
      </c>
      <c r="F1743" s="472">
        <v>43585</v>
      </c>
      <c r="G1743" s="467" t="s">
        <v>1189</v>
      </c>
      <c r="H1743" s="467" t="s">
        <v>4481</v>
      </c>
      <c r="I1743" s="467" t="s">
        <v>2791</v>
      </c>
      <c r="J1743" s="467" t="s">
        <v>579</v>
      </c>
      <c r="K1743" s="467">
        <v>152.27000000000001</v>
      </c>
      <c r="L1743" s="467" t="s">
        <v>10</v>
      </c>
      <c r="M1743" s="467">
        <v>200</v>
      </c>
      <c r="N1743" s="467" t="s">
        <v>350</v>
      </c>
      <c r="O1743" s="467" t="s">
        <v>2249</v>
      </c>
      <c r="P1743" s="467" t="s">
        <v>307</v>
      </c>
      <c r="Q1743" s="467" t="s">
        <v>2168</v>
      </c>
      <c r="R1743" s="467" t="s">
        <v>308</v>
      </c>
      <c r="S1743" s="467" t="s">
        <v>61</v>
      </c>
      <c r="T1743" s="467" t="s">
        <v>240</v>
      </c>
      <c r="U1743" s="467" t="s">
        <v>302</v>
      </c>
      <c r="V1743" s="467">
        <v>177.98</v>
      </c>
      <c r="W1743" s="467">
        <v>200</v>
      </c>
    </row>
    <row r="1744" spans="1:23">
      <c r="A1744" s="467"/>
      <c r="B1744" s="467"/>
      <c r="C1744" s="468" t="s">
        <v>4586</v>
      </c>
      <c r="D1744" s="467" t="s">
        <v>221</v>
      </c>
      <c r="E1744" s="467" t="s">
        <v>259</v>
      </c>
      <c r="F1744" s="472">
        <v>43585</v>
      </c>
      <c r="G1744" s="467" t="s">
        <v>1189</v>
      </c>
      <c r="H1744" s="467" t="s">
        <v>4481</v>
      </c>
      <c r="I1744" s="467" t="s">
        <v>2791</v>
      </c>
      <c r="J1744" s="467" t="s">
        <v>580</v>
      </c>
      <c r="K1744" s="467">
        <v>152.27000000000001</v>
      </c>
      <c r="L1744" s="467" t="s">
        <v>10</v>
      </c>
      <c r="M1744" s="467">
        <v>200</v>
      </c>
      <c r="N1744" s="467" t="s">
        <v>350</v>
      </c>
      <c r="O1744" s="467" t="s">
        <v>2249</v>
      </c>
      <c r="P1744" s="467" t="s">
        <v>307</v>
      </c>
      <c r="Q1744" s="467" t="s">
        <v>2168</v>
      </c>
      <c r="R1744" s="467" t="s">
        <v>308</v>
      </c>
      <c r="S1744" s="467" t="s">
        <v>61</v>
      </c>
      <c r="T1744" s="467" t="s">
        <v>240</v>
      </c>
      <c r="U1744" s="467" t="s">
        <v>302</v>
      </c>
      <c r="V1744" s="467">
        <v>177.98</v>
      </c>
      <c r="W1744" s="467">
        <v>200</v>
      </c>
    </row>
    <row r="1745" spans="1:23">
      <c r="A1745" s="467"/>
      <c r="B1745" s="467"/>
      <c r="C1745" s="468" t="s">
        <v>4587</v>
      </c>
      <c r="D1745" s="467" t="s">
        <v>221</v>
      </c>
      <c r="E1745" s="467" t="s">
        <v>259</v>
      </c>
      <c r="F1745" s="472">
        <v>43585</v>
      </c>
      <c r="G1745" s="467" t="s">
        <v>1189</v>
      </c>
      <c r="H1745" s="467" t="s">
        <v>4481</v>
      </c>
      <c r="I1745" s="467" t="s">
        <v>2791</v>
      </c>
      <c r="J1745" s="467" t="s">
        <v>581</v>
      </c>
      <c r="K1745" s="467">
        <v>183.76</v>
      </c>
      <c r="L1745" s="467" t="s">
        <v>10</v>
      </c>
      <c r="M1745" s="467">
        <v>241.36</v>
      </c>
      <c r="N1745" s="467" t="s">
        <v>350</v>
      </c>
      <c r="O1745" s="467" t="s">
        <v>2249</v>
      </c>
      <c r="P1745" s="467" t="s">
        <v>307</v>
      </c>
      <c r="Q1745" s="467" t="s">
        <v>2168</v>
      </c>
      <c r="R1745" s="467" t="s">
        <v>308</v>
      </c>
      <c r="S1745" s="467" t="s">
        <v>61</v>
      </c>
      <c r="T1745" s="467" t="s">
        <v>240</v>
      </c>
      <c r="U1745" s="467" t="s">
        <v>302</v>
      </c>
      <c r="V1745" s="467">
        <v>214.79</v>
      </c>
      <c r="W1745" s="467">
        <v>241.36</v>
      </c>
    </row>
    <row r="1746" spans="1:23">
      <c r="A1746" s="467"/>
      <c r="B1746" s="467"/>
      <c r="C1746" s="468" t="s">
        <v>4588</v>
      </c>
      <c r="D1746" s="467" t="s">
        <v>221</v>
      </c>
      <c r="E1746" s="467" t="s">
        <v>259</v>
      </c>
      <c r="F1746" s="472">
        <v>43646</v>
      </c>
      <c r="G1746" s="467" t="s">
        <v>865</v>
      </c>
      <c r="H1746" s="467" t="s">
        <v>2557</v>
      </c>
      <c r="I1746" s="467" t="s">
        <v>2201</v>
      </c>
      <c r="J1746" s="467" t="s">
        <v>1239</v>
      </c>
      <c r="K1746" s="467">
        <v>7.67</v>
      </c>
      <c r="L1746" s="467" t="s">
        <v>10</v>
      </c>
      <c r="M1746" s="467">
        <v>10</v>
      </c>
      <c r="N1746" s="467" t="s">
        <v>350</v>
      </c>
      <c r="O1746" s="467" t="s">
        <v>2249</v>
      </c>
      <c r="P1746" s="467" t="s">
        <v>307</v>
      </c>
      <c r="Q1746" s="467" t="s">
        <v>2168</v>
      </c>
      <c r="R1746" s="467" t="s">
        <v>351</v>
      </c>
      <c r="S1746" s="467" t="s">
        <v>61</v>
      </c>
      <c r="T1746" s="467" t="s">
        <v>240</v>
      </c>
      <c r="U1746" s="467" t="s">
        <v>302</v>
      </c>
      <c r="V1746" s="467">
        <v>8.68</v>
      </c>
      <c r="W1746" s="467">
        <v>10</v>
      </c>
    </row>
    <row r="1747" spans="1:23">
      <c r="A1747" s="467"/>
      <c r="B1747" s="467"/>
      <c r="C1747" s="468" t="s">
        <v>4589</v>
      </c>
      <c r="D1747" s="467" t="s">
        <v>221</v>
      </c>
      <c r="E1747" s="467" t="s">
        <v>259</v>
      </c>
      <c r="F1747" s="472">
        <v>43646</v>
      </c>
      <c r="G1747" s="467" t="s">
        <v>865</v>
      </c>
      <c r="H1747" s="467" t="s">
        <v>2557</v>
      </c>
      <c r="I1747" s="467" t="s">
        <v>2201</v>
      </c>
      <c r="J1747" s="467" t="s">
        <v>1240</v>
      </c>
      <c r="K1747" s="467">
        <v>191.68</v>
      </c>
      <c r="L1747" s="467" t="s">
        <v>10</v>
      </c>
      <c r="M1747" s="467">
        <v>250</v>
      </c>
      <c r="N1747" s="467" t="s">
        <v>350</v>
      </c>
      <c r="O1747" s="467" t="s">
        <v>2249</v>
      </c>
      <c r="P1747" s="467" t="s">
        <v>307</v>
      </c>
      <c r="Q1747" s="467" t="s">
        <v>2168</v>
      </c>
      <c r="R1747" s="467" t="s">
        <v>351</v>
      </c>
      <c r="S1747" s="467" t="s">
        <v>61</v>
      </c>
      <c r="T1747" s="467" t="s">
        <v>240</v>
      </c>
      <c r="U1747" s="467" t="s">
        <v>302</v>
      </c>
      <c r="V1747" s="467">
        <v>216.9</v>
      </c>
      <c r="W1747" s="467">
        <v>250</v>
      </c>
    </row>
    <row r="1748" spans="1:23">
      <c r="A1748" s="467"/>
      <c r="B1748" s="467"/>
      <c r="C1748" s="468" t="s">
        <v>4590</v>
      </c>
      <c r="D1748" s="467" t="s">
        <v>221</v>
      </c>
      <c r="E1748" s="467" t="s">
        <v>259</v>
      </c>
      <c r="F1748" s="472">
        <v>43646</v>
      </c>
      <c r="G1748" s="467" t="s">
        <v>865</v>
      </c>
      <c r="H1748" s="467" t="s">
        <v>2557</v>
      </c>
      <c r="I1748" s="467" t="s">
        <v>2201</v>
      </c>
      <c r="J1748" s="467" t="s">
        <v>1241</v>
      </c>
      <c r="K1748" s="467">
        <v>145.68</v>
      </c>
      <c r="L1748" s="467" t="s">
        <v>10</v>
      </c>
      <c r="M1748" s="467">
        <v>190</v>
      </c>
      <c r="N1748" s="467" t="s">
        <v>350</v>
      </c>
      <c r="O1748" s="467" t="s">
        <v>2249</v>
      </c>
      <c r="P1748" s="467" t="s">
        <v>307</v>
      </c>
      <c r="Q1748" s="467" t="s">
        <v>2168</v>
      </c>
      <c r="R1748" s="467" t="s">
        <v>351</v>
      </c>
      <c r="S1748" s="467" t="s">
        <v>61</v>
      </c>
      <c r="T1748" s="467" t="s">
        <v>240</v>
      </c>
      <c r="U1748" s="467" t="s">
        <v>302</v>
      </c>
      <c r="V1748" s="467">
        <v>164.85</v>
      </c>
      <c r="W1748" s="467">
        <v>190</v>
      </c>
    </row>
    <row r="1749" spans="1:23">
      <c r="A1749" s="467"/>
      <c r="B1749" s="467"/>
      <c r="C1749" s="468" t="s">
        <v>4591</v>
      </c>
      <c r="D1749" s="467" t="s">
        <v>221</v>
      </c>
      <c r="E1749" s="467" t="s">
        <v>259</v>
      </c>
      <c r="F1749" s="472">
        <v>43646</v>
      </c>
      <c r="G1749" s="467" t="s">
        <v>865</v>
      </c>
      <c r="H1749" s="467" t="s">
        <v>2557</v>
      </c>
      <c r="I1749" s="467" t="s">
        <v>2201</v>
      </c>
      <c r="J1749" s="467" t="s">
        <v>1242</v>
      </c>
      <c r="K1749" s="467">
        <v>115.01</v>
      </c>
      <c r="L1749" s="467" t="s">
        <v>10</v>
      </c>
      <c r="M1749" s="467">
        <v>150</v>
      </c>
      <c r="N1749" s="467" t="s">
        <v>350</v>
      </c>
      <c r="O1749" s="467" t="s">
        <v>2249</v>
      </c>
      <c r="P1749" s="467" t="s">
        <v>307</v>
      </c>
      <c r="Q1749" s="467" t="s">
        <v>2168</v>
      </c>
      <c r="R1749" s="467" t="s">
        <v>351</v>
      </c>
      <c r="S1749" s="467" t="s">
        <v>61</v>
      </c>
      <c r="T1749" s="467" t="s">
        <v>240</v>
      </c>
      <c r="U1749" s="467" t="s">
        <v>302</v>
      </c>
      <c r="V1749" s="467">
        <v>130.13999999999999</v>
      </c>
      <c r="W1749" s="467">
        <v>150</v>
      </c>
    </row>
    <row r="1750" spans="1:23">
      <c r="A1750" s="467"/>
      <c r="B1750" s="467"/>
      <c r="C1750" s="468" t="s">
        <v>4592</v>
      </c>
      <c r="D1750" s="467" t="s">
        <v>221</v>
      </c>
      <c r="E1750" s="467" t="s">
        <v>259</v>
      </c>
      <c r="F1750" s="472">
        <v>43646</v>
      </c>
      <c r="G1750" s="467" t="s">
        <v>865</v>
      </c>
      <c r="H1750" s="467" t="s">
        <v>2557</v>
      </c>
      <c r="I1750" s="467" t="s">
        <v>2201</v>
      </c>
      <c r="J1750" s="467" t="s">
        <v>1243</v>
      </c>
      <c r="K1750" s="467">
        <v>306.69</v>
      </c>
      <c r="L1750" s="467" t="s">
        <v>10</v>
      </c>
      <c r="M1750" s="467">
        <v>400</v>
      </c>
      <c r="N1750" s="467" t="s">
        <v>350</v>
      </c>
      <c r="O1750" s="467" t="s">
        <v>2249</v>
      </c>
      <c r="P1750" s="467" t="s">
        <v>307</v>
      </c>
      <c r="Q1750" s="467" t="s">
        <v>2168</v>
      </c>
      <c r="R1750" s="467" t="s">
        <v>351</v>
      </c>
      <c r="S1750" s="467" t="s">
        <v>61</v>
      </c>
      <c r="T1750" s="467" t="s">
        <v>240</v>
      </c>
      <c r="U1750" s="467" t="s">
        <v>302</v>
      </c>
      <c r="V1750" s="467">
        <v>347.04</v>
      </c>
      <c r="W1750" s="467">
        <v>400</v>
      </c>
    </row>
    <row r="1751" spans="1:23">
      <c r="A1751" s="467"/>
      <c r="B1751" s="467"/>
      <c r="C1751" s="468" t="s">
        <v>4593</v>
      </c>
      <c r="D1751" s="467" t="s">
        <v>221</v>
      </c>
      <c r="E1751" s="467" t="s">
        <v>259</v>
      </c>
      <c r="F1751" s="472">
        <v>43646</v>
      </c>
      <c r="G1751" s="467" t="s">
        <v>865</v>
      </c>
      <c r="H1751" s="467" t="s">
        <v>2557</v>
      </c>
      <c r="I1751" s="467" t="s">
        <v>2201</v>
      </c>
      <c r="J1751" s="467" t="s">
        <v>1244</v>
      </c>
      <c r="K1751" s="467">
        <v>153.34</v>
      </c>
      <c r="L1751" s="467" t="s">
        <v>10</v>
      </c>
      <c r="M1751" s="467">
        <v>200</v>
      </c>
      <c r="N1751" s="467" t="s">
        <v>350</v>
      </c>
      <c r="O1751" s="467" t="s">
        <v>2249</v>
      </c>
      <c r="P1751" s="467" t="s">
        <v>307</v>
      </c>
      <c r="Q1751" s="467" t="s">
        <v>2168</v>
      </c>
      <c r="R1751" s="467" t="s">
        <v>351</v>
      </c>
      <c r="S1751" s="467" t="s">
        <v>61</v>
      </c>
      <c r="T1751" s="467" t="s">
        <v>240</v>
      </c>
      <c r="U1751" s="467" t="s">
        <v>302</v>
      </c>
      <c r="V1751" s="467">
        <v>173.51</v>
      </c>
      <c r="W1751" s="467">
        <v>200</v>
      </c>
    </row>
    <row r="1752" spans="1:23">
      <c r="A1752" s="467"/>
      <c r="B1752" s="467"/>
      <c r="C1752" s="468" t="s">
        <v>4594</v>
      </c>
      <c r="D1752" s="467" t="s">
        <v>221</v>
      </c>
      <c r="E1752" s="467" t="s">
        <v>259</v>
      </c>
      <c r="F1752" s="472">
        <v>43646</v>
      </c>
      <c r="G1752" s="467" t="s">
        <v>865</v>
      </c>
      <c r="H1752" s="467" t="s">
        <v>2557</v>
      </c>
      <c r="I1752" s="467" t="s">
        <v>2201</v>
      </c>
      <c r="J1752" s="467" t="s">
        <v>1245</v>
      </c>
      <c r="K1752" s="467">
        <v>153.34</v>
      </c>
      <c r="L1752" s="467" t="s">
        <v>10</v>
      </c>
      <c r="M1752" s="467">
        <v>200</v>
      </c>
      <c r="N1752" s="467" t="s">
        <v>350</v>
      </c>
      <c r="O1752" s="467" t="s">
        <v>2249</v>
      </c>
      <c r="P1752" s="467" t="s">
        <v>307</v>
      </c>
      <c r="Q1752" s="467" t="s">
        <v>2168</v>
      </c>
      <c r="R1752" s="467" t="s">
        <v>351</v>
      </c>
      <c r="S1752" s="467" t="s">
        <v>61</v>
      </c>
      <c r="T1752" s="467" t="s">
        <v>240</v>
      </c>
      <c r="U1752" s="467" t="s">
        <v>302</v>
      </c>
      <c r="V1752" s="467">
        <v>173.51</v>
      </c>
      <c r="W1752" s="467">
        <v>200</v>
      </c>
    </row>
    <row r="1753" spans="1:23">
      <c r="A1753" s="467"/>
      <c r="B1753" s="467"/>
      <c r="C1753" s="468" t="s">
        <v>4595</v>
      </c>
      <c r="D1753" s="467" t="s">
        <v>221</v>
      </c>
      <c r="E1753" s="467" t="s">
        <v>259</v>
      </c>
      <c r="F1753" s="472">
        <v>43646</v>
      </c>
      <c r="G1753" s="467" t="s">
        <v>865</v>
      </c>
      <c r="H1753" s="467" t="s">
        <v>2557</v>
      </c>
      <c r="I1753" s="467" t="s">
        <v>2201</v>
      </c>
      <c r="J1753" s="467" t="s">
        <v>1246</v>
      </c>
      <c r="K1753" s="467">
        <v>486.1</v>
      </c>
      <c r="L1753" s="467" t="s">
        <v>10</v>
      </c>
      <c r="M1753" s="467">
        <v>634</v>
      </c>
      <c r="N1753" s="467" t="s">
        <v>350</v>
      </c>
      <c r="O1753" s="467" t="s">
        <v>2249</v>
      </c>
      <c r="P1753" s="467" t="s">
        <v>307</v>
      </c>
      <c r="Q1753" s="467" t="s">
        <v>2168</v>
      </c>
      <c r="R1753" s="467" t="s">
        <v>351</v>
      </c>
      <c r="S1753" s="467" t="s">
        <v>61</v>
      </c>
      <c r="T1753" s="467" t="s">
        <v>240</v>
      </c>
      <c r="U1753" s="467" t="s">
        <v>302</v>
      </c>
      <c r="V1753" s="467">
        <v>550.05999999999995</v>
      </c>
      <c r="W1753" s="467">
        <v>634</v>
      </c>
    </row>
    <row r="1754" spans="1:23">
      <c r="A1754" s="467"/>
      <c r="B1754" s="467"/>
      <c r="C1754" s="468" t="s">
        <v>4596</v>
      </c>
      <c r="D1754" s="467" t="s">
        <v>221</v>
      </c>
      <c r="E1754" s="467" t="s">
        <v>259</v>
      </c>
      <c r="F1754" s="472">
        <v>43646</v>
      </c>
      <c r="G1754" s="467" t="s">
        <v>865</v>
      </c>
      <c r="H1754" s="467" t="s">
        <v>2557</v>
      </c>
      <c r="I1754" s="467" t="s">
        <v>2201</v>
      </c>
      <c r="J1754" s="467" t="s">
        <v>1247</v>
      </c>
      <c r="K1754" s="467">
        <v>486.1</v>
      </c>
      <c r="L1754" s="467" t="s">
        <v>10</v>
      </c>
      <c r="M1754" s="467">
        <v>634</v>
      </c>
      <c r="N1754" s="467" t="s">
        <v>350</v>
      </c>
      <c r="O1754" s="467" t="s">
        <v>2249</v>
      </c>
      <c r="P1754" s="467" t="s">
        <v>307</v>
      </c>
      <c r="Q1754" s="467" t="s">
        <v>2168</v>
      </c>
      <c r="R1754" s="467" t="s">
        <v>351</v>
      </c>
      <c r="S1754" s="467" t="s">
        <v>61</v>
      </c>
      <c r="T1754" s="467" t="s">
        <v>240</v>
      </c>
      <c r="U1754" s="467" t="s">
        <v>302</v>
      </c>
      <c r="V1754" s="467">
        <v>550.05999999999995</v>
      </c>
      <c r="W1754" s="467">
        <v>634</v>
      </c>
    </row>
    <row r="1755" spans="1:23">
      <c r="A1755" s="467"/>
      <c r="B1755" s="467"/>
      <c r="C1755" s="468" t="s">
        <v>4597</v>
      </c>
      <c r="D1755" s="467" t="s">
        <v>221</v>
      </c>
      <c r="E1755" s="467" t="s">
        <v>259</v>
      </c>
      <c r="F1755" s="472">
        <v>43646</v>
      </c>
      <c r="G1755" s="467" t="s">
        <v>865</v>
      </c>
      <c r="H1755" s="467" t="s">
        <v>2557</v>
      </c>
      <c r="I1755" s="467" t="s">
        <v>2201</v>
      </c>
      <c r="J1755" s="467" t="s">
        <v>1248</v>
      </c>
      <c r="K1755" s="467">
        <v>543.87</v>
      </c>
      <c r="L1755" s="467" t="s">
        <v>10</v>
      </c>
      <c r="M1755" s="467">
        <v>709.34</v>
      </c>
      <c r="N1755" s="467" t="s">
        <v>350</v>
      </c>
      <c r="O1755" s="467" t="s">
        <v>2249</v>
      </c>
      <c r="P1755" s="467" t="s">
        <v>307</v>
      </c>
      <c r="Q1755" s="467" t="s">
        <v>2168</v>
      </c>
      <c r="R1755" s="467" t="s">
        <v>351</v>
      </c>
      <c r="S1755" s="467" t="s">
        <v>61</v>
      </c>
      <c r="T1755" s="467" t="s">
        <v>240</v>
      </c>
      <c r="U1755" s="467" t="s">
        <v>302</v>
      </c>
      <c r="V1755" s="467">
        <v>615.42999999999995</v>
      </c>
      <c r="W1755" s="467">
        <v>709.34</v>
      </c>
    </row>
    <row r="1756" spans="1:23">
      <c r="A1756" s="467"/>
      <c r="B1756" s="467"/>
      <c r="C1756" s="468" t="s">
        <v>4598</v>
      </c>
      <c r="D1756" s="467" t="s">
        <v>221</v>
      </c>
      <c r="E1756" s="467" t="s">
        <v>259</v>
      </c>
      <c r="F1756" s="472">
        <v>43646</v>
      </c>
      <c r="G1756" s="467" t="s">
        <v>865</v>
      </c>
      <c r="H1756" s="467" t="s">
        <v>2557</v>
      </c>
      <c r="I1756" s="467" t="s">
        <v>2201</v>
      </c>
      <c r="J1756" s="467" t="s">
        <v>1249</v>
      </c>
      <c r="K1756" s="467">
        <v>191.68</v>
      </c>
      <c r="L1756" s="467" t="s">
        <v>10</v>
      </c>
      <c r="M1756" s="467">
        <v>250</v>
      </c>
      <c r="N1756" s="467" t="s">
        <v>350</v>
      </c>
      <c r="O1756" s="467" t="s">
        <v>2249</v>
      </c>
      <c r="P1756" s="467" t="s">
        <v>307</v>
      </c>
      <c r="Q1756" s="467" t="s">
        <v>2168</v>
      </c>
      <c r="R1756" s="467" t="s">
        <v>351</v>
      </c>
      <c r="S1756" s="467" t="s">
        <v>61</v>
      </c>
      <c r="T1756" s="467" t="s">
        <v>240</v>
      </c>
      <c r="U1756" s="467" t="s">
        <v>302</v>
      </c>
      <c r="V1756" s="467">
        <v>216.9</v>
      </c>
      <c r="W1756" s="467">
        <v>250</v>
      </c>
    </row>
    <row r="1757" spans="1:23">
      <c r="A1757" s="467"/>
      <c r="B1757" s="467"/>
      <c r="C1757" s="468" t="s">
        <v>4599</v>
      </c>
      <c r="D1757" s="467" t="s">
        <v>221</v>
      </c>
      <c r="E1757" s="467" t="s">
        <v>259</v>
      </c>
      <c r="F1757" s="472">
        <v>43646</v>
      </c>
      <c r="G1757" s="467" t="s">
        <v>865</v>
      </c>
      <c r="H1757" s="467" t="s">
        <v>2557</v>
      </c>
      <c r="I1757" s="467" t="s">
        <v>2201</v>
      </c>
      <c r="J1757" s="467" t="s">
        <v>1250</v>
      </c>
      <c r="K1757" s="467">
        <v>145.68</v>
      </c>
      <c r="L1757" s="467" t="s">
        <v>10</v>
      </c>
      <c r="M1757" s="467">
        <v>190</v>
      </c>
      <c r="N1757" s="467" t="s">
        <v>350</v>
      </c>
      <c r="O1757" s="467" t="s">
        <v>2249</v>
      </c>
      <c r="P1757" s="467" t="s">
        <v>307</v>
      </c>
      <c r="Q1757" s="467" t="s">
        <v>2168</v>
      </c>
      <c r="R1757" s="467" t="s">
        <v>351</v>
      </c>
      <c r="S1757" s="467" t="s">
        <v>61</v>
      </c>
      <c r="T1757" s="467" t="s">
        <v>240</v>
      </c>
      <c r="U1757" s="467" t="s">
        <v>302</v>
      </c>
      <c r="V1757" s="467">
        <v>164.85</v>
      </c>
      <c r="W1757" s="467">
        <v>190</v>
      </c>
    </row>
    <row r="1758" spans="1:23">
      <c r="A1758" s="467"/>
      <c r="B1758" s="467"/>
      <c r="C1758" s="468" t="s">
        <v>4600</v>
      </c>
      <c r="D1758" s="467" t="s">
        <v>221</v>
      </c>
      <c r="E1758" s="467" t="s">
        <v>259</v>
      </c>
      <c r="F1758" s="472">
        <v>43646</v>
      </c>
      <c r="G1758" s="467" t="s">
        <v>865</v>
      </c>
      <c r="H1758" s="467" t="s">
        <v>2557</v>
      </c>
      <c r="I1758" s="467" t="s">
        <v>2201</v>
      </c>
      <c r="J1758" s="467" t="s">
        <v>1251</v>
      </c>
      <c r="K1758" s="467">
        <v>115.01</v>
      </c>
      <c r="L1758" s="467" t="s">
        <v>10</v>
      </c>
      <c r="M1758" s="467">
        <v>150</v>
      </c>
      <c r="N1758" s="467" t="s">
        <v>350</v>
      </c>
      <c r="O1758" s="467" t="s">
        <v>2249</v>
      </c>
      <c r="P1758" s="467" t="s">
        <v>307</v>
      </c>
      <c r="Q1758" s="467" t="s">
        <v>2168</v>
      </c>
      <c r="R1758" s="467" t="s">
        <v>351</v>
      </c>
      <c r="S1758" s="467" t="s">
        <v>61</v>
      </c>
      <c r="T1758" s="467" t="s">
        <v>240</v>
      </c>
      <c r="U1758" s="467" t="s">
        <v>302</v>
      </c>
      <c r="V1758" s="467">
        <v>130.13999999999999</v>
      </c>
      <c r="W1758" s="467">
        <v>150</v>
      </c>
    </row>
    <row r="1759" spans="1:23">
      <c r="A1759" s="467"/>
      <c r="B1759" s="467"/>
      <c r="C1759" s="468" t="s">
        <v>4601</v>
      </c>
      <c r="D1759" s="467" t="s">
        <v>221</v>
      </c>
      <c r="E1759" s="467" t="s">
        <v>259</v>
      </c>
      <c r="F1759" s="472">
        <v>43646</v>
      </c>
      <c r="G1759" s="467" t="s">
        <v>865</v>
      </c>
      <c r="H1759" s="467" t="s">
        <v>2557</v>
      </c>
      <c r="I1759" s="467" t="s">
        <v>2201</v>
      </c>
      <c r="J1759" s="467" t="s">
        <v>1252</v>
      </c>
      <c r="K1759" s="467">
        <v>306.69</v>
      </c>
      <c r="L1759" s="467" t="s">
        <v>10</v>
      </c>
      <c r="M1759" s="467">
        <v>400</v>
      </c>
      <c r="N1759" s="467" t="s">
        <v>350</v>
      </c>
      <c r="O1759" s="467" t="s">
        <v>2249</v>
      </c>
      <c r="P1759" s="467" t="s">
        <v>307</v>
      </c>
      <c r="Q1759" s="467" t="s">
        <v>2168</v>
      </c>
      <c r="R1759" s="467" t="s">
        <v>351</v>
      </c>
      <c r="S1759" s="467" t="s">
        <v>61</v>
      </c>
      <c r="T1759" s="467" t="s">
        <v>240</v>
      </c>
      <c r="U1759" s="467" t="s">
        <v>302</v>
      </c>
      <c r="V1759" s="467">
        <v>347.04</v>
      </c>
      <c r="W1759" s="467">
        <v>400</v>
      </c>
    </row>
    <row r="1760" spans="1:23">
      <c r="A1760" s="467"/>
      <c r="B1760" s="467"/>
      <c r="C1760" s="468" t="s">
        <v>4602</v>
      </c>
      <c r="D1760" s="467" t="s">
        <v>221</v>
      </c>
      <c r="E1760" s="467" t="s">
        <v>259</v>
      </c>
      <c r="F1760" s="472">
        <v>43646</v>
      </c>
      <c r="G1760" s="467" t="s">
        <v>865</v>
      </c>
      <c r="H1760" s="467" t="s">
        <v>2557</v>
      </c>
      <c r="I1760" s="467" t="s">
        <v>2201</v>
      </c>
      <c r="J1760" s="467" t="s">
        <v>1253</v>
      </c>
      <c r="K1760" s="467">
        <v>153.34</v>
      </c>
      <c r="L1760" s="467" t="s">
        <v>10</v>
      </c>
      <c r="M1760" s="467">
        <v>200</v>
      </c>
      <c r="N1760" s="467" t="s">
        <v>350</v>
      </c>
      <c r="O1760" s="467" t="s">
        <v>2249</v>
      </c>
      <c r="P1760" s="467" t="s">
        <v>307</v>
      </c>
      <c r="Q1760" s="467" t="s">
        <v>2168</v>
      </c>
      <c r="R1760" s="467" t="s">
        <v>351</v>
      </c>
      <c r="S1760" s="467" t="s">
        <v>61</v>
      </c>
      <c r="T1760" s="467" t="s">
        <v>240</v>
      </c>
      <c r="U1760" s="467" t="s">
        <v>302</v>
      </c>
      <c r="V1760" s="467">
        <v>173.51</v>
      </c>
      <c r="W1760" s="467">
        <v>200</v>
      </c>
    </row>
    <row r="1761" spans="1:23">
      <c r="A1761" s="467"/>
      <c r="B1761" s="467"/>
      <c r="C1761" s="468" t="s">
        <v>4603</v>
      </c>
      <c r="D1761" s="467" t="s">
        <v>221</v>
      </c>
      <c r="E1761" s="467" t="s">
        <v>259</v>
      </c>
      <c r="F1761" s="472">
        <v>43646</v>
      </c>
      <c r="G1761" s="467" t="s">
        <v>865</v>
      </c>
      <c r="H1761" s="467" t="s">
        <v>2557</v>
      </c>
      <c r="I1761" s="467" t="s">
        <v>2201</v>
      </c>
      <c r="J1761" s="467" t="s">
        <v>1254</v>
      </c>
      <c r="K1761" s="467">
        <v>153.34</v>
      </c>
      <c r="L1761" s="467" t="s">
        <v>10</v>
      </c>
      <c r="M1761" s="467">
        <v>200</v>
      </c>
      <c r="N1761" s="467" t="s">
        <v>350</v>
      </c>
      <c r="O1761" s="467" t="s">
        <v>2249</v>
      </c>
      <c r="P1761" s="467" t="s">
        <v>307</v>
      </c>
      <c r="Q1761" s="467" t="s">
        <v>2168</v>
      </c>
      <c r="R1761" s="467" t="s">
        <v>351</v>
      </c>
      <c r="S1761" s="467" t="s">
        <v>61</v>
      </c>
      <c r="T1761" s="467" t="s">
        <v>240</v>
      </c>
      <c r="U1761" s="467" t="s">
        <v>302</v>
      </c>
      <c r="V1761" s="467">
        <v>173.51</v>
      </c>
      <c r="W1761" s="467">
        <v>200</v>
      </c>
    </row>
    <row r="1762" spans="1:23">
      <c r="A1762" s="467"/>
      <c r="B1762" s="467"/>
      <c r="C1762" s="468" t="s">
        <v>4604</v>
      </c>
      <c r="D1762" s="467" t="s">
        <v>221</v>
      </c>
      <c r="E1762" s="467" t="s">
        <v>259</v>
      </c>
      <c r="F1762" s="472">
        <v>43646</v>
      </c>
      <c r="G1762" s="467" t="s">
        <v>865</v>
      </c>
      <c r="H1762" s="467" t="s">
        <v>2557</v>
      </c>
      <c r="I1762" s="467" t="s">
        <v>2201</v>
      </c>
      <c r="J1762" s="467" t="s">
        <v>1255</v>
      </c>
      <c r="K1762" s="467">
        <v>486.1</v>
      </c>
      <c r="L1762" s="467" t="s">
        <v>10</v>
      </c>
      <c r="M1762" s="467">
        <v>634</v>
      </c>
      <c r="N1762" s="467" t="s">
        <v>350</v>
      </c>
      <c r="O1762" s="467" t="s">
        <v>2249</v>
      </c>
      <c r="P1762" s="467" t="s">
        <v>307</v>
      </c>
      <c r="Q1762" s="467" t="s">
        <v>2168</v>
      </c>
      <c r="R1762" s="467" t="s">
        <v>351</v>
      </c>
      <c r="S1762" s="467" t="s">
        <v>61</v>
      </c>
      <c r="T1762" s="467" t="s">
        <v>240</v>
      </c>
      <c r="U1762" s="467" t="s">
        <v>302</v>
      </c>
      <c r="V1762" s="467">
        <v>550.05999999999995</v>
      </c>
      <c r="W1762" s="467">
        <v>634</v>
      </c>
    </row>
    <row r="1763" spans="1:23">
      <c r="A1763" s="467"/>
      <c r="B1763" s="467"/>
      <c r="C1763" s="468" t="s">
        <v>4605</v>
      </c>
      <c r="D1763" s="467" t="s">
        <v>221</v>
      </c>
      <c r="E1763" s="467" t="s">
        <v>259</v>
      </c>
      <c r="F1763" s="472">
        <v>43646</v>
      </c>
      <c r="G1763" s="467" t="s">
        <v>865</v>
      </c>
      <c r="H1763" s="467" t="s">
        <v>2557</v>
      </c>
      <c r="I1763" s="467" t="s">
        <v>2201</v>
      </c>
      <c r="J1763" s="467" t="s">
        <v>1218</v>
      </c>
      <c r="K1763" s="467">
        <v>191.68</v>
      </c>
      <c r="L1763" s="467" t="s">
        <v>10</v>
      </c>
      <c r="M1763" s="467">
        <v>250</v>
      </c>
      <c r="N1763" s="467" t="s">
        <v>350</v>
      </c>
      <c r="O1763" s="467" t="s">
        <v>2249</v>
      </c>
      <c r="P1763" s="467" t="s">
        <v>307</v>
      </c>
      <c r="Q1763" s="467" t="s">
        <v>2168</v>
      </c>
      <c r="R1763" s="467" t="s">
        <v>351</v>
      </c>
      <c r="S1763" s="467" t="s">
        <v>61</v>
      </c>
      <c r="T1763" s="467" t="s">
        <v>240</v>
      </c>
      <c r="U1763" s="467" t="s">
        <v>302</v>
      </c>
      <c r="V1763" s="467">
        <v>216.9</v>
      </c>
      <c r="W1763" s="467">
        <v>250</v>
      </c>
    </row>
    <row r="1764" spans="1:23">
      <c r="A1764" s="467"/>
      <c r="B1764" s="467"/>
      <c r="C1764" s="468" t="s">
        <v>4606</v>
      </c>
      <c r="D1764" s="467" t="s">
        <v>221</v>
      </c>
      <c r="E1764" s="467" t="s">
        <v>259</v>
      </c>
      <c r="F1764" s="472">
        <v>43646</v>
      </c>
      <c r="G1764" s="467" t="s">
        <v>865</v>
      </c>
      <c r="H1764" s="467" t="s">
        <v>2557</v>
      </c>
      <c r="I1764" s="467" t="s">
        <v>2201</v>
      </c>
      <c r="J1764" s="467" t="s">
        <v>1219</v>
      </c>
      <c r="K1764" s="467">
        <v>145.68</v>
      </c>
      <c r="L1764" s="467" t="s">
        <v>10</v>
      </c>
      <c r="M1764" s="467">
        <v>190</v>
      </c>
      <c r="N1764" s="467" t="s">
        <v>350</v>
      </c>
      <c r="O1764" s="467" t="s">
        <v>2249</v>
      </c>
      <c r="P1764" s="467" t="s">
        <v>307</v>
      </c>
      <c r="Q1764" s="467" t="s">
        <v>2168</v>
      </c>
      <c r="R1764" s="467" t="s">
        <v>351</v>
      </c>
      <c r="S1764" s="467" t="s">
        <v>61</v>
      </c>
      <c r="T1764" s="467" t="s">
        <v>240</v>
      </c>
      <c r="U1764" s="467" t="s">
        <v>302</v>
      </c>
      <c r="V1764" s="467">
        <v>164.85</v>
      </c>
      <c r="W1764" s="467">
        <v>190</v>
      </c>
    </row>
    <row r="1765" spans="1:23">
      <c r="A1765" s="467"/>
      <c r="B1765" s="467"/>
      <c r="C1765" s="468" t="s">
        <v>4607</v>
      </c>
      <c r="D1765" s="467" t="s">
        <v>221</v>
      </c>
      <c r="E1765" s="467" t="s">
        <v>259</v>
      </c>
      <c r="F1765" s="472">
        <v>43646</v>
      </c>
      <c r="G1765" s="467" t="s">
        <v>865</v>
      </c>
      <c r="H1765" s="467" t="s">
        <v>2557</v>
      </c>
      <c r="I1765" s="467" t="s">
        <v>2201</v>
      </c>
      <c r="J1765" s="467" t="s">
        <v>1220</v>
      </c>
      <c r="K1765" s="467">
        <v>115.01</v>
      </c>
      <c r="L1765" s="467" t="s">
        <v>10</v>
      </c>
      <c r="M1765" s="467">
        <v>150</v>
      </c>
      <c r="N1765" s="467" t="s">
        <v>350</v>
      </c>
      <c r="O1765" s="467" t="s">
        <v>2249</v>
      </c>
      <c r="P1765" s="467" t="s">
        <v>307</v>
      </c>
      <c r="Q1765" s="467" t="s">
        <v>2168</v>
      </c>
      <c r="R1765" s="467" t="s">
        <v>351</v>
      </c>
      <c r="S1765" s="467" t="s">
        <v>61</v>
      </c>
      <c r="T1765" s="467" t="s">
        <v>240</v>
      </c>
      <c r="U1765" s="467" t="s">
        <v>302</v>
      </c>
      <c r="V1765" s="467">
        <v>130.13999999999999</v>
      </c>
      <c r="W1765" s="467">
        <v>150</v>
      </c>
    </row>
    <row r="1766" spans="1:23">
      <c r="A1766" s="467"/>
      <c r="B1766" s="467"/>
      <c r="C1766" s="468" t="s">
        <v>4608</v>
      </c>
      <c r="D1766" s="467" t="s">
        <v>221</v>
      </c>
      <c r="E1766" s="467" t="s">
        <v>259</v>
      </c>
      <c r="F1766" s="472">
        <v>43646</v>
      </c>
      <c r="G1766" s="467" t="s">
        <v>865</v>
      </c>
      <c r="H1766" s="467" t="s">
        <v>2557</v>
      </c>
      <c r="I1766" s="467" t="s">
        <v>2201</v>
      </c>
      <c r="J1766" s="467" t="s">
        <v>1221</v>
      </c>
      <c r="K1766" s="467">
        <v>306.69</v>
      </c>
      <c r="L1766" s="467" t="s">
        <v>10</v>
      </c>
      <c r="M1766" s="467">
        <v>400</v>
      </c>
      <c r="N1766" s="467" t="s">
        <v>350</v>
      </c>
      <c r="O1766" s="467" t="s">
        <v>2249</v>
      </c>
      <c r="P1766" s="467" t="s">
        <v>307</v>
      </c>
      <c r="Q1766" s="467" t="s">
        <v>2168</v>
      </c>
      <c r="R1766" s="467" t="s">
        <v>351</v>
      </c>
      <c r="S1766" s="467" t="s">
        <v>61</v>
      </c>
      <c r="T1766" s="467" t="s">
        <v>240</v>
      </c>
      <c r="U1766" s="467" t="s">
        <v>302</v>
      </c>
      <c r="V1766" s="467">
        <v>347.04</v>
      </c>
      <c r="W1766" s="467">
        <v>400</v>
      </c>
    </row>
    <row r="1767" spans="1:23">
      <c r="A1767" s="467"/>
      <c r="B1767" s="467"/>
      <c r="C1767" s="468" t="s">
        <v>4609</v>
      </c>
      <c r="D1767" s="467" t="s">
        <v>221</v>
      </c>
      <c r="E1767" s="467" t="s">
        <v>259</v>
      </c>
      <c r="F1767" s="472">
        <v>43646</v>
      </c>
      <c r="G1767" s="467" t="s">
        <v>865</v>
      </c>
      <c r="H1767" s="467" t="s">
        <v>2557</v>
      </c>
      <c r="I1767" s="467" t="s">
        <v>2201</v>
      </c>
      <c r="J1767" s="467" t="s">
        <v>1222</v>
      </c>
      <c r="K1767" s="467">
        <v>153.34</v>
      </c>
      <c r="L1767" s="467" t="s">
        <v>10</v>
      </c>
      <c r="M1767" s="467">
        <v>200</v>
      </c>
      <c r="N1767" s="467" t="s">
        <v>350</v>
      </c>
      <c r="O1767" s="467" t="s">
        <v>2249</v>
      </c>
      <c r="P1767" s="467" t="s">
        <v>307</v>
      </c>
      <c r="Q1767" s="467" t="s">
        <v>2168</v>
      </c>
      <c r="R1767" s="467" t="s">
        <v>351</v>
      </c>
      <c r="S1767" s="467" t="s">
        <v>61</v>
      </c>
      <c r="T1767" s="467" t="s">
        <v>240</v>
      </c>
      <c r="U1767" s="467" t="s">
        <v>302</v>
      </c>
      <c r="V1767" s="467">
        <v>173.51</v>
      </c>
      <c r="W1767" s="467">
        <v>200</v>
      </c>
    </row>
    <row r="1768" spans="1:23">
      <c r="A1768" s="467"/>
      <c r="B1768" s="467"/>
      <c r="C1768" s="468" t="s">
        <v>4610</v>
      </c>
      <c r="D1768" s="467" t="s">
        <v>221</v>
      </c>
      <c r="E1768" s="467" t="s">
        <v>259</v>
      </c>
      <c r="F1768" s="472">
        <v>43646</v>
      </c>
      <c r="G1768" s="467" t="s">
        <v>865</v>
      </c>
      <c r="H1768" s="467" t="s">
        <v>2557</v>
      </c>
      <c r="I1768" s="467" t="s">
        <v>2201</v>
      </c>
      <c r="J1768" s="467" t="s">
        <v>1223</v>
      </c>
      <c r="K1768" s="467">
        <v>153.34</v>
      </c>
      <c r="L1768" s="467" t="s">
        <v>10</v>
      </c>
      <c r="M1768" s="467">
        <v>200</v>
      </c>
      <c r="N1768" s="467" t="s">
        <v>350</v>
      </c>
      <c r="O1768" s="467" t="s">
        <v>2249</v>
      </c>
      <c r="P1768" s="467" t="s">
        <v>307</v>
      </c>
      <c r="Q1768" s="467" t="s">
        <v>2168</v>
      </c>
      <c r="R1768" s="467" t="s">
        <v>351</v>
      </c>
      <c r="S1768" s="467" t="s">
        <v>61</v>
      </c>
      <c r="T1768" s="467" t="s">
        <v>240</v>
      </c>
      <c r="U1768" s="467" t="s">
        <v>302</v>
      </c>
      <c r="V1768" s="467">
        <v>173.51</v>
      </c>
      <c r="W1768" s="467">
        <v>200</v>
      </c>
    </row>
    <row r="1769" spans="1:23">
      <c r="A1769" s="467"/>
      <c r="B1769" s="467"/>
      <c r="C1769" s="468" t="s">
        <v>4611</v>
      </c>
      <c r="D1769" s="467" t="s">
        <v>221</v>
      </c>
      <c r="E1769" s="467" t="s">
        <v>259</v>
      </c>
      <c r="F1769" s="472">
        <v>43646</v>
      </c>
      <c r="G1769" s="467" t="s">
        <v>865</v>
      </c>
      <c r="H1769" s="467" t="s">
        <v>2557</v>
      </c>
      <c r="I1769" s="467" t="s">
        <v>2201</v>
      </c>
      <c r="J1769" s="467" t="s">
        <v>1224</v>
      </c>
      <c r="K1769" s="467">
        <v>486.1</v>
      </c>
      <c r="L1769" s="467" t="s">
        <v>10</v>
      </c>
      <c r="M1769" s="467">
        <v>634</v>
      </c>
      <c r="N1769" s="467" t="s">
        <v>350</v>
      </c>
      <c r="O1769" s="467" t="s">
        <v>2249</v>
      </c>
      <c r="P1769" s="467" t="s">
        <v>307</v>
      </c>
      <c r="Q1769" s="467" t="s">
        <v>2168</v>
      </c>
      <c r="R1769" s="467" t="s">
        <v>351</v>
      </c>
      <c r="S1769" s="467" t="s">
        <v>61</v>
      </c>
      <c r="T1769" s="467" t="s">
        <v>240</v>
      </c>
      <c r="U1769" s="467" t="s">
        <v>302</v>
      </c>
      <c r="V1769" s="467">
        <v>550.05999999999995</v>
      </c>
      <c r="W1769" s="467">
        <v>634</v>
      </c>
    </row>
    <row r="1770" spans="1:23">
      <c r="A1770" s="467"/>
      <c r="B1770" s="467"/>
      <c r="C1770" s="468" t="s">
        <v>4612</v>
      </c>
      <c r="D1770" s="467" t="s">
        <v>221</v>
      </c>
      <c r="E1770" s="467" t="s">
        <v>259</v>
      </c>
      <c r="F1770" s="472">
        <v>43646</v>
      </c>
      <c r="G1770" s="467" t="s">
        <v>865</v>
      </c>
      <c r="H1770" s="467" t="s">
        <v>2557</v>
      </c>
      <c r="I1770" s="467" t="s">
        <v>2201</v>
      </c>
      <c r="J1770" s="467" t="s">
        <v>1225</v>
      </c>
      <c r="K1770" s="467">
        <v>124.02</v>
      </c>
      <c r="L1770" s="467" t="s">
        <v>10</v>
      </c>
      <c r="M1770" s="467">
        <v>161.75</v>
      </c>
      <c r="N1770" s="467" t="s">
        <v>350</v>
      </c>
      <c r="O1770" s="467" t="s">
        <v>2249</v>
      </c>
      <c r="P1770" s="467" t="s">
        <v>307</v>
      </c>
      <c r="Q1770" s="467" t="s">
        <v>2168</v>
      </c>
      <c r="R1770" s="467" t="s">
        <v>351</v>
      </c>
      <c r="S1770" s="467" t="s">
        <v>61</v>
      </c>
      <c r="T1770" s="467" t="s">
        <v>240</v>
      </c>
      <c r="U1770" s="467" t="s">
        <v>302</v>
      </c>
      <c r="V1770" s="467">
        <v>140.34</v>
      </c>
      <c r="W1770" s="467">
        <v>161.75</v>
      </c>
    </row>
    <row r="1771" spans="1:23">
      <c r="A1771" s="467"/>
      <c r="B1771" s="467"/>
      <c r="C1771" s="468" t="s">
        <v>4613</v>
      </c>
      <c r="D1771" s="467" t="s">
        <v>221</v>
      </c>
      <c r="E1771" s="467" t="s">
        <v>259</v>
      </c>
      <c r="F1771" s="472">
        <v>43646</v>
      </c>
      <c r="G1771" s="467" t="s">
        <v>865</v>
      </c>
      <c r="H1771" s="467" t="s">
        <v>2557</v>
      </c>
      <c r="I1771" s="467" t="s">
        <v>2201</v>
      </c>
      <c r="J1771" s="467" t="s">
        <v>1226</v>
      </c>
      <c r="K1771" s="467">
        <v>69.010000000000005</v>
      </c>
      <c r="L1771" s="467" t="s">
        <v>10</v>
      </c>
      <c r="M1771" s="467">
        <v>90</v>
      </c>
      <c r="N1771" s="467" t="s">
        <v>350</v>
      </c>
      <c r="O1771" s="467" t="s">
        <v>2249</v>
      </c>
      <c r="P1771" s="467" t="s">
        <v>307</v>
      </c>
      <c r="Q1771" s="467" t="s">
        <v>2168</v>
      </c>
      <c r="R1771" s="467" t="s">
        <v>351</v>
      </c>
      <c r="S1771" s="467" t="s">
        <v>61</v>
      </c>
      <c r="T1771" s="467" t="s">
        <v>240</v>
      </c>
      <c r="U1771" s="467" t="s">
        <v>302</v>
      </c>
      <c r="V1771" s="467">
        <v>78.09</v>
      </c>
      <c r="W1771" s="467">
        <v>90</v>
      </c>
    </row>
    <row r="1772" spans="1:23">
      <c r="A1772" s="467"/>
      <c r="B1772" s="467"/>
      <c r="C1772" s="468" t="s">
        <v>4614</v>
      </c>
      <c r="D1772" s="467" t="s">
        <v>221</v>
      </c>
      <c r="E1772" s="467" t="s">
        <v>259</v>
      </c>
      <c r="F1772" s="472">
        <v>43646</v>
      </c>
      <c r="G1772" s="467" t="s">
        <v>865</v>
      </c>
      <c r="H1772" s="467" t="s">
        <v>2557</v>
      </c>
      <c r="I1772" s="467" t="s">
        <v>2201</v>
      </c>
      <c r="J1772" s="467" t="s">
        <v>1227</v>
      </c>
      <c r="K1772" s="467">
        <v>61.34</v>
      </c>
      <c r="L1772" s="467" t="s">
        <v>10</v>
      </c>
      <c r="M1772" s="467">
        <v>80</v>
      </c>
      <c r="N1772" s="467" t="s">
        <v>350</v>
      </c>
      <c r="O1772" s="467" t="s">
        <v>2249</v>
      </c>
      <c r="P1772" s="467" t="s">
        <v>307</v>
      </c>
      <c r="Q1772" s="467" t="s">
        <v>2168</v>
      </c>
      <c r="R1772" s="467" t="s">
        <v>351</v>
      </c>
      <c r="S1772" s="467" t="s">
        <v>61</v>
      </c>
      <c r="T1772" s="467" t="s">
        <v>240</v>
      </c>
      <c r="U1772" s="467" t="s">
        <v>302</v>
      </c>
      <c r="V1772" s="467">
        <v>69.41</v>
      </c>
      <c r="W1772" s="467">
        <v>80</v>
      </c>
    </row>
    <row r="1773" spans="1:23">
      <c r="A1773" s="467"/>
      <c r="B1773" s="467"/>
      <c r="C1773" s="468" t="s">
        <v>4615</v>
      </c>
      <c r="D1773" s="467" t="s">
        <v>221</v>
      </c>
      <c r="E1773" s="467" t="s">
        <v>259</v>
      </c>
      <c r="F1773" s="472">
        <v>43646</v>
      </c>
      <c r="G1773" s="467" t="s">
        <v>865</v>
      </c>
      <c r="H1773" s="467" t="s">
        <v>2557</v>
      </c>
      <c r="I1773" s="467" t="s">
        <v>2201</v>
      </c>
      <c r="J1773" s="467" t="s">
        <v>1228</v>
      </c>
      <c r="K1773" s="467">
        <v>23</v>
      </c>
      <c r="L1773" s="467" t="s">
        <v>10</v>
      </c>
      <c r="M1773" s="467">
        <v>30</v>
      </c>
      <c r="N1773" s="467" t="s">
        <v>350</v>
      </c>
      <c r="O1773" s="467" t="s">
        <v>2249</v>
      </c>
      <c r="P1773" s="467" t="s">
        <v>307</v>
      </c>
      <c r="Q1773" s="467" t="s">
        <v>2168</v>
      </c>
      <c r="R1773" s="467" t="s">
        <v>351</v>
      </c>
      <c r="S1773" s="467" t="s">
        <v>61</v>
      </c>
      <c r="T1773" s="467" t="s">
        <v>240</v>
      </c>
      <c r="U1773" s="467" t="s">
        <v>302</v>
      </c>
      <c r="V1773" s="467">
        <v>26.03</v>
      </c>
      <c r="W1773" s="467">
        <v>30</v>
      </c>
    </row>
    <row r="1774" spans="1:23">
      <c r="A1774" s="467"/>
      <c r="B1774" s="467"/>
      <c r="C1774" s="468" t="s">
        <v>4616</v>
      </c>
      <c r="D1774" s="467" t="s">
        <v>221</v>
      </c>
      <c r="E1774" s="467" t="s">
        <v>259</v>
      </c>
      <c r="F1774" s="472">
        <v>43646</v>
      </c>
      <c r="G1774" s="467" t="s">
        <v>865</v>
      </c>
      <c r="H1774" s="467" t="s">
        <v>2557</v>
      </c>
      <c r="I1774" s="467" t="s">
        <v>2201</v>
      </c>
      <c r="J1774" s="467" t="s">
        <v>1229</v>
      </c>
      <c r="K1774" s="467">
        <v>23</v>
      </c>
      <c r="L1774" s="467" t="s">
        <v>10</v>
      </c>
      <c r="M1774" s="467">
        <v>30</v>
      </c>
      <c r="N1774" s="467" t="s">
        <v>350</v>
      </c>
      <c r="O1774" s="467" t="s">
        <v>2249</v>
      </c>
      <c r="P1774" s="467" t="s">
        <v>307</v>
      </c>
      <c r="Q1774" s="467" t="s">
        <v>2168</v>
      </c>
      <c r="R1774" s="467" t="s">
        <v>351</v>
      </c>
      <c r="S1774" s="467" t="s">
        <v>61</v>
      </c>
      <c r="T1774" s="467" t="s">
        <v>240</v>
      </c>
      <c r="U1774" s="467" t="s">
        <v>302</v>
      </c>
      <c r="V1774" s="467">
        <v>26.03</v>
      </c>
      <c r="W1774" s="467">
        <v>30</v>
      </c>
    </row>
    <row r="1775" spans="1:23">
      <c r="A1775" s="467"/>
      <c r="B1775" s="467"/>
      <c r="C1775" s="468" t="s">
        <v>4617</v>
      </c>
      <c r="D1775" s="467" t="s">
        <v>221</v>
      </c>
      <c r="E1775" s="467" t="s">
        <v>259</v>
      </c>
      <c r="F1775" s="472">
        <v>43646</v>
      </c>
      <c r="G1775" s="467" t="s">
        <v>865</v>
      </c>
      <c r="H1775" s="467" t="s">
        <v>2557</v>
      </c>
      <c r="I1775" s="467" t="s">
        <v>2201</v>
      </c>
      <c r="J1775" s="467" t="s">
        <v>1230</v>
      </c>
      <c r="K1775" s="467">
        <v>69.010000000000005</v>
      </c>
      <c r="L1775" s="467" t="s">
        <v>10</v>
      </c>
      <c r="M1775" s="467">
        <v>90</v>
      </c>
      <c r="N1775" s="467" t="s">
        <v>350</v>
      </c>
      <c r="O1775" s="467" t="s">
        <v>2249</v>
      </c>
      <c r="P1775" s="467" t="s">
        <v>307</v>
      </c>
      <c r="Q1775" s="467" t="s">
        <v>2168</v>
      </c>
      <c r="R1775" s="467" t="s">
        <v>351</v>
      </c>
      <c r="S1775" s="467" t="s">
        <v>61</v>
      </c>
      <c r="T1775" s="467" t="s">
        <v>240</v>
      </c>
      <c r="U1775" s="467" t="s">
        <v>302</v>
      </c>
      <c r="V1775" s="467">
        <v>78.09</v>
      </c>
      <c r="W1775" s="467">
        <v>90</v>
      </c>
    </row>
    <row r="1776" spans="1:23">
      <c r="A1776" s="467"/>
      <c r="B1776" s="467"/>
      <c r="C1776" s="468" t="s">
        <v>4618</v>
      </c>
      <c r="D1776" s="467" t="s">
        <v>221</v>
      </c>
      <c r="E1776" s="467" t="s">
        <v>259</v>
      </c>
      <c r="F1776" s="472">
        <v>43646</v>
      </c>
      <c r="G1776" s="467" t="s">
        <v>865</v>
      </c>
      <c r="H1776" s="467" t="s">
        <v>2557</v>
      </c>
      <c r="I1776" s="467" t="s">
        <v>2201</v>
      </c>
      <c r="J1776" s="467" t="s">
        <v>1231</v>
      </c>
      <c r="K1776" s="467">
        <v>61.34</v>
      </c>
      <c r="L1776" s="467" t="s">
        <v>10</v>
      </c>
      <c r="M1776" s="467">
        <v>80</v>
      </c>
      <c r="N1776" s="467" t="s">
        <v>350</v>
      </c>
      <c r="O1776" s="467" t="s">
        <v>2249</v>
      </c>
      <c r="P1776" s="467" t="s">
        <v>307</v>
      </c>
      <c r="Q1776" s="467" t="s">
        <v>2168</v>
      </c>
      <c r="R1776" s="467" t="s">
        <v>351</v>
      </c>
      <c r="S1776" s="467" t="s">
        <v>61</v>
      </c>
      <c r="T1776" s="467" t="s">
        <v>240</v>
      </c>
      <c r="U1776" s="467" t="s">
        <v>302</v>
      </c>
      <c r="V1776" s="467">
        <v>69.41</v>
      </c>
      <c r="W1776" s="467">
        <v>80</v>
      </c>
    </row>
    <row r="1777" spans="1:23">
      <c r="A1777" s="467"/>
      <c r="B1777" s="467"/>
      <c r="C1777" s="468" t="s">
        <v>4619</v>
      </c>
      <c r="D1777" s="467" t="s">
        <v>221</v>
      </c>
      <c r="E1777" s="467" t="s">
        <v>259</v>
      </c>
      <c r="F1777" s="472">
        <v>43646</v>
      </c>
      <c r="G1777" s="467" t="s">
        <v>865</v>
      </c>
      <c r="H1777" s="467" t="s">
        <v>2557</v>
      </c>
      <c r="I1777" s="467" t="s">
        <v>2201</v>
      </c>
      <c r="J1777" s="467" t="s">
        <v>1232</v>
      </c>
      <c r="K1777" s="467">
        <v>23</v>
      </c>
      <c r="L1777" s="467" t="s">
        <v>10</v>
      </c>
      <c r="M1777" s="467">
        <v>30</v>
      </c>
      <c r="N1777" s="467" t="s">
        <v>350</v>
      </c>
      <c r="O1777" s="467" t="s">
        <v>2249</v>
      </c>
      <c r="P1777" s="467" t="s">
        <v>307</v>
      </c>
      <c r="Q1777" s="467" t="s">
        <v>2168</v>
      </c>
      <c r="R1777" s="467" t="s">
        <v>351</v>
      </c>
      <c r="S1777" s="467" t="s">
        <v>61</v>
      </c>
      <c r="T1777" s="467" t="s">
        <v>240</v>
      </c>
      <c r="U1777" s="467" t="s">
        <v>302</v>
      </c>
      <c r="V1777" s="467">
        <v>26.03</v>
      </c>
      <c r="W1777" s="467">
        <v>30</v>
      </c>
    </row>
    <row r="1778" spans="1:23">
      <c r="A1778" s="467"/>
      <c r="B1778" s="467"/>
      <c r="C1778" s="468" t="s">
        <v>4620</v>
      </c>
      <c r="D1778" s="467" t="s">
        <v>221</v>
      </c>
      <c r="E1778" s="467" t="s">
        <v>259</v>
      </c>
      <c r="F1778" s="472">
        <v>43646</v>
      </c>
      <c r="G1778" s="467" t="s">
        <v>865</v>
      </c>
      <c r="H1778" s="467" t="s">
        <v>2557</v>
      </c>
      <c r="I1778" s="467" t="s">
        <v>2201</v>
      </c>
      <c r="J1778" s="467" t="s">
        <v>1233</v>
      </c>
      <c r="K1778" s="467">
        <v>23</v>
      </c>
      <c r="L1778" s="467" t="s">
        <v>10</v>
      </c>
      <c r="M1778" s="467">
        <v>30</v>
      </c>
      <c r="N1778" s="467" t="s">
        <v>350</v>
      </c>
      <c r="O1778" s="467" t="s">
        <v>2249</v>
      </c>
      <c r="P1778" s="467" t="s">
        <v>307</v>
      </c>
      <c r="Q1778" s="467" t="s">
        <v>2168</v>
      </c>
      <c r="R1778" s="467" t="s">
        <v>351</v>
      </c>
      <c r="S1778" s="467" t="s">
        <v>61</v>
      </c>
      <c r="T1778" s="467" t="s">
        <v>240</v>
      </c>
      <c r="U1778" s="467" t="s">
        <v>302</v>
      </c>
      <c r="V1778" s="467">
        <v>26.03</v>
      </c>
      <c r="W1778" s="467">
        <v>30</v>
      </c>
    </row>
    <row r="1779" spans="1:23">
      <c r="A1779" s="467"/>
      <c r="B1779" s="467"/>
      <c r="C1779" s="468" t="s">
        <v>4621</v>
      </c>
      <c r="D1779" s="467" t="s">
        <v>221</v>
      </c>
      <c r="E1779" s="467" t="s">
        <v>259</v>
      </c>
      <c r="F1779" s="472">
        <v>43646</v>
      </c>
      <c r="G1779" s="467" t="s">
        <v>865</v>
      </c>
      <c r="H1779" s="467" t="s">
        <v>2557</v>
      </c>
      <c r="I1779" s="467" t="s">
        <v>2201</v>
      </c>
      <c r="J1779" s="467" t="s">
        <v>1234</v>
      </c>
      <c r="K1779" s="467">
        <v>69.010000000000005</v>
      </c>
      <c r="L1779" s="467" t="s">
        <v>10</v>
      </c>
      <c r="M1779" s="467">
        <v>90</v>
      </c>
      <c r="N1779" s="467" t="s">
        <v>350</v>
      </c>
      <c r="O1779" s="467" t="s">
        <v>2249</v>
      </c>
      <c r="P1779" s="467" t="s">
        <v>307</v>
      </c>
      <c r="Q1779" s="467" t="s">
        <v>2168</v>
      </c>
      <c r="R1779" s="467" t="s">
        <v>351</v>
      </c>
      <c r="S1779" s="467" t="s">
        <v>61</v>
      </c>
      <c r="T1779" s="467" t="s">
        <v>240</v>
      </c>
      <c r="U1779" s="467" t="s">
        <v>302</v>
      </c>
      <c r="V1779" s="467">
        <v>78.09</v>
      </c>
      <c r="W1779" s="467">
        <v>90</v>
      </c>
    </row>
    <row r="1780" spans="1:23">
      <c r="A1780" s="467"/>
      <c r="B1780" s="467"/>
      <c r="C1780" s="468" t="s">
        <v>4622</v>
      </c>
      <c r="D1780" s="467" t="s">
        <v>221</v>
      </c>
      <c r="E1780" s="467" t="s">
        <v>259</v>
      </c>
      <c r="F1780" s="472">
        <v>43646</v>
      </c>
      <c r="G1780" s="467" t="s">
        <v>865</v>
      </c>
      <c r="H1780" s="467" t="s">
        <v>2557</v>
      </c>
      <c r="I1780" s="467" t="s">
        <v>2201</v>
      </c>
      <c r="J1780" s="467" t="s">
        <v>1235</v>
      </c>
      <c r="K1780" s="467">
        <v>61.34</v>
      </c>
      <c r="L1780" s="467" t="s">
        <v>10</v>
      </c>
      <c r="M1780" s="467">
        <v>80</v>
      </c>
      <c r="N1780" s="467" t="s">
        <v>350</v>
      </c>
      <c r="O1780" s="467" t="s">
        <v>2249</v>
      </c>
      <c r="P1780" s="467" t="s">
        <v>307</v>
      </c>
      <c r="Q1780" s="467" t="s">
        <v>2168</v>
      </c>
      <c r="R1780" s="467" t="s">
        <v>351</v>
      </c>
      <c r="S1780" s="467" t="s">
        <v>61</v>
      </c>
      <c r="T1780" s="467" t="s">
        <v>240</v>
      </c>
      <c r="U1780" s="467" t="s">
        <v>302</v>
      </c>
      <c r="V1780" s="467">
        <v>69.41</v>
      </c>
      <c r="W1780" s="467">
        <v>80</v>
      </c>
    </row>
    <row r="1781" spans="1:23">
      <c r="A1781" s="467"/>
      <c r="B1781" s="467"/>
      <c r="C1781" s="468" t="s">
        <v>4623</v>
      </c>
      <c r="D1781" s="467" t="s">
        <v>221</v>
      </c>
      <c r="E1781" s="467" t="s">
        <v>259</v>
      </c>
      <c r="F1781" s="472">
        <v>43646</v>
      </c>
      <c r="G1781" s="467" t="s">
        <v>865</v>
      </c>
      <c r="H1781" s="467" t="s">
        <v>2557</v>
      </c>
      <c r="I1781" s="467" t="s">
        <v>2201</v>
      </c>
      <c r="J1781" s="467" t="s">
        <v>1236</v>
      </c>
      <c r="K1781" s="467">
        <v>23</v>
      </c>
      <c r="L1781" s="467" t="s">
        <v>10</v>
      </c>
      <c r="M1781" s="467">
        <v>30</v>
      </c>
      <c r="N1781" s="467" t="s">
        <v>350</v>
      </c>
      <c r="O1781" s="467" t="s">
        <v>2249</v>
      </c>
      <c r="P1781" s="467" t="s">
        <v>307</v>
      </c>
      <c r="Q1781" s="467" t="s">
        <v>2168</v>
      </c>
      <c r="R1781" s="467" t="s">
        <v>351</v>
      </c>
      <c r="S1781" s="467" t="s">
        <v>61</v>
      </c>
      <c r="T1781" s="467" t="s">
        <v>240</v>
      </c>
      <c r="U1781" s="467" t="s">
        <v>302</v>
      </c>
      <c r="V1781" s="467">
        <v>26.03</v>
      </c>
      <c r="W1781" s="467">
        <v>30</v>
      </c>
    </row>
    <row r="1782" spans="1:23">
      <c r="A1782" s="467"/>
      <c r="B1782" s="467"/>
      <c r="C1782" s="468" t="s">
        <v>4624</v>
      </c>
      <c r="D1782" s="467" t="s">
        <v>221</v>
      </c>
      <c r="E1782" s="467" t="s">
        <v>259</v>
      </c>
      <c r="F1782" s="472">
        <v>43646</v>
      </c>
      <c r="G1782" s="467" t="s">
        <v>865</v>
      </c>
      <c r="H1782" s="467" t="s">
        <v>2557</v>
      </c>
      <c r="I1782" s="467" t="s">
        <v>2201</v>
      </c>
      <c r="J1782" s="467" t="s">
        <v>1237</v>
      </c>
      <c r="K1782" s="467">
        <v>23</v>
      </c>
      <c r="L1782" s="467" t="s">
        <v>10</v>
      </c>
      <c r="M1782" s="467">
        <v>30</v>
      </c>
      <c r="N1782" s="467" t="s">
        <v>350</v>
      </c>
      <c r="O1782" s="467" t="s">
        <v>2249</v>
      </c>
      <c r="P1782" s="467" t="s">
        <v>307</v>
      </c>
      <c r="Q1782" s="467" t="s">
        <v>2168</v>
      </c>
      <c r="R1782" s="467" t="s">
        <v>351</v>
      </c>
      <c r="S1782" s="467" t="s">
        <v>61</v>
      </c>
      <c r="T1782" s="467" t="s">
        <v>240</v>
      </c>
      <c r="U1782" s="467" t="s">
        <v>302</v>
      </c>
      <c r="V1782" s="467">
        <v>26.03</v>
      </c>
      <c r="W1782" s="467">
        <v>30</v>
      </c>
    </row>
    <row r="1783" spans="1:23">
      <c r="A1783" s="467"/>
      <c r="B1783" s="467"/>
      <c r="C1783" s="468" t="s">
        <v>4625</v>
      </c>
      <c r="D1783" s="467" t="s">
        <v>221</v>
      </c>
      <c r="E1783" s="467" t="s">
        <v>259</v>
      </c>
      <c r="F1783" s="472">
        <v>43646</v>
      </c>
      <c r="G1783" s="467" t="s">
        <v>805</v>
      </c>
      <c r="H1783" s="467" t="s">
        <v>2200</v>
      </c>
      <c r="I1783" s="467" t="s">
        <v>2201</v>
      </c>
      <c r="J1783" s="467" t="s">
        <v>1238</v>
      </c>
      <c r="K1783" s="467">
        <v>1.53</v>
      </c>
      <c r="L1783" s="467" t="s">
        <v>10</v>
      </c>
      <c r="M1783" s="467">
        <v>2</v>
      </c>
      <c r="N1783" s="467" t="s">
        <v>350</v>
      </c>
      <c r="O1783" s="467" t="s">
        <v>2249</v>
      </c>
      <c r="P1783" s="467" t="s">
        <v>307</v>
      </c>
      <c r="Q1783" s="467" t="s">
        <v>2168</v>
      </c>
      <c r="R1783" s="467" t="s">
        <v>308</v>
      </c>
      <c r="S1783" s="467" t="s">
        <v>61</v>
      </c>
      <c r="T1783" s="467" t="s">
        <v>240</v>
      </c>
      <c r="U1783" s="467" t="s">
        <v>302</v>
      </c>
      <c r="V1783" s="467">
        <v>1.73</v>
      </c>
      <c r="W1783" s="467">
        <v>2</v>
      </c>
    </row>
    <row r="1784" spans="1:23">
      <c r="A1784" s="467"/>
      <c r="B1784" s="467"/>
      <c r="C1784" s="468" t="s">
        <v>4626</v>
      </c>
      <c r="D1784" s="467" t="s">
        <v>221</v>
      </c>
      <c r="E1784" s="467" t="s">
        <v>259</v>
      </c>
      <c r="F1784" s="472">
        <v>43646</v>
      </c>
      <c r="G1784" s="467" t="s">
        <v>865</v>
      </c>
      <c r="H1784" s="467" t="s">
        <v>2557</v>
      </c>
      <c r="I1784" s="467" t="s">
        <v>2201</v>
      </c>
      <c r="J1784" s="467" t="s">
        <v>1267</v>
      </c>
      <c r="K1784" s="467">
        <v>65.05</v>
      </c>
      <c r="L1784" s="467" t="s">
        <v>10</v>
      </c>
      <c r="M1784" s="467">
        <v>84.84</v>
      </c>
      <c r="N1784" s="467" t="s">
        <v>306</v>
      </c>
      <c r="O1784" s="467" t="s">
        <v>2184</v>
      </c>
      <c r="P1784" s="467" t="s">
        <v>307</v>
      </c>
      <c r="Q1784" s="467" t="s">
        <v>2168</v>
      </c>
      <c r="R1784" s="467" t="s">
        <v>351</v>
      </c>
      <c r="S1784" s="467" t="s">
        <v>61</v>
      </c>
      <c r="T1784" s="467" t="s">
        <v>240</v>
      </c>
      <c r="U1784" s="467" t="s">
        <v>302</v>
      </c>
      <c r="V1784" s="467">
        <v>73.61</v>
      </c>
      <c r="W1784" s="467">
        <v>84.84</v>
      </c>
    </row>
    <row r="1785" spans="1:23">
      <c r="A1785" s="467"/>
      <c r="B1785" s="467"/>
      <c r="C1785" s="468" t="s">
        <v>4627</v>
      </c>
      <c r="D1785" s="467" t="s">
        <v>221</v>
      </c>
      <c r="E1785" s="467" t="s">
        <v>259</v>
      </c>
      <c r="F1785" s="472">
        <v>43646</v>
      </c>
      <c r="G1785" s="467" t="s">
        <v>805</v>
      </c>
      <c r="H1785" s="467" t="s">
        <v>2200</v>
      </c>
      <c r="I1785" s="467" t="s">
        <v>2201</v>
      </c>
      <c r="J1785" s="467" t="s">
        <v>821</v>
      </c>
      <c r="K1785" s="467">
        <v>0.25</v>
      </c>
      <c r="L1785" s="467" t="s">
        <v>10</v>
      </c>
      <c r="M1785" s="467">
        <v>0.32</v>
      </c>
      <c r="N1785" s="467" t="s">
        <v>306</v>
      </c>
      <c r="O1785" s="467" t="s">
        <v>2184</v>
      </c>
      <c r="P1785" s="467" t="s">
        <v>307</v>
      </c>
      <c r="Q1785" s="467" t="s">
        <v>2168</v>
      </c>
      <c r="R1785" s="467" t="s">
        <v>308</v>
      </c>
      <c r="S1785" s="467" t="s">
        <v>61</v>
      </c>
      <c r="T1785" s="467" t="s">
        <v>240</v>
      </c>
      <c r="U1785" s="467" t="s">
        <v>302</v>
      </c>
      <c r="V1785" s="467">
        <v>0.28000000000000003</v>
      </c>
      <c r="W1785" s="467">
        <v>0.32</v>
      </c>
    </row>
    <row r="1786" spans="1:23">
      <c r="A1786" s="467"/>
      <c r="B1786" s="467"/>
      <c r="C1786" s="468" t="s">
        <v>4628</v>
      </c>
      <c r="D1786" s="467" t="s">
        <v>221</v>
      </c>
      <c r="E1786" s="467" t="s">
        <v>259</v>
      </c>
      <c r="F1786" s="472">
        <v>43646</v>
      </c>
      <c r="G1786" s="467" t="s">
        <v>805</v>
      </c>
      <c r="H1786" s="467" t="s">
        <v>2200</v>
      </c>
      <c r="I1786" s="467" t="s">
        <v>2201</v>
      </c>
      <c r="J1786" s="467" t="s">
        <v>1256</v>
      </c>
      <c r="K1786" s="467">
        <v>3.83</v>
      </c>
      <c r="L1786" s="467" t="s">
        <v>10</v>
      </c>
      <c r="M1786" s="467">
        <v>5</v>
      </c>
      <c r="N1786" s="467" t="s">
        <v>306</v>
      </c>
      <c r="O1786" s="467" t="s">
        <v>2184</v>
      </c>
      <c r="P1786" s="467" t="s">
        <v>307</v>
      </c>
      <c r="Q1786" s="467" t="s">
        <v>2168</v>
      </c>
      <c r="R1786" s="467" t="s">
        <v>308</v>
      </c>
      <c r="S1786" s="467" t="s">
        <v>61</v>
      </c>
      <c r="T1786" s="467" t="s">
        <v>240</v>
      </c>
      <c r="U1786" s="467" t="s">
        <v>302</v>
      </c>
      <c r="V1786" s="467">
        <v>4.33</v>
      </c>
      <c r="W1786" s="467">
        <v>5</v>
      </c>
    </row>
    <row r="1787" spans="1:23">
      <c r="A1787" s="467"/>
      <c r="B1787" s="467"/>
      <c r="C1787" s="468" t="s">
        <v>4629</v>
      </c>
      <c r="D1787" s="467" t="s">
        <v>221</v>
      </c>
      <c r="E1787" s="467" t="s">
        <v>259</v>
      </c>
      <c r="F1787" s="472">
        <v>43646</v>
      </c>
      <c r="G1787" s="467" t="s">
        <v>805</v>
      </c>
      <c r="H1787" s="467" t="s">
        <v>2200</v>
      </c>
      <c r="I1787" s="467" t="s">
        <v>2201</v>
      </c>
      <c r="J1787" s="467" t="s">
        <v>821</v>
      </c>
      <c r="K1787" s="467">
        <v>0.69</v>
      </c>
      <c r="L1787" s="467" t="s">
        <v>10</v>
      </c>
      <c r="M1787" s="467">
        <v>0.8</v>
      </c>
      <c r="N1787" s="467" t="s">
        <v>306</v>
      </c>
      <c r="O1787" s="467" t="s">
        <v>2184</v>
      </c>
      <c r="P1787" s="467" t="s">
        <v>307</v>
      </c>
      <c r="Q1787" s="467" t="s">
        <v>2168</v>
      </c>
      <c r="R1787" s="467" t="s">
        <v>308</v>
      </c>
      <c r="S1787" s="467" t="s">
        <v>61</v>
      </c>
      <c r="T1787" s="467" t="s">
        <v>240</v>
      </c>
      <c r="U1787" s="467" t="s">
        <v>302</v>
      </c>
      <c r="V1787" s="467">
        <v>0.78</v>
      </c>
      <c r="W1787" s="467">
        <v>0.8</v>
      </c>
    </row>
    <row r="1788" spans="1:23">
      <c r="A1788" s="467"/>
      <c r="B1788" s="467"/>
      <c r="C1788" s="468" t="s">
        <v>4630</v>
      </c>
      <c r="D1788" s="467" t="s">
        <v>221</v>
      </c>
      <c r="E1788" s="467" t="s">
        <v>259</v>
      </c>
      <c r="F1788" s="472">
        <v>43646</v>
      </c>
      <c r="G1788" s="467" t="s">
        <v>805</v>
      </c>
      <c r="H1788" s="467" t="s">
        <v>2200</v>
      </c>
      <c r="I1788" s="467" t="s">
        <v>2201</v>
      </c>
      <c r="J1788" s="467" t="s">
        <v>821</v>
      </c>
      <c r="K1788" s="467">
        <v>405.87</v>
      </c>
      <c r="L1788" s="467" t="s">
        <v>10</v>
      </c>
      <c r="M1788" s="467">
        <v>529.36</v>
      </c>
      <c r="N1788" s="467" t="s">
        <v>306</v>
      </c>
      <c r="O1788" s="467" t="s">
        <v>2184</v>
      </c>
      <c r="P1788" s="467" t="s">
        <v>307</v>
      </c>
      <c r="Q1788" s="467" t="s">
        <v>2168</v>
      </c>
      <c r="R1788" s="467" t="s">
        <v>308</v>
      </c>
      <c r="S1788" s="467" t="s">
        <v>61</v>
      </c>
      <c r="T1788" s="467" t="s">
        <v>240</v>
      </c>
      <c r="U1788" s="467" t="s">
        <v>302</v>
      </c>
      <c r="V1788" s="467">
        <v>459.27</v>
      </c>
      <c r="W1788" s="467">
        <v>529.36</v>
      </c>
    </row>
    <row r="1789" spans="1:23">
      <c r="A1789" s="467"/>
      <c r="B1789" s="467"/>
      <c r="C1789" s="468" t="s">
        <v>4631</v>
      </c>
      <c r="D1789" s="467" t="s">
        <v>221</v>
      </c>
      <c r="E1789" s="467" t="s">
        <v>259</v>
      </c>
      <c r="F1789" s="472">
        <v>43646</v>
      </c>
      <c r="G1789" s="467" t="s">
        <v>805</v>
      </c>
      <c r="H1789" s="467" t="s">
        <v>2200</v>
      </c>
      <c r="I1789" s="467" t="s">
        <v>2201</v>
      </c>
      <c r="J1789" s="467" t="s">
        <v>1257</v>
      </c>
      <c r="K1789" s="467">
        <v>64.94</v>
      </c>
      <c r="L1789" s="467" t="s">
        <v>10</v>
      </c>
      <c r="M1789" s="467">
        <v>84.7</v>
      </c>
      <c r="N1789" s="467" t="s">
        <v>306</v>
      </c>
      <c r="O1789" s="467" t="s">
        <v>2184</v>
      </c>
      <c r="P1789" s="467" t="s">
        <v>307</v>
      </c>
      <c r="Q1789" s="467" t="s">
        <v>2168</v>
      </c>
      <c r="R1789" s="467" t="s">
        <v>308</v>
      </c>
      <c r="S1789" s="467" t="s">
        <v>61</v>
      </c>
      <c r="T1789" s="467" t="s">
        <v>240</v>
      </c>
      <c r="U1789" s="467" t="s">
        <v>302</v>
      </c>
      <c r="V1789" s="467">
        <v>73.48</v>
      </c>
      <c r="W1789" s="467">
        <v>84.7</v>
      </c>
    </row>
    <row r="1790" spans="1:23">
      <c r="A1790" s="467"/>
      <c r="B1790" s="467"/>
      <c r="C1790" s="468" t="s">
        <v>4632</v>
      </c>
      <c r="D1790" s="467" t="s">
        <v>221</v>
      </c>
      <c r="E1790" s="467" t="s">
        <v>259</v>
      </c>
      <c r="F1790" s="472">
        <v>43646</v>
      </c>
      <c r="G1790" s="467" t="s">
        <v>805</v>
      </c>
      <c r="H1790" s="467" t="s">
        <v>2200</v>
      </c>
      <c r="I1790" s="467" t="s">
        <v>2201</v>
      </c>
      <c r="J1790" s="467" t="s">
        <v>1268</v>
      </c>
      <c r="K1790" s="467">
        <v>383.36</v>
      </c>
      <c r="L1790" s="467" t="s">
        <v>10</v>
      </c>
      <c r="M1790" s="467">
        <v>500</v>
      </c>
      <c r="N1790" s="467" t="s">
        <v>306</v>
      </c>
      <c r="O1790" s="467" t="s">
        <v>2184</v>
      </c>
      <c r="P1790" s="467" t="s">
        <v>307</v>
      </c>
      <c r="Q1790" s="467" t="s">
        <v>2168</v>
      </c>
      <c r="R1790" s="467" t="s">
        <v>308</v>
      </c>
      <c r="S1790" s="467" t="s">
        <v>61</v>
      </c>
      <c r="T1790" s="467" t="s">
        <v>240</v>
      </c>
      <c r="U1790" s="467" t="s">
        <v>302</v>
      </c>
      <c r="V1790" s="467">
        <v>433.8</v>
      </c>
      <c r="W1790" s="467">
        <v>500</v>
      </c>
    </row>
    <row r="1791" spans="1:23">
      <c r="A1791" s="467"/>
      <c r="B1791" s="467"/>
      <c r="C1791" s="468" t="s">
        <v>4633</v>
      </c>
      <c r="D1791" s="467" t="s">
        <v>221</v>
      </c>
      <c r="E1791" s="467" t="s">
        <v>259</v>
      </c>
      <c r="F1791" s="472">
        <v>43646</v>
      </c>
      <c r="G1791" s="467" t="s">
        <v>805</v>
      </c>
      <c r="H1791" s="467" t="s">
        <v>2200</v>
      </c>
      <c r="I1791" s="467" t="s">
        <v>2201</v>
      </c>
      <c r="J1791" s="467" t="s">
        <v>1269</v>
      </c>
      <c r="K1791" s="467">
        <v>306.69</v>
      </c>
      <c r="L1791" s="467" t="s">
        <v>10</v>
      </c>
      <c r="M1791" s="467">
        <v>400</v>
      </c>
      <c r="N1791" s="467" t="s">
        <v>306</v>
      </c>
      <c r="O1791" s="467" t="s">
        <v>2184</v>
      </c>
      <c r="P1791" s="467" t="s">
        <v>307</v>
      </c>
      <c r="Q1791" s="467" t="s">
        <v>2168</v>
      </c>
      <c r="R1791" s="467" t="s">
        <v>308</v>
      </c>
      <c r="S1791" s="467" t="s">
        <v>61</v>
      </c>
      <c r="T1791" s="467" t="s">
        <v>240</v>
      </c>
      <c r="U1791" s="467" t="s">
        <v>302</v>
      </c>
      <c r="V1791" s="467">
        <v>347.04</v>
      </c>
      <c r="W1791" s="467">
        <v>400</v>
      </c>
    </row>
    <row r="1792" spans="1:23">
      <c r="A1792" s="467"/>
      <c r="B1792" s="467"/>
      <c r="C1792" s="468" t="s">
        <v>4634</v>
      </c>
      <c r="D1792" s="467" t="s">
        <v>221</v>
      </c>
      <c r="E1792" s="467" t="s">
        <v>259</v>
      </c>
      <c r="F1792" s="472">
        <v>43646</v>
      </c>
      <c r="G1792" s="467" t="s">
        <v>805</v>
      </c>
      <c r="H1792" s="467" t="s">
        <v>2200</v>
      </c>
      <c r="I1792" s="467" t="s">
        <v>2201</v>
      </c>
      <c r="J1792" s="467" t="s">
        <v>1270</v>
      </c>
      <c r="K1792" s="467">
        <v>306.69</v>
      </c>
      <c r="L1792" s="467" t="s">
        <v>10</v>
      </c>
      <c r="M1792" s="467">
        <v>400</v>
      </c>
      <c r="N1792" s="467" t="s">
        <v>306</v>
      </c>
      <c r="O1792" s="467" t="s">
        <v>2184</v>
      </c>
      <c r="P1792" s="467" t="s">
        <v>307</v>
      </c>
      <c r="Q1792" s="467" t="s">
        <v>2168</v>
      </c>
      <c r="R1792" s="467" t="s">
        <v>308</v>
      </c>
      <c r="S1792" s="467" t="s">
        <v>61</v>
      </c>
      <c r="T1792" s="467" t="s">
        <v>240</v>
      </c>
      <c r="U1792" s="467" t="s">
        <v>302</v>
      </c>
      <c r="V1792" s="467">
        <v>347.04</v>
      </c>
      <c r="W1792" s="467">
        <v>400</v>
      </c>
    </row>
    <row r="1793" spans="1:23">
      <c r="A1793" s="467"/>
      <c r="B1793" s="467"/>
      <c r="C1793" s="468" t="s">
        <v>4635</v>
      </c>
      <c r="D1793" s="467" t="s">
        <v>221</v>
      </c>
      <c r="E1793" s="467" t="s">
        <v>259</v>
      </c>
      <c r="F1793" s="472">
        <v>43646</v>
      </c>
      <c r="G1793" s="467" t="s">
        <v>805</v>
      </c>
      <c r="H1793" s="467" t="s">
        <v>2200</v>
      </c>
      <c r="I1793" s="467" t="s">
        <v>2201</v>
      </c>
      <c r="J1793" s="467" t="s">
        <v>1271</v>
      </c>
      <c r="K1793" s="467">
        <v>153.34</v>
      </c>
      <c r="L1793" s="467" t="s">
        <v>10</v>
      </c>
      <c r="M1793" s="467">
        <v>200</v>
      </c>
      <c r="N1793" s="467" t="s">
        <v>306</v>
      </c>
      <c r="O1793" s="467" t="s">
        <v>2184</v>
      </c>
      <c r="P1793" s="467" t="s">
        <v>307</v>
      </c>
      <c r="Q1793" s="467" t="s">
        <v>2168</v>
      </c>
      <c r="R1793" s="467" t="s">
        <v>308</v>
      </c>
      <c r="S1793" s="467" t="s">
        <v>61</v>
      </c>
      <c r="T1793" s="467" t="s">
        <v>240</v>
      </c>
      <c r="U1793" s="467" t="s">
        <v>302</v>
      </c>
      <c r="V1793" s="467">
        <v>173.51</v>
      </c>
      <c r="W1793" s="467">
        <v>200</v>
      </c>
    </row>
    <row r="1794" spans="1:23">
      <c r="A1794" s="467"/>
      <c r="B1794" s="467"/>
      <c r="C1794" s="468" t="s">
        <v>4636</v>
      </c>
      <c r="D1794" s="467" t="s">
        <v>221</v>
      </c>
      <c r="E1794" s="467" t="s">
        <v>259</v>
      </c>
      <c r="F1794" s="472">
        <v>43646</v>
      </c>
      <c r="G1794" s="467" t="s">
        <v>805</v>
      </c>
      <c r="H1794" s="467" t="s">
        <v>2200</v>
      </c>
      <c r="I1794" s="467" t="s">
        <v>2201</v>
      </c>
      <c r="J1794" s="467" t="s">
        <v>1272</v>
      </c>
      <c r="K1794" s="467">
        <v>153.34</v>
      </c>
      <c r="L1794" s="467" t="s">
        <v>10</v>
      </c>
      <c r="M1794" s="467">
        <v>200</v>
      </c>
      <c r="N1794" s="467" t="s">
        <v>306</v>
      </c>
      <c r="O1794" s="467" t="s">
        <v>2184</v>
      </c>
      <c r="P1794" s="467" t="s">
        <v>307</v>
      </c>
      <c r="Q1794" s="467" t="s">
        <v>2168</v>
      </c>
      <c r="R1794" s="467" t="s">
        <v>308</v>
      </c>
      <c r="S1794" s="467" t="s">
        <v>61</v>
      </c>
      <c r="T1794" s="467" t="s">
        <v>240</v>
      </c>
      <c r="U1794" s="467" t="s">
        <v>302</v>
      </c>
      <c r="V1794" s="467">
        <v>173.51</v>
      </c>
      <c r="W1794" s="467">
        <v>200</v>
      </c>
    </row>
    <row r="1795" spans="1:23">
      <c r="A1795" s="467"/>
      <c r="B1795" s="467"/>
      <c r="C1795" s="468" t="s">
        <v>4637</v>
      </c>
      <c r="D1795" s="467" t="s">
        <v>221</v>
      </c>
      <c r="E1795" s="467" t="s">
        <v>259</v>
      </c>
      <c r="F1795" s="472">
        <v>43646</v>
      </c>
      <c r="G1795" s="467" t="s">
        <v>805</v>
      </c>
      <c r="H1795" s="467" t="s">
        <v>2200</v>
      </c>
      <c r="I1795" s="467" t="s">
        <v>2201</v>
      </c>
      <c r="J1795" s="467" t="s">
        <v>1256</v>
      </c>
      <c r="K1795" s="467">
        <v>3.83</v>
      </c>
      <c r="L1795" s="467" t="s">
        <v>10</v>
      </c>
      <c r="M1795" s="467">
        <v>5</v>
      </c>
      <c r="N1795" s="467" t="s">
        <v>306</v>
      </c>
      <c r="O1795" s="467" t="s">
        <v>2184</v>
      </c>
      <c r="P1795" s="467" t="s">
        <v>307</v>
      </c>
      <c r="Q1795" s="467" t="s">
        <v>2168</v>
      </c>
      <c r="R1795" s="467" t="s">
        <v>308</v>
      </c>
      <c r="S1795" s="467" t="s">
        <v>61</v>
      </c>
      <c r="T1795" s="467" t="s">
        <v>240</v>
      </c>
      <c r="U1795" s="467" t="s">
        <v>302</v>
      </c>
      <c r="V1795" s="467">
        <v>4.33</v>
      </c>
      <c r="W1795" s="467">
        <v>5</v>
      </c>
    </row>
    <row r="1796" spans="1:23">
      <c r="A1796" s="467"/>
      <c r="B1796" s="467"/>
      <c r="C1796" s="468" t="s">
        <v>4638</v>
      </c>
      <c r="D1796" s="467" t="s">
        <v>221</v>
      </c>
      <c r="E1796" s="467" t="s">
        <v>259</v>
      </c>
      <c r="F1796" s="472">
        <v>43646</v>
      </c>
      <c r="G1796" s="467" t="s">
        <v>805</v>
      </c>
      <c r="H1796" s="467" t="s">
        <v>2200</v>
      </c>
      <c r="I1796" s="467" t="s">
        <v>2201</v>
      </c>
      <c r="J1796" s="467" t="s">
        <v>821</v>
      </c>
      <c r="K1796" s="467">
        <v>0.61</v>
      </c>
      <c r="L1796" s="467" t="s">
        <v>10</v>
      </c>
      <c r="M1796" s="467">
        <v>0.8</v>
      </c>
      <c r="N1796" s="467" t="s">
        <v>306</v>
      </c>
      <c r="O1796" s="467" t="s">
        <v>2184</v>
      </c>
      <c r="P1796" s="467" t="s">
        <v>307</v>
      </c>
      <c r="Q1796" s="467" t="s">
        <v>2168</v>
      </c>
      <c r="R1796" s="467" t="s">
        <v>308</v>
      </c>
      <c r="S1796" s="467" t="s">
        <v>61</v>
      </c>
      <c r="T1796" s="467" t="s">
        <v>240</v>
      </c>
      <c r="U1796" s="467" t="s">
        <v>302</v>
      </c>
      <c r="V1796" s="467">
        <v>0.69</v>
      </c>
      <c r="W1796" s="467">
        <v>0.8</v>
      </c>
    </row>
    <row r="1797" spans="1:23">
      <c r="A1797" s="467"/>
      <c r="B1797" s="467"/>
      <c r="C1797" s="468" t="s">
        <v>4639</v>
      </c>
      <c r="D1797" s="467" t="s">
        <v>221</v>
      </c>
      <c r="E1797" s="467" t="s">
        <v>259</v>
      </c>
      <c r="F1797" s="472">
        <v>43646</v>
      </c>
      <c r="G1797" s="467" t="s">
        <v>805</v>
      </c>
      <c r="H1797" s="467" t="s">
        <v>2200</v>
      </c>
      <c r="I1797" s="467" t="s">
        <v>2201</v>
      </c>
      <c r="J1797" s="467" t="s">
        <v>1273</v>
      </c>
      <c r="K1797" s="467">
        <v>383.36</v>
      </c>
      <c r="L1797" s="467" t="s">
        <v>10</v>
      </c>
      <c r="M1797" s="467">
        <v>500</v>
      </c>
      <c r="N1797" s="467" t="s">
        <v>306</v>
      </c>
      <c r="O1797" s="467" t="s">
        <v>2184</v>
      </c>
      <c r="P1797" s="467" t="s">
        <v>307</v>
      </c>
      <c r="Q1797" s="467" t="s">
        <v>2168</v>
      </c>
      <c r="R1797" s="467" t="s">
        <v>308</v>
      </c>
      <c r="S1797" s="467" t="s">
        <v>61</v>
      </c>
      <c r="T1797" s="467" t="s">
        <v>240</v>
      </c>
      <c r="U1797" s="467" t="s">
        <v>302</v>
      </c>
      <c r="V1797" s="467">
        <v>433.8</v>
      </c>
      <c r="W1797" s="467">
        <v>500</v>
      </c>
    </row>
    <row r="1798" spans="1:23">
      <c r="A1798" s="467"/>
      <c r="B1798" s="467"/>
      <c r="C1798" s="468" t="s">
        <v>4640</v>
      </c>
      <c r="D1798" s="467" t="s">
        <v>221</v>
      </c>
      <c r="E1798" s="467" t="s">
        <v>259</v>
      </c>
      <c r="F1798" s="472">
        <v>43646</v>
      </c>
      <c r="G1798" s="467" t="s">
        <v>805</v>
      </c>
      <c r="H1798" s="467" t="s">
        <v>2200</v>
      </c>
      <c r="I1798" s="467" t="s">
        <v>2201</v>
      </c>
      <c r="J1798" s="467" t="s">
        <v>1274</v>
      </c>
      <c r="K1798" s="467">
        <v>306.69</v>
      </c>
      <c r="L1798" s="467" t="s">
        <v>10</v>
      </c>
      <c r="M1798" s="467">
        <v>400</v>
      </c>
      <c r="N1798" s="467" t="s">
        <v>306</v>
      </c>
      <c r="O1798" s="467" t="s">
        <v>2184</v>
      </c>
      <c r="P1798" s="467" t="s">
        <v>307</v>
      </c>
      <c r="Q1798" s="467" t="s">
        <v>2168</v>
      </c>
      <c r="R1798" s="467" t="s">
        <v>308</v>
      </c>
      <c r="S1798" s="467" t="s">
        <v>61</v>
      </c>
      <c r="T1798" s="467" t="s">
        <v>240</v>
      </c>
      <c r="U1798" s="467" t="s">
        <v>302</v>
      </c>
      <c r="V1798" s="467">
        <v>347.04</v>
      </c>
      <c r="W1798" s="467">
        <v>400</v>
      </c>
    </row>
    <row r="1799" spans="1:23">
      <c r="A1799" s="467"/>
      <c r="B1799" s="467"/>
      <c r="C1799" s="468" t="s">
        <v>4641</v>
      </c>
      <c r="D1799" s="467" t="s">
        <v>221</v>
      </c>
      <c r="E1799" s="467" t="s">
        <v>259</v>
      </c>
      <c r="F1799" s="472">
        <v>43646</v>
      </c>
      <c r="G1799" s="467" t="s">
        <v>805</v>
      </c>
      <c r="H1799" s="467" t="s">
        <v>2200</v>
      </c>
      <c r="I1799" s="467" t="s">
        <v>2201</v>
      </c>
      <c r="J1799" s="467" t="s">
        <v>1275</v>
      </c>
      <c r="K1799" s="467">
        <v>306.69</v>
      </c>
      <c r="L1799" s="467" t="s">
        <v>10</v>
      </c>
      <c r="M1799" s="467">
        <v>400</v>
      </c>
      <c r="N1799" s="467" t="s">
        <v>306</v>
      </c>
      <c r="O1799" s="467" t="s">
        <v>2184</v>
      </c>
      <c r="P1799" s="467" t="s">
        <v>307</v>
      </c>
      <c r="Q1799" s="467" t="s">
        <v>2168</v>
      </c>
      <c r="R1799" s="467" t="s">
        <v>308</v>
      </c>
      <c r="S1799" s="467" t="s">
        <v>61</v>
      </c>
      <c r="T1799" s="467" t="s">
        <v>240</v>
      </c>
      <c r="U1799" s="467" t="s">
        <v>302</v>
      </c>
      <c r="V1799" s="467">
        <v>347.04</v>
      </c>
      <c r="W1799" s="467">
        <v>400</v>
      </c>
    </row>
    <row r="1800" spans="1:23">
      <c r="A1800" s="467"/>
      <c r="B1800" s="467"/>
      <c r="C1800" s="468" t="s">
        <v>4642</v>
      </c>
      <c r="D1800" s="467" t="s">
        <v>221</v>
      </c>
      <c r="E1800" s="467" t="s">
        <v>259</v>
      </c>
      <c r="F1800" s="472">
        <v>43646</v>
      </c>
      <c r="G1800" s="467" t="s">
        <v>805</v>
      </c>
      <c r="H1800" s="467" t="s">
        <v>2200</v>
      </c>
      <c r="I1800" s="467" t="s">
        <v>2201</v>
      </c>
      <c r="J1800" s="467" t="s">
        <v>1276</v>
      </c>
      <c r="K1800" s="467">
        <v>153.34</v>
      </c>
      <c r="L1800" s="467" t="s">
        <v>10</v>
      </c>
      <c r="M1800" s="467">
        <v>200</v>
      </c>
      <c r="N1800" s="467" t="s">
        <v>306</v>
      </c>
      <c r="O1800" s="467" t="s">
        <v>2184</v>
      </c>
      <c r="P1800" s="467" t="s">
        <v>307</v>
      </c>
      <c r="Q1800" s="467" t="s">
        <v>2168</v>
      </c>
      <c r="R1800" s="467" t="s">
        <v>308</v>
      </c>
      <c r="S1800" s="467" t="s">
        <v>61</v>
      </c>
      <c r="T1800" s="467" t="s">
        <v>240</v>
      </c>
      <c r="U1800" s="467" t="s">
        <v>302</v>
      </c>
      <c r="V1800" s="467">
        <v>173.51</v>
      </c>
      <c r="W1800" s="467">
        <v>200</v>
      </c>
    </row>
    <row r="1801" spans="1:23">
      <c r="A1801" s="467"/>
      <c r="B1801" s="467"/>
      <c r="C1801" s="468" t="s">
        <v>4643</v>
      </c>
      <c r="D1801" s="467" t="s">
        <v>221</v>
      </c>
      <c r="E1801" s="467" t="s">
        <v>259</v>
      </c>
      <c r="F1801" s="472">
        <v>43646</v>
      </c>
      <c r="G1801" s="467" t="s">
        <v>805</v>
      </c>
      <c r="H1801" s="467" t="s">
        <v>2200</v>
      </c>
      <c r="I1801" s="467" t="s">
        <v>2201</v>
      </c>
      <c r="J1801" s="467" t="s">
        <v>1277</v>
      </c>
      <c r="K1801" s="467">
        <v>153.34</v>
      </c>
      <c r="L1801" s="467" t="s">
        <v>10</v>
      </c>
      <c r="M1801" s="467">
        <v>200</v>
      </c>
      <c r="N1801" s="467" t="s">
        <v>306</v>
      </c>
      <c r="O1801" s="467" t="s">
        <v>2184</v>
      </c>
      <c r="P1801" s="467" t="s">
        <v>307</v>
      </c>
      <c r="Q1801" s="467" t="s">
        <v>2168</v>
      </c>
      <c r="R1801" s="467" t="s">
        <v>308</v>
      </c>
      <c r="S1801" s="467" t="s">
        <v>61</v>
      </c>
      <c r="T1801" s="467" t="s">
        <v>240</v>
      </c>
      <c r="U1801" s="467" t="s">
        <v>302</v>
      </c>
      <c r="V1801" s="467">
        <v>173.51</v>
      </c>
      <c r="W1801" s="467">
        <v>200</v>
      </c>
    </row>
    <row r="1802" spans="1:23">
      <c r="A1802" s="467"/>
      <c r="B1802" s="467"/>
      <c r="C1802" s="468" t="s">
        <v>4644</v>
      </c>
      <c r="D1802" s="467" t="s">
        <v>221</v>
      </c>
      <c r="E1802" s="467" t="s">
        <v>259</v>
      </c>
      <c r="F1802" s="472">
        <v>43646</v>
      </c>
      <c r="G1802" s="467" t="s">
        <v>805</v>
      </c>
      <c r="H1802" s="467" t="s">
        <v>2200</v>
      </c>
      <c r="I1802" s="467" t="s">
        <v>2201</v>
      </c>
      <c r="J1802" s="467" t="s">
        <v>1256</v>
      </c>
      <c r="K1802" s="467">
        <v>3.83</v>
      </c>
      <c r="L1802" s="467" t="s">
        <v>10</v>
      </c>
      <c r="M1802" s="467">
        <v>5</v>
      </c>
      <c r="N1802" s="467" t="s">
        <v>306</v>
      </c>
      <c r="O1802" s="467" t="s">
        <v>2184</v>
      </c>
      <c r="P1802" s="467" t="s">
        <v>307</v>
      </c>
      <c r="Q1802" s="467" t="s">
        <v>2168</v>
      </c>
      <c r="R1802" s="467" t="s">
        <v>308</v>
      </c>
      <c r="S1802" s="467" t="s">
        <v>61</v>
      </c>
      <c r="T1802" s="467" t="s">
        <v>240</v>
      </c>
      <c r="U1802" s="467" t="s">
        <v>302</v>
      </c>
      <c r="V1802" s="467">
        <v>4.33</v>
      </c>
      <c r="W1802" s="467">
        <v>5</v>
      </c>
    </row>
    <row r="1803" spans="1:23">
      <c r="A1803" s="467"/>
      <c r="B1803" s="467"/>
      <c r="C1803" s="468" t="s">
        <v>4645</v>
      </c>
      <c r="D1803" s="467" t="s">
        <v>221</v>
      </c>
      <c r="E1803" s="467" t="s">
        <v>259</v>
      </c>
      <c r="F1803" s="472">
        <v>43646</v>
      </c>
      <c r="G1803" s="467" t="s">
        <v>805</v>
      </c>
      <c r="H1803" s="467" t="s">
        <v>2200</v>
      </c>
      <c r="I1803" s="467" t="s">
        <v>2201</v>
      </c>
      <c r="J1803" s="467" t="s">
        <v>821</v>
      </c>
      <c r="K1803" s="467">
        <v>0.61</v>
      </c>
      <c r="L1803" s="467" t="s">
        <v>10</v>
      </c>
      <c r="M1803" s="467">
        <v>0.8</v>
      </c>
      <c r="N1803" s="467" t="s">
        <v>306</v>
      </c>
      <c r="O1803" s="467" t="s">
        <v>2184</v>
      </c>
      <c r="P1803" s="467" t="s">
        <v>307</v>
      </c>
      <c r="Q1803" s="467" t="s">
        <v>2168</v>
      </c>
      <c r="R1803" s="467" t="s">
        <v>308</v>
      </c>
      <c r="S1803" s="467" t="s">
        <v>61</v>
      </c>
      <c r="T1803" s="467" t="s">
        <v>240</v>
      </c>
      <c r="U1803" s="467" t="s">
        <v>302</v>
      </c>
      <c r="V1803" s="467">
        <v>0.69</v>
      </c>
      <c r="W1803" s="467">
        <v>0.8</v>
      </c>
    </row>
    <row r="1804" spans="1:23">
      <c r="A1804" s="467"/>
      <c r="B1804" s="467"/>
      <c r="C1804" s="468" t="s">
        <v>4646</v>
      </c>
      <c r="D1804" s="467" t="s">
        <v>221</v>
      </c>
      <c r="E1804" s="467" t="s">
        <v>259</v>
      </c>
      <c r="F1804" s="472">
        <v>43646</v>
      </c>
      <c r="G1804" s="467" t="s">
        <v>805</v>
      </c>
      <c r="H1804" s="467" t="s">
        <v>2200</v>
      </c>
      <c r="I1804" s="467" t="s">
        <v>2201</v>
      </c>
      <c r="J1804" s="467" t="s">
        <v>1278</v>
      </c>
      <c r="K1804" s="467">
        <v>3.07</v>
      </c>
      <c r="L1804" s="467" t="s">
        <v>10</v>
      </c>
      <c r="M1804" s="467">
        <v>4</v>
      </c>
      <c r="N1804" s="467" t="s">
        <v>306</v>
      </c>
      <c r="O1804" s="467" t="s">
        <v>2184</v>
      </c>
      <c r="P1804" s="467" t="s">
        <v>307</v>
      </c>
      <c r="Q1804" s="467" t="s">
        <v>2168</v>
      </c>
      <c r="R1804" s="467" t="s">
        <v>308</v>
      </c>
      <c r="S1804" s="467" t="s">
        <v>61</v>
      </c>
      <c r="T1804" s="467" t="s">
        <v>240</v>
      </c>
      <c r="U1804" s="467" t="s">
        <v>302</v>
      </c>
      <c r="V1804" s="467">
        <v>3.47</v>
      </c>
      <c r="W1804" s="467">
        <v>4</v>
      </c>
    </row>
    <row r="1805" spans="1:23">
      <c r="A1805" s="467"/>
      <c r="B1805" s="467"/>
      <c r="C1805" s="468" t="s">
        <v>4647</v>
      </c>
      <c r="D1805" s="467" t="s">
        <v>221</v>
      </c>
      <c r="E1805" s="467" t="s">
        <v>259</v>
      </c>
      <c r="F1805" s="472">
        <v>43646</v>
      </c>
      <c r="G1805" s="467" t="s">
        <v>805</v>
      </c>
      <c r="H1805" s="467" t="s">
        <v>2200</v>
      </c>
      <c r="I1805" s="467" t="s">
        <v>2201</v>
      </c>
      <c r="J1805" s="467" t="s">
        <v>821</v>
      </c>
      <c r="K1805" s="467">
        <v>0.49</v>
      </c>
      <c r="L1805" s="467" t="s">
        <v>10</v>
      </c>
      <c r="M1805" s="467">
        <v>0.64</v>
      </c>
      <c r="N1805" s="467" t="s">
        <v>306</v>
      </c>
      <c r="O1805" s="467" t="s">
        <v>2184</v>
      </c>
      <c r="P1805" s="467" t="s">
        <v>307</v>
      </c>
      <c r="Q1805" s="467" t="s">
        <v>2168</v>
      </c>
      <c r="R1805" s="467" t="s">
        <v>308</v>
      </c>
      <c r="S1805" s="467" t="s">
        <v>61</v>
      </c>
      <c r="T1805" s="467" t="s">
        <v>240</v>
      </c>
      <c r="U1805" s="467" t="s">
        <v>302</v>
      </c>
      <c r="V1805" s="467">
        <v>0.55000000000000004</v>
      </c>
      <c r="W1805" s="467">
        <v>0.64</v>
      </c>
    </row>
    <row r="1806" spans="1:23">
      <c r="A1806" s="467"/>
      <c r="B1806" s="467"/>
      <c r="C1806" s="468" t="s">
        <v>4648</v>
      </c>
      <c r="D1806" s="467" t="s">
        <v>221</v>
      </c>
      <c r="E1806" s="467" t="s">
        <v>259</v>
      </c>
      <c r="F1806" s="472">
        <v>43646</v>
      </c>
      <c r="G1806" s="467" t="s">
        <v>805</v>
      </c>
      <c r="H1806" s="467" t="s">
        <v>2200</v>
      </c>
      <c r="I1806" s="467" t="s">
        <v>2201</v>
      </c>
      <c r="J1806" s="467" t="s">
        <v>1260</v>
      </c>
      <c r="K1806" s="467">
        <v>11.5</v>
      </c>
      <c r="L1806" s="467" t="s">
        <v>10</v>
      </c>
      <c r="M1806" s="467">
        <v>15</v>
      </c>
      <c r="N1806" s="467" t="s">
        <v>306</v>
      </c>
      <c r="O1806" s="467" t="s">
        <v>2184</v>
      </c>
      <c r="P1806" s="467" t="s">
        <v>307</v>
      </c>
      <c r="Q1806" s="467" t="s">
        <v>2168</v>
      </c>
      <c r="R1806" s="467" t="s">
        <v>308</v>
      </c>
      <c r="S1806" s="467" t="s">
        <v>61</v>
      </c>
      <c r="T1806" s="467" t="s">
        <v>240</v>
      </c>
      <c r="U1806" s="467" t="s">
        <v>302</v>
      </c>
      <c r="V1806" s="467">
        <v>13.01</v>
      </c>
      <c r="W1806" s="467">
        <v>15</v>
      </c>
    </row>
    <row r="1807" spans="1:23">
      <c r="A1807" s="467"/>
      <c r="B1807" s="467"/>
      <c r="C1807" s="468" t="s">
        <v>4649</v>
      </c>
      <c r="D1807" s="467" t="s">
        <v>221</v>
      </c>
      <c r="E1807" s="467" t="s">
        <v>259</v>
      </c>
      <c r="F1807" s="472">
        <v>43646</v>
      </c>
      <c r="G1807" s="467" t="s">
        <v>805</v>
      </c>
      <c r="H1807" s="467" t="s">
        <v>2200</v>
      </c>
      <c r="I1807" s="467" t="s">
        <v>2201</v>
      </c>
      <c r="J1807" s="467" t="s">
        <v>821</v>
      </c>
      <c r="K1807" s="467">
        <v>1.84</v>
      </c>
      <c r="L1807" s="467" t="s">
        <v>10</v>
      </c>
      <c r="M1807" s="467">
        <v>2.4</v>
      </c>
      <c r="N1807" s="467" t="s">
        <v>306</v>
      </c>
      <c r="O1807" s="467" t="s">
        <v>2184</v>
      </c>
      <c r="P1807" s="467" t="s">
        <v>307</v>
      </c>
      <c r="Q1807" s="467" t="s">
        <v>2168</v>
      </c>
      <c r="R1807" s="467" t="s">
        <v>308</v>
      </c>
      <c r="S1807" s="467" t="s">
        <v>61</v>
      </c>
      <c r="T1807" s="467" t="s">
        <v>240</v>
      </c>
      <c r="U1807" s="467" t="s">
        <v>302</v>
      </c>
      <c r="V1807" s="467">
        <v>2.08</v>
      </c>
      <c r="W1807" s="467">
        <v>2.4</v>
      </c>
    </row>
    <row r="1808" spans="1:23">
      <c r="A1808" s="467"/>
      <c r="B1808" s="467"/>
      <c r="C1808" s="468" t="s">
        <v>4650</v>
      </c>
      <c r="D1808" s="467" t="s">
        <v>221</v>
      </c>
      <c r="E1808" s="467" t="s">
        <v>259</v>
      </c>
      <c r="F1808" s="472">
        <v>43646</v>
      </c>
      <c r="G1808" s="467" t="s">
        <v>805</v>
      </c>
      <c r="H1808" s="467" t="s">
        <v>2200</v>
      </c>
      <c r="I1808" s="467" t="s">
        <v>2201</v>
      </c>
      <c r="J1808" s="467" t="s">
        <v>1260</v>
      </c>
      <c r="K1808" s="467">
        <v>26.84</v>
      </c>
      <c r="L1808" s="467" t="s">
        <v>10</v>
      </c>
      <c r="M1808" s="467">
        <v>35</v>
      </c>
      <c r="N1808" s="467" t="s">
        <v>306</v>
      </c>
      <c r="O1808" s="467" t="s">
        <v>2184</v>
      </c>
      <c r="P1808" s="467" t="s">
        <v>307</v>
      </c>
      <c r="Q1808" s="467" t="s">
        <v>2168</v>
      </c>
      <c r="R1808" s="467" t="s">
        <v>308</v>
      </c>
      <c r="S1808" s="467" t="s">
        <v>61</v>
      </c>
      <c r="T1808" s="467" t="s">
        <v>240</v>
      </c>
      <c r="U1808" s="467" t="s">
        <v>302</v>
      </c>
      <c r="V1808" s="467">
        <v>30.37</v>
      </c>
      <c r="W1808" s="467">
        <v>35</v>
      </c>
    </row>
    <row r="1809" spans="1:23">
      <c r="A1809" s="467"/>
      <c r="B1809" s="467"/>
      <c r="C1809" s="468" t="s">
        <v>4651</v>
      </c>
      <c r="D1809" s="467" t="s">
        <v>221</v>
      </c>
      <c r="E1809" s="467" t="s">
        <v>259</v>
      </c>
      <c r="F1809" s="472">
        <v>43646</v>
      </c>
      <c r="G1809" s="467" t="s">
        <v>805</v>
      </c>
      <c r="H1809" s="467" t="s">
        <v>2200</v>
      </c>
      <c r="I1809" s="467" t="s">
        <v>2201</v>
      </c>
      <c r="J1809" s="467" t="s">
        <v>821</v>
      </c>
      <c r="K1809" s="467">
        <v>4.29</v>
      </c>
      <c r="L1809" s="467" t="s">
        <v>10</v>
      </c>
      <c r="M1809" s="467">
        <v>5.6</v>
      </c>
      <c r="N1809" s="467" t="s">
        <v>306</v>
      </c>
      <c r="O1809" s="467" t="s">
        <v>2184</v>
      </c>
      <c r="P1809" s="467" t="s">
        <v>307</v>
      </c>
      <c r="Q1809" s="467" t="s">
        <v>2168</v>
      </c>
      <c r="R1809" s="467" t="s">
        <v>308</v>
      </c>
      <c r="S1809" s="467" t="s">
        <v>61</v>
      </c>
      <c r="T1809" s="467" t="s">
        <v>240</v>
      </c>
      <c r="U1809" s="467" t="s">
        <v>302</v>
      </c>
      <c r="V1809" s="467">
        <v>4.8499999999999996</v>
      </c>
      <c r="W1809" s="467">
        <v>5.6</v>
      </c>
    </row>
    <row r="1810" spans="1:23">
      <c r="A1810" s="467"/>
      <c r="B1810" s="467"/>
      <c r="C1810" s="468" t="s">
        <v>4652</v>
      </c>
      <c r="D1810" s="467" t="s">
        <v>221</v>
      </c>
      <c r="E1810" s="467" t="s">
        <v>259</v>
      </c>
      <c r="F1810" s="472">
        <v>43646</v>
      </c>
      <c r="G1810" s="467" t="s">
        <v>805</v>
      </c>
      <c r="H1810" s="467" t="s">
        <v>2200</v>
      </c>
      <c r="I1810" s="467" t="s">
        <v>2201</v>
      </c>
      <c r="J1810" s="467" t="s">
        <v>1260</v>
      </c>
      <c r="K1810" s="467">
        <v>26.84</v>
      </c>
      <c r="L1810" s="467" t="s">
        <v>10</v>
      </c>
      <c r="M1810" s="467">
        <v>35</v>
      </c>
      <c r="N1810" s="467" t="s">
        <v>306</v>
      </c>
      <c r="O1810" s="467" t="s">
        <v>2184</v>
      </c>
      <c r="P1810" s="467" t="s">
        <v>307</v>
      </c>
      <c r="Q1810" s="467" t="s">
        <v>2168</v>
      </c>
      <c r="R1810" s="467" t="s">
        <v>308</v>
      </c>
      <c r="S1810" s="467" t="s">
        <v>61</v>
      </c>
      <c r="T1810" s="467" t="s">
        <v>240</v>
      </c>
      <c r="U1810" s="467" t="s">
        <v>302</v>
      </c>
      <c r="V1810" s="467">
        <v>30.37</v>
      </c>
      <c r="W1810" s="467">
        <v>35</v>
      </c>
    </row>
    <row r="1811" spans="1:23">
      <c r="A1811" s="467"/>
      <c r="B1811" s="467"/>
      <c r="C1811" s="468" t="s">
        <v>4653</v>
      </c>
      <c r="D1811" s="467" t="s">
        <v>221</v>
      </c>
      <c r="E1811" s="467" t="s">
        <v>259</v>
      </c>
      <c r="F1811" s="472">
        <v>43646</v>
      </c>
      <c r="G1811" s="467" t="s">
        <v>805</v>
      </c>
      <c r="H1811" s="467" t="s">
        <v>2200</v>
      </c>
      <c r="I1811" s="467" t="s">
        <v>2201</v>
      </c>
      <c r="J1811" s="467" t="s">
        <v>821</v>
      </c>
      <c r="K1811" s="467">
        <v>4.29</v>
      </c>
      <c r="L1811" s="467" t="s">
        <v>10</v>
      </c>
      <c r="M1811" s="467">
        <v>5.6</v>
      </c>
      <c r="N1811" s="467" t="s">
        <v>306</v>
      </c>
      <c r="O1811" s="467" t="s">
        <v>2184</v>
      </c>
      <c r="P1811" s="467" t="s">
        <v>307</v>
      </c>
      <c r="Q1811" s="467" t="s">
        <v>2168</v>
      </c>
      <c r="R1811" s="467" t="s">
        <v>308</v>
      </c>
      <c r="S1811" s="467" t="s">
        <v>61</v>
      </c>
      <c r="T1811" s="467" t="s">
        <v>240</v>
      </c>
      <c r="U1811" s="467" t="s">
        <v>302</v>
      </c>
      <c r="V1811" s="467">
        <v>4.8499999999999996</v>
      </c>
      <c r="W1811" s="467">
        <v>5.6</v>
      </c>
    </row>
    <row r="1812" spans="1:23">
      <c r="A1812" s="467"/>
      <c r="B1812" s="467"/>
      <c r="C1812" s="468" t="s">
        <v>4654</v>
      </c>
      <c r="D1812" s="467" t="s">
        <v>221</v>
      </c>
      <c r="E1812" s="467" t="s">
        <v>259</v>
      </c>
      <c r="F1812" s="472">
        <v>43646</v>
      </c>
      <c r="G1812" s="467" t="s">
        <v>805</v>
      </c>
      <c r="H1812" s="467" t="s">
        <v>2200</v>
      </c>
      <c r="I1812" s="467" t="s">
        <v>2201</v>
      </c>
      <c r="J1812" s="467" t="s">
        <v>1261</v>
      </c>
      <c r="K1812" s="467">
        <v>11.5</v>
      </c>
      <c r="L1812" s="467" t="s">
        <v>10</v>
      </c>
      <c r="M1812" s="467">
        <v>15</v>
      </c>
      <c r="N1812" s="467" t="s">
        <v>306</v>
      </c>
      <c r="O1812" s="467" t="s">
        <v>2184</v>
      </c>
      <c r="P1812" s="467" t="s">
        <v>307</v>
      </c>
      <c r="Q1812" s="467" t="s">
        <v>2168</v>
      </c>
      <c r="R1812" s="467" t="s">
        <v>308</v>
      </c>
      <c r="S1812" s="467" t="s">
        <v>61</v>
      </c>
      <c r="T1812" s="467" t="s">
        <v>240</v>
      </c>
      <c r="U1812" s="467" t="s">
        <v>302</v>
      </c>
      <c r="V1812" s="467">
        <v>13.01</v>
      </c>
      <c r="W1812" s="467">
        <v>15</v>
      </c>
    </row>
    <row r="1813" spans="1:23">
      <c r="A1813" s="467"/>
      <c r="B1813" s="467"/>
      <c r="C1813" s="468" t="s">
        <v>4655</v>
      </c>
      <c r="D1813" s="467" t="s">
        <v>221</v>
      </c>
      <c r="E1813" s="467" t="s">
        <v>259</v>
      </c>
      <c r="F1813" s="472">
        <v>43646</v>
      </c>
      <c r="G1813" s="467" t="s">
        <v>805</v>
      </c>
      <c r="H1813" s="467" t="s">
        <v>2200</v>
      </c>
      <c r="I1813" s="467" t="s">
        <v>2201</v>
      </c>
      <c r="J1813" s="467" t="s">
        <v>1260</v>
      </c>
      <c r="K1813" s="467">
        <v>1.84</v>
      </c>
      <c r="L1813" s="467" t="s">
        <v>10</v>
      </c>
      <c r="M1813" s="467">
        <v>2.4</v>
      </c>
      <c r="N1813" s="467" t="s">
        <v>306</v>
      </c>
      <c r="O1813" s="467" t="s">
        <v>2184</v>
      </c>
      <c r="P1813" s="467" t="s">
        <v>307</v>
      </c>
      <c r="Q1813" s="467" t="s">
        <v>2168</v>
      </c>
      <c r="R1813" s="467" t="s">
        <v>308</v>
      </c>
      <c r="S1813" s="467" t="s">
        <v>61</v>
      </c>
      <c r="T1813" s="467" t="s">
        <v>240</v>
      </c>
      <c r="U1813" s="467" t="s">
        <v>302</v>
      </c>
      <c r="V1813" s="467">
        <v>2.08</v>
      </c>
      <c r="W1813" s="467">
        <v>2.4</v>
      </c>
    </row>
    <row r="1814" spans="1:23">
      <c r="A1814" s="467"/>
      <c r="B1814" s="467"/>
      <c r="C1814" s="468" t="s">
        <v>4656</v>
      </c>
      <c r="D1814" s="467" t="s">
        <v>221</v>
      </c>
      <c r="E1814" s="467" t="s">
        <v>259</v>
      </c>
      <c r="F1814" s="472">
        <v>43646</v>
      </c>
      <c r="G1814" s="467" t="s">
        <v>805</v>
      </c>
      <c r="H1814" s="467" t="s">
        <v>2200</v>
      </c>
      <c r="I1814" s="467" t="s">
        <v>2201</v>
      </c>
      <c r="J1814" s="467" t="s">
        <v>1282</v>
      </c>
      <c r="K1814" s="467">
        <v>1.53</v>
      </c>
      <c r="L1814" s="467" t="s">
        <v>10</v>
      </c>
      <c r="M1814" s="467">
        <v>2</v>
      </c>
      <c r="N1814" s="467" t="s">
        <v>306</v>
      </c>
      <c r="O1814" s="467" t="s">
        <v>2184</v>
      </c>
      <c r="P1814" s="467" t="s">
        <v>307</v>
      </c>
      <c r="Q1814" s="467" t="s">
        <v>2168</v>
      </c>
      <c r="R1814" s="467" t="s">
        <v>308</v>
      </c>
      <c r="S1814" s="467" t="s">
        <v>61</v>
      </c>
      <c r="T1814" s="467" t="s">
        <v>240</v>
      </c>
      <c r="U1814" s="467" t="s">
        <v>302</v>
      </c>
      <c r="V1814" s="467">
        <v>1.73</v>
      </c>
      <c r="W1814" s="467">
        <v>2</v>
      </c>
    </row>
    <row r="1815" spans="1:23">
      <c r="A1815" s="467"/>
      <c r="B1815" s="467"/>
      <c r="C1815" s="468" t="s">
        <v>4657</v>
      </c>
      <c r="D1815" s="467" t="s">
        <v>221</v>
      </c>
      <c r="E1815" s="467" t="s">
        <v>259</v>
      </c>
      <c r="F1815" s="472">
        <v>43646</v>
      </c>
      <c r="G1815" s="467" t="s">
        <v>805</v>
      </c>
      <c r="H1815" s="467" t="s">
        <v>2200</v>
      </c>
      <c r="I1815" s="467" t="s">
        <v>2201</v>
      </c>
      <c r="J1815" s="467" t="s">
        <v>1283</v>
      </c>
      <c r="K1815" s="467">
        <v>0.25</v>
      </c>
      <c r="L1815" s="467" t="s">
        <v>10</v>
      </c>
      <c r="M1815" s="467">
        <v>0.32</v>
      </c>
      <c r="N1815" s="467" t="s">
        <v>306</v>
      </c>
      <c r="O1815" s="467" t="s">
        <v>2184</v>
      </c>
      <c r="P1815" s="467" t="s">
        <v>307</v>
      </c>
      <c r="Q1815" s="467" t="s">
        <v>2168</v>
      </c>
      <c r="R1815" s="467" t="s">
        <v>308</v>
      </c>
      <c r="S1815" s="467" t="s">
        <v>61</v>
      </c>
      <c r="T1815" s="467" t="s">
        <v>240</v>
      </c>
      <c r="U1815" s="467" t="s">
        <v>302</v>
      </c>
      <c r="V1815" s="467">
        <v>0.28000000000000003</v>
      </c>
      <c r="W1815" s="467">
        <v>0.32</v>
      </c>
    </row>
    <row r="1816" spans="1:23">
      <c r="A1816" s="467"/>
      <c r="B1816" s="467"/>
      <c r="C1816" s="468" t="s">
        <v>4658</v>
      </c>
      <c r="D1816" s="467" t="s">
        <v>221</v>
      </c>
      <c r="E1816" s="467" t="s">
        <v>259</v>
      </c>
      <c r="F1816" s="472">
        <v>43646</v>
      </c>
      <c r="G1816" s="467" t="s">
        <v>805</v>
      </c>
      <c r="H1816" s="467" t="s">
        <v>2200</v>
      </c>
      <c r="I1816" s="467" t="s">
        <v>2201</v>
      </c>
      <c r="J1816" s="467" t="s">
        <v>821</v>
      </c>
      <c r="K1816" s="467">
        <v>383.36</v>
      </c>
      <c r="L1816" s="467" t="s">
        <v>10</v>
      </c>
      <c r="M1816" s="467">
        <v>500</v>
      </c>
      <c r="N1816" s="467" t="s">
        <v>306</v>
      </c>
      <c r="O1816" s="467" t="s">
        <v>2184</v>
      </c>
      <c r="P1816" s="467" t="s">
        <v>307</v>
      </c>
      <c r="Q1816" s="467" t="s">
        <v>2168</v>
      </c>
      <c r="R1816" s="467" t="s">
        <v>308</v>
      </c>
      <c r="S1816" s="467" t="s">
        <v>61</v>
      </c>
      <c r="T1816" s="467" t="s">
        <v>240</v>
      </c>
      <c r="U1816" s="467" t="s">
        <v>302</v>
      </c>
      <c r="V1816" s="467">
        <v>433.8</v>
      </c>
      <c r="W1816" s="467">
        <v>500</v>
      </c>
    </row>
    <row r="1817" spans="1:23">
      <c r="A1817" s="467"/>
      <c r="B1817" s="467"/>
      <c r="C1817" s="468" t="s">
        <v>4659</v>
      </c>
      <c r="D1817" s="467" t="s">
        <v>221</v>
      </c>
      <c r="E1817" s="467" t="s">
        <v>259</v>
      </c>
      <c r="F1817" s="472">
        <v>43646</v>
      </c>
      <c r="G1817" s="467" t="s">
        <v>805</v>
      </c>
      <c r="H1817" s="467" t="s">
        <v>2200</v>
      </c>
      <c r="I1817" s="467" t="s">
        <v>2201</v>
      </c>
      <c r="J1817" s="467" t="s">
        <v>1284</v>
      </c>
      <c r="K1817" s="467">
        <v>306.69</v>
      </c>
      <c r="L1817" s="467" t="s">
        <v>10</v>
      </c>
      <c r="M1817" s="467">
        <v>400</v>
      </c>
      <c r="N1817" s="467" t="s">
        <v>306</v>
      </c>
      <c r="O1817" s="467" t="s">
        <v>2184</v>
      </c>
      <c r="P1817" s="467" t="s">
        <v>307</v>
      </c>
      <c r="Q1817" s="467" t="s">
        <v>2168</v>
      </c>
      <c r="R1817" s="467" t="s">
        <v>308</v>
      </c>
      <c r="S1817" s="467" t="s">
        <v>61</v>
      </c>
      <c r="T1817" s="467" t="s">
        <v>240</v>
      </c>
      <c r="U1817" s="467" t="s">
        <v>302</v>
      </c>
      <c r="V1817" s="467">
        <v>347.04</v>
      </c>
      <c r="W1817" s="467">
        <v>400</v>
      </c>
    </row>
    <row r="1818" spans="1:23">
      <c r="A1818" s="467"/>
      <c r="B1818" s="467"/>
      <c r="C1818" s="468" t="s">
        <v>4660</v>
      </c>
      <c r="D1818" s="467" t="s">
        <v>221</v>
      </c>
      <c r="E1818" s="467" t="s">
        <v>259</v>
      </c>
      <c r="F1818" s="472">
        <v>43646</v>
      </c>
      <c r="G1818" s="467" t="s">
        <v>805</v>
      </c>
      <c r="H1818" s="467" t="s">
        <v>2200</v>
      </c>
      <c r="I1818" s="467" t="s">
        <v>2201</v>
      </c>
      <c r="J1818" s="467" t="s">
        <v>1285</v>
      </c>
      <c r="K1818" s="467">
        <v>306.69</v>
      </c>
      <c r="L1818" s="467" t="s">
        <v>10</v>
      </c>
      <c r="M1818" s="467">
        <v>400</v>
      </c>
      <c r="N1818" s="467" t="s">
        <v>306</v>
      </c>
      <c r="O1818" s="467" t="s">
        <v>2184</v>
      </c>
      <c r="P1818" s="467" t="s">
        <v>307</v>
      </c>
      <c r="Q1818" s="467" t="s">
        <v>2168</v>
      </c>
      <c r="R1818" s="467" t="s">
        <v>308</v>
      </c>
      <c r="S1818" s="467" t="s">
        <v>61</v>
      </c>
      <c r="T1818" s="467" t="s">
        <v>240</v>
      </c>
      <c r="U1818" s="467" t="s">
        <v>302</v>
      </c>
      <c r="V1818" s="467">
        <v>347.04</v>
      </c>
      <c r="W1818" s="467">
        <v>400</v>
      </c>
    </row>
    <row r="1819" spans="1:23">
      <c r="A1819" s="467"/>
      <c r="B1819" s="467"/>
      <c r="C1819" s="468" t="s">
        <v>4661</v>
      </c>
      <c r="D1819" s="467" t="s">
        <v>221</v>
      </c>
      <c r="E1819" s="467" t="s">
        <v>259</v>
      </c>
      <c r="F1819" s="472">
        <v>43646</v>
      </c>
      <c r="G1819" s="467" t="s">
        <v>805</v>
      </c>
      <c r="H1819" s="467" t="s">
        <v>2200</v>
      </c>
      <c r="I1819" s="467" t="s">
        <v>2201</v>
      </c>
      <c r="J1819" s="467" t="s">
        <v>1286</v>
      </c>
      <c r="K1819" s="467">
        <v>153.34</v>
      </c>
      <c r="L1819" s="467" t="s">
        <v>10</v>
      </c>
      <c r="M1819" s="467">
        <v>200</v>
      </c>
      <c r="N1819" s="467" t="s">
        <v>306</v>
      </c>
      <c r="O1819" s="467" t="s">
        <v>2184</v>
      </c>
      <c r="P1819" s="467" t="s">
        <v>307</v>
      </c>
      <c r="Q1819" s="467" t="s">
        <v>2168</v>
      </c>
      <c r="R1819" s="467" t="s">
        <v>308</v>
      </c>
      <c r="S1819" s="467" t="s">
        <v>61</v>
      </c>
      <c r="T1819" s="467" t="s">
        <v>240</v>
      </c>
      <c r="U1819" s="467" t="s">
        <v>302</v>
      </c>
      <c r="V1819" s="467">
        <v>173.51</v>
      </c>
      <c r="W1819" s="467">
        <v>200</v>
      </c>
    </row>
    <row r="1820" spans="1:23">
      <c r="A1820" s="467"/>
      <c r="B1820" s="467"/>
      <c r="C1820" s="468" t="s">
        <v>4662</v>
      </c>
      <c r="D1820" s="467" t="s">
        <v>221</v>
      </c>
      <c r="E1820" s="467" t="s">
        <v>259</v>
      </c>
      <c r="F1820" s="472">
        <v>43646</v>
      </c>
      <c r="G1820" s="467" t="s">
        <v>805</v>
      </c>
      <c r="H1820" s="467" t="s">
        <v>2200</v>
      </c>
      <c r="I1820" s="467" t="s">
        <v>2201</v>
      </c>
      <c r="J1820" s="467" t="s">
        <v>1287</v>
      </c>
      <c r="K1820" s="467">
        <v>3.83</v>
      </c>
      <c r="L1820" s="467" t="s">
        <v>10</v>
      </c>
      <c r="M1820" s="467">
        <v>5</v>
      </c>
      <c r="N1820" s="467" t="s">
        <v>306</v>
      </c>
      <c r="O1820" s="467" t="s">
        <v>2184</v>
      </c>
      <c r="P1820" s="467" t="s">
        <v>307</v>
      </c>
      <c r="Q1820" s="467" t="s">
        <v>2168</v>
      </c>
      <c r="R1820" s="467" t="s">
        <v>308</v>
      </c>
      <c r="S1820" s="467" t="s">
        <v>61</v>
      </c>
      <c r="T1820" s="467" t="s">
        <v>240</v>
      </c>
      <c r="U1820" s="467" t="s">
        <v>302</v>
      </c>
      <c r="V1820" s="467">
        <v>4.33</v>
      </c>
      <c r="W1820" s="467">
        <v>5</v>
      </c>
    </row>
    <row r="1821" spans="1:23">
      <c r="A1821" s="467"/>
      <c r="B1821" s="467"/>
      <c r="C1821" s="468" t="s">
        <v>4663</v>
      </c>
      <c r="D1821" s="467" t="s">
        <v>221</v>
      </c>
      <c r="E1821" s="467" t="s">
        <v>259</v>
      </c>
      <c r="F1821" s="472">
        <v>43646</v>
      </c>
      <c r="G1821" s="467" t="s">
        <v>805</v>
      </c>
      <c r="H1821" s="467" t="s">
        <v>2200</v>
      </c>
      <c r="I1821" s="467" t="s">
        <v>2201</v>
      </c>
      <c r="J1821" s="467" t="s">
        <v>1256</v>
      </c>
      <c r="K1821" s="467">
        <v>0.61</v>
      </c>
      <c r="L1821" s="467" t="s">
        <v>10</v>
      </c>
      <c r="M1821" s="467">
        <v>0.8</v>
      </c>
      <c r="N1821" s="467" t="s">
        <v>306</v>
      </c>
      <c r="O1821" s="467" t="s">
        <v>2184</v>
      </c>
      <c r="P1821" s="467" t="s">
        <v>307</v>
      </c>
      <c r="Q1821" s="467" t="s">
        <v>2168</v>
      </c>
      <c r="R1821" s="467" t="s">
        <v>308</v>
      </c>
      <c r="S1821" s="467" t="s">
        <v>61</v>
      </c>
      <c r="T1821" s="467" t="s">
        <v>240</v>
      </c>
      <c r="U1821" s="467" t="s">
        <v>302</v>
      </c>
      <c r="V1821" s="467">
        <v>0.69</v>
      </c>
      <c r="W1821" s="467">
        <v>0.8</v>
      </c>
    </row>
    <row r="1822" spans="1:23">
      <c r="A1822" s="467"/>
      <c r="B1822" s="467"/>
      <c r="C1822" s="468" t="s">
        <v>4664</v>
      </c>
      <c r="D1822" s="467" t="s">
        <v>221</v>
      </c>
      <c r="E1822" s="467" t="s">
        <v>259</v>
      </c>
      <c r="F1822" s="472">
        <v>43646</v>
      </c>
      <c r="G1822" s="467" t="s">
        <v>805</v>
      </c>
      <c r="H1822" s="467" t="s">
        <v>2200</v>
      </c>
      <c r="I1822" s="467" t="s">
        <v>2201</v>
      </c>
      <c r="J1822" s="467" t="s">
        <v>1279</v>
      </c>
      <c r="K1822" s="467">
        <v>95.07</v>
      </c>
      <c r="L1822" s="467" t="s">
        <v>10</v>
      </c>
      <c r="M1822" s="467">
        <v>124</v>
      </c>
      <c r="N1822" s="467" t="s">
        <v>306</v>
      </c>
      <c r="O1822" s="467" t="s">
        <v>2184</v>
      </c>
      <c r="P1822" s="467" t="s">
        <v>307</v>
      </c>
      <c r="Q1822" s="467" t="s">
        <v>2168</v>
      </c>
      <c r="R1822" s="467" t="s">
        <v>308</v>
      </c>
      <c r="S1822" s="467" t="s">
        <v>61</v>
      </c>
      <c r="T1822" s="467" t="s">
        <v>240</v>
      </c>
      <c r="U1822" s="467" t="s">
        <v>302</v>
      </c>
      <c r="V1822" s="467">
        <v>107.58</v>
      </c>
      <c r="W1822" s="467">
        <v>124</v>
      </c>
    </row>
    <row r="1823" spans="1:23">
      <c r="A1823" s="467"/>
      <c r="B1823" s="467"/>
      <c r="C1823" s="468" t="s">
        <v>4665</v>
      </c>
      <c r="D1823" s="467" t="s">
        <v>221</v>
      </c>
      <c r="E1823" s="467" t="s">
        <v>259</v>
      </c>
      <c r="F1823" s="472">
        <v>43646</v>
      </c>
      <c r="G1823" s="467" t="s">
        <v>805</v>
      </c>
      <c r="H1823" s="467" t="s">
        <v>2200</v>
      </c>
      <c r="I1823" s="467" t="s">
        <v>2201</v>
      </c>
      <c r="J1823" s="467" t="s">
        <v>1280</v>
      </c>
      <c r="K1823" s="467">
        <v>153.34</v>
      </c>
      <c r="L1823" s="467" t="s">
        <v>10</v>
      </c>
      <c r="M1823" s="467">
        <v>200</v>
      </c>
      <c r="N1823" s="467" t="s">
        <v>306</v>
      </c>
      <c r="O1823" s="467" t="s">
        <v>2184</v>
      </c>
      <c r="P1823" s="467" t="s">
        <v>307</v>
      </c>
      <c r="Q1823" s="467" t="s">
        <v>2168</v>
      </c>
      <c r="R1823" s="467" t="s">
        <v>308</v>
      </c>
      <c r="S1823" s="467" t="s">
        <v>61</v>
      </c>
      <c r="T1823" s="467" t="s">
        <v>240</v>
      </c>
      <c r="U1823" s="467" t="s">
        <v>302</v>
      </c>
      <c r="V1823" s="467">
        <v>173.51</v>
      </c>
      <c r="W1823" s="467">
        <v>200</v>
      </c>
    </row>
    <row r="1824" spans="1:23">
      <c r="A1824" s="467"/>
      <c r="B1824" s="467"/>
      <c r="C1824" s="468" t="s">
        <v>4666</v>
      </c>
      <c r="D1824" s="467" t="s">
        <v>221</v>
      </c>
      <c r="E1824" s="467" t="s">
        <v>259</v>
      </c>
      <c r="F1824" s="472">
        <v>43646</v>
      </c>
      <c r="G1824" s="467" t="s">
        <v>805</v>
      </c>
      <c r="H1824" s="467" t="s">
        <v>2200</v>
      </c>
      <c r="I1824" s="467" t="s">
        <v>2201</v>
      </c>
      <c r="J1824" s="467" t="s">
        <v>1281</v>
      </c>
      <c r="K1824" s="467">
        <v>46</v>
      </c>
      <c r="L1824" s="467" t="s">
        <v>10</v>
      </c>
      <c r="M1824" s="467">
        <v>60</v>
      </c>
      <c r="N1824" s="467" t="s">
        <v>306</v>
      </c>
      <c r="O1824" s="467" t="s">
        <v>2184</v>
      </c>
      <c r="P1824" s="467" t="s">
        <v>307</v>
      </c>
      <c r="Q1824" s="467" t="s">
        <v>2168</v>
      </c>
      <c r="R1824" s="467" t="s">
        <v>308</v>
      </c>
      <c r="S1824" s="467" t="s">
        <v>61</v>
      </c>
      <c r="T1824" s="467" t="s">
        <v>240</v>
      </c>
      <c r="U1824" s="467" t="s">
        <v>302</v>
      </c>
      <c r="V1824" s="467">
        <v>52.05</v>
      </c>
      <c r="W1824" s="467">
        <v>60</v>
      </c>
    </row>
    <row r="1825" spans="1:23">
      <c r="A1825" s="467"/>
      <c r="B1825" s="467"/>
      <c r="C1825" s="468" t="s">
        <v>4667</v>
      </c>
      <c r="D1825" s="467" t="s">
        <v>221</v>
      </c>
      <c r="E1825" s="467" t="s">
        <v>259</v>
      </c>
      <c r="F1825" s="472">
        <v>43646</v>
      </c>
      <c r="G1825" s="467" t="s">
        <v>805</v>
      </c>
      <c r="H1825" s="467" t="s">
        <v>2200</v>
      </c>
      <c r="I1825" s="467" t="s">
        <v>2201</v>
      </c>
      <c r="J1825" s="467" t="s">
        <v>1258</v>
      </c>
      <c r="K1825" s="467">
        <v>46</v>
      </c>
      <c r="L1825" s="467" t="s">
        <v>10</v>
      </c>
      <c r="M1825" s="467">
        <v>60</v>
      </c>
      <c r="N1825" s="467" t="s">
        <v>306</v>
      </c>
      <c r="O1825" s="467" t="s">
        <v>2184</v>
      </c>
      <c r="P1825" s="467" t="s">
        <v>307</v>
      </c>
      <c r="Q1825" s="467" t="s">
        <v>2168</v>
      </c>
      <c r="R1825" s="467" t="s">
        <v>308</v>
      </c>
      <c r="S1825" s="467" t="s">
        <v>61</v>
      </c>
      <c r="T1825" s="467" t="s">
        <v>240</v>
      </c>
      <c r="U1825" s="467" t="s">
        <v>302</v>
      </c>
      <c r="V1825" s="467">
        <v>52.05</v>
      </c>
      <c r="W1825" s="467">
        <v>60</v>
      </c>
    </row>
    <row r="1826" spans="1:23">
      <c r="A1826" s="467"/>
      <c r="B1826" s="467"/>
      <c r="C1826" s="468" t="s">
        <v>4668</v>
      </c>
      <c r="D1826" s="467" t="s">
        <v>221</v>
      </c>
      <c r="E1826" s="467" t="s">
        <v>259</v>
      </c>
      <c r="F1826" s="472">
        <v>43646</v>
      </c>
      <c r="G1826" s="467" t="s">
        <v>805</v>
      </c>
      <c r="H1826" s="467" t="s">
        <v>2200</v>
      </c>
      <c r="I1826" s="467" t="s">
        <v>2201</v>
      </c>
      <c r="J1826" s="467" t="s">
        <v>1259</v>
      </c>
      <c r="K1826" s="467">
        <v>153.34</v>
      </c>
      <c r="L1826" s="467" t="s">
        <v>10</v>
      </c>
      <c r="M1826" s="467">
        <v>200</v>
      </c>
      <c r="N1826" s="467" t="s">
        <v>306</v>
      </c>
      <c r="O1826" s="467" t="s">
        <v>2184</v>
      </c>
      <c r="P1826" s="467" t="s">
        <v>307</v>
      </c>
      <c r="Q1826" s="467" t="s">
        <v>2168</v>
      </c>
      <c r="R1826" s="467" t="s">
        <v>308</v>
      </c>
      <c r="S1826" s="467" t="s">
        <v>61</v>
      </c>
      <c r="T1826" s="467" t="s">
        <v>240</v>
      </c>
      <c r="U1826" s="467" t="s">
        <v>302</v>
      </c>
      <c r="V1826" s="467">
        <v>173.51</v>
      </c>
      <c r="W1826" s="467">
        <v>200</v>
      </c>
    </row>
    <row r="1827" spans="1:23">
      <c r="A1827" s="467"/>
      <c r="B1827" s="467"/>
      <c r="C1827" s="468" t="s">
        <v>4669</v>
      </c>
      <c r="D1827" s="467" t="s">
        <v>221</v>
      </c>
      <c r="E1827" s="467" t="s">
        <v>259</v>
      </c>
      <c r="F1827" s="472">
        <v>43646</v>
      </c>
      <c r="G1827" s="467" t="s">
        <v>805</v>
      </c>
      <c r="H1827" s="467" t="s">
        <v>2200</v>
      </c>
      <c r="I1827" s="467" t="s">
        <v>2201</v>
      </c>
      <c r="J1827" s="467" t="s">
        <v>1262</v>
      </c>
      <c r="K1827" s="467">
        <v>184.01</v>
      </c>
      <c r="L1827" s="467" t="s">
        <v>10</v>
      </c>
      <c r="M1827" s="467">
        <v>240</v>
      </c>
      <c r="N1827" s="467" t="s">
        <v>306</v>
      </c>
      <c r="O1827" s="467" t="s">
        <v>2184</v>
      </c>
      <c r="P1827" s="467" t="s">
        <v>307</v>
      </c>
      <c r="Q1827" s="467" t="s">
        <v>2168</v>
      </c>
      <c r="R1827" s="467" t="s">
        <v>308</v>
      </c>
      <c r="S1827" s="467" t="s">
        <v>61</v>
      </c>
      <c r="T1827" s="467" t="s">
        <v>240</v>
      </c>
      <c r="U1827" s="467" t="s">
        <v>302</v>
      </c>
      <c r="V1827" s="467">
        <v>208.22</v>
      </c>
      <c r="W1827" s="467">
        <v>240</v>
      </c>
    </row>
    <row r="1828" spans="1:23">
      <c r="A1828" s="467"/>
      <c r="B1828" s="467"/>
      <c r="C1828" s="468" t="s">
        <v>4670</v>
      </c>
      <c r="D1828" s="467" t="s">
        <v>221</v>
      </c>
      <c r="E1828" s="467" t="s">
        <v>259</v>
      </c>
      <c r="F1828" s="472">
        <v>43646</v>
      </c>
      <c r="G1828" s="467" t="s">
        <v>805</v>
      </c>
      <c r="H1828" s="467" t="s">
        <v>2200</v>
      </c>
      <c r="I1828" s="467" t="s">
        <v>2201</v>
      </c>
      <c r="J1828" s="467" t="s">
        <v>1263</v>
      </c>
      <c r="K1828" s="467">
        <v>156.41</v>
      </c>
      <c r="L1828" s="467" t="s">
        <v>10</v>
      </c>
      <c r="M1828" s="467">
        <v>204</v>
      </c>
      <c r="N1828" s="467" t="s">
        <v>306</v>
      </c>
      <c r="O1828" s="467" t="s">
        <v>2184</v>
      </c>
      <c r="P1828" s="467" t="s">
        <v>307</v>
      </c>
      <c r="Q1828" s="467" t="s">
        <v>2168</v>
      </c>
      <c r="R1828" s="467" t="s">
        <v>308</v>
      </c>
      <c r="S1828" s="467" t="s">
        <v>61</v>
      </c>
      <c r="T1828" s="467" t="s">
        <v>240</v>
      </c>
      <c r="U1828" s="467" t="s">
        <v>302</v>
      </c>
      <c r="V1828" s="467">
        <v>176.99</v>
      </c>
      <c r="W1828" s="467">
        <v>204</v>
      </c>
    </row>
    <row r="1829" spans="1:23">
      <c r="A1829" s="467"/>
      <c r="B1829" s="467"/>
      <c r="C1829" s="468" t="s">
        <v>4671</v>
      </c>
      <c r="D1829" s="467" t="s">
        <v>221</v>
      </c>
      <c r="E1829" s="467" t="s">
        <v>259</v>
      </c>
      <c r="F1829" s="472">
        <v>43646</v>
      </c>
      <c r="G1829" s="467" t="s">
        <v>805</v>
      </c>
      <c r="H1829" s="467" t="s">
        <v>2200</v>
      </c>
      <c r="I1829" s="467" t="s">
        <v>2201</v>
      </c>
      <c r="J1829" s="467" t="s">
        <v>1264</v>
      </c>
      <c r="K1829" s="467">
        <v>103.51</v>
      </c>
      <c r="L1829" s="467" t="s">
        <v>10</v>
      </c>
      <c r="M1829" s="467">
        <v>135</v>
      </c>
      <c r="N1829" s="467" t="s">
        <v>306</v>
      </c>
      <c r="O1829" s="467" t="s">
        <v>2184</v>
      </c>
      <c r="P1829" s="467" t="s">
        <v>307</v>
      </c>
      <c r="Q1829" s="467" t="s">
        <v>2168</v>
      </c>
      <c r="R1829" s="467" t="s">
        <v>308</v>
      </c>
      <c r="S1829" s="467" t="s">
        <v>61</v>
      </c>
      <c r="T1829" s="467" t="s">
        <v>240</v>
      </c>
      <c r="U1829" s="467" t="s">
        <v>302</v>
      </c>
      <c r="V1829" s="467">
        <v>117.13</v>
      </c>
      <c r="W1829" s="467">
        <v>135</v>
      </c>
    </row>
    <row r="1830" spans="1:23">
      <c r="A1830" s="467"/>
      <c r="B1830" s="467"/>
      <c r="C1830" s="468" t="s">
        <v>4672</v>
      </c>
      <c r="D1830" s="467" t="s">
        <v>221</v>
      </c>
      <c r="E1830" s="467" t="s">
        <v>259</v>
      </c>
      <c r="F1830" s="472">
        <v>43646</v>
      </c>
      <c r="G1830" s="467" t="s">
        <v>805</v>
      </c>
      <c r="H1830" s="467" t="s">
        <v>2200</v>
      </c>
      <c r="I1830" s="467" t="s">
        <v>2201</v>
      </c>
      <c r="J1830" s="467" t="s">
        <v>1265</v>
      </c>
      <c r="K1830" s="467">
        <v>69.010000000000005</v>
      </c>
      <c r="L1830" s="467" t="s">
        <v>10</v>
      </c>
      <c r="M1830" s="467">
        <v>90</v>
      </c>
      <c r="N1830" s="467" t="s">
        <v>306</v>
      </c>
      <c r="O1830" s="467" t="s">
        <v>2184</v>
      </c>
      <c r="P1830" s="467" t="s">
        <v>307</v>
      </c>
      <c r="Q1830" s="467" t="s">
        <v>2168</v>
      </c>
      <c r="R1830" s="467" t="s">
        <v>308</v>
      </c>
      <c r="S1830" s="467" t="s">
        <v>61</v>
      </c>
      <c r="T1830" s="467" t="s">
        <v>240</v>
      </c>
      <c r="U1830" s="467" t="s">
        <v>302</v>
      </c>
      <c r="V1830" s="467">
        <v>78.09</v>
      </c>
      <c r="W1830" s="467">
        <v>90</v>
      </c>
    </row>
    <row r="1831" spans="1:23">
      <c r="A1831" s="467"/>
      <c r="B1831" s="467"/>
      <c r="C1831" s="468" t="s">
        <v>4673</v>
      </c>
      <c r="D1831" s="467" t="s">
        <v>221</v>
      </c>
      <c r="E1831" s="467" t="s">
        <v>259</v>
      </c>
      <c r="F1831" s="472">
        <v>43646</v>
      </c>
      <c r="G1831" s="467" t="s">
        <v>805</v>
      </c>
      <c r="H1831" s="467" t="s">
        <v>2200</v>
      </c>
      <c r="I1831" s="467" t="s">
        <v>2201</v>
      </c>
      <c r="J1831" s="467" t="s">
        <v>1266</v>
      </c>
      <c r="K1831" s="467">
        <v>46</v>
      </c>
      <c r="L1831" s="467" t="s">
        <v>10</v>
      </c>
      <c r="M1831" s="467">
        <v>60</v>
      </c>
      <c r="N1831" s="467" t="s">
        <v>306</v>
      </c>
      <c r="O1831" s="467" t="s">
        <v>2184</v>
      </c>
      <c r="P1831" s="467" t="s">
        <v>307</v>
      </c>
      <c r="Q1831" s="467" t="s">
        <v>2168</v>
      </c>
      <c r="R1831" s="467" t="s">
        <v>308</v>
      </c>
      <c r="S1831" s="467" t="s">
        <v>61</v>
      </c>
      <c r="T1831" s="467" t="s">
        <v>240</v>
      </c>
      <c r="U1831" s="467" t="s">
        <v>302</v>
      </c>
      <c r="V1831" s="467">
        <v>52.05</v>
      </c>
      <c r="W1831" s="467">
        <v>60</v>
      </c>
    </row>
    <row r="1832" spans="1:23">
      <c r="A1832" s="467"/>
      <c r="B1832" s="467"/>
      <c r="C1832" s="468" t="s">
        <v>4674</v>
      </c>
      <c r="D1832" s="467" t="s">
        <v>221</v>
      </c>
      <c r="E1832" s="467" t="s">
        <v>259</v>
      </c>
      <c r="F1832" s="472">
        <v>43646</v>
      </c>
      <c r="G1832" s="467" t="s">
        <v>805</v>
      </c>
      <c r="H1832" s="467" t="s">
        <v>2200</v>
      </c>
      <c r="I1832" s="467" t="s">
        <v>2201</v>
      </c>
      <c r="J1832" s="467" t="s">
        <v>1258</v>
      </c>
      <c r="K1832" s="467">
        <v>46</v>
      </c>
      <c r="L1832" s="467" t="s">
        <v>10</v>
      </c>
      <c r="M1832" s="467">
        <v>60</v>
      </c>
      <c r="N1832" s="467" t="s">
        <v>306</v>
      </c>
      <c r="O1832" s="467" t="s">
        <v>2184</v>
      </c>
      <c r="P1832" s="467" t="s">
        <v>307</v>
      </c>
      <c r="Q1832" s="467" t="s">
        <v>2168</v>
      </c>
      <c r="R1832" s="467" t="s">
        <v>308</v>
      </c>
      <c r="S1832" s="467" t="s">
        <v>61</v>
      </c>
      <c r="T1832" s="467" t="s">
        <v>240</v>
      </c>
      <c r="U1832" s="467" t="s">
        <v>302</v>
      </c>
      <c r="V1832" s="467">
        <v>52.05</v>
      </c>
      <c r="W1832" s="467">
        <v>60</v>
      </c>
    </row>
    <row r="1833" spans="1:23">
      <c r="A1833" s="467"/>
      <c r="B1833" s="467"/>
      <c r="C1833" s="468" t="s">
        <v>4675</v>
      </c>
      <c r="D1833" s="467" t="s">
        <v>221</v>
      </c>
      <c r="E1833" s="467" t="s">
        <v>259</v>
      </c>
      <c r="F1833" s="472">
        <v>43646</v>
      </c>
      <c r="G1833" s="467" t="s">
        <v>805</v>
      </c>
      <c r="H1833" s="467" t="s">
        <v>2200</v>
      </c>
      <c r="I1833" s="467" t="s">
        <v>2201</v>
      </c>
      <c r="J1833" s="467" t="s">
        <v>1259</v>
      </c>
      <c r="K1833" s="467">
        <v>61.34</v>
      </c>
      <c r="L1833" s="467" t="s">
        <v>10</v>
      </c>
      <c r="M1833" s="467">
        <v>80</v>
      </c>
      <c r="N1833" s="467" t="s">
        <v>306</v>
      </c>
      <c r="O1833" s="467" t="s">
        <v>2184</v>
      </c>
      <c r="P1833" s="467" t="s">
        <v>307</v>
      </c>
      <c r="Q1833" s="467" t="s">
        <v>2168</v>
      </c>
      <c r="R1833" s="467" t="s">
        <v>308</v>
      </c>
      <c r="S1833" s="467" t="s">
        <v>61</v>
      </c>
      <c r="T1833" s="467" t="s">
        <v>240</v>
      </c>
      <c r="U1833" s="467" t="s">
        <v>302</v>
      </c>
      <c r="V1833" s="467">
        <v>69.41</v>
      </c>
      <c r="W1833" s="467">
        <v>80</v>
      </c>
    </row>
    <row r="1834" spans="1:23">
      <c r="A1834" s="467"/>
      <c r="B1834" s="467"/>
      <c r="C1834" s="468" t="s">
        <v>4676</v>
      </c>
      <c r="D1834" s="467" t="s">
        <v>221</v>
      </c>
      <c r="E1834" s="467" t="s">
        <v>259</v>
      </c>
      <c r="F1834" s="472">
        <v>43646</v>
      </c>
      <c r="G1834" s="467" t="s">
        <v>805</v>
      </c>
      <c r="H1834" s="467" t="s">
        <v>2200</v>
      </c>
      <c r="I1834" s="467" t="s">
        <v>2201</v>
      </c>
      <c r="J1834" s="467" t="s">
        <v>1259</v>
      </c>
      <c r="K1834" s="467">
        <v>61.34</v>
      </c>
      <c r="L1834" s="467" t="s">
        <v>10</v>
      </c>
      <c r="M1834" s="467">
        <v>80</v>
      </c>
      <c r="N1834" s="467" t="s">
        <v>306</v>
      </c>
      <c r="O1834" s="467" t="s">
        <v>2184</v>
      </c>
      <c r="P1834" s="467" t="s">
        <v>307</v>
      </c>
      <c r="Q1834" s="467" t="s">
        <v>2168</v>
      </c>
      <c r="R1834" s="467" t="s">
        <v>308</v>
      </c>
      <c r="S1834" s="467" t="s">
        <v>61</v>
      </c>
      <c r="T1834" s="467" t="s">
        <v>240</v>
      </c>
      <c r="U1834" s="467" t="s">
        <v>302</v>
      </c>
      <c r="V1834" s="467">
        <v>69.41</v>
      </c>
      <c r="W1834" s="467">
        <v>80</v>
      </c>
    </row>
    <row r="1835" spans="1:23">
      <c r="A1835" s="467"/>
      <c r="B1835" s="467"/>
      <c r="C1835" s="468" t="s">
        <v>4677</v>
      </c>
      <c r="D1835" s="467" t="s">
        <v>221</v>
      </c>
      <c r="E1835" s="467" t="s">
        <v>259</v>
      </c>
      <c r="F1835" s="472">
        <v>43708</v>
      </c>
      <c r="G1835" s="467" t="s">
        <v>2066</v>
      </c>
      <c r="H1835" s="467" t="s">
        <v>4527</v>
      </c>
      <c r="I1835" s="467" t="s">
        <v>2332</v>
      </c>
      <c r="J1835" s="467" t="s">
        <v>2056</v>
      </c>
      <c r="K1835" s="467">
        <v>153.34</v>
      </c>
      <c r="L1835" s="467" t="s">
        <v>10</v>
      </c>
      <c r="M1835" s="467">
        <v>200</v>
      </c>
      <c r="N1835" s="467" t="s">
        <v>350</v>
      </c>
      <c r="O1835" s="467" t="s">
        <v>2249</v>
      </c>
      <c r="P1835" s="467" t="s">
        <v>307</v>
      </c>
      <c r="Q1835" s="467" t="s">
        <v>2168</v>
      </c>
      <c r="R1835" s="467" t="s">
        <v>308</v>
      </c>
      <c r="S1835" s="467" t="s">
        <v>61</v>
      </c>
      <c r="T1835" s="467" t="s">
        <v>240</v>
      </c>
      <c r="U1835" s="467" t="s">
        <v>302</v>
      </c>
      <c r="V1835" s="467">
        <v>167.3</v>
      </c>
      <c r="W1835" s="467">
        <v>200</v>
      </c>
    </row>
    <row r="1836" spans="1:23">
      <c r="A1836" s="467"/>
      <c r="B1836" s="467"/>
      <c r="C1836" s="468" t="s">
        <v>4678</v>
      </c>
      <c r="D1836" s="467" t="s">
        <v>221</v>
      </c>
      <c r="E1836" s="467" t="s">
        <v>259</v>
      </c>
      <c r="F1836" s="472">
        <v>43708</v>
      </c>
      <c r="G1836" s="467" t="s">
        <v>2066</v>
      </c>
      <c r="H1836" s="467" t="s">
        <v>4527</v>
      </c>
      <c r="I1836" s="467" t="s">
        <v>2332</v>
      </c>
      <c r="J1836" s="467" t="s">
        <v>2057</v>
      </c>
      <c r="K1836" s="467">
        <v>383.36</v>
      </c>
      <c r="L1836" s="467" t="s">
        <v>10</v>
      </c>
      <c r="M1836" s="467">
        <v>500</v>
      </c>
      <c r="N1836" s="467" t="s">
        <v>350</v>
      </c>
      <c r="O1836" s="467" t="s">
        <v>2249</v>
      </c>
      <c r="P1836" s="467" t="s">
        <v>307</v>
      </c>
      <c r="Q1836" s="467" t="s">
        <v>2168</v>
      </c>
      <c r="R1836" s="467" t="s">
        <v>308</v>
      </c>
      <c r="S1836" s="467" t="s">
        <v>61</v>
      </c>
      <c r="T1836" s="467" t="s">
        <v>240</v>
      </c>
      <c r="U1836" s="467" t="s">
        <v>302</v>
      </c>
      <c r="V1836" s="467">
        <v>418.27</v>
      </c>
      <c r="W1836" s="467">
        <v>500</v>
      </c>
    </row>
    <row r="1837" spans="1:23">
      <c r="A1837" s="467"/>
      <c r="B1837" s="467"/>
      <c r="C1837" s="468" t="s">
        <v>4679</v>
      </c>
      <c r="D1837" s="467" t="s">
        <v>221</v>
      </c>
      <c r="E1837" s="467" t="s">
        <v>259</v>
      </c>
      <c r="F1837" s="472">
        <v>43708</v>
      </c>
      <c r="G1837" s="467" t="s">
        <v>2066</v>
      </c>
      <c r="H1837" s="467" t="s">
        <v>4527</v>
      </c>
      <c r="I1837" s="467" t="s">
        <v>2332</v>
      </c>
      <c r="J1837" s="467" t="s">
        <v>2058</v>
      </c>
      <c r="K1837" s="467">
        <v>306.69</v>
      </c>
      <c r="L1837" s="467" t="s">
        <v>10</v>
      </c>
      <c r="M1837" s="467">
        <v>400</v>
      </c>
      <c r="N1837" s="467" t="s">
        <v>350</v>
      </c>
      <c r="O1837" s="467" t="s">
        <v>2249</v>
      </c>
      <c r="P1837" s="467" t="s">
        <v>307</v>
      </c>
      <c r="Q1837" s="467" t="s">
        <v>2168</v>
      </c>
      <c r="R1837" s="467" t="s">
        <v>308</v>
      </c>
      <c r="S1837" s="467" t="s">
        <v>61</v>
      </c>
      <c r="T1837" s="467" t="s">
        <v>240</v>
      </c>
      <c r="U1837" s="467" t="s">
        <v>302</v>
      </c>
      <c r="V1837" s="467">
        <v>334.62</v>
      </c>
      <c r="W1837" s="467">
        <v>400</v>
      </c>
    </row>
    <row r="1838" spans="1:23">
      <c r="A1838" s="467"/>
      <c r="B1838" s="467"/>
      <c r="C1838" s="468" t="s">
        <v>4680</v>
      </c>
      <c r="D1838" s="467" t="s">
        <v>221</v>
      </c>
      <c r="E1838" s="467" t="s">
        <v>259</v>
      </c>
      <c r="F1838" s="472">
        <v>43708</v>
      </c>
      <c r="G1838" s="467" t="s">
        <v>2066</v>
      </c>
      <c r="H1838" s="467" t="s">
        <v>4527</v>
      </c>
      <c r="I1838" s="467" t="s">
        <v>2332</v>
      </c>
      <c r="J1838" s="467" t="s">
        <v>2059</v>
      </c>
      <c r="K1838" s="467">
        <v>306.69</v>
      </c>
      <c r="L1838" s="467" t="s">
        <v>10</v>
      </c>
      <c r="M1838" s="467">
        <v>400</v>
      </c>
      <c r="N1838" s="467" t="s">
        <v>350</v>
      </c>
      <c r="O1838" s="467" t="s">
        <v>2249</v>
      </c>
      <c r="P1838" s="467" t="s">
        <v>307</v>
      </c>
      <c r="Q1838" s="467" t="s">
        <v>2168</v>
      </c>
      <c r="R1838" s="467" t="s">
        <v>308</v>
      </c>
      <c r="S1838" s="467" t="s">
        <v>61</v>
      </c>
      <c r="T1838" s="467" t="s">
        <v>240</v>
      </c>
      <c r="U1838" s="467" t="s">
        <v>302</v>
      </c>
      <c r="V1838" s="467">
        <v>334.62</v>
      </c>
      <c r="W1838" s="467">
        <v>400</v>
      </c>
    </row>
    <row r="1839" spans="1:23">
      <c r="A1839" s="467"/>
      <c r="B1839" s="467"/>
      <c r="C1839" s="468" t="s">
        <v>4681</v>
      </c>
      <c r="D1839" s="467" t="s">
        <v>221</v>
      </c>
      <c r="E1839" s="467" t="s">
        <v>259</v>
      </c>
      <c r="F1839" s="472">
        <v>43708</v>
      </c>
      <c r="G1839" s="467" t="s">
        <v>2066</v>
      </c>
      <c r="H1839" s="467" t="s">
        <v>4527</v>
      </c>
      <c r="I1839" s="467" t="s">
        <v>2332</v>
      </c>
      <c r="J1839" s="467" t="s">
        <v>2060</v>
      </c>
      <c r="K1839" s="467">
        <v>153.34</v>
      </c>
      <c r="L1839" s="467" t="s">
        <v>10</v>
      </c>
      <c r="M1839" s="467">
        <v>200</v>
      </c>
      <c r="N1839" s="467" t="s">
        <v>350</v>
      </c>
      <c r="O1839" s="467" t="s">
        <v>2249</v>
      </c>
      <c r="P1839" s="467" t="s">
        <v>307</v>
      </c>
      <c r="Q1839" s="467" t="s">
        <v>2168</v>
      </c>
      <c r="R1839" s="467" t="s">
        <v>308</v>
      </c>
      <c r="S1839" s="467" t="s">
        <v>61</v>
      </c>
      <c r="T1839" s="467" t="s">
        <v>240</v>
      </c>
      <c r="U1839" s="467" t="s">
        <v>302</v>
      </c>
      <c r="V1839" s="467">
        <v>167.3</v>
      </c>
      <c r="W1839" s="467">
        <v>200</v>
      </c>
    </row>
    <row r="1840" spans="1:23">
      <c r="A1840" s="467"/>
      <c r="B1840" s="467"/>
      <c r="C1840" s="468" t="s">
        <v>4682</v>
      </c>
      <c r="D1840" s="467" t="s">
        <v>221</v>
      </c>
      <c r="E1840" s="467" t="s">
        <v>259</v>
      </c>
      <c r="F1840" s="472">
        <v>43708</v>
      </c>
      <c r="G1840" s="467" t="s">
        <v>2066</v>
      </c>
      <c r="H1840" s="467" t="s">
        <v>4527</v>
      </c>
      <c r="I1840" s="467" t="s">
        <v>2332</v>
      </c>
      <c r="J1840" s="467" t="s">
        <v>2061</v>
      </c>
      <c r="K1840" s="467">
        <v>383.36</v>
      </c>
      <c r="L1840" s="467" t="s">
        <v>10</v>
      </c>
      <c r="M1840" s="467">
        <v>500</v>
      </c>
      <c r="N1840" s="467" t="s">
        <v>350</v>
      </c>
      <c r="O1840" s="467" t="s">
        <v>2249</v>
      </c>
      <c r="P1840" s="467" t="s">
        <v>307</v>
      </c>
      <c r="Q1840" s="467" t="s">
        <v>2168</v>
      </c>
      <c r="R1840" s="467" t="s">
        <v>308</v>
      </c>
      <c r="S1840" s="467" t="s">
        <v>61</v>
      </c>
      <c r="T1840" s="467" t="s">
        <v>240</v>
      </c>
      <c r="U1840" s="467" t="s">
        <v>302</v>
      </c>
      <c r="V1840" s="467">
        <v>418.27</v>
      </c>
      <c r="W1840" s="467">
        <v>500</v>
      </c>
    </row>
    <row r="1841" spans="1:23">
      <c r="A1841" s="467"/>
      <c r="B1841" s="467"/>
      <c r="C1841" s="468" t="s">
        <v>4683</v>
      </c>
      <c r="D1841" s="467" t="s">
        <v>221</v>
      </c>
      <c r="E1841" s="467" t="s">
        <v>259</v>
      </c>
      <c r="F1841" s="472">
        <v>43708</v>
      </c>
      <c r="G1841" s="467" t="s">
        <v>2066</v>
      </c>
      <c r="H1841" s="467" t="s">
        <v>4527</v>
      </c>
      <c r="I1841" s="467" t="s">
        <v>2332</v>
      </c>
      <c r="J1841" s="467" t="s">
        <v>2062</v>
      </c>
      <c r="K1841" s="467">
        <v>306.69</v>
      </c>
      <c r="L1841" s="467" t="s">
        <v>10</v>
      </c>
      <c r="M1841" s="467">
        <v>400</v>
      </c>
      <c r="N1841" s="467" t="s">
        <v>350</v>
      </c>
      <c r="O1841" s="467" t="s">
        <v>2249</v>
      </c>
      <c r="P1841" s="467" t="s">
        <v>307</v>
      </c>
      <c r="Q1841" s="467" t="s">
        <v>2168</v>
      </c>
      <c r="R1841" s="467" t="s">
        <v>308</v>
      </c>
      <c r="S1841" s="467" t="s">
        <v>61</v>
      </c>
      <c r="T1841" s="467" t="s">
        <v>240</v>
      </c>
      <c r="U1841" s="467" t="s">
        <v>302</v>
      </c>
      <c r="V1841" s="467">
        <v>334.62</v>
      </c>
      <c r="W1841" s="467">
        <v>400</v>
      </c>
    </row>
    <row r="1842" spans="1:23">
      <c r="A1842" s="467"/>
      <c r="B1842" s="467"/>
      <c r="C1842" s="468" t="s">
        <v>4684</v>
      </c>
      <c r="D1842" s="467" t="s">
        <v>221</v>
      </c>
      <c r="E1842" s="467" t="s">
        <v>259</v>
      </c>
      <c r="F1842" s="472">
        <v>43708</v>
      </c>
      <c r="G1842" s="467" t="s">
        <v>2066</v>
      </c>
      <c r="H1842" s="467" t="s">
        <v>4527</v>
      </c>
      <c r="I1842" s="467" t="s">
        <v>2332</v>
      </c>
      <c r="J1842" s="467" t="s">
        <v>2063</v>
      </c>
      <c r="K1842" s="467">
        <v>306.69</v>
      </c>
      <c r="L1842" s="467" t="s">
        <v>10</v>
      </c>
      <c r="M1842" s="467">
        <v>400</v>
      </c>
      <c r="N1842" s="467" t="s">
        <v>350</v>
      </c>
      <c r="O1842" s="467" t="s">
        <v>2249</v>
      </c>
      <c r="P1842" s="467" t="s">
        <v>307</v>
      </c>
      <c r="Q1842" s="467" t="s">
        <v>2168</v>
      </c>
      <c r="R1842" s="467" t="s">
        <v>308</v>
      </c>
      <c r="S1842" s="467" t="s">
        <v>61</v>
      </c>
      <c r="T1842" s="467" t="s">
        <v>240</v>
      </c>
      <c r="U1842" s="467" t="s">
        <v>302</v>
      </c>
      <c r="V1842" s="467">
        <v>334.62</v>
      </c>
      <c r="W1842" s="467">
        <v>400</v>
      </c>
    </row>
    <row r="1843" spans="1:23">
      <c r="A1843" s="467"/>
      <c r="B1843" s="467"/>
      <c r="C1843" s="468" t="s">
        <v>4685</v>
      </c>
      <c r="D1843" s="467" t="s">
        <v>221</v>
      </c>
      <c r="E1843" s="467" t="s">
        <v>259</v>
      </c>
      <c r="F1843" s="472">
        <v>43708</v>
      </c>
      <c r="G1843" s="467" t="s">
        <v>2066</v>
      </c>
      <c r="H1843" s="467" t="s">
        <v>4527</v>
      </c>
      <c r="I1843" s="467" t="s">
        <v>2332</v>
      </c>
      <c r="J1843" s="467" t="s">
        <v>2064</v>
      </c>
      <c r="K1843" s="467">
        <v>153.34</v>
      </c>
      <c r="L1843" s="467" t="s">
        <v>10</v>
      </c>
      <c r="M1843" s="467">
        <v>200</v>
      </c>
      <c r="N1843" s="467" t="s">
        <v>350</v>
      </c>
      <c r="O1843" s="467" t="s">
        <v>2249</v>
      </c>
      <c r="P1843" s="467" t="s">
        <v>307</v>
      </c>
      <c r="Q1843" s="467" t="s">
        <v>2168</v>
      </c>
      <c r="R1843" s="467" t="s">
        <v>308</v>
      </c>
      <c r="S1843" s="467" t="s">
        <v>61</v>
      </c>
      <c r="T1843" s="467" t="s">
        <v>240</v>
      </c>
      <c r="U1843" s="467" t="s">
        <v>302</v>
      </c>
      <c r="V1843" s="467">
        <v>167.3</v>
      </c>
      <c r="W1843" s="467">
        <v>200</v>
      </c>
    </row>
    <row r="1844" spans="1:23">
      <c r="A1844" s="467"/>
      <c r="B1844" s="467"/>
      <c r="C1844" s="468" t="s">
        <v>4686</v>
      </c>
      <c r="D1844" s="467" t="s">
        <v>221</v>
      </c>
      <c r="E1844" s="467" t="s">
        <v>259</v>
      </c>
      <c r="F1844" s="472">
        <v>43708</v>
      </c>
      <c r="G1844" s="467" t="s">
        <v>2066</v>
      </c>
      <c r="H1844" s="467" t="s">
        <v>4527</v>
      </c>
      <c r="I1844" s="467" t="s">
        <v>2332</v>
      </c>
      <c r="J1844" s="467" t="s">
        <v>2065</v>
      </c>
      <c r="K1844" s="467">
        <v>153.34</v>
      </c>
      <c r="L1844" s="467" t="s">
        <v>10</v>
      </c>
      <c r="M1844" s="467">
        <v>200</v>
      </c>
      <c r="N1844" s="467" t="s">
        <v>350</v>
      </c>
      <c r="O1844" s="467" t="s">
        <v>2249</v>
      </c>
      <c r="P1844" s="467" t="s">
        <v>307</v>
      </c>
      <c r="Q1844" s="467" t="s">
        <v>2168</v>
      </c>
      <c r="R1844" s="467" t="s">
        <v>308</v>
      </c>
      <c r="S1844" s="467" t="s">
        <v>61</v>
      </c>
      <c r="T1844" s="467" t="s">
        <v>240</v>
      </c>
      <c r="U1844" s="467" t="s">
        <v>302</v>
      </c>
      <c r="V1844" s="467">
        <v>167.3</v>
      </c>
      <c r="W1844" s="467">
        <v>200</v>
      </c>
    </row>
    <row r="1845" spans="1:23">
      <c r="A1845" s="467"/>
      <c r="B1845" s="467"/>
      <c r="C1845" s="468" t="s">
        <v>4687</v>
      </c>
      <c r="D1845" s="467" t="s">
        <v>221</v>
      </c>
      <c r="E1845" s="467" t="s">
        <v>259</v>
      </c>
      <c r="F1845" s="472">
        <v>43708</v>
      </c>
      <c r="G1845" s="467" t="s">
        <v>2066</v>
      </c>
      <c r="H1845" s="467" t="s">
        <v>4527</v>
      </c>
      <c r="I1845" s="467" t="s">
        <v>2332</v>
      </c>
      <c r="J1845" s="467" t="s">
        <v>2067</v>
      </c>
      <c r="K1845" s="467">
        <v>156.41</v>
      </c>
      <c r="L1845" s="467" t="s">
        <v>10</v>
      </c>
      <c r="M1845" s="467">
        <v>204</v>
      </c>
      <c r="N1845" s="467" t="s">
        <v>306</v>
      </c>
      <c r="O1845" s="467" t="s">
        <v>2184</v>
      </c>
      <c r="P1845" s="467" t="s">
        <v>307</v>
      </c>
      <c r="Q1845" s="467" t="s">
        <v>2168</v>
      </c>
      <c r="R1845" s="467" t="s">
        <v>308</v>
      </c>
      <c r="S1845" s="467" t="s">
        <v>61</v>
      </c>
      <c r="T1845" s="467" t="s">
        <v>240</v>
      </c>
      <c r="U1845" s="467" t="s">
        <v>302</v>
      </c>
      <c r="V1845" s="467">
        <v>170.65</v>
      </c>
      <c r="W1845" s="467">
        <v>204</v>
      </c>
    </row>
    <row r="1846" spans="1:23">
      <c r="A1846" s="467"/>
      <c r="B1846" s="467"/>
      <c r="C1846" s="468" t="s">
        <v>4688</v>
      </c>
      <c r="D1846" s="467" t="s">
        <v>221</v>
      </c>
      <c r="E1846" s="467" t="s">
        <v>259</v>
      </c>
      <c r="F1846" s="472">
        <v>43708</v>
      </c>
      <c r="G1846" s="467" t="s">
        <v>2066</v>
      </c>
      <c r="H1846" s="467" t="s">
        <v>4527</v>
      </c>
      <c r="I1846" s="467" t="s">
        <v>2332</v>
      </c>
      <c r="J1846" s="467" t="s">
        <v>2068</v>
      </c>
      <c r="K1846" s="467">
        <v>46</v>
      </c>
      <c r="L1846" s="467" t="s">
        <v>10</v>
      </c>
      <c r="M1846" s="467">
        <v>60</v>
      </c>
      <c r="N1846" s="467" t="s">
        <v>306</v>
      </c>
      <c r="O1846" s="467" t="s">
        <v>2184</v>
      </c>
      <c r="P1846" s="467" t="s">
        <v>307</v>
      </c>
      <c r="Q1846" s="467" t="s">
        <v>2168</v>
      </c>
      <c r="R1846" s="467" t="s">
        <v>308</v>
      </c>
      <c r="S1846" s="467" t="s">
        <v>61</v>
      </c>
      <c r="T1846" s="467" t="s">
        <v>240</v>
      </c>
      <c r="U1846" s="467" t="s">
        <v>302</v>
      </c>
      <c r="V1846" s="467">
        <v>50.19</v>
      </c>
      <c r="W1846" s="467">
        <v>60</v>
      </c>
    </row>
    <row r="1847" spans="1:23">
      <c r="A1847" s="467"/>
      <c r="B1847" s="467"/>
      <c r="C1847" s="468" t="s">
        <v>4689</v>
      </c>
      <c r="D1847" s="467" t="s">
        <v>221</v>
      </c>
      <c r="E1847" s="467" t="s">
        <v>259</v>
      </c>
      <c r="F1847" s="472">
        <v>43708</v>
      </c>
      <c r="G1847" s="467" t="s">
        <v>2066</v>
      </c>
      <c r="H1847" s="467" t="s">
        <v>4527</v>
      </c>
      <c r="I1847" s="467" t="s">
        <v>2332</v>
      </c>
      <c r="J1847" s="467" t="s">
        <v>2069</v>
      </c>
      <c r="K1847" s="467">
        <v>69.010000000000005</v>
      </c>
      <c r="L1847" s="467" t="s">
        <v>10</v>
      </c>
      <c r="M1847" s="467">
        <v>90</v>
      </c>
      <c r="N1847" s="467" t="s">
        <v>306</v>
      </c>
      <c r="O1847" s="467" t="s">
        <v>2184</v>
      </c>
      <c r="P1847" s="467" t="s">
        <v>307</v>
      </c>
      <c r="Q1847" s="467" t="s">
        <v>2168</v>
      </c>
      <c r="R1847" s="467" t="s">
        <v>308</v>
      </c>
      <c r="S1847" s="467" t="s">
        <v>61</v>
      </c>
      <c r="T1847" s="467" t="s">
        <v>240</v>
      </c>
      <c r="U1847" s="467" t="s">
        <v>302</v>
      </c>
      <c r="V1847" s="467">
        <v>75.290000000000006</v>
      </c>
      <c r="W1847" s="467">
        <v>90</v>
      </c>
    </row>
    <row r="1848" spans="1:23">
      <c r="A1848" s="467"/>
      <c r="B1848" s="467"/>
      <c r="C1848" s="468" t="s">
        <v>4690</v>
      </c>
      <c r="D1848" s="467" t="s">
        <v>221</v>
      </c>
      <c r="E1848" s="467" t="s">
        <v>259</v>
      </c>
      <c r="F1848" s="472">
        <v>43708</v>
      </c>
      <c r="G1848" s="467" t="s">
        <v>2066</v>
      </c>
      <c r="H1848" s="467" t="s">
        <v>4527</v>
      </c>
      <c r="I1848" s="467" t="s">
        <v>2332</v>
      </c>
      <c r="J1848" s="467" t="s">
        <v>2070</v>
      </c>
      <c r="K1848" s="467">
        <v>30.67</v>
      </c>
      <c r="L1848" s="467" t="s">
        <v>10</v>
      </c>
      <c r="M1848" s="467">
        <v>40</v>
      </c>
      <c r="N1848" s="467" t="s">
        <v>306</v>
      </c>
      <c r="O1848" s="467" t="s">
        <v>2184</v>
      </c>
      <c r="P1848" s="467" t="s">
        <v>307</v>
      </c>
      <c r="Q1848" s="467" t="s">
        <v>2168</v>
      </c>
      <c r="R1848" s="467" t="s">
        <v>308</v>
      </c>
      <c r="S1848" s="467" t="s">
        <v>61</v>
      </c>
      <c r="T1848" s="467" t="s">
        <v>240</v>
      </c>
      <c r="U1848" s="467" t="s">
        <v>302</v>
      </c>
      <c r="V1848" s="467">
        <v>33.46</v>
      </c>
      <c r="W1848" s="467">
        <v>40</v>
      </c>
    </row>
    <row r="1849" spans="1:23">
      <c r="A1849" s="467"/>
      <c r="B1849" s="467"/>
      <c r="C1849" s="468" t="s">
        <v>4691</v>
      </c>
      <c r="D1849" s="467" t="s">
        <v>221</v>
      </c>
      <c r="E1849" s="467" t="s">
        <v>259</v>
      </c>
      <c r="F1849" s="472">
        <v>43708</v>
      </c>
      <c r="G1849" s="467" t="s">
        <v>2066</v>
      </c>
      <c r="H1849" s="467" t="s">
        <v>4527</v>
      </c>
      <c r="I1849" s="467" t="s">
        <v>2332</v>
      </c>
      <c r="J1849" s="467" t="s">
        <v>2071</v>
      </c>
      <c r="K1849" s="467">
        <v>27.57</v>
      </c>
      <c r="L1849" s="467" t="s">
        <v>10</v>
      </c>
      <c r="M1849" s="467">
        <v>35.96</v>
      </c>
      <c r="N1849" s="467" t="s">
        <v>306</v>
      </c>
      <c r="O1849" s="467" t="s">
        <v>2184</v>
      </c>
      <c r="P1849" s="467" t="s">
        <v>307</v>
      </c>
      <c r="Q1849" s="467" t="s">
        <v>2168</v>
      </c>
      <c r="R1849" s="467" t="s">
        <v>308</v>
      </c>
      <c r="S1849" s="467" t="s">
        <v>61</v>
      </c>
      <c r="T1849" s="467" t="s">
        <v>240</v>
      </c>
      <c r="U1849" s="467" t="s">
        <v>302</v>
      </c>
      <c r="V1849" s="467">
        <v>30.08</v>
      </c>
      <c r="W1849" s="467">
        <v>35.96</v>
      </c>
    </row>
    <row r="1850" spans="1:23">
      <c r="A1850" s="467"/>
      <c r="B1850" s="467"/>
      <c r="C1850" s="468" t="s">
        <v>4692</v>
      </c>
      <c r="D1850" s="467" t="s">
        <v>221</v>
      </c>
      <c r="E1850" s="467" t="s">
        <v>259</v>
      </c>
      <c r="F1850" s="472">
        <v>43738</v>
      </c>
      <c r="G1850" s="467" t="s">
        <v>1520</v>
      </c>
      <c r="H1850" s="467" t="s">
        <v>2604</v>
      </c>
      <c r="I1850" s="467" t="s">
        <v>2248</v>
      </c>
      <c r="J1850" s="467" t="s">
        <v>1674</v>
      </c>
      <c r="K1850" s="467">
        <v>201.2</v>
      </c>
      <c r="L1850" s="467" t="s">
        <v>10</v>
      </c>
      <c r="M1850" s="467">
        <v>250</v>
      </c>
      <c r="N1850" s="467" t="s">
        <v>350</v>
      </c>
      <c r="O1850" s="467" t="s">
        <v>2249</v>
      </c>
      <c r="P1850" s="467" t="s">
        <v>307</v>
      </c>
      <c r="Q1850" s="467" t="s">
        <v>2168</v>
      </c>
      <c r="R1850" s="467" t="s">
        <v>351</v>
      </c>
      <c r="S1850" s="467" t="s">
        <v>61</v>
      </c>
      <c r="T1850" s="467" t="s">
        <v>240</v>
      </c>
      <c r="U1850" s="467" t="s">
        <v>302</v>
      </c>
      <c r="V1850" s="467">
        <v>222.24</v>
      </c>
      <c r="W1850" s="467">
        <v>250</v>
      </c>
    </row>
    <row r="1851" spans="1:23">
      <c r="A1851" s="467"/>
      <c r="B1851" s="467"/>
      <c r="C1851" s="468" t="s">
        <v>4693</v>
      </c>
      <c r="D1851" s="467" t="s">
        <v>221</v>
      </c>
      <c r="E1851" s="467" t="s">
        <v>259</v>
      </c>
      <c r="F1851" s="472">
        <v>43738</v>
      </c>
      <c r="G1851" s="467" t="s">
        <v>1520</v>
      </c>
      <c r="H1851" s="467" t="s">
        <v>2604</v>
      </c>
      <c r="I1851" s="467" t="s">
        <v>2248</v>
      </c>
      <c r="J1851" s="467" t="s">
        <v>1675</v>
      </c>
      <c r="K1851" s="467">
        <v>152.91</v>
      </c>
      <c r="L1851" s="467" t="s">
        <v>10</v>
      </c>
      <c r="M1851" s="467">
        <v>190</v>
      </c>
      <c r="N1851" s="467" t="s">
        <v>350</v>
      </c>
      <c r="O1851" s="467" t="s">
        <v>2249</v>
      </c>
      <c r="P1851" s="467" t="s">
        <v>307</v>
      </c>
      <c r="Q1851" s="467" t="s">
        <v>2168</v>
      </c>
      <c r="R1851" s="467" t="s">
        <v>351</v>
      </c>
      <c r="S1851" s="467" t="s">
        <v>61</v>
      </c>
      <c r="T1851" s="467" t="s">
        <v>240</v>
      </c>
      <c r="U1851" s="467" t="s">
        <v>302</v>
      </c>
      <c r="V1851" s="467">
        <v>168.9</v>
      </c>
      <c r="W1851" s="467">
        <v>190</v>
      </c>
    </row>
    <row r="1852" spans="1:23">
      <c r="A1852" s="467"/>
      <c r="B1852" s="467"/>
      <c r="C1852" s="468" t="s">
        <v>4694</v>
      </c>
      <c r="D1852" s="467" t="s">
        <v>221</v>
      </c>
      <c r="E1852" s="467" t="s">
        <v>259</v>
      </c>
      <c r="F1852" s="472">
        <v>43738</v>
      </c>
      <c r="G1852" s="467" t="s">
        <v>1520</v>
      </c>
      <c r="H1852" s="467" t="s">
        <v>2604</v>
      </c>
      <c r="I1852" s="467" t="s">
        <v>2248</v>
      </c>
      <c r="J1852" s="467" t="s">
        <v>1676</v>
      </c>
      <c r="K1852" s="467">
        <v>120.72</v>
      </c>
      <c r="L1852" s="467" t="s">
        <v>10</v>
      </c>
      <c r="M1852" s="467">
        <v>150</v>
      </c>
      <c r="N1852" s="467" t="s">
        <v>350</v>
      </c>
      <c r="O1852" s="467" t="s">
        <v>2249</v>
      </c>
      <c r="P1852" s="467" t="s">
        <v>307</v>
      </c>
      <c r="Q1852" s="467" t="s">
        <v>2168</v>
      </c>
      <c r="R1852" s="467" t="s">
        <v>351</v>
      </c>
      <c r="S1852" s="467" t="s">
        <v>61</v>
      </c>
      <c r="T1852" s="467" t="s">
        <v>240</v>
      </c>
      <c r="U1852" s="467" t="s">
        <v>302</v>
      </c>
      <c r="V1852" s="467">
        <v>133.35</v>
      </c>
      <c r="W1852" s="467">
        <v>150</v>
      </c>
    </row>
    <row r="1853" spans="1:23">
      <c r="A1853" s="467"/>
      <c r="B1853" s="467"/>
      <c r="C1853" s="468" t="s">
        <v>4695</v>
      </c>
      <c r="D1853" s="467" t="s">
        <v>221</v>
      </c>
      <c r="E1853" s="467" t="s">
        <v>259</v>
      </c>
      <c r="F1853" s="472">
        <v>43738</v>
      </c>
      <c r="G1853" s="467" t="s">
        <v>1520</v>
      </c>
      <c r="H1853" s="467" t="s">
        <v>2604</v>
      </c>
      <c r="I1853" s="467" t="s">
        <v>2248</v>
      </c>
      <c r="J1853" s="467" t="s">
        <v>1677</v>
      </c>
      <c r="K1853" s="467">
        <v>321.92</v>
      </c>
      <c r="L1853" s="467" t="s">
        <v>10</v>
      </c>
      <c r="M1853" s="467">
        <v>400</v>
      </c>
      <c r="N1853" s="467" t="s">
        <v>350</v>
      </c>
      <c r="O1853" s="467" t="s">
        <v>2249</v>
      </c>
      <c r="P1853" s="467" t="s">
        <v>307</v>
      </c>
      <c r="Q1853" s="467" t="s">
        <v>2168</v>
      </c>
      <c r="R1853" s="467" t="s">
        <v>351</v>
      </c>
      <c r="S1853" s="467" t="s">
        <v>61</v>
      </c>
      <c r="T1853" s="467" t="s">
        <v>240</v>
      </c>
      <c r="U1853" s="467" t="s">
        <v>302</v>
      </c>
      <c r="V1853" s="467">
        <v>355.59</v>
      </c>
      <c r="W1853" s="467">
        <v>400</v>
      </c>
    </row>
    <row r="1854" spans="1:23">
      <c r="A1854" s="467"/>
      <c r="B1854" s="467"/>
      <c r="C1854" s="468" t="s">
        <v>4696</v>
      </c>
      <c r="D1854" s="467" t="s">
        <v>221</v>
      </c>
      <c r="E1854" s="467" t="s">
        <v>259</v>
      </c>
      <c r="F1854" s="472">
        <v>43738</v>
      </c>
      <c r="G1854" s="467" t="s">
        <v>1520</v>
      </c>
      <c r="H1854" s="467" t="s">
        <v>2604</v>
      </c>
      <c r="I1854" s="467" t="s">
        <v>2248</v>
      </c>
      <c r="J1854" s="467" t="s">
        <v>1678</v>
      </c>
      <c r="K1854" s="467">
        <v>160.96</v>
      </c>
      <c r="L1854" s="467" t="s">
        <v>10</v>
      </c>
      <c r="M1854" s="467">
        <v>200</v>
      </c>
      <c r="N1854" s="467" t="s">
        <v>350</v>
      </c>
      <c r="O1854" s="467" t="s">
        <v>2249</v>
      </c>
      <c r="P1854" s="467" t="s">
        <v>307</v>
      </c>
      <c r="Q1854" s="467" t="s">
        <v>2168</v>
      </c>
      <c r="R1854" s="467" t="s">
        <v>351</v>
      </c>
      <c r="S1854" s="467" t="s">
        <v>61</v>
      </c>
      <c r="T1854" s="467" t="s">
        <v>240</v>
      </c>
      <c r="U1854" s="467" t="s">
        <v>302</v>
      </c>
      <c r="V1854" s="467">
        <v>177.79</v>
      </c>
      <c r="W1854" s="467">
        <v>200</v>
      </c>
    </row>
    <row r="1855" spans="1:23">
      <c r="A1855" s="467"/>
      <c r="B1855" s="467"/>
      <c r="C1855" s="468" t="s">
        <v>4697</v>
      </c>
      <c r="D1855" s="467" t="s">
        <v>221</v>
      </c>
      <c r="E1855" s="467" t="s">
        <v>259</v>
      </c>
      <c r="F1855" s="472">
        <v>43738</v>
      </c>
      <c r="G1855" s="467" t="s">
        <v>1520</v>
      </c>
      <c r="H1855" s="467" t="s">
        <v>2604</v>
      </c>
      <c r="I1855" s="467" t="s">
        <v>2248</v>
      </c>
      <c r="J1855" s="467" t="s">
        <v>1679</v>
      </c>
      <c r="K1855" s="467">
        <v>160.96</v>
      </c>
      <c r="L1855" s="467" t="s">
        <v>10</v>
      </c>
      <c r="M1855" s="467">
        <v>200</v>
      </c>
      <c r="N1855" s="467" t="s">
        <v>350</v>
      </c>
      <c r="O1855" s="467" t="s">
        <v>2249</v>
      </c>
      <c r="P1855" s="467" t="s">
        <v>307</v>
      </c>
      <c r="Q1855" s="467" t="s">
        <v>2168</v>
      </c>
      <c r="R1855" s="467" t="s">
        <v>351</v>
      </c>
      <c r="S1855" s="467" t="s">
        <v>61</v>
      </c>
      <c r="T1855" s="467" t="s">
        <v>240</v>
      </c>
      <c r="U1855" s="467" t="s">
        <v>302</v>
      </c>
      <c r="V1855" s="467">
        <v>177.79</v>
      </c>
      <c r="W1855" s="467">
        <v>200</v>
      </c>
    </row>
    <row r="1856" spans="1:23">
      <c r="A1856" s="467"/>
      <c r="B1856" s="467"/>
      <c r="C1856" s="468" t="s">
        <v>4698</v>
      </c>
      <c r="D1856" s="467" t="s">
        <v>221</v>
      </c>
      <c r="E1856" s="467" t="s">
        <v>259</v>
      </c>
      <c r="F1856" s="472">
        <v>43738</v>
      </c>
      <c r="G1856" s="467" t="s">
        <v>1520</v>
      </c>
      <c r="H1856" s="467" t="s">
        <v>2604</v>
      </c>
      <c r="I1856" s="467" t="s">
        <v>2248</v>
      </c>
      <c r="J1856" s="467" t="s">
        <v>1680</v>
      </c>
      <c r="K1856" s="467">
        <v>283.02</v>
      </c>
      <c r="L1856" s="467" t="s">
        <v>10</v>
      </c>
      <c r="M1856" s="467">
        <v>351.67</v>
      </c>
      <c r="N1856" s="467" t="s">
        <v>350</v>
      </c>
      <c r="O1856" s="467" t="s">
        <v>2249</v>
      </c>
      <c r="P1856" s="467" t="s">
        <v>307</v>
      </c>
      <c r="Q1856" s="467" t="s">
        <v>2168</v>
      </c>
      <c r="R1856" s="467" t="s">
        <v>351</v>
      </c>
      <c r="S1856" s="467" t="s">
        <v>61</v>
      </c>
      <c r="T1856" s="467" t="s">
        <v>240</v>
      </c>
      <c r="U1856" s="467" t="s">
        <v>302</v>
      </c>
      <c r="V1856" s="467">
        <v>312.62</v>
      </c>
      <c r="W1856" s="467">
        <v>351.67</v>
      </c>
    </row>
    <row r="1857" spans="1:23">
      <c r="A1857" s="467"/>
      <c r="B1857" s="467"/>
      <c r="C1857" s="468" t="s">
        <v>4699</v>
      </c>
      <c r="D1857" s="467" t="s">
        <v>221</v>
      </c>
      <c r="E1857" s="467" t="s">
        <v>259</v>
      </c>
      <c r="F1857" s="472">
        <v>43738</v>
      </c>
      <c r="G1857" s="467" t="s">
        <v>1520</v>
      </c>
      <c r="H1857" s="467" t="s">
        <v>2604</v>
      </c>
      <c r="I1857" s="467" t="s">
        <v>2248</v>
      </c>
      <c r="J1857" s="467" t="s">
        <v>1681</v>
      </c>
      <c r="K1857" s="467">
        <v>510.24</v>
      </c>
      <c r="L1857" s="467" t="s">
        <v>10</v>
      </c>
      <c r="M1857" s="467">
        <v>634</v>
      </c>
      <c r="N1857" s="467" t="s">
        <v>350</v>
      </c>
      <c r="O1857" s="467" t="s">
        <v>2249</v>
      </c>
      <c r="P1857" s="467" t="s">
        <v>307</v>
      </c>
      <c r="Q1857" s="467" t="s">
        <v>2168</v>
      </c>
      <c r="R1857" s="467" t="s">
        <v>351</v>
      </c>
      <c r="S1857" s="467" t="s">
        <v>61</v>
      </c>
      <c r="T1857" s="467" t="s">
        <v>240</v>
      </c>
      <c r="U1857" s="467" t="s">
        <v>302</v>
      </c>
      <c r="V1857" s="467">
        <v>563.61</v>
      </c>
      <c r="W1857" s="467">
        <v>634</v>
      </c>
    </row>
    <row r="1858" spans="1:23">
      <c r="A1858" s="467"/>
      <c r="B1858" s="467"/>
      <c r="C1858" s="468" t="s">
        <v>4700</v>
      </c>
      <c r="D1858" s="467" t="s">
        <v>221</v>
      </c>
      <c r="E1858" s="467" t="s">
        <v>259</v>
      </c>
      <c r="F1858" s="472">
        <v>43738</v>
      </c>
      <c r="G1858" s="467" t="s">
        <v>1520</v>
      </c>
      <c r="H1858" s="467" t="s">
        <v>2604</v>
      </c>
      <c r="I1858" s="467" t="s">
        <v>2248</v>
      </c>
      <c r="J1858" s="467" t="s">
        <v>1682</v>
      </c>
      <c r="K1858" s="467">
        <v>510.24</v>
      </c>
      <c r="L1858" s="467" t="s">
        <v>10</v>
      </c>
      <c r="M1858" s="467">
        <v>634</v>
      </c>
      <c r="N1858" s="467" t="s">
        <v>350</v>
      </c>
      <c r="O1858" s="467" t="s">
        <v>2249</v>
      </c>
      <c r="P1858" s="467" t="s">
        <v>307</v>
      </c>
      <c r="Q1858" s="467" t="s">
        <v>2168</v>
      </c>
      <c r="R1858" s="467" t="s">
        <v>351</v>
      </c>
      <c r="S1858" s="467" t="s">
        <v>61</v>
      </c>
      <c r="T1858" s="467" t="s">
        <v>240</v>
      </c>
      <c r="U1858" s="467" t="s">
        <v>302</v>
      </c>
      <c r="V1858" s="467">
        <v>563.61</v>
      </c>
      <c r="W1858" s="467">
        <v>634</v>
      </c>
    </row>
    <row r="1859" spans="1:23">
      <c r="A1859" s="467"/>
      <c r="B1859" s="467"/>
      <c r="C1859" s="468" t="s">
        <v>4701</v>
      </c>
      <c r="D1859" s="467" t="s">
        <v>221</v>
      </c>
      <c r="E1859" s="467" t="s">
        <v>259</v>
      </c>
      <c r="F1859" s="472">
        <v>43738</v>
      </c>
      <c r="G1859" s="467" t="s">
        <v>1520</v>
      </c>
      <c r="H1859" s="467" t="s">
        <v>2604</v>
      </c>
      <c r="I1859" s="467" t="s">
        <v>2248</v>
      </c>
      <c r="J1859" s="467" t="s">
        <v>1683</v>
      </c>
      <c r="K1859" s="467">
        <v>201.2</v>
      </c>
      <c r="L1859" s="467" t="s">
        <v>10</v>
      </c>
      <c r="M1859" s="467">
        <v>250</v>
      </c>
      <c r="N1859" s="467" t="s">
        <v>350</v>
      </c>
      <c r="O1859" s="467" t="s">
        <v>2249</v>
      </c>
      <c r="P1859" s="467" t="s">
        <v>307</v>
      </c>
      <c r="Q1859" s="467" t="s">
        <v>2168</v>
      </c>
      <c r="R1859" s="467" t="s">
        <v>351</v>
      </c>
      <c r="S1859" s="467" t="s">
        <v>61</v>
      </c>
      <c r="T1859" s="467" t="s">
        <v>240</v>
      </c>
      <c r="U1859" s="467" t="s">
        <v>302</v>
      </c>
      <c r="V1859" s="467">
        <v>222.24</v>
      </c>
      <c r="W1859" s="467">
        <v>250</v>
      </c>
    </row>
    <row r="1860" spans="1:23">
      <c r="A1860" s="467"/>
      <c r="B1860" s="467"/>
      <c r="C1860" s="468" t="s">
        <v>4702</v>
      </c>
      <c r="D1860" s="467" t="s">
        <v>221</v>
      </c>
      <c r="E1860" s="467" t="s">
        <v>259</v>
      </c>
      <c r="F1860" s="472">
        <v>43738</v>
      </c>
      <c r="G1860" s="467" t="s">
        <v>1520</v>
      </c>
      <c r="H1860" s="467" t="s">
        <v>2604</v>
      </c>
      <c r="I1860" s="467" t="s">
        <v>2248</v>
      </c>
      <c r="J1860" s="467" t="s">
        <v>1684</v>
      </c>
      <c r="K1860" s="467">
        <v>152.91</v>
      </c>
      <c r="L1860" s="467" t="s">
        <v>10</v>
      </c>
      <c r="M1860" s="467">
        <v>190</v>
      </c>
      <c r="N1860" s="467" t="s">
        <v>350</v>
      </c>
      <c r="O1860" s="467" t="s">
        <v>2249</v>
      </c>
      <c r="P1860" s="467" t="s">
        <v>307</v>
      </c>
      <c r="Q1860" s="467" t="s">
        <v>2168</v>
      </c>
      <c r="R1860" s="467" t="s">
        <v>351</v>
      </c>
      <c r="S1860" s="467" t="s">
        <v>61</v>
      </c>
      <c r="T1860" s="467" t="s">
        <v>240</v>
      </c>
      <c r="U1860" s="467" t="s">
        <v>302</v>
      </c>
      <c r="V1860" s="467">
        <v>168.9</v>
      </c>
      <c r="W1860" s="467">
        <v>190</v>
      </c>
    </row>
    <row r="1861" spans="1:23">
      <c r="A1861" s="467"/>
      <c r="B1861" s="467"/>
      <c r="C1861" s="468" t="s">
        <v>4703</v>
      </c>
      <c r="D1861" s="467" t="s">
        <v>221</v>
      </c>
      <c r="E1861" s="467" t="s">
        <v>259</v>
      </c>
      <c r="F1861" s="472">
        <v>43738</v>
      </c>
      <c r="G1861" s="467" t="s">
        <v>1520</v>
      </c>
      <c r="H1861" s="467" t="s">
        <v>2604</v>
      </c>
      <c r="I1861" s="467" t="s">
        <v>2248</v>
      </c>
      <c r="J1861" s="467" t="s">
        <v>1685</v>
      </c>
      <c r="K1861" s="467">
        <v>120.72</v>
      </c>
      <c r="L1861" s="467" t="s">
        <v>10</v>
      </c>
      <c r="M1861" s="467">
        <v>150</v>
      </c>
      <c r="N1861" s="467" t="s">
        <v>350</v>
      </c>
      <c r="O1861" s="467" t="s">
        <v>2249</v>
      </c>
      <c r="P1861" s="467" t="s">
        <v>307</v>
      </c>
      <c r="Q1861" s="467" t="s">
        <v>2168</v>
      </c>
      <c r="R1861" s="467" t="s">
        <v>351</v>
      </c>
      <c r="S1861" s="467" t="s">
        <v>61</v>
      </c>
      <c r="T1861" s="467" t="s">
        <v>240</v>
      </c>
      <c r="U1861" s="467" t="s">
        <v>302</v>
      </c>
      <c r="V1861" s="467">
        <v>133.35</v>
      </c>
      <c r="W1861" s="467">
        <v>150</v>
      </c>
    </row>
    <row r="1862" spans="1:23">
      <c r="A1862" s="467"/>
      <c r="B1862" s="467"/>
      <c r="C1862" s="468" t="s">
        <v>4704</v>
      </c>
      <c r="D1862" s="467" t="s">
        <v>221</v>
      </c>
      <c r="E1862" s="467" t="s">
        <v>259</v>
      </c>
      <c r="F1862" s="472">
        <v>43738</v>
      </c>
      <c r="G1862" s="467" t="s">
        <v>1520</v>
      </c>
      <c r="H1862" s="467" t="s">
        <v>2604</v>
      </c>
      <c r="I1862" s="467" t="s">
        <v>2248</v>
      </c>
      <c r="J1862" s="467" t="s">
        <v>1686</v>
      </c>
      <c r="K1862" s="467">
        <v>321.92</v>
      </c>
      <c r="L1862" s="467" t="s">
        <v>10</v>
      </c>
      <c r="M1862" s="467">
        <v>400</v>
      </c>
      <c r="N1862" s="467" t="s">
        <v>350</v>
      </c>
      <c r="O1862" s="467" t="s">
        <v>2249</v>
      </c>
      <c r="P1862" s="467" t="s">
        <v>307</v>
      </c>
      <c r="Q1862" s="467" t="s">
        <v>2168</v>
      </c>
      <c r="R1862" s="467" t="s">
        <v>351</v>
      </c>
      <c r="S1862" s="467" t="s">
        <v>61</v>
      </c>
      <c r="T1862" s="467" t="s">
        <v>240</v>
      </c>
      <c r="U1862" s="467" t="s">
        <v>302</v>
      </c>
      <c r="V1862" s="467">
        <v>355.59</v>
      </c>
      <c r="W1862" s="467">
        <v>400</v>
      </c>
    </row>
    <row r="1863" spans="1:23">
      <c r="A1863" s="467"/>
      <c r="B1863" s="467"/>
      <c r="C1863" s="468" t="s">
        <v>4705</v>
      </c>
      <c r="D1863" s="467" t="s">
        <v>221</v>
      </c>
      <c r="E1863" s="467" t="s">
        <v>259</v>
      </c>
      <c r="F1863" s="472">
        <v>43738</v>
      </c>
      <c r="G1863" s="467" t="s">
        <v>1520</v>
      </c>
      <c r="H1863" s="467" t="s">
        <v>2604</v>
      </c>
      <c r="I1863" s="467" t="s">
        <v>2248</v>
      </c>
      <c r="J1863" s="467" t="s">
        <v>1687</v>
      </c>
      <c r="K1863" s="467">
        <v>160.96</v>
      </c>
      <c r="L1863" s="467" t="s">
        <v>10</v>
      </c>
      <c r="M1863" s="467">
        <v>200</v>
      </c>
      <c r="N1863" s="467" t="s">
        <v>350</v>
      </c>
      <c r="O1863" s="467" t="s">
        <v>2249</v>
      </c>
      <c r="P1863" s="467" t="s">
        <v>307</v>
      </c>
      <c r="Q1863" s="467" t="s">
        <v>2168</v>
      </c>
      <c r="R1863" s="467" t="s">
        <v>351</v>
      </c>
      <c r="S1863" s="467" t="s">
        <v>61</v>
      </c>
      <c r="T1863" s="467" t="s">
        <v>240</v>
      </c>
      <c r="U1863" s="467" t="s">
        <v>302</v>
      </c>
      <c r="V1863" s="467">
        <v>177.79</v>
      </c>
      <c r="W1863" s="467">
        <v>200</v>
      </c>
    </row>
    <row r="1864" spans="1:23">
      <c r="A1864" s="467"/>
      <c r="B1864" s="467"/>
      <c r="C1864" s="468" t="s">
        <v>4706</v>
      </c>
      <c r="D1864" s="467" t="s">
        <v>221</v>
      </c>
      <c r="E1864" s="467" t="s">
        <v>259</v>
      </c>
      <c r="F1864" s="472">
        <v>43738</v>
      </c>
      <c r="G1864" s="467" t="s">
        <v>1520</v>
      </c>
      <c r="H1864" s="467" t="s">
        <v>2604</v>
      </c>
      <c r="I1864" s="467" t="s">
        <v>2248</v>
      </c>
      <c r="J1864" s="467" t="s">
        <v>1688</v>
      </c>
      <c r="K1864" s="467">
        <v>160.96</v>
      </c>
      <c r="L1864" s="467" t="s">
        <v>10</v>
      </c>
      <c r="M1864" s="467">
        <v>200</v>
      </c>
      <c r="N1864" s="467" t="s">
        <v>350</v>
      </c>
      <c r="O1864" s="467" t="s">
        <v>2249</v>
      </c>
      <c r="P1864" s="467" t="s">
        <v>307</v>
      </c>
      <c r="Q1864" s="467" t="s">
        <v>2168</v>
      </c>
      <c r="R1864" s="467" t="s">
        <v>351</v>
      </c>
      <c r="S1864" s="467" t="s">
        <v>61</v>
      </c>
      <c r="T1864" s="467" t="s">
        <v>240</v>
      </c>
      <c r="U1864" s="467" t="s">
        <v>302</v>
      </c>
      <c r="V1864" s="467">
        <v>177.79</v>
      </c>
      <c r="W1864" s="467">
        <v>200</v>
      </c>
    </row>
    <row r="1865" spans="1:23">
      <c r="A1865" s="467"/>
      <c r="B1865" s="467"/>
      <c r="C1865" s="468" t="s">
        <v>4707</v>
      </c>
      <c r="D1865" s="467" t="s">
        <v>221</v>
      </c>
      <c r="E1865" s="467" t="s">
        <v>259</v>
      </c>
      <c r="F1865" s="472">
        <v>43738</v>
      </c>
      <c r="G1865" s="467" t="s">
        <v>1520</v>
      </c>
      <c r="H1865" s="467" t="s">
        <v>2604</v>
      </c>
      <c r="I1865" s="467" t="s">
        <v>2248</v>
      </c>
      <c r="J1865" s="467" t="s">
        <v>1689</v>
      </c>
      <c r="K1865" s="467">
        <v>17.38</v>
      </c>
      <c r="L1865" s="467" t="s">
        <v>10</v>
      </c>
      <c r="M1865" s="467">
        <v>21.6</v>
      </c>
      <c r="N1865" s="467" t="s">
        <v>350</v>
      </c>
      <c r="O1865" s="467" t="s">
        <v>2249</v>
      </c>
      <c r="P1865" s="467" t="s">
        <v>307</v>
      </c>
      <c r="Q1865" s="467" t="s">
        <v>2168</v>
      </c>
      <c r="R1865" s="467" t="s">
        <v>351</v>
      </c>
      <c r="S1865" s="467" t="s">
        <v>61</v>
      </c>
      <c r="T1865" s="467" t="s">
        <v>240</v>
      </c>
      <c r="U1865" s="467" t="s">
        <v>302</v>
      </c>
      <c r="V1865" s="467">
        <v>19.2</v>
      </c>
      <c r="W1865" s="467">
        <v>21.6</v>
      </c>
    </row>
    <row r="1866" spans="1:23">
      <c r="A1866" s="467"/>
      <c r="B1866" s="467"/>
      <c r="C1866" s="468" t="s">
        <v>4708</v>
      </c>
      <c r="D1866" s="467" t="s">
        <v>221</v>
      </c>
      <c r="E1866" s="467" t="s">
        <v>259</v>
      </c>
      <c r="F1866" s="472">
        <v>43738</v>
      </c>
      <c r="G1866" s="467" t="s">
        <v>1520</v>
      </c>
      <c r="H1866" s="467" t="s">
        <v>2604</v>
      </c>
      <c r="I1866" s="467" t="s">
        <v>2248</v>
      </c>
      <c r="J1866" s="467" t="s">
        <v>1690</v>
      </c>
      <c r="K1866" s="467">
        <v>72.430000000000007</v>
      </c>
      <c r="L1866" s="467" t="s">
        <v>10</v>
      </c>
      <c r="M1866" s="467">
        <v>90</v>
      </c>
      <c r="N1866" s="467" t="s">
        <v>350</v>
      </c>
      <c r="O1866" s="467" t="s">
        <v>2249</v>
      </c>
      <c r="P1866" s="467" t="s">
        <v>307</v>
      </c>
      <c r="Q1866" s="467" t="s">
        <v>2168</v>
      </c>
      <c r="R1866" s="467" t="s">
        <v>351</v>
      </c>
      <c r="S1866" s="467" t="s">
        <v>61</v>
      </c>
      <c r="T1866" s="467" t="s">
        <v>240</v>
      </c>
      <c r="U1866" s="467" t="s">
        <v>302</v>
      </c>
      <c r="V1866" s="467">
        <v>80.010000000000005</v>
      </c>
      <c r="W1866" s="467">
        <v>90</v>
      </c>
    </row>
    <row r="1867" spans="1:23">
      <c r="A1867" s="467"/>
      <c r="B1867" s="467"/>
      <c r="C1867" s="468" t="s">
        <v>4709</v>
      </c>
      <c r="D1867" s="467" t="s">
        <v>221</v>
      </c>
      <c r="E1867" s="467" t="s">
        <v>259</v>
      </c>
      <c r="F1867" s="472">
        <v>43738</v>
      </c>
      <c r="G1867" s="467" t="s">
        <v>1520</v>
      </c>
      <c r="H1867" s="467" t="s">
        <v>2604</v>
      </c>
      <c r="I1867" s="467" t="s">
        <v>2248</v>
      </c>
      <c r="J1867" s="467" t="s">
        <v>1691</v>
      </c>
      <c r="K1867" s="467">
        <v>64.38</v>
      </c>
      <c r="L1867" s="467" t="s">
        <v>10</v>
      </c>
      <c r="M1867" s="467">
        <v>80</v>
      </c>
      <c r="N1867" s="467" t="s">
        <v>350</v>
      </c>
      <c r="O1867" s="467" t="s">
        <v>2249</v>
      </c>
      <c r="P1867" s="467" t="s">
        <v>307</v>
      </c>
      <c r="Q1867" s="467" t="s">
        <v>2168</v>
      </c>
      <c r="R1867" s="467" t="s">
        <v>351</v>
      </c>
      <c r="S1867" s="467" t="s">
        <v>61</v>
      </c>
      <c r="T1867" s="467" t="s">
        <v>240</v>
      </c>
      <c r="U1867" s="467" t="s">
        <v>302</v>
      </c>
      <c r="V1867" s="467">
        <v>71.11</v>
      </c>
      <c r="W1867" s="467">
        <v>80</v>
      </c>
    </row>
    <row r="1868" spans="1:23">
      <c r="A1868" s="467"/>
      <c r="B1868" s="467"/>
      <c r="C1868" s="468" t="s">
        <v>4710</v>
      </c>
      <c r="D1868" s="467" t="s">
        <v>221</v>
      </c>
      <c r="E1868" s="467" t="s">
        <v>259</v>
      </c>
      <c r="F1868" s="472">
        <v>43738</v>
      </c>
      <c r="G1868" s="467" t="s">
        <v>1520</v>
      </c>
      <c r="H1868" s="467" t="s">
        <v>2604</v>
      </c>
      <c r="I1868" s="467" t="s">
        <v>2248</v>
      </c>
      <c r="J1868" s="467" t="s">
        <v>1692</v>
      </c>
      <c r="K1868" s="467">
        <v>24.14</v>
      </c>
      <c r="L1868" s="467" t="s">
        <v>10</v>
      </c>
      <c r="M1868" s="467">
        <v>30</v>
      </c>
      <c r="N1868" s="467" t="s">
        <v>350</v>
      </c>
      <c r="O1868" s="467" t="s">
        <v>2249</v>
      </c>
      <c r="P1868" s="467" t="s">
        <v>307</v>
      </c>
      <c r="Q1868" s="467" t="s">
        <v>2168</v>
      </c>
      <c r="R1868" s="467" t="s">
        <v>351</v>
      </c>
      <c r="S1868" s="467" t="s">
        <v>61</v>
      </c>
      <c r="T1868" s="467" t="s">
        <v>240</v>
      </c>
      <c r="U1868" s="467" t="s">
        <v>302</v>
      </c>
      <c r="V1868" s="467">
        <v>26.66</v>
      </c>
      <c r="W1868" s="467">
        <v>30</v>
      </c>
    </row>
    <row r="1869" spans="1:23">
      <c r="A1869" s="467"/>
      <c r="B1869" s="467"/>
      <c r="C1869" s="468" t="s">
        <v>4711</v>
      </c>
      <c r="D1869" s="467" t="s">
        <v>221</v>
      </c>
      <c r="E1869" s="467" t="s">
        <v>259</v>
      </c>
      <c r="F1869" s="472">
        <v>43738</v>
      </c>
      <c r="G1869" s="467" t="s">
        <v>1520</v>
      </c>
      <c r="H1869" s="467" t="s">
        <v>2604</v>
      </c>
      <c r="I1869" s="467" t="s">
        <v>2248</v>
      </c>
      <c r="J1869" s="467" t="s">
        <v>1693</v>
      </c>
      <c r="K1869" s="467">
        <v>24.14</v>
      </c>
      <c r="L1869" s="467" t="s">
        <v>10</v>
      </c>
      <c r="M1869" s="467">
        <v>30</v>
      </c>
      <c r="N1869" s="467" t="s">
        <v>350</v>
      </c>
      <c r="O1869" s="467" t="s">
        <v>2249</v>
      </c>
      <c r="P1869" s="467" t="s">
        <v>307</v>
      </c>
      <c r="Q1869" s="467" t="s">
        <v>2168</v>
      </c>
      <c r="R1869" s="467" t="s">
        <v>351</v>
      </c>
      <c r="S1869" s="467" t="s">
        <v>61</v>
      </c>
      <c r="T1869" s="467" t="s">
        <v>240</v>
      </c>
      <c r="U1869" s="467" t="s">
        <v>302</v>
      </c>
      <c r="V1869" s="467">
        <v>26.66</v>
      </c>
      <c r="W1869" s="467">
        <v>30</v>
      </c>
    </row>
    <row r="1870" spans="1:23">
      <c r="A1870" s="467"/>
      <c r="B1870" s="467"/>
      <c r="C1870" s="468" t="s">
        <v>4712</v>
      </c>
      <c r="D1870" s="467" t="s">
        <v>221</v>
      </c>
      <c r="E1870" s="467" t="s">
        <v>259</v>
      </c>
      <c r="F1870" s="472">
        <v>43738</v>
      </c>
      <c r="G1870" s="467" t="s">
        <v>1520</v>
      </c>
      <c r="H1870" s="467" t="s">
        <v>2604</v>
      </c>
      <c r="I1870" s="467" t="s">
        <v>2248</v>
      </c>
      <c r="J1870" s="467" t="s">
        <v>1694</v>
      </c>
      <c r="K1870" s="467">
        <v>72.430000000000007</v>
      </c>
      <c r="L1870" s="467" t="s">
        <v>10</v>
      </c>
      <c r="M1870" s="467">
        <v>90</v>
      </c>
      <c r="N1870" s="467" t="s">
        <v>350</v>
      </c>
      <c r="O1870" s="467" t="s">
        <v>2249</v>
      </c>
      <c r="P1870" s="467" t="s">
        <v>307</v>
      </c>
      <c r="Q1870" s="467" t="s">
        <v>2168</v>
      </c>
      <c r="R1870" s="467" t="s">
        <v>351</v>
      </c>
      <c r="S1870" s="467" t="s">
        <v>61</v>
      </c>
      <c r="T1870" s="467" t="s">
        <v>240</v>
      </c>
      <c r="U1870" s="467" t="s">
        <v>302</v>
      </c>
      <c r="V1870" s="467">
        <v>80.010000000000005</v>
      </c>
      <c r="W1870" s="467">
        <v>90</v>
      </c>
    </row>
    <row r="1871" spans="1:23">
      <c r="A1871" s="467"/>
      <c r="B1871" s="467"/>
      <c r="C1871" s="468" t="s">
        <v>4713</v>
      </c>
      <c r="D1871" s="467" t="s">
        <v>221</v>
      </c>
      <c r="E1871" s="467" t="s">
        <v>259</v>
      </c>
      <c r="F1871" s="472">
        <v>43738</v>
      </c>
      <c r="G1871" s="467" t="s">
        <v>1506</v>
      </c>
      <c r="H1871" s="467" t="s">
        <v>2247</v>
      </c>
      <c r="I1871" s="467" t="s">
        <v>2248</v>
      </c>
      <c r="J1871" s="467" t="s">
        <v>1695</v>
      </c>
      <c r="K1871" s="467">
        <v>38.659999999999997</v>
      </c>
      <c r="L1871" s="467" t="s">
        <v>10</v>
      </c>
      <c r="M1871" s="467">
        <v>50.42</v>
      </c>
      <c r="N1871" s="467" t="s">
        <v>350</v>
      </c>
      <c r="O1871" s="467" t="s">
        <v>2249</v>
      </c>
      <c r="P1871" s="467" t="s">
        <v>307</v>
      </c>
      <c r="Q1871" s="467" t="s">
        <v>2168</v>
      </c>
      <c r="R1871" s="467" t="s">
        <v>308</v>
      </c>
      <c r="S1871" s="467" t="s">
        <v>61</v>
      </c>
      <c r="T1871" s="467" t="s">
        <v>240</v>
      </c>
      <c r="U1871" s="467" t="s">
        <v>302</v>
      </c>
      <c r="V1871" s="467">
        <v>42.7</v>
      </c>
      <c r="W1871" s="467">
        <v>50.42</v>
      </c>
    </row>
    <row r="1872" spans="1:23">
      <c r="A1872" s="467"/>
      <c r="B1872" s="467"/>
      <c r="C1872" s="468" t="s">
        <v>4714</v>
      </c>
      <c r="D1872" s="467" t="s">
        <v>221</v>
      </c>
      <c r="E1872" s="467" t="s">
        <v>259</v>
      </c>
      <c r="F1872" s="472">
        <v>43738</v>
      </c>
      <c r="G1872" s="467" t="s">
        <v>1506</v>
      </c>
      <c r="H1872" s="467" t="s">
        <v>2247</v>
      </c>
      <c r="I1872" s="467" t="s">
        <v>2248</v>
      </c>
      <c r="J1872" s="467" t="s">
        <v>1696</v>
      </c>
      <c r="K1872" s="467">
        <v>6.19</v>
      </c>
      <c r="L1872" s="467" t="s">
        <v>10</v>
      </c>
      <c r="M1872" s="467">
        <v>8.07</v>
      </c>
      <c r="N1872" s="467" t="s">
        <v>350</v>
      </c>
      <c r="O1872" s="467" t="s">
        <v>2249</v>
      </c>
      <c r="P1872" s="467" t="s">
        <v>307</v>
      </c>
      <c r="Q1872" s="467" t="s">
        <v>2168</v>
      </c>
      <c r="R1872" s="467" t="s">
        <v>308</v>
      </c>
      <c r="S1872" s="467" t="s">
        <v>61</v>
      </c>
      <c r="T1872" s="467" t="s">
        <v>240</v>
      </c>
      <c r="U1872" s="467" t="s">
        <v>302</v>
      </c>
      <c r="V1872" s="467">
        <v>6.84</v>
      </c>
      <c r="W1872" s="467">
        <v>8.07</v>
      </c>
    </row>
    <row r="1873" spans="1:23">
      <c r="A1873" s="467"/>
      <c r="B1873" s="467"/>
      <c r="C1873" s="468" t="s">
        <v>4715</v>
      </c>
      <c r="D1873" s="467" t="s">
        <v>221</v>
      </c>
      <c r="E1873" s="467" t="s">
        <v>259</v>
      </c>
      <c r="F1873" s="472">
        <v>43738</v>
      </c>
      <c r="G1873" s="467" t="s">
        <v>1506</v>
      </c>
      <c r="H1873" s="467" t="s">
        <v>2247</v>
      </c>
      <c r="I1873" s="467" t="s">
        <v>2248</v>
      </c>
      <c r="J1873" s="467" t="s">
        <v>1697</v>
      </c>
      <c r="K1873" s="467">
        <v>383.36</v>
      </c>
      <c r="L1873" s="467" t="s">
        <v>10</v>
      </c>
      <c r="M1873" s="467">
        <v>500</v>
      </c>
      <c r="N1873" s="467" t="s">
        <v>350</v>
      </c>
      <c r="O1873" s="467" t="s">
        <v>2249</v>
      </c>
      <c r="P1873" s="467" t="s">
        <v>307</v>
      </c>
      <c r="Q1873" s="467" t="s">
        <v>2168</v>
      </c>
      <c r="R1873" s="467" t="s">
        <v>308</v>
      </c>
      <c r="S1873" s="467" t="s">
        <v>61</v>
      </c>
      <c r="T1873" s="467" t="s">
        <v>240</v>
      </c>
      <c r="U1873" s="467" t="s">
        <v>302</v>
      </c>
      <c r="V1873" s="467">
        <v>423.46</v>
      </c>
      <c r="W1873" s="467">
        <v>500</v>
      </c>
    </row>
    <row r="1874" spans="1:23">
      <c r="A1874" s="467"/>
      <c r="B1874" s="467"/>
      <c r="C1874" s="468" t="s">
        <v>4716</v>
      </c>
      <c r="D1874" s="467" t="s">
        <v>221</v>
      </c>
      <c r="E1874" s="467" t="s">
        <v>259</v>
      </c>
      <c r="F1874" s="472">
        <v>43738</v>
      </c>
      <c r="G1874" s="467" t="s">
        <v>1506</v>
      </c>
      <c r="H1874" s="467" t="s">
        <v>2247</v>
      </c>
      <c r="I1874" s="467" t="s">
        <v>2248</v>
      </c>
      <c r="J1874" s="467" t="s">
        <v>1698</v>
      </c>
      <c r="K1874" s="467">
        <v>306.69</v>
      </c>
      <c r="L1874" s="467" t="s">
        <v>10</v>
      </c>
      <c r="M1874" s="467">
        <v>400</v>
      </c>
      <c r="N1874" s="467" t="s">
        <v>350</v>
      </c>
      <c r="O1874" s="467" t="s">
        <v>2249</v>
      </c>
      <c r="P1874" s="467" t="s">
        <v>307</v>
      </c>
      <c r="Q1874" s="467" t="s">
        <v>2168</v>
      </c>
      <c r="R1874" s="467" t="s">
        <v>308</v>
      </c>
      <c r="S1874" s="467" t="s">
        <v>61</v>
      </c>
      <c r="T1874" s="467" t="s">
        <v>240</v>
      </c>
      <c r="U1874" s="467" t="s">
        <v>302</v>
      </c>
      <c r="V1874" s="467">
        <v>338.77</v>
      </c>
      <c r="W1874" s="467">
        <v>400</v>
      </c>
    </row>
    <row r="1875" spans="1:23">
      <c r="A1875" s="467"/>
      <c r="B1875" s="467"/>
      <c r="C1875" s="468" t="s">
        <v>4717</v>
      </c>
      <c r="D1875" s="467" t="s">
        <v>221</v>
      </c>
      <c r="E1875" s="467" t="s">
        <v>259</v>
      </c>
      <c r="F1875" s="472">
        <v>43738</v>
      </c>
      <c r="G1875" s="467" t="s">
        <v>1506</v>
      </c>
      <c r="H1875" s="467" t="s">
        <v>2247</v>
      </c>
      <c r="I1875" s="467" t="s">
        <v>2248</v>
      </c>
      <c r="J1875" s="467" t="s">
        <v>1699</v>
      </c>
      <c r="K1875" s="467">
        <v>153.34</v>
      </c>
      <c r="L1875" s="467" t="s">
        <v>10</v>
      </c>
      <c r="M1875" s="467">
        <v>200</v>
      </c>
      <c r="N1875" s="467" t="s">
        <v>350</v>
      </c>
      <c r="O1875" s="467" t="s">
        <v>2249</v>
      </c>
      <c r="P1875" s="467" t="s">
        <v>307</v>
      </c>
      <c r="Q1875" s="467" t="s">
        <v>2168</v>
      </c>
      <c r="R1875" s="467" t="s">
        <v>308</v>
      </c>
      <c r="S1875" s="467" t="s">
        <v>61</v>
      </c>
      <c r="T1875" s="467" t="s">
        <v>240</v>
      </c>
      <c r="U1875" s="467" t="s">
        <v>302</v>
      </c>
      <c r="V1875" s="467">
        <v>169.38</v>
      </c>
      <c r="W1875" s="467">
        <v>200</v>
      </c>
    </row>
    <row r="1876" spans="1:23">
      <c r="A1876" s="467"/>
      <c r="B1876" s="467"/>
      <c r="C1876" s="468" t="s">
        <v>4718</v>
      </c>
      <c r="D1876" s="467" t="s">
        <v>221</v>
      </c>
      <c r="E1876" s="467" t="s">
        <v>259</v>
      </c>
      <c r="F1876" s="472">
        <v>43738</v>
      </c>
      <c r="G1876" s="467" t="s">
        <v>1506</v>
      </c>
      <c r="H1876" s="467" t="s">
        <v>2247</v>
      </c>
      <c r="I1876" s="467" t="s">
        <v>2248</v>
      </c>
      <c r="J1876" s="467" t="s">
        <v>1700</v>
      </c>
      <c r="K1876" s="467">
        <v>306.69</v>
      </c>
      <c r="L1876" s="467" t="s">
        <v>10</v>
      </c>
      <c r="M1876" s="467">
        <v>400</v>
      </c>
      <c r="N1876" s="467" t="s">
        <v>350</v>
      </c>
      <c r="O1876" s="467" t="s">
        <v>2249</v>
      </c>
      <c r="P1876" s="467" t="s">
        <v>307</v>
      </c>
      <c r="Q1876" s="467" t="s">
        <v>2168</v>
      </c>
      <c r="R1876" s="467" t="s">
        <v>308</v>
      </c>
      <c r="S1876" s="467" t="s">
        <v>61</v>
      </c>
      <c r="T1876" s="467" t="s">
        <v>240</v>
      </c>
      <c r="U1876" s="467" t="s">
        <v>302</v>
      </c>
      <c r="V1876" s="467">
        <v>338.77</v>
      </c>
      <c r="W1876" s="467">
        <v>400</v>
      </c>
    </row>
    <row r="1877" spans="1:23">
      <c r="A1877" s="467"/>
      <c r="B1877" s="467"/>
      <c r="C1877" s="468" t="s">
        <v>4719</v>
      </c>
      <c r="D1877" s="467" t="s">
        <v>221</v>
      </c>
      <c r="E1877" s="467" t="s">
        <v>259</v>
      </c>
      <c r="F1877" s="472">
        <v>43738</v>
      </c>
      <c r="G1877" s="467" t="s">
        <v>1506</v>
      </c>
      <c r="H1877" s="467" t="s">
        <v>2247</v>
      </c>
      <c r="I1877" s="467" t="s">
        <v>2248</v>
      </c>
      <c r="J1877" s="467" t="s">
        <v>1701</v>
      </c>
      <c r="K1877" s="467">
        <v>52.14</v>
      </c>
      <c r="L1877" s="467" t="s">
        <v>10</v>
      </c>
      <c r="M1877" s="467">
        <v>68</v>
      </c>
      <c r="N1877" s="467" t="s">
        <v>350</v>
      </c>
      <c r="O1877" s="467" t="s">
        <v>2249</v>
      </c>
      <c r="P1877" s="467" t="s">
        <v>307</v>
      </c>
      <c r="Q1877" s="467" t="s">
        <v>2168</v>
      </c>
      <c r="R1877" s="467" t="s">
        <v>308</v>
      </c>
      <c r="S1877" s="467" t="s">
        <v>61</v>
      </c>
      <c r="T1877" s="467" t="s">
        <v>240</v>
      </c>
      <c r="U1877" s="467" t="s">
        <v>302</v>
      </c>
      <c r="V1877" s="467">
        <v>57.59</v>
      </c>
      <c r="W1877" s="467">
        <v>68</v>
      </c>
    </row>
    <row r="1878" spans="1:23">
      <c r="A1878" s="467"/>
      <c r="B1878" s="467"/>
      <c r="C1878" s="468" t="s">
        <v>4720</v>
      </c>
      <c r="D1878" s="467" t="s">
        <v>221</v>
      </c>
      <c r="E1878" s="467" t="s">
        <v>259</v>
      </c>
      <c r="F1878" s="472">
        <v>43738</v>
      </c>
      <c r="G1878" s="467" t="s">
        <v>1506</v>
      </c>
      <c r="H1878" s="467" t="s">
        <v>2247</v>
      </c>
      <c r="I1878" s="467" t="s">
        <v>2248</v>
      </c>
      <c r="J1878" s="467" t="s">
        <v>1702</v>
      </c>
      <c r="K1878" s="467">
        <v>23</v>
      </c>
      <c r="L1878" s="467" t="s">
        <v>10</v>
      </c>
      <c r="M1878" s="467">
        <v>30</v>
      </c>
      <c r="N1878" s="467" t="s">
        <v>350</v>
      </c>
      <c r="O1878" s="467" t="s">
        <v>2249</v>
      </c>
      <c r="P1878" s="467" t="s">
        <v>307</v>
      </c>
      <c r="Q1878" s="467" t="s">
        <v>2168</v>
      </c>
      <c r="R1878" s="467" t="s">
        <v>308</v>
      </c>
      <c r="S1878" s="467" t="s">
        <v>61</v>
      </c>
      <c r="T1878" s="467" t="s">
        <v>240</v>
      </c>
      <c r="U1878" s="467" t="s">
        <v>302</v>
      </c>
      <c r="V1878" s="467">
        <v>25.41</v>
      </c>
      <c r="W1878" s="467">
        <v>30</v>
      </c>
    </row>
    <row r="1879" spans="1:23">
      <c r="A1879" s="467"/>
      <c r="B1879" s="467"/>
      <c r="C1879" s="468" t="s">
        <v>4721</v>
      </c>
      <c r="D1879" s="467" t="s">
        <v>221</v>
      </c>
      <c r="E1879" s="467" t="s">
        <v>259</v>
      </c>
      <c r="F1879" s="472">
        <v>43738</v>
      </c>
      <c r="G1879" s="467" t="s">
        <v>1506</v>
      </c>
      <c r="H1879" s="467" t="s">
        <v>2247</v>
      </c>
      <c r="I1879" s="467" t="s">
        <v>2248</v>
      </c>
      <c r="J1879" s="467" t="s">
        <v>1703</v>
      </c>
      <c r="K1879" s="467">
        <v>15.33</v>
      </c>
      <c r="L1879" s="467" t="s">
        <v>10</v>
      </c>
      <c r="M1879" s="467">
        <v>20</v>
      </c>
      <c r="N1879" s="467" t="s">
        <v>350</v>
      </c>
      <c r="O1879" s="467" t="s">
        <v>2249</v>
      </c>
      <c r="P1879" s="467" t="s">
        <v>307</v>
      </c>
      <c r="Q1879" s="467" t="s">
        <v>2168</v>
      </c>
      <c r="R1879" s="467" t="s">
        <v>308</v>
      </c>
      <c r="S1879" s="467" t="s">
        <v>61</v>
      </c>
      <c r="T1879" s="467" t="s">
        <v>240</v>
      </c>
      <c r="U1879" s="467" t="s">
        <v>302</v>
      </c>
      <c r="V1879" s="467">
        <v>16.93</v>
      </c>
      <c r="W1879" s="467">
        <v>20</v>
      </c>
    </row>
    <row r="1880" spans="1:23">
      <c r="A1880" s="467"/>
      <c r="B1880" s="467"/>
      <c r="C1880" s="468" t="s">
        <v>4722</v>
      </c>
      <c r="D1880" s="467" t="s">
        <v>221</v>
      </c>
      <c r="E1880" s="467" t="s">
        <v>259</v>
      </c>
      <c r="F1880" s="472">
        <v>43738</v>
      </c>
      <c r="G1880" s="467" t="s">
        <v>1506</v>
      </c>
      <c r="H1880" s="467" t="s">
        <v>2247</v>
      </c>
      <c r="I1880" s="467" t="s">
        <v>2248</v>
      </c>
      <c r="J1880" s="467" t="s">
        <v>1704</v>
      </c>
      <c r="K1880" s="467">
        <v>34.5</v>
      </c>
      <c r="L1880" s="467" t="s">
        <v>10</v>
      </c>
      <c r="M1880" s="467">
        <v>45</v>
      </c>
      <c r="N1880" s="467" t="s">
        <v>350</v>
      </c>
      <c r="O1880" s="467" t="s">
        <v>2249</v>
      </c>
      <c r="P1880" s="467" t="s">
        <v>307</v>
      </c>
      <c r="Q1880" s="467" t="s">
        <v>2168</v>
      </c>
      <c r="R1880" s="467" t="s">
        <v>308</v>
      </c>
      <c r="S1880" s="467" t="s">
        <v>61</v>
      </c>
      <c r="T1880" s="467" t="s">
        <v>240</v>
      </c>
      <c r="U1880" s="467" t="s">
        <v>302</v>
      </c>
      <c r="V1880" s="467">
        <v>38.11</v>
      </c>
      <c r="W1880" s="467">
        <v>45</v>
      </c>
    </row>
    <row r="1881" spans="1:23">
      <c r="A1881" s="467"/>
      <c r="B1881" s="467"/>
      <c r="C1881" s="468" t="s">
        <v>4723</v>
      </c>
      <c r="D1881" s="467" t="s">
        <v>221</v>
      </c>
      <c r="E1881" s="467" t="s">
        <v>259</v>
      </c>
      <c r="F1881" s="472">
        <v>43738</v>
      </c>
      <c r="G1881" s="467" t="s">
        <v>1506</v>
      </c>
      <c r="H1881" s="467" t="s">
        <v>2247</v>
      </c>
      <c r="I1881" s="467" t="s">
        <v>2248</v>
      </c>
      <c r="J1881" s="467" t="s">
        <v>1705</v>
      </c>
      <c r="K1881" s="467">
        <v>171.75</v>
      </c>
      <c r="L1881" s="467" t="s">
        <v>10</v>
      </c>
      <c r="M1881" s="467">
        <v>224</v>
      </c>
      <c r="N1881" s="467" t="s">
        <v>350</v>
      </c>
      <c r="O1881" s="467" t="s">
        <v>2249</v>
      </c>
      <c r="P1881" s="467" t="s">
        <v>307</v>
      </c>
      <c r="Q1881" s="467" t="s">
        <v>2168</v>
      </c>
      <c r="R1881" s="467" t="s">
        <v>308</v>
      </c>
      <c r="S1881" s="467" t="s">
        <v>61</v>
      </c>
      <c r="T1881" s="467" t="s">
        <v>240</v>
      </c>
      <c r="U1881" s="467" t="s">
        <v>302</v>
      </c>
      <c r="V1881" s="467">
        <v>189.71</v>
      </c>
      <c r="W1881" s="467">
        <v>224</v>
      </c>
    </row>
    <row r="1882" spans="1:23">
      <c r="A1882" s="467"/>
      <c r="B1882" s="467"/>
      <c r="C1882" s="468" t="s">
        <v>4724</v>
      </c>
      <c r="D1882" s="467" t="s">
        <v>221</v>
      </c>
      <c r="E1882" s="467" t="s">
        <v>259</v>
      </c>
      <c r="F1882" s="472">
        <v>43738</v>
      </c>
      <c r="G1882" s="467" t="s">
        <v>1523</v>
      </c>
      <c r="H1882" s="467" t="s">
        <v>2615</v>
      </c>
      <c r="I1882" s="467" t="s">
        <v>2248</v>
      </c>
      <c r="J1882" s="467" t="s">
        <v>1706</v>
      </c>
      <c r="K1882" s="467">
        <v>201.2</v>
      </c>
      <c r="L1882" s="467" t="s">
        <v>10</v>
      </c>
      <c r="M1882" s="467">
        <v>250</v>
      </c>
      <c r="N1882" s="467" t="s">
        <v>350</v>
      </c>
      <c r="O1882" s="467" t="s">
        <v>2249</v>
      </c>
      <c r="P1882" s="467" t="s">
        <v>307</v>
      </c>
      <c r="Q1882" s="467" t="s">
        <v>2168</v>
      </c>
      <c r="R1882" s="467" t="s">
        <v>351</v>
      </c>
      <c r="S1882" s="467" t="s">
        <v>61</v>
      </c>
      <c r="T1882" s="467" t="s">
        <v>240</v>
      </c>
      <c r="U1882" s="467" t="s">
        <v>302</v>
      </c>
      <c r="V1882" s="467">
        <v>222.24</v>
      </c>
      <c r="W1882" s="467">
        <v>250</v>
      </c>
    </row>
    <row r="1883" spans="1:23">
      <c r="A1883" s="467"/>
      <c r="B1883" s="467"/>
      <c r="C1883" s="468" t="s">
        <v>4725</v>
      </c>
      <c r="D1883" s="467" t="s">
        <v>221</v>
      </c>
      <c r="E1883" s="467" t="s">
        <v>259</v>
      </c>
      <c r="F1883" s="472">
        <v>43738</v>
      </c>
      <c r="G1883" s="467" t="s">
        <v>1523</v>
      </c>
      <c r="H1883" s="467" t="s">
        <v>2615</v>
      </c>
      <c r="I1883" s="467" t="s">
        <v>2248</v>
      </c>
      <c r="J1883" s="467" t="s">
        <v>1707</v>
      </c>
      <c r="K1883" s="467">
        <v>152.91</v>
      </c>
      <c r="L1883" s="467" t="s">
        <v>10</v>
      </c>
      <c r="M1883" s="467">
        <v>190</v>
      </c>
      <c r="N1883" s="467" t="s">
        <v>350</v>
      </c>
      <c r="O1883" s="467" t="s">
        <v>2249</v>
      </c>
      <c r="P1883" s="467" t="s">
        <v>307</v>
      </c>
      <c r="Q1883" s="467" t="s">
        <v>2168</v>
      </c>
      <c r="R1883" s="467" t="s">
        <v>351</v>
      </c>
      <c r="S1883" s="467" t="s">
        <v>61</v>
      </c>
      <c r="T1883" s="467" t="s">
        <v>240</v>
      </c>
      <c r="U1883" s="467" t="s">
        <v>302</v>
      </c>
      <c r="V1883" s="467">
        <v>168.9</v>
      </c>
      <c r="W1883" s="467">
        <v>190</v>
      </c>
    </row>
    <row r="1884" spans="1:23">
      <c r="A1884" s="467"/>
      <c r="B1884" s="467"/>
      <c r="C1884" s="468" t="s">
        <v>4726</v>
      </c>
      <c r="D1884" s="467" t="s">
        <v>221</v>
      </c>
      <c r="E1884" s="467" t="s">
        <v>259</v>
      </c>
      <c r="F1884" s="472">
        <v>43738</v>
      </c>
      <c r="G1884" s="467" t="s">
        <v>1523</v>
      </c>
      <c r="H1884" s="467" t="s">
        <v>2615</v>
      </c>
      <c r="I1884" s="467" t="s">
        <v>2248</v>
      </c>
      <c r="J1884" s="467" t="s">
        <v>1708</v>
      </c>
      <c r="K1884" s="467">
        <v>120.72</v>
      </c>
      <c r="L1884" s="467" t="s">
        <v>10</v>
      </c>
      <c r="M1884" s="467">
        <v>150</v>
      </c>
      <c r="N1884" s="467" t="s">
        <v>350</v>
      </c>
      <c r="O1884" s="467" t="s">
        <v>2249</v>
      </c>
      <c r="P1884" s="467" t="s">
        <v>307</v>
      </c>
      <c r="Q1884" s="467" t="s">
        <v>2168</v>
      </c>
      <c r="R1884" s="467" t="s">
        <v>351</v>
      </c>
      <c r="S1884" s="467" t="s">
        <v>61</v>
      </c>
      <c r="T1884" s="467" t="s">
        <v>240</v>
      </c>
      <c r="U1884" s="467" t="s">
        <v>302</v>
      </c>
      <c r="V1884" s="467">
        <v>133.35</v>
      </c>
      <c r="W1884" s="467">
        <v>150</v>
      </c>
    </row>
    <row r="1885" spans="1:23">
      <c r="A1885" s="467"/>
      <c r="B1885" s="467"/>
      <c r="C1885" s="468" t="s">
        <v>4727</v>
      </c>
      <c r="D1885" s="467" t="s">
        <v>221</v>
      </c>
      <c r="E1885" s="467" t="s">
        <v>259</v>
      </c>
      <c r="F1885" s="472">
        <v>43738</v>
      </c>
      <c r="G1885" s="467" t="s">
        <v>1523</v>
      </c>
      <c r="H1885" s="467" t="s">
        <v>2615</v>
      </c>
      <c r="I1885" s="467" t="s">
        <v>2248</v>
      </c>
      <c r="J1885" s="467" t="s">
        <v>1709</v>
      </c>
      <c r="K1885" s="467">
        <v>321.92</v>
      </c>
      <c r="L1885" s="467" t="s">
        <v>10</v>
      </c>
      <c r="M1885" s="467">
        <v>400</v>
      </c>
      <c r="N1885" s="467" t="s">
        <v>350</v>
      </c>
      <c r="O1885" s="467" t="s">
        <v>2249</v>
      </c>
      <c r="P1885" s="467" t="s">
        <v>307</v>
      </c>
      <c r="Q1885" s="467" t="s">
        <v>2168</v>
      </c>
      <c r="R1885" s="467" t="s">
        <v>351</v>
      </c>
      <c r="S1885" s="467" t="s">
        <v>61</v>
      </c>
      <c r="T1885" s="467" t="s">
        <v>240</v>
      </c>
      <c r="U1885" s="467" t="s">
        <v>302</v>
      </c>
      <c r="V1885" s="467">
        <v>355.59</v>
      </c>
      <c r="W1885" s="467">
        <v>400</v>
      </c>
    </row>
    <row r="1886" spans="1:23">
      <c r="A1886" s="467"/>
      <c r="B1886" s="467"/>
      <c r="C1886" s="468" t="s">
        <v>4728</v>
      </c>
      <c r="D1886" s="467" t="s">
        <v>221</v>
      </c>
      <c r="E1886" s="467" t="s">
        <v>259</v>
      </c>
      <c r="F1886" s="472">
        <v>43738</v>
      </c>
      <c r="G1886" s="467" t="s">
        <v>1523</v>
      </c>
      <c r="H1886" s="467" t="s">
        <v>2615</v>
      </c>
      <c r="I1886" s="467" t="s">
        <v>2248</v>
      </c>
      <c r="J1886" s="467" t="s">
        <v>1710</v>
      </c>
      <c r="K1886" s="467">
        <v>160.96</v>
      </c>
      <c r="L1886" s="467" t="s">
        <v>10</v>
      </c>
      <c r="M1886" s="467">
        <v>200</v>
      </c>
      <c r="N1886" s="467" t="s">
        <v>350</v>
      </c>
      <c r="O1886" s="467" t="s">
        <v>2249</v>
      </c>
      <c r="P1886" s="467" t="s">
        <v>307</v>
      </c>
      <c r="Q1886" s="467" t="s">
        <v>2168</v>
      </c>
      <c r="R1886" s="467" t="s">
        <v>351</v>
      </c>
      <c r="S1886" s="467" t="s">
        <v>61</v>
      </c>
      <c r="T1886" s="467" t="s">
        <v>240</v>
      </c>
      <c r="U1886" s="467" t="s">
        <v>302</v>
      </c>
      <c r="V1886" s="467">
        <v>177.79</v>
      </c>
      <c r="W1886" s="467">
        <v>200</v>
      </c>
    </row>
    <row r="1887" spans="1:23">
      <c r="A1887" s="467"/>
      <c r="B1887" s="467"/>
      <c r="C1887" s="468" t="s">
        <v>4729</v>
      </c>
      <c r="D1887" s="467" t="s">
        <v>221</v>
      </c>
      <c r="E1887" s="467" t="s">
        <v>259</v>
      </c>
      <c r="F1887" s="472">
        <v>43738</v>
      </c>
      <c r="G1887" s="467" t="s">
        <v>1523</v>
      </c>
      <c r="H1887" s="467" t="s">
        <v>2615</v>
      </c>
      <c r="I1887" s="467" t="s">
        <v>2248</v>
      </c>
      <c r="J1887" s="467" t="s">
        <v>1711</v>
      </c>
      <c r="K1887" s="467">
        <v>160.96</v>
      </c>
      <c r="L1887" s="467" t="s">
        <v>10</v>
      </c>
      <c r="M1887" s="467">
        <v>200</v>
      </c>
      <c r="N1887" s="467" t="s">
        <v>350</v>
      </c>
      <c r="O1887" s="467" t="s">
        <v>2249</v>
      </c>
      <c r="P1887" s="467" t="s">
        <v>307</v>
      </c>
      <c r="Q1887" s="467" t="s">
        <v>2168</v>
      </c>
      <c r="R1887" s="467" t="s">
        <v>351</v>
      </c>
      <c r="S1887" s="467" t="s">
        <v>61</v>
      </c>
      <c r="T1887" s="467" t="s">
        <v>240</v>
      </c>
      <c r="U1887" s="467" t="s">
        <v>302</v>
      </c>
      <c r="V1887" s="467">
        <v>177.79</v>
      </c>
      <c r="W1887" s="467">
        <v>200</v>
      </c>
    </row>
    <row r="1888" spans="1:23">
      <c r="A1888" s="467"/>
      <c r="B1888" s="467"/>
      <c r="C1888" s="468" t="s">
        <v>4730</v>
      </c>
      <c r="D1888" s="467" t="s">
        <v>221</v>
      </c>
      <c r="E1888" s="467" t="s">
        <v>259</v>
      </c>
      <c r="F1888" s="472">
        <v>43738</v>
      </c>
      <c r="G1888" s="467" t="s">
        <v>1523</v>
      </c>
      <c r="H1888" s="467" t="s">
        <v>2615</v>
      </c>
      <c r="I1888" s="467" t="s">
        <v>2248</v>
      </c>
      <c r="J1888" s="467" t="s">
        <v>1712</v>
      </c>
      <c r="K1888" s="467">
        <v>510.24</v>
      </c>
      <c r="L1888" s="467" t="s">
        <v>10</v>
      </c>
      <c r="M1888" s="467">
        <v>634</v>
      </c>
      <c r="N1888" s="467" t="s">
        <v>350</v>
      </c>
      <c r="O1888" s="467" t="s">
        <v>2249</v>
      </c>
      <c r="P1888" s="467" t="s">
        <v>307</v>
      </c>
      <c r="Q1888" s="467" t="s">
        <v>2168</v>
      </c>
      <c r="R1888" s="467" t="s">
        <v>351</v>
      </c>
      <c r="S1888" s="467" t="s">
        <v>61</v>
      </c>
      <c r="T1888" s="467" t="s">
        <v>240</v>
      </c>
      <c r="U1888" s="467" t="s">
        <v>302</v>
      </c>
      <c r="V1888" s="467">
        <v>563.61</v>
      </c>
      <c r="W1888" s="467">
        <v>634</v>
      </c>
    </row>
    <row r="1889" spans="1:23">
      <c r="A1889" s="467"/>
      <c r="B1889" s="467"/>
      <c r="C1889" s="468" t="s">
        <v>4731</v>
      </c>
      <c r="D1889" s="467" t="s">
        <v>221</v>
      </c>
      <c r="E1889" s="467" t="s">
        <v>259</v>
      </c>
      <c r="F1889" s="472">
        <v>43738</v>
      </c>
      <c r="G1889" s="467" t="s">
        <v>1520</v>
      </c>
      <c r="H1889" s="467" t="s">
        <v>2604</v>
      </c>
      <c r="I1889" s="467" t="s">
        <v>2248</v>
      </c>
      <c r="J1889" s="467" t="s">
        <v>1691</v>
      </c>
      <c r="K1889" s="467">
        <v>64.38</v>
      </c>
      <c r="L1889" s="467" t="s">
        <v>10</v>
      </c>
      <c r="M1889" s="467">
        <v>80</v>
      </c>
      <c r="N1889" s="467" t="s">
        <v>306</v>
      </c>
      <c r="O1889" s="467" t="s">
        <v>2184</v>
      </c>
      <c r="P1889" s="467" t="s">
        <v>307</v>
      </c>
      <c r="Q1889" s="467" t="s">
        <v>2168</v>
      </c>
      <c r="R1889" s="467" t="s">
        <v>351</v>
      </c>
      <c r="S1889" s="467" t="s">
        <v>61</v>
      </c>
      <c r="T1889" s="467" t="s">
        <v>240</v>
      </c>
      <c r="U1889" s="467" t="s">
        <v>302</v>
      </c>
      <c r="V1889" s="467">
        <v>71.11</v>
      </c>
      <c r="W1889" s="467">
        <v>80</v>
      </c>
    </row>
    <row r="1890" spans="1:23">
      <c r="A1890" s="467"/>
      <c r="B1890" s="467"/>
      <c r="C1890" s="468" t="s">
        <v>4732</v>
      </c>
      <c r="D1890" s="467" t="s">
        <v>221</v>
      </c>
      <c r="E1890" s="467" t="s">
        <v>259</v>
      </c>
      <c r="F1890" s="472">
        <v>43738</v>
      </c>
      <c r="G1890" s="467" t="s">
        <v>1520</v>
      </c>
      <c r="H1890" s="467" t="s">
        <v>2604</v>
      </c>
      <c r="I1890" s="467" t="s">
        <v>2248</v>
      </c>
      <c r="J1890" s="467" t="s">
        <v>1718</v>
      </c>
      <c r="K1890" s="467">
        <v>24.14</v>
      </c>
      <c r="L1890" s="467" t="s">
        <v>10</v>
      </c>
      <c r="M1890" s="467">
        <v>30</v>
      </c>
      <c r="N1890" s="467" t="s">
        <v>306</v>
      </c>
      <c r="O1890" s="467" t="s">
        <v>2184</v>
      </c>
      <c r="P1890" s="467" t="s">
        <v>307</v>
      </c>
      <c r="Q1890" s="467" t="s">
        <v>2168</v>
      </c>
      <c r="R1890" s="467" t="s">
        <v>351</v>
      </c>
      <c r="S1890" s="467" t="s">
        <v>61</v>
      </c>
      <c r="T1890" s="467" t="s">
        <v>240</v>
      </c>
      <c r="U1890" s="467" t="s">
        <v>302</v>
      </c>
      <c r="V1890" s="467">
        <v>26.66</v>
      </c>
      <c r="W1890" s="467">
        <v>30</v>
      </c>
    </row>
    <row r="1891" spans="1:23">
      <c r="A1891" s="467"/>
      <c r="B1891" s="467"/>
      <c r="C1891" s="468" t="s">
        <v>4733</v>
      </c>
      <c r="D1891" s="467" t="s">
        <v>221</v>
      </c>
      <c r="E1891" s="467" t="s">
        <v>259</v>
      </c>
      <c r="F1891" s="472">
        <v>43738</v>
      </c>
      <c r="G1891" s="467" t="s">
        <v>1520</v>
      </c>
      <c r="H1891" s="467" t="s">
        <v>2604</v>
      </c>
      <c r="I1891" s="467" t="s">
        <v>2248</v>
      </c>
      <c r="J1891" s="467" t="s">
        <v>1719</v>
      </c>
      <c r="K1891" s="467">
        <v>24.14</v>
      </c>
      <c r="L1891" s="467" t="s">
        <v>10</v>
      </c>
      <c r="M1891" s="467">
        <v>30</v>
      </c>
      <c r="N1891" s="467" t="s">
        <v>306</v>
      </c>
      <c r="O1891" s="467" t="s">
        <v>2184</v>
      </c>
      <c r="P1891" s="467" t="s">
        <v>307</v>
      </c>
      <c r="Q1891" s="467" t="s">
        <v>2168</v>
      </c>
      <c r="R1891" s="467" t="s">
        <v>351</v>
      </c>
      <c r="S1891" s="467" t="s">
        <v>61</v>
      </c>
      <c r="T1891" s="467" t="s">
        <v>240</v>
      </c>
      <c r="U1891" s="467" t="s">
        <v>302</v>
      </c>
      <c r="V1891" s="467">
        <v>26.66</v>
      </c>
      <c r="W1891" s="467">
        <v>30</v>
      </c>
    </row>
    <row r="1892" spans="1:23">
      <c r="A1892" s="467"/>
      <c r="B1892" s="467"/>
      <c r="C1892" s="468" t="s">
        <v>4734</v>
      </c>
      <c r="D1892" s="467" t="s">
        <v>221</v>
      </c>
      <c r="E1892" s="467" t="s">
        <v>259</v>
      </c>
      <c r="F1892" s="472">
        <v>43738</v>
      </c>
      <c r="G1892" s="467" t="s">
        <v>1523</v>
      </c>
      <c r="H1892" s="467" t="s">
        <v>2615</v>
      </c>
      <c r="I1892" s="467" t="s">
        <v>2248</v>
      </c>
      <c r="J1892" s="467" t="s">
        <v>1713</v>
      </c>
      <c r="K1892" s="467">
        <v>277.94</v>
      </c>
      <c r="L1892" s="467" t="s">
        <v>10</v>
      </c>
      <c r="M1892" s="467">
        <v>345.35</v>
      </c>
      <c r="N1892" s="467" t="s">
        <v>306</v>
      </c>
      <c r="O1892" s="467" t="s">
        <v>2184</v>
      </c>
      <c r="P1892" s="467" t="s">
        <v>307</v>
      </c>
      <c r="Q1892" s="467" t="s">
        <v>2168</v>
      </c>
      <c r="R1892" s="467" t="s">
        <v>351</v>
      </c>
      <c r="S1892" s="467" t="s">
        <v>61</v>
      </c>
      <c r="T1892" s="467" t="s">
        <v>240</v>
      </c>
      <c r="U1892" s="467" t="s">
        <v>302</v>
      </c>
      <c r="V1892" s="467">
        <v>307.01</v>
      </c>
      <c r="W1892" s="467">
        <v>345.35</v>
      </c>
    </row>
    <row r="1893" spans="1:23">
      <c r="A1893" s="467"/>
      <c r="B1893" s="467"/>
      <c r="C1893" s="468" t="s">
        <v>4735</v>
      </c>
      <c r="D1893" s="467" t="s">
        <v>221</v>
      </c>
      <c r="E1893" s="467" t="s">
        <v>259</v>
      </c>
      <c r="F1893" s="472">
        <v>43738</v>
      </c>
      <c r="G1893" s="467" t="s">
        <v>1523</v>
      </c>
      <c r="H1893" s="467" t="s">
        <v>2615</v>
      </c>
      <c r="I1893" s="467" t="s">
        <v>2248</v>
      </c>
      <c r="J1893" s="467" t="s">
        <v>1714</v>
      </c>
      <c r="K1893" s="467">
        <v>72.430000000000007</v>
      </c>
      <c r="L1893" s="467" t="s">
        <v>10</v>
      </c>
      <c r="M1893" s="467">
        <v>90</v>
      </c>
      <c r="N1893" s="467" t="s">
        <v>306</v>
      </c>
      <c r="O1893" s="467" t="s">
        <v>2184</v>
      </c>
      <c r="P1893" s="467" t="s">
        <v>307</v>
      </c>
      <c r="Q1893" s="467" t="s">
        <v>2168</v>
      </c>
      <c r="R1893" s="467" t="s">
        <v>351</v>
      </c>
      <c r="S1893" s="467" t="s">
        <v>61</v>
      </c>
      <c r="T1893" s="467" t="s">
        <v>240</v>
      </c>
      <c r="U1893" s="467" t="s">
        <v>302</v>
      </c>
      <c r="V1893" s="467">
        <v>80.010000000000005</v>
      </c>
      <c r="W1893" s="467">
        <v>90</v>
      </c>
    </row>
    <row r="1894" spans="1:23">
      <c r="A1894" s="467"/>
      <c r="B1894" s="467"/>
      <c r="C1894" s="468" t="s">
        <v>4736</v>
      </c>
      <c r="D1894" s="467" t="s">
        <v>221</v>
      </c>
      <c r="E1894" s="467" t="s">
        <v>259</v>
      </c>
      <c r="F1894" s="472">
        <v>43738</v>
      </c>
      <c r="G1894" s="467" t="s">
        <v>1523</v>
      </c>
      <c r="H1894" s="467" t="s">
        <v>2615</v>
      </c>
      <c r="I1894" s="467" t="s">
        <v>2248</v>
      </c>
      <c r="J1894" s="467" t="s">
        <v>1715</v>
      </c>
      <c r="K1894" s="467">
        <v>64.38</v>
      </c>
      <c r="L1894" s="467" t="s">
        <v>10</v>
      </c>
      <c r="M1894" s="467">
        <v>80</v>
      </c>
      <c r="N1894" s="467" t="s">
        <v>306</v>
      </c>
      <c r="O1894" s="467" t="s">
        <v>2184</v>
      </c>
      <c r="P1894" s="467" t="s">
        <v>307</v>
      </c>
      <c r="Q1894" s="467" t="s">
        <v>2168</v>
      </c>
      <c r="R1894" s="467" t="s">
        <v>351</v>
      </c>
      <c r="S1894" s="467" t="s">
        <v>61</v>
      </c>
      <c r="T1894" s="467" t="s">
        <v>240</v>
      </c>
      <c r="U1894" s="467" t="s">
        <v>302</v>
      </c>
      <c r="V1894" s="467">
        <v>71.11</v>
      </c>
      <c r="W1894" s="467">
        <v>80</v>
      </c>
    </row>
    <row r="1895" spans="1:23">
      <c r="A1895" s="467"/>
      <c r="B1895" s="467"/>
      <c r="C1895" s="468" t="s">
        <v>4737</v>
      </c>
      <c r="D1895" s="467" t="s">
        <v>221</v>
      </c>
      <c r="E1895" s="467" t="s">
        <v>259</v>
      </c>
      <c r="F1895" s="472">
        <v>43738</v>
      </c>
      <c r="G1895" s="467" t="s">
        <v>1523</v>
      </c>
      <c r="H1895" s="467" t="s">
        <v>2615</v>
      </c>
      <c r="I1895" s="467" t="s">
        <v>2248</v>
      </c>
      <c r="J1895" s="467" t="s">
        <v>1716</v>
      </c>
      <c r="K1895" s="467">
        <v>24.14</v>
      </c>
      <c r="L1895" s="467" t="s">
        <v>10</v>
      </c>
      <c r="M1895" s="467">
        <v>30</v>
      </c>
      <c r="N1895" s="467" t="s">
        <v>306</v>
      </c>
      <c r="O1895" s="467" t="s">
        <v>2184</v>
      </c>
      <c r="P1895" s="467" t="s">
        <v>307</v>
      </c>
      <c r="Q1895" s="467" t="s">
        <v>2168</v>
      </c>
      <c r="R1895" s="467" t="s">
        <v>351</v>
      </c>
      <c r="S1895" s="467" t="s">
        <v>61</v>
      </c>
      <c r="T1895" s="467" t="s">
        <v>240</v>
      </c>
      <c r="U1895" s="467" t="s">
        <v>302</v>
      </c>
      <c r="V1895" s="467">
        <v>26.66</v>
      </c>
      <c r="W1895" s="467">
        <v>30</v>
      </c>
    </row>
    <row r="1896" spans="1:23">
      <c r="A1896" s="467"/>
      <c r="B1896" s="467"/>
      <c r="C1896" s="468" t="s">
        <v>4738</v>
      </c>
      <c r="D1896" s="467" t="s">
        <v>221</v>
      </c>
      <c r="E1896" s="467" t="s">
        <v>259</v>
      </c>
      <c r="F1896" s="472">
        <v>43738</v>
      </c>
      <c r="G1896" s="467" t="s">
        <v>1523</v>
      </c>
      <c r="H1896" s="467" t="s">
        <v>2615</v>
      </c>
      <c r="I1896" s="467" t="s">
        <v>2248</v>
      </c>
      <c r="J1896" s="467" t="s">
        <v>1717</v>
      </c>
      <c r="K1896" s="467">
        <v>24.14</v>
      </c>
      <c r="L1896" s="467" t="s">
        <v>10</v>
      </c>
      <c r="M1896" s="467">
        <v>30</v>
      </c>
      <c r="N1896" s="467" t="s">
        <v>306</v>
      </c>
      <c r="O1896" s="467" t="s">
        <v>2184</v>
      </c>
      <c r="P1896" s="467" t="s">
        <v>307</v>
      </c>
      <c r="Q1896" s="467" t="s">
        <v>2168</v>
      </c>
      <c r="R1896" s="467" t="s">
        <v>351</v>
      </c>
      <c r="S1896" s="467" t="s">
        <v>61</v>
      </c>
      <c r="T1896" s="467" t="s">
        <v>240</v>
      </c>
      <c r="U1896" s="467" t="s">
        <v>302</v>
      </c>
      <c r="V1896" s="467">
        <v>26.66</v>
      </c>
      <c r="W1896" s="467">
        <v>30</v>
      </c>
    </row>
    <row r="1897" spans="1:23">
      <c r="A1897" s="467"/>
      <c r="B1897" s="467"/>
      <c r="C1897" s="468" t="s">
        <v>4739</v>
      </c>
      <c r="D1897" s="467" t="s">
        <v>221</v>
      </c>
      <c r="E1897" s="467" t="s">
        <v>259</v>
      </c>
      <c r="F1897" s="472">
        <v>43830</v>
      </c>
      <c r="G1897" s="467" t="s">
        <v>2562</v>
      </c>
      <c r="H1897" s="467" t="s">
        <v>4740</v>
      </c>
      <c r="I1897" s="467" t="s">
        <v>2499</v>
      </c>
      <c r="J1897" s="467" t="s">
        <v>4741</v>
      </c>
      <c r="K1897" s="467">
        <v>203.23</v>
      </c>
      <c r="L1897" s="467" t="s">
        <v>10</v>
      </c>
      <c r="M1897" s="467">
        <v>250</v>
      </c>
      <c r="N1897" s="467" t="s">
        <v>350</v>
      </c>
      <c r="O1897" s="467" t="s">
        <v>2249</v>
      </c>
      <c r="P1897" s="467" t="s">
        <v>307</v>
      </c>
      <c r="Q1897" s="467" t="s">
        <v>2168</v>
      </c>
      <c r="R1897" s="467" t="s">
        <v>351</v>
      </c>
      <c r="S1897" s="467" t="s">
        <v>61</v>
      </c>
      <c r="T1897" s="467" t="s">
        <v>240</v>
      </c>
      <c r="U1897" s="467" t="s">
        <v>302</v>
      </c>
      <c r="V1897" s="467">
        <v>238.59</v>
      </c>
      <c r="W1897" s="467">
        <v>250</v>
      </c>
    </row>
    <row r="1898" spans="1:23">
      <c r="A1898" s="467"/>
      <c r="B1898" s="467"/>
      <c r="C1898" s="468" t="s">
        <v>4742</v>
      </c>
      <c r="D1898" s="467" t="s">
        <v>221</v>
      </c>
      <c r="E1898" s="467" t="s">
        <v>259</v>
      </c>
      <c r="F1898" s="472">
        <v>43830</v>
      </c>
      <c r="G1898" s="467" t="s">
        <v>2562</v>
      </c>
      <c r="H1898" s="467" t="s">
        <v>4743</v>
      </c>
      <c r="I1898" s="467" t="s">
        <v>2499</v>
      </c>
      <c r="J1898" s="467" t="s">
        <v>4744</v>
      </c>
      <c r="K1898" s="467">
        <v>154.46</v>
      </c>
      <c r="L1898" s="467" t="s">
        <v>10</v>
      </c>
      <c r="M1898" s="467">
        <v>190</v>
      </c>
      <c r="N1898" s="467" t="s">
        <v>350</v>
      </c>
      <c r="O1898" s="467" t="s">
        <v>2249</v>
      </c>
      <c r="P1898" s="467" t="s">
        <v>307</v>
      </c>
      <c r="Q1898" s="467" t="s">
        <v>2168</v>
      </c>
      <c r="R1898" s="467" t="s">
        <v>351</v>
      </c>
      <c r="S1898" s="467" t="s">
        <v>61</v>
      </c>
      <c r="T1898" s="467" t="s">
        <v>240</v>
      </c>
      <c r="U1898" s="467" t="s">
        <v>302</v>
      </c>
      <c r="V1898" s="467">
        <v>181.33</v>
      </c>
      <c r="W1898" s="467">
        <v>190</v>
      </c>
    </row>
    <row r="1899" spans="1:23">
      <c r="A1899" s="467"/>
      <c r="B1899" s="467"/>
      <c r="C1899" s="468" t="s">
        <v>4745</v>
      </c>
      <c r="D1899" s="467" t="s">
        <v>221</v>
      </c>
      <c r="E1899" s="467" t="s">
        <v>259</v>
      </c>
      <c r="F1899" s="472">
        <v>43830</v>
      </c>
      <c r="G1899" s="467" t="s">
        <v>2562</v>
      </c>
      <c r="H1899" s="467" t="s">
        <v>4746</v>
      </c>
      <c r="I1899" s="467" t="s">
        <v>2499</v>
      </c>
      <c r="J1899" s="467" t="s">
        <v>4747</v>
      </c>
      <c r="K1899" s="467">
        <v>121.94</v>
      </c>
      <c r="L1899" s="467" t="s">
        <v>10</v>
      </c>
      <c r="M1899" s="467">
        <v>150</v>
      </c>
      <c r="N1899" s="467" t="s">
        <v>350</v>
      </c>
      <c r="O1899" s="467" t="s">
        <v>2249</v>
      </c>
      <c r="P1899" s="467" t="s">
        <v>307</v>
      </c>
      <c r="Q1899" s="467" t="s">
        <v>2168</v>
      </c>
      <c r="R1899" s="467" t="s">
        <v>351</v>
      </c>
      <c r="S1899" s="467" t="s">
        <v>61</v>
      </c>
      <c r="T1899" s="467" t="s">
        <v>240</v>
      </c>
      <c r="U1899" s="467" t="s">
        <v>302</v>
      </c>
      <c r="V1899" s="467">
        <v>143.16</v>
      </c>
      <c r="W1899" s="467">
        <v>150</v>
      </c>
    </row>
    <row r="1900" spans="1:23">
      <c r="A1900" s="467"/>
      <c r="B1900" s="467"/>
      <c r="C1900" s="468" t="s">
        <v>4748</v>
      </c>
      <c r="D1900" s="467" t="s">
        <v>221</v>
      </c>
      <c r="E1900" s="467" t="s">
        <v>259</v>
      </c>
      <c r="F1900" s="472">
        <v>43830</v>
      </c>
      <c r="G1900" s="467" t="s">
        <v>2562</v>
      </c>
      <c r="H1900" s="467" t="s">
        <v>2757</v>
      </c>
      <c r="I1900" s="467" t="s">
        <v>2499</v>
      </c>
      <c r="J1900" s="467" t="s">
        <v>4749</v>
      </c>
      <c r="K1900" s="467">
        <v>325.17</v>
      </c>
      <c r="L1900" s="467" t="s">
        <v>10</v>
      </c>
      <c r="M1900" s="467">
        <v>400</v>
      </c>
      <c r="N1900" s="467" t="s">
        <v>350</v>
      </c>
      <c r="O1900" s="467" t="s">
        <v>2249</v>
      </c>
      <c r="P1900" s="467" t="s">
        <v>307</v>
      </c>
      <c r="Q1900" s="467" t="s">
        <v>2168</v>
      </c>
      <c r="R1900" s="467" t="s">
        <v>351</v>
      </c>
      <c r="S1900" s="467" t="s">
        <v>61</v>
      </c>
      <c r="T1900" s="467" t="s">
        <v>240</v>
      </c>
      <c r="U1900" s="467" t="s">
        <v>302</v>
      </c>
      <c r="V1900" s="467">
        <v>381.74</v>
      </c>
      <c r="W1900" s="467">
        <v>400</v>
      </c>
    </row>
    <row r="1901" spans="1:23">
      <c r="A1901" s="467"/>
      <c r="B1901" s="467"/>
      <c r="C1901" s="468" t="s">
        <v>4750</v>
      </c>
      <c r="D1901" s="467" t="s">
        <v>221</v>
      </c>
      <c r="E1901" s="467" t="s">
        <v>259</v>
      </c>
      <c r="F1901" s="472">
        <v>43830</v>
      </c>
      <c r="G1901" s="467" t="s">
        <v>2562</v>
      </c>
      <c r="H1901" s="467" t="s">
        <v>2635</v>
      </c>
      <c r="I1901" s="467" t="s">
        <v>2499</v>
      </c>
      <c r="J1901" s="467" t="s">
        <v>4751</v>
      </c>
      <c r="K1901" s="467">
        <v>162.59</v>
      </c>
      <c r="L1901" s="467" t="s">
        <v>10</v>
      </c>
      <c r="M1901" s="467">
        <v>200</v>
      </c>
      <c r="N1901" s="467" t="s">
        <v>350</v>
      </c>
      <c r="O1901" s="467" t="s">
        <v>2249</v>
      </c>
      <c r="P1901" s="467" t="s">
        <v>307</v>
      </c>
      <c r="Q1901" s="467" t="s">
        <v>2168</v>
      </c>
      <c r="R1901" s="467" t="s">
        <v>351</v>
      </c>
      <c r="S1901" s="467" t="s">
        <v>61</v>
      </c>
      <c r="T1901" s="467" t="s">
        <v>240</v>
      </c>
      <c r="U1901" s="467" t="s">
        <v>302</v>
      </c>
      <c r="V1901" s="467">
        <v>190.88</v>
      </c>
      <c r="W1901" s="467">
        <v>200</v>
      </c>
    </row>
    <row r="1902" spans="1:23">
      <c r="A1902" s="467"/>
      <c r="B1902" s="467"/>
      <c r="C1902" s="468" t="s">
        <v>4752</v>
      </c>
      <c r="D1902" s="467" t="s">
        <v>221</v>
      </c>
      <c r="E1902" s="467" t="s">
        <v>259</v>
      </c>
      <c r="F1902" s="472">
        <v>43830</v>
      </c>
      <c r="G1902" s="467" t="s">
        <v>2562</v>
      </c>
      <c r="H1902" s="467" t="s">
        <v>2630</v>
      </c>
      <c r="I1902" s="467" t="s">
        <v>2499</v>
      </c>
      <c r="J1902" s="467" t="s">
        <v>4753</v>
      </c>
      <c r="K1902" s="467">
        <v>162.59</v>
      </c>
      <c r="L1902" s="467" t="s">
        <v>10</v>
      </c>
      <c r="M1902" s="467">
        <v>200</v>
      </c>
      <c r="N1902" s="467" t="s">
        <v>350</v>
      </c>
      <c r="O1902" s="467" t="s">
        <v>2249</v>
      </c>
      <c r="P1902" s="467" t="s">
        <v>307</v>
      </c>
      <c r="Q1902" s="467" t="s">
        <v>2168</v>
      </c>
      <c r="R1902" s="467" t="s">
        <v>351</v>
      </c>
      <c r="S1902" s="467" t="s">
        <v>61</v>
      </c>
      <c r="T1902" s="467" t="s">
        <v>240</v>
      </c>
      <c r="U1902" s="467" t="s">
        <v>302</v>
      </c>
      <c r="V1902" s="467">
        <v>190.88</v>
      </c>
      <c r="W1902" s="467">
        <v>200</v>
      </c>
    </row>
    <row r="1903" spans="1:23">
      <c r="A1903" s="467"/>
      <c r="B1903" s="467"/>
      <c r="C1903" s="468" t="s">
        <v>4754</v>
      </c>
      <c r="D1903" s="467" t="s">
        <v>221</v>
      </c>
      <c r="E1903" s="467" t="s">
        <v>259</v>
      </c>
      <c r="F1903" s="472">
        <v>43830</v>
      </c>
      <c r="G1903" s="467" t="s">
        <v>2562</v>
      </c>
      <c r="H1903" s="467" t="s">
        <v>4755</v>
      </c>
      <c r="I1903" s="467" t="s">
        <v>2499</v>
      </c>
      <c r="J1903" s="467" t="s">
        <v>4756</v>
      </c>
      <c r="K1903" s="467">
        <v>515.4</v>
      </c>
      <c r="L1903" s="467" t="s">
        <v>10</v>
      </c>
      <c r="M1903" s="467">
        <v>634</v>
      </c>
      <c r="N1903" s="467" t="s">
        <v>350</v>
      </c>
      <c r="O1903" s="467" t="s">
        <v>2249</v>
      </c>
      <c r="P1903" s="467" t="s">
        <v>307</v>
      </c>
      <c r="Q1903" s="467" t="s">
        <v>2168</v>
      </c>
      <c r="R1903" s="467" t="s">
        <v>351</v>
      </c>
      <c r="S1903" s="467" t="s">
        <v>61</v>
      </c>
      <c r="T1903" s="467" t="s">
        <v>240</v>
      </c>
      <c r="U1903" s="467" t="s">
        <v>302</v>
      </c>
      <c r="V1903" s="467">
        <v>605.07000000000005</v>
      </c>
      <c r="W1903" s="467">
        <v>634</v>
      </c>
    </row>
    <row r="1904" spans="1:23">
      <c r="A1904" s="467"/>
      <c r="B1904" s="467"/>
      <c r="C1904" s="468" t="s">
        <v>4757</v>
      </c>
      <c r="D1904" s="467" t="s">
        <v>221</v>
      </c>
      <c r="E1904" s="467" t="s">
        <v>259</v>
      </c>
      <c r="F1904" s="472">
        <v>43830</v>
      </c>
      <c r="G1904" s="467" t="s">
        <v>2562</v>
      </c>
      <c r="H1904" s="467" t="s">
        <v>4758</v>
      </c>
      <c r="I1904" s="467" t="s">
        <v>2499</v>
      </c>
      <c r="J1904" s="467" t="s">
        <v>4759</v>
      </c>
      <c r="K1904" s="467">
        <v>30.79</v>
      </c>
      <c r="L1904" s="467" t="s">
        <v>10</v>
      </c>
      <c r="M1904" s="467">
        <v>37.880000000000003</v>
      </c>
      <c r="N1904" s="467" t="s">
        <v>350</v>
      </c>
      <c r="O1904" s="467" t="s">
        <v>2249</v>
      </c>
      <c r="P1904" s="467" t="s">
        <v>307</v>
      </c>
      <c r="Q1904" s="467" t="s">
        <v>2168</v>
      </c>
      <c r="R1904" s="467" t="s">
        <v>351</v>
      </c>
      <c r="S1904" s="467" t="s">
        <v>61</v>
      </c>
      <c r="T1904" s="467" t="s">
        <v>240</v>
      </c>
      <c r="U1904" s="467" t="s">
        <v>302</v>
      </c>
      <c r="V1904" s="467">
        <v>36.15</v>
      </c>
      <c r="W1904" s="467">
        <v>37.880000000000003</v>
      </c>
    </row>
    <row r="1905" spans="1:23">
      <c r="A1905" s="467"/>
      <c r="B1905" s="467"/>
      <c r="C1905" s="468" t="s">
        <v>4760</v>
      </c>
      <c r="D1905" s="467" t="s">
        <v>221</v>
      </c>
      <c r="E1905" s="467" t="s">
        <v>259</v>
      </c>
      <c r="F1905" s="472">
        <v>43830</v>
      </c>
      <c r="G1905" s="467" t="s">
        <v>2562</v>
      </c>
      <c r="H1905" s="467" t="s">
        <v>4761</v>
      </c>
      <c r="I1905" s="467" t="s">
        <v>2499</v>
      </c>
      <c r="J1905" s="467" t="s">
        <v>4762</v>
      </c>
      <c r="K1905" s="467">
        <v>73.16</v>
      </c>
      <c r="L1905" s="467" t="s">
        <v>10</v>
      </c>
      <c r="M1905" s="467">
        <v>90</v>
      </c>
      <c r="N1905" s="467" t="s">
        <v>350</v>
      </c>
      <c r="O1905" s="467" t="s">
        <v>2249</v>
      </c>
      <c r="P1905" s="467" t="s">
        <v>307</v>
      </c>
      <c r="Q1905" s="467" t="s">
        <v>2168</v>
      </c>
      <c r="R1905" s="467" t="s">
        <v>351</v>
      </c>
      <c r="S1905" s="467" t="s">
        <v>61</v>
      </c>
      <c r="T1905" s="467" t="s">
        <v>240</v>
      </c>
      <c r="U1905" s="467" t="s">
        <v>302</v>
      </c>
      <c r="V1905" s="467">
        <v>85.89</v>
      </c>
      <c r="W1905" s="467">
        <v>90</v>
      </c>
    </row>
    <row r="1906" spans="1:23">
      <c r="A1906" s="467"/>
      <c r="B1906" s="467"/>
      <c r="C1906" s="468" t="s">
        <v>4763</v>
      </c>
      <c r="D1906" s="467" t="s">
        <v>221</v>
      </c>
      <c r="E1906" s="467" t="s">
        <v>259</v>
      </c>
      <c r="F1906" s="472">
        <v>43830</v>
      </c>
      <c r="G1906" s="467" t="s">
        <v>2562</v>
      </c>
      <c r="H1906" s="467" t="s">
        <v>4764</v>
      </c>
      <c r="I1906" s="467" t="s">
        <v>2499</v>
      </c>
      <c r="J1906" s="467" t="s">
        <v>4765</v>
      </c>
      <c r="K1906" s="467">
        <v>65.03</v>
      </c>
      <c r="L1906" s="467" t="s">
        <v>10</v>
      </c>
      <c r="M1906" s="467">
        <v>80</v>
      </c>
      <c r="N1906" s="467" t="s">
        <v>350</v>
      </c>
      <c r="O1906" s="467" t="s">
        <v>2249</v>
      </c>
      <c r="P1906" s="467" t="s">
        <v>307</v>
      </c>
      <c r="Q1906" s="467" t="s">
        <v>2168</v>
      </c>
      <c r="R1906" s="467" t="s">
        <v>351</v>
      </c>
      <c r="S1906" s="467" t="s">
        <v>61</v>
      </c>
      <c r="T1906" s="467" t="s">
        <v>240</v>
      </c>
      <c r="U1906" s="467" t="s">
        <v>302</v>
      </c>
      <c r="V1906" s="467">
        <v>76.34</v>
      </c>
      <c r="W1906" s="467">
        <v>80</v>
      </c>
    </row>
    <row r="1907" spans="1:23">
      <c r="A1907" s="467"/>
      <c r="B1907" s="467"/>
      <c r="C1907" s="468" t="s">
        <v>4766</v>
      </c>
      <c r="D1907" s="467" t="s">
        <v>221</v>
      </c>
      <c r="E1907" s="467" t="s">
        <v>259</v>
      </c>
      <c r="F1907" s="472">
        <v>43830</v>
      </c>
      <c r="G1907" s="467" t="s">
        <v>2562</v>
      </c>
      <c r="H1907" s="467" t="s">
        <v>4767</v>
      </c>
      <c r="I1907" s="467" t="s">
        <v>2499</v>
      </c>
      <c r="J1907" s="467" t="s">
        <v>4768</v>
      </c>
      <c r="K1907" s="467">
        <v>24.39</v>
      </c>
      <c r="L1907" s="467" t="s">
        <v>10</v>
      </c>
      <c r="M1907" s="467">
        <v>30</v>
      </c>
      <c r="N1907" s="467" t="s">
        <v>4769</v>
      </c>
      <c r="O1907" s="467" t="s">
        <v>4770</v>
      </c>
      <c r="P1907" s="467" t="s">
        <v>307</v>
      </c>
      <c r="Q1907" s="467" t="s">
        <v>2168</v>
      </c>
      <c r="R1907" s="467" t="s">
        <v>351</v>
      </c>
      <c r="S1907" s="467" t="s">
        <v>61</v>
      </c>
      <c r="T1907" s="467" t="s">
        <v>240</v>
      </c>
      <c r="U1907" s="467" t="s">
        <v>302</v>
      </c>
      <c r="V1907" s="467">
        <v>28.63</v>
      </c>
      <c r="W1907" s="467">
        <v>30</v>
      </c>
    </row>
    <row r="1908" spans="1:23">
      <c r="A1908" s="467"/>
      <c r="B1908" s="467"/>
      <c r="C1908" s="468" t="s">
        <v>4771</v>
      </c>
      <c r="D1908" s="467" t="s">
        <v>221</v>
      </c>
      <c r="E1908" s="467" t="s">
        <v>259</v>
      </c>
      <c r="F1908" s="472">
        <v>43830</v>
      </c>
      <c r="G1908" s="467" t="s">
        <v>2562</v>
      </c>
      <c r="H1908" s="467" t="s">
        <v>2765</v>
      </c>
      <c r="I1908" s="467" t="s">
        <v>2499</v>
      </c>
      <c r="J1908" s="467" t="s">
        <v>4772</v>
      </c>
      <c r="K1908" s="467">
        <v>24.39</v>
      </c>
      <c r="L1908" s="467" t="s">
        <v>10</v>
      </c>
      <c r="M1908" s="467">
        <v>30</v>
      </c>
      <c r="N1908" s="467" t="s">
        <v>4769</v>
      </c>
      <c r="O1908" s="467" t="s">
        <v>4770</v>
      </c>
      <c r="P1908" s="467" t="s">
        <v>307</v>
      </c>
      <c r="Q1908" s="467" t="s">
        <v>2168</v>
      </c>
      <c r="R1908" s="467" t="s">
        <v>351</v>
      </c>
      <c r="S1908" s="467" t="s">
        <v>61</v>
      </c>
      <c r="T1908" s="467" t="s">
        <v>240</v>
      </c>
      <c r="U1908" s="467" t="s">
        <v>302</v>
      </c>
      <c r="V1908" s="467">
        <v>28.63</v>
      </c>
      <c r="W1908" s="467">
        <v>30</v>
      </c>
    </row>
    <row r="1909" spans="1:23">
      <c r="A1909" s="467"/>
      <c r="B1909" s="467"/>
      <c r="C1909" s="468" t="s">
        <v>4773</v>
      </c>
      <c r="D1909" s="467" t="s">
        <v>221</v>
      </c>
      <c r="E1909" s="467" t="s">
        <v>259</v>
      </c>
      <c r="F1909" s="472">
        <v>43830</v>
      </c>
      <c r="G1909" s="467" t="s">
        <v>2562</v>
      </c>
      <c r="H1909" s="467" t="s">
        <v>4740</v>
      </c>
      <c r="I1909" s="467" t="s">
        <v>2499</v>
      </c>
      <c r="J1909" s="467" t="s">
        <v>4774</v>
      </c>
      <c r="K1909" s="467">
        <v>203.23</v>
      </c>
      <c r="L1909" s="467" t="s">
        <v>10</v>
      </c>
      <c r="M1909" s="467">
        <v>250</v>
      </c>
      <c r="N1909" s="467" t="s">
        <v>350</v>
      </c>
      <c r="O1909" s="467" t="s">
        <v>2249</v>
      </c>
      <c r="P1909" s="467" t="s">
        <v>307</v>
      </c>
      <c r="Q1909" s="467" t="s">
        <v>2168</v>
      </c>
      <c r="R1909" s="467" t="s">
        <v>351</v>
      </c>
      <c r="S1909" s="467" t="s">
        <v>61</v>
      </c>
      <c r="T1909" s="467" t="s">
        <v>240</v>
      </c>
      <c r="U1909" s="467" t="s">
        <v>302</v>
      </c>
      <c r="V1909" s="467">
        <v>238.59</v>
      </c>
      <c r="W1909" s="467">
        <v>250</v>
      </c>
    </row>
    <row r="1910" spans="1:23">
      <c r="A1910" s="467"/>
      <c r="B1910" s="467"/>
      <c r="C1910" s="468" t="s">
        <v>4775</v>
      </c>
      <c r="D1910" s="467" t="s">
        <v>221</v>
      </c>
      <c r="E1910" s="467" t="s">
        <v>259</v>
      </c>
      <c r="F1910" s="472">
        <v>43830</v>
      </c>
      <c r="G1910" s="467" t="s">
        <v>2562</v>
      </c>
      <c r="H1910" s="467" t="s">
        <v>4743</v>
      </c>
      <c r="I1910" s="467" t="s">
        <v>2499</v>
      </c>
      <c r="J1910" s="467" t="s">
        <v>4776</v>
      </c>
      <c r="K1910" s="467">
        <v>154.46</v>
      </c>
      <c r="L1910" s="467" t="s">
        <v>10</v>
      </c>
      <c r="M1910" s="467">
        <v>190</v>
      </c>
      <c r="N1910" s="467" t="s">
        <v>350</v>
      </c>
      <c r="O1910" s="467" t="s">
        <v>2249</v>
      </c>
      <c r="P1910" s="467" t="s">
        <v>307</v>
      </c>
      <c r="Q1910" s="467" t="s">
        <v>2168</v>
      </c>
      <c r="R1910" s="467" t="s">
        <v>351</v>
      </c>
      <c r="S1910" s="467" t="s">
        <v>61</v>
      </c>
      <c r="T1910" s="467" t="s">
        <v>240</v>
      </c>
      <c r="U1910" s="467" t="s">
        <v>302</v>
      </c>
      <c r="V1910" s="467">
        <v>181.33</v>
      </c>
      <c r="W1910" s="467">
        <v>190</v>
      </c>
    </row>
    <row r="1911" spans="1:23">
      <c r="A1911" s="467"/>
      <c r="B1911" s="467"/>
      <c r="C1911" s="468" t="s">
        <v>4777</v>
      </c>
      <c r="D1911" s="467" t="s">
        <v>221</v>
      </c>
      <c r="E1911" s="467" t="s">
        <v>259</v>
      </c>
      <c r="F1911" s="472">
        <v>43830</v>
      </c>
      <c r="G1911" s="467" t="s">
        <v>2562</v>
      </c>
      <c r="H1911" s="467" t="s">
        <v>4746</v>
      </c>
      <c r="I1911" s="467" t="s">
        <v>2499</v>
      </c>
      <c r="J1911" s="467" t="s">
        <v>4778</v>
      </c>
      <c r="K1911" s="467">
        <v>121.94</v>
      </c>
      <c r="L1911" s="467" t="s">
        <v>10</v>
      </c>
      <c r="M1911" s="467">
        <v>150</v>
      </c>
      <c r="N1911" s="467" t="s">
        <v>350</v>
      </c>
      <c r="O1911" s="467" t="s">
        <v>2249</v>
      </c>
      <c r="P1911" s="467" t="s">
        <v>307</v>
      </c>
      <c r="Q1911" s="467" t="s">
        <v>2168</v>
      </c>
      <c r="R1911" s="467" t="s">
        <v>351</v>
      </c>
      <c r="S1911" s="467" t="s">
        <v>61</v>
      </c>
      <c r="T1911" s="467" t="s">
        <v>240</v>
      </c>
      <c r="U1911" s="467" t="s">
        <v>302</v>
      </c>
      <c r="V1911" s="467">
        <v>143.16</v>
      </c>
      <c r="W1911" s="467">
        <v>150</v>
      </c>
    </row>
    <row r="1912" spans="1:23">
      <c r="A1912" s="467"/>
      <c r="B1912" s="467"/>
      <c r="C1912" s="468" t="s">
        <v>4779</v>
      </c>
      <c r="D1912" s="467" t="s">
        <v>221</v>
      </c>
      <c r="E1912" s="467" t="s">
        <v>259</v>
      </c>
      <c r="F1912" s="472">
        <v>43830</v>
      </c>
      <c r="G1912" s="467" t="s">
        <v>2562</v>
      </c>
      <c r="H1912" s="467" t="s">
        <v>2757</v>
      </c>
      <c r="I1912" s="467" t="s">
        <v>2499</v>
      </c>
      <c r="J1912" s="467" t="s">
        <v>4780</v>
      </c>
      <c r="K1912" s="467">
        <v>325.17</v>
      </c>
      <c r="L1912" s="467" t="s">
        <v>10</v>
      </c>
      <c r="M1912" s="467">
        <v>400</v>
      </c>
      <c r="N1912" s="467" t="s">
        <v>350</v>
      </c>
      <c r="O1912" s="467" t="s">
        <v>2249</v>
      </c>
      <c r="P1912" s="467" t="s">
        <v>307</v>
      </c>
      <c r="Q1912" s="467" t="s">
        <v>2168</v>
      </c>
      <c r="R1912" s="467" t="s">
        <v>351</v>
      </c>
      <c r="S1912" s="467" t="s">
        <v>61</v>
      </c>
      <c r="T1912" s="467" t="s">
        <v>240</v>
      </c>
      <c r="U1912" s="467" t="s">
        <v>302</v>
      </c>
      <c r="V1912" s="467">
        <v>381.74</v>
      </c>
      <c r="W1912" s="467">
        <v>400</v>
      </c>
    </row>
    <row r="1913" spans="1:23">
      <c r="A1913" s="467"/>
      <c r="B1913" s="467"/>
      <c r="C1913" s="468" t="s">
        <v>4781</v>
      </c>
      <c r="D1913" s="467" t="s">
        <v>221</v>
      </c>
      <c r="E1913" s="467" t="s">
        <v>259</v>
      </c>
      <c r="F1913" s="472">
        <v>43830</v>
      </c>
      <c r="G1913" s="467" t="s">
        <v>2562</v>
      </c>
      <c r="H1913" s="467" t="s">
        <v>2635</v>
      </c>
      <c r="I1913" s="467" t="s">
        <v>2499</v>
      </c>
      <c r="J1913" s="467" t="s">
        <v>4782</v>
      </c>
      <c r="K1913" s="467">
        <v>162.59</v>
      </c>
      <c r="L1913" s="467" t="s">
        <v>10</v>
      </c>
      <c r="M1913" s="467">
        <v>200</v>
      </c>
      <c r="N1913" s="467" t="s">
        <v>350</v>
      </c>
      <c r="O1913" s="467" t="s">
        <v>2249</v>
      </c>
      <c r="P1913" s="467" t="s">
        <v>307</v>
      </c>
      <c r="Q1913" s="467" t="s">
        <v>2168</v>
      </c>
      <c r="R1913" s="467" t="s">
        <v>351</v>
      </c>
      <c r="S1913" s="467" t="s">
        <v>61</v>
      </c>
      <c r="T1913" s="467" t="s">
        <v>240</v>
      </c>
      <c r="U1913" s="467" t="s">
        <v>302</v>
      </c>
      <c r="V1913" s="467">
        <v>190.88</v>
      </c>
      <c r="W1913" s="467">
        <v>200</v>
      </c>
    </row>
    <row r="1914" spans="1:23">
      <c r="A1914" s="467"/>
      <c r="B1914" s="467"/>
      <c r="C1914" s="468" t="s">
        <v>4783</v>
      </c>
      <c r="D1914" s="467" t="s">
        <v>221</v>
      </c>
      <c r="E1914" s="467" t="s">
        <v>259</v>
      </c>
      <c r="F1914" s="472">
        <v>43830</v>
      </c>
      <c r="G1914" s="467" t="s">
        <v>2562</v>
      </c>
      <c r="H1914" s="467" t="s">
        <v>2630</v>
      </c>
      <c r="I1914" s="467" t="s">
        <v>2499</v>
      </c>
      <c r="J1914" s="467" t="s">
        <v>4784</v>
      </c>
      <c r="K1914" s="467">
        <v>162.59</v>
      </c>
      <c r="L1914" s="467" t="s">
        <v>10</v>
      </c>
      <c r="M1914" s="467">
        <v>200</v>
      </c>
      <c r="N1914" s="467" t="s">
        <v>350</v>
      </c>
      <c r="O1914" s="467" t="s">
        <v>2249</v>
      </c>
      <c r="P1914" s="467" t="s">
        <v>307</v>
      </c>
      <c r="Q1914" s="467" t="s">
        <v>2168</v>
      </c>
      <c r="R1914" s="467" t="s">
        <v>351</v>
      </c>
      <c r="S1914" s="467" t="s">
        <v>61</v>
      </c>
      <c r="T1914" s="467" t="s">
        <v>240</v>
      </c>
      <c r="U1914" s="467" t="s">
        <v>302</v>
      </c>
      <c r="V1914" s="467">
        <v>190.88</v>
      </c>
      <c r="W1914" s="467">
        <v>200</v>
      </c>
    </row>
    <row r="1915" spans="1:23">
      <c r="A1915" s="467"/>
      <c r="B1915" s="467"/>
      <c r="C1915" s="468" t="s">
        <v>4785</v>
      </c>
      <c r="D1915" s="467" t="s">
        <v>221</v>
      </c>
      <c r="E1915" s="467" t="s">
        <v>259</v>
      </c>
      <c r="F1915" s="472">
        <v>43830</v>
      </c>
      <c r="G1915" s="467" t="s">
        <v>2562</v>
      </c>
      <c r="H1915" s="467" t="s">
        <v>4755</v>
      </c>
      <c r="I1915" s="467" t="s">
        <v>2499</v>
      </c>
      <c r="J1915" s="467" t="s">
        <v>4786</v>
      </c>
      <c r="K1915" s="467">
        <v>515.4</v>
      </c>
      <c r="L1915" s="467" t="s">
        <v>10</v>
      </c>
      <c r="M1915" s="467">
        <v>634</v>
      </c>
      <c r="N1915" s="467" t="s">
        <v>350</v>
      </c>
      <c r="O1915" s="467" t="s">
        <v>2249</v>
      </c>
      <c r="P1915" s="467" t="s">
        <v>307</v>
      </c>
      <c r="Q1915" s="467" t="s">
        <v>2168</v>
      </c>
      <c r="R1915" s="467" t="s">
        <v>351</v>
      </c>
      <c r="S1915" s="467" t="s">
        <v>61</v>
      </c>
      <c r="T1915" s="467" t="s">
        <v>240</v>
      </c>
      <c r="U1915" s="467" t="s">
        <v>302</v>
      </c>
      <c r="V1915" s="467">
        <v>605.07000000000005</v>
      </c>
      <c r="W1915" s="467">
        <v>634</v>
      </c>
    </row>
    <row r="1916" spans="1:23">
      <c r="A1916" s="467"/>
      <c r="B1916" s="467"/>
      <c r="C1916" s="468" t="s">
        <v>4787</v>
      </c>
      <c r="D1916" s="467" t="s">
        <v>221</v>
      </c>
      <c r="E1916" s="467" t="s">
        <v>259</v>
      </c>
      <c r="F1916" s="472">
        <v>43830</v>
      </c>
      <c r="G1916" s="467" t="s">
        <v>2562</v>
      </c>
      <c r="H1916" s="467" t="s">
        <v>4758</v>
      </c>
      <c r="I1916" s="467" t="s">
        <v>2499</v>
      </c>
      <c r="J1916" s="467" t="s">
        <v>4788</v>
      </c>
      <c r="K1916" s="467">
        <v>164.68</v>
      </c>
      <c r="L1916" s="467" t="s">
        <v>10</v>
      </c>
      <c r="M1916" s="467">
        <v>202.58</v>
      </c>
      <c r="N1916" s="467" t="s">
        <v>4769</v>
      </c>
      <c r="O1916" s="467" t="s">
        <v>4770</v>
      </c>
      <c r="P1916" s="467" t="s">
        <v>307</v>
      </c>
      <c r="Q1916" s="467" t="s">
        <v>2168</v>
      </c>
      <c r="R1916" s="467" t="s">
        <v>351</v>
      </c>
      <c r="S1916" s="467" t="s">
        <v>61</v>
      </c>
      <c r="T1916" s="467" t="s">
        <v>240</v>
      </c>
      <c r="U1916" s="467" t="s">
        <v>302</v>
      </c>
      <c r="V1916" s="467">
        <v>193.33</v>
      </c>
      <c r="W1916" s="467">
        <v>202.58</v>
      </c>
    </row>
    <row r="1917" spans="1:23">
      <c r="A1917" s="467"/>
      <c r="B1917" s="467"/>
      <c r="C1917" s="468" t="s">
        <v>4789</v>
      </c>
      <c r="D1917" s="467" t="s">
        <v>221</v>
      </c>
      <c r="E1917" s="467" t="s">
        <v>259</v>
      </c>
      <c r="F1917" s="472">
        <v>43830</v>
      </c>
      <c r="G1917" s="467" t="s">
        <v>2562</v>
      </c>
      <c r="H1917" s="467" t="s">
        <v>4740</v>
      </c>
      <c r="I1917" s="467" t="s">
        <v>2499</v>
      </c>
      <c r="J1917" s="467" t="s">
        <v>4774</v>
      </c>
      <c r="K1917" s="467">
        <v>203.23</v>
      </c>
      <c r="L1917" s="467" t="s">
        <v>10</v>
      </c>
      <c r="M1917" s="467">
        <v>250</v>
      </c>
      <c r="N1917" s="467" t="s">
        <v>350</v>
      </c>
      <c r="O1917" s="467" t="s">
        <v>2249</v>
      </c>
      <c r="P1917" s="467" t="s">
        <v>307</v>
      </c>
      <c r="Q1917" s="467" t="s">
        <v>2168</v>
      </c>
      <c r="R1917" s="467" t="s">
        <v>351</v>
      </c>
      <c r="S1917" s="467" t="s">
        <v>61</v>
      </c>
      <c r="T1917" s="467" t="s">
        <v>240</v>
      </c>
      <c r="U1917" s="467" t="s">
        <v>302</v>
      </c>
      <c r="V1917" s="467">
        <v>238.59</v>
      </c>
      <c r="W1917" s="467">
        <v>250</v>
      </c>
    </row>
    <row r="1918" spans="1:23">
      <c r="A1918" s="467"/>
      <c r="B1918" s="467"/>
      <c r="C1918" s="468" t="s">
        <v>4790</v>
      </c>
      <c r="D1918" s="467" t="s">
        <v>221</v>
      </c>
      <c r="E1918" s="467" t="s">
        <v>259</v>
      </c>
      <c r="F1918" s="472">
        <v>43830</v>
      </c>
      <c r="G1918" s="467" t="s">
        <v>2562</v>
      </c>
      <c r="H1918" s="467" t="s">
        <v>4743</v>
      </c>
      <c r="I1918" s="467" t="s">
        <v>2499</v>
      </c>
      <c r="J1918" s="467" t="s">
        <v>4776</v>
      </c>
      <c r="K1918" s="467">
        <v>154.46</v>
      </c>
      <c r="L1918" s="467" t="s">
        <v>10</v>
      </c>
      <c r="M1918" s="467">
        <v>190</v>
      </c>
      <c r="N1918" s="467" t="s">
        <v>350</v>
      </c>
      <c r="O1918" s="467" t="s">
        <v>2249</v>
      </c>
      <c r="P1918" s="467" t="s">
        <v>307</v>
      </c>
      <c r="Q1918" s="467" t="s">
        <v>2168</v>
      </c>
      <c r="R1918" s="467" t="s">
        <v>351</v>
      </c>
      <c r="S1918" s="467" t="s">
        <v>61</v>
      </c>
      <c r="T1918" s="467" t="s">
        <v>240</v>
      </c>
      <c r="U1918" s="467" t="s">
        <v>302</v>
      </c>
      <c r="V1918" s="467">
        <v>181.33</v>
      </c>
      <c r="W1918" s="467">
        <v>190</v>
      </c>
    </row>
    <row r="1919" spans="1:23">
      <c r="A1919" s="467"/>
      <c r="B1919" s="467"/>
      <c r="C1919" s="468" t="s">
        <v>4791</v>
      </c>
      <c r="D1919" s="467" t="s">
        <v>221</v>
      </c>
      <c r="E1919" s="467" t="s">
        <v>259</v>
      </c>
      <c r="F1919" s="472">
        <v>43830</v>
      </c>
      <c r="G1919" s="467" t="s">
        <v>2562</v>
      </c>
      <c r="H1919" s="467" t="s">
        <v>4746</v>
      </c>
      <c r="I1919" s="467" t="s">
        <v>2499</v>
      </c>
      <c r="J1919" s="467" t="s">
        <v>4792</v>
      </c>
      <c r="K1919" s="467">
        <v>121.94</v>
      </c>
      <c r="L1919" s="467" t="s">
        <v>10</v>
      </c>
      <c r="M1919" s="467">
        <v>150</v>
      </c>
      <c r="N1919" s="467" t="s">
        <v>350</v>
      </c>
      <c r="O1919" s="467" t="s">
        <v>2249</v>
      </c>
      <c r="P1919" s="467" t="s">
        <v>307</v>
      </c>
      <c r="Q1919" s="467" t="s">
        <v>2168</v>
      </c>
      <c r="R1919" s="467" t="s">
        <v>351</v>
      </c>
      <c r="S1919" s="467" t="s">
        <v>61</v>
      </c>
      <c r="T1919" s="467" t="s">
        <v>240</v>
      </c>
      <c r="U1919" s="467" t="s">
        <v>302</v>
      </c>
      <c r="V1919" s="467">
        <v>143.16</v>
      </c>
      <c r="W1919" s="467">
        <v>150</v>
      </c>
    </row>
    <row r="1920" spans="1:23">
      <c r="A1920" s="467"/>
      <c r="B1920" s="467"/>
      <c r="C1920" s="468" t="s">
        <v>4793</v>
      </c>
      <c r="D1920" s="467" t="s">
        <v>221</v>
      </c>
      <c r="E1920" s="467" t="s">
        <v>259</v>
      </c>
      <c r="F1920" s="472">
        <v>43830</v>
      </c>
      <c r="G1920" s="467" t="s">
        <v>2562</v>
      </c>
      <c r="H1920" s="467" t="s">
        <v>2757</v>
      </c>
      <c r="I1920" s="467" t="s">
        <v>2499</v>
      </c>
      <c r="J1920" s="467" t="s">
        <v>4780</v>
      </c>
      <c r="K1920" s="467">
        <v>325.17</v>
      </c>
      <c r="L1920" s="467" t="s">
        <v>10</v>
      </c>
      <c r="M1920" s="467">
        <v>400</v>
      </c>
      <c r="N1920" s="467" t="s">
        <v>350</v>
      </c>
      <c r="O1920" s="467" t="s">
        <v>2249</v>
      </c>
      <c r="P1920" s="467" t="s">
        <v>307</v>
      </c>
      <c r="Q1920" s="467" t="s">
        <v>2168</v>
      </c>
      <c r="R1920" s="467" t="s">
        <v>351</v>
      </c>
      <c r="S1920" s="467" t="s">
        <v>61</v>
      </c>
      <c r="T1920" s="467" t="s">
        <v>240</v>
      </c>
      <c r="U1920" s="467" t="s">
        <v>302</v>
      </c>
      <c r="V1920" s="467">
        <v>381.74</v>
      </c>
      <c r="W1920" s="467">
        <v>400</v>
      </c>
    </row>
    <row r="1921" spans="1:23">
      <c r="A1921" s="467"/>
      <c r="B1921" s="467"/>
      <c r="C1921" s="468" t="s">
        <v>4794</v>
      </c>
      <c r="D1921" s="467" t="s">
        <v>221</v>
      </c>
      <c r="E1921" s="467" t="s">
        <v>259</v>
      </c>
      <c r="F1921" s="472">
        <v>43830</v>
      </c>
      <c r="G1921" s="467" t="s">
        <v>2562</v>
      </c>
      <c r="H1921" s="467" t="s">
        <v>2635</v>
      </c>
      <c r="I1921" s="467" t="s">
        <v>2499</v>
      </c>
      <c r="J1921" s="467" t="s">
        <v>4795</v>
      </c>
      <c r="K1921" s="467">
        <v>162.59</v>
      </c>
      <c r="L1921" s="467" t="s">
        <v>10</v>
      </c>
      <c r="M1921" s="467">
        <v>200</v>
      </c>
      <c r="N1921" s="467" t="s">
        <v>350</v>
      </c>
      <c r="O1921" s="467" t="s">
        <v>2249</v>
      </c>
      <c r="P1921" s="467" t="s">
        <v>307</v>
      </c>
      <c r="Q1921" s="467" t="s">
        <v>2168</v>
      </c>
      <c r="R1921" s="467" t="s">
        <v>351</v>
      </c>
      <c r="S1921" s="467" t="s">
        <v>61</v>
      </c>
      <c r="T1921" s="467" t="s">
        <v>240</v>
      </c>
      <c r="U1921" s="467" t="s">
        <v>302</v>
      </c>
      <c r="V1921" s="467">
        <v>190.88</v>
      </c>
      <c r="W1921" s="467">
        <v>200</v>
      </c>
    </row>
    <row r="1922" spans="1:23">
      <c r="A1922" s="467"/>
      <c r="B1922" s="467"/>
      <c r="C1922" s="468" t="s">
        <v>4796</v>
      </c>
      <c r="D1922" s="467" t="s">
        <v>221</v>
      </c>
      <c r="E1922" s="467" t="s">
        <v>259</v>
      </c>
      <c r="F1922" s="472">
        <v>43830</v>
      </c>
      <c r="G1922" s="467" t="s">
        <v>2562</v>
      </c>
      <c r="H1922" s="467" t="s">
        <v>2630</v>
      </c>
      <c r="I1922" s="467" t="s">
        <v>2499</v>
      </c>
      <c r="J1922" s="467" t="s">
        <v>4797</v>
      </c>
      <c r="K1922" s="467">
        <v>162.59</v>
      </c>
      <c r="L1922" s="467" t="s">
        <v>10</v>
      </c>
      <c r="M1922" s="467">
        <v>200</v>
      </c>
      <c r="N1922" s="467" t="s">
        <v>350</v>
      </c>
      <c r="O1922" s="467" t="s">
        <v>2249</v>
      </c>
      <c r="P1922" s="467" t="s">
        <v>307</v>
      </c>
      <c r="Q1922" s="467" t="s">
        <v>2168</v>
      </c>
      <c r="R1922" s="467" t="s">
        <v>351</v>
      </c>
      <c r="S1922" s="467" t="s">
        <v>61</v>
      </c>
      <c r="T1922" s="467" t="s">
        <v>240</v>
      </c>
      <c r="U1922" s="467" t="s">
        <v>302</v>
      </c>
      <c r="V1922" s="467">
        <v>190.88</v>
      </c>
      <c r="W1922" s="467">
        <v>200</v>
      </c>
    </row>
    <row r="1923" spans="1:23">
      <c r="A1923" s="467"/>
      <c r="B1923" s="467"/>
      <c r="C1923" s="468" t="s">
        <v>4798</v>
      </c>
      <c r="D1923" s="467" t="s">
        <v>221</v>
      </c>
      <c r="E1923" s="467" t="s">
        <v>259</v>
      </c>
      <c r="F1923" s="472">
        <v>43830</v>
      </c>
      <c r="G1923" s="467" t="s">
        <v>2562</v>
      </c>
      <c r="H1923" s="467" t="s">
        <v>4799</v>
      </c>
      <c r="I1923" s="467" t="s">
        <v>2499</v>
      </c>
      <c r="J1923" s="467" t="s">
        <v>4800</v>
      </c>
      <c r="K1923" s="467">
        <v>515.4</v>
      </c>
      <c r="L1923" s="467" t="s">
        <v>10</v>
      </c>
      <c r="M1923" s="467">
        <v>634</v>
      </c>
      <c r="N1923" s="467" t="s">
        <v>350</v>
      </c>
      <c r="O1923" s="467" t="s">
        <v>2249</v>
      </c>
      <c r="P1923" s="467" t="s">
        <v>307</v>
      </c>
      <c r="Q1923" s="467" t="s">
        <v>2168</v>
      </c>
      <c r="R1923" s="467" t="s">
        <v>351</v>
      </c>
      <c r="S1923" s="467" t="s">
        <v>61</v>
      </c>
      <c r="T1923" s="467" t="s">
        <v>240</v>
      </c>
      <c r="U1923" s="467" t="s">
        <v>302</v>
      </c>
      <c r="V1923" s="467">
        <v>605.07000000000005</v>
      </c>
      <c r="W1923" s="467">
        <v>634</v>
      </c>
    </row>
    <row r="1924" spans="1:23">
      <c r="A1924" s="467"/>
      <c r="B1924" s="467"/>
      <c r="C1924" s="468" t="s">
        <v>4801</v>
      </c>
      <c r="D1924" s="467" t="s">
        <v>221</v>
      </c>
      <c r="E1924" s="467" t="s">
        <v>259</v>
      </c>
      <c r="F1924" s="472">
        <v>43830</v>
      </c>
      <c r="G1924" s="467" t="s">
        <v>2497</v>
      </c>
      <c r="H1924" s="467" t="s">
        <v>4802</v>
      </c>
      <c r="I1924" s="467" t="s">
        <v>2499</v>
      </c>
      <c r="J1924" s="467" t="s">
        <v>4803</v>
      </c>
      <c r="K1924" s="467">
        <v>33.270000000000003</v>
      </c>
      <c r="L1924" s="467" t="s">
        <v>10</v>
      </c>
      <c r="M1924" s="467">
        <v>40.93</v>
      </c>
      <c r="N1924" s="467" t="s">
        <v>4769</v>
      </c>
      <c r="O1924" s="467" t="s">
        <v>4770</v>
      </c>
      <c r="P1924" s="467" t="s">
        <v>307</v>
      </c>
      <c r="Q1924" s="467" t="s">
        <v>2168</v>
      </c>
      <c r="R1924" s="467" t="s">
        <v>308</v>
      </c>
      <c r="S1924" s="467" t="s">
        <v>61</v>
      </c>
      <c r="T1924" s="467" t="s">
        <v>240</v>
      </c>
      <c r="U1924" s="467" t="s">
        <v>302</v>
      </c>
      <c r="V1924" s="467">
        <v>39.06</v>
      </c>
      <c r="W1924" s="467">
        <v>40.93</v>
      </c>
    </row>
    <row r="1925" spans="1:23">
      <c r="A1925" s="467"/>
      <c r="B1925" s="467"/>
      <c r="C1925" s="468" t="s">
        <v>4804</v>
      </c>
      <c r="D1925" s="467" t="s">
        <v>221</v>
      </c>
      <c r="E1925" s="467" t="s">
        <v>259</v>
      </c>
      <c r="F1925" s="472">
        <v>43830</v>
      </c>
      <c r="G1925" s="467" t="s">
        <v>2497</v>
      </c>
      <c r="H1925" s="467" t="s">
        <v>4802</v>
      </c>
      <c r="I1925" s="467" t="s">
        <v>2499</v>
      </c>
      <c r="J1925" s="467" t="s">
        <v>4805</v>
      </c>
      <c r="K1925" s="467">
        <v>5.32</v>
      </c>
      <c r="L1925" s="467" t="s">
        <v>10</v>
      </c>
      <c r="M1925" s="467">
        <v>6.55</v>
      </c>
      <c r="N1925" s="467" t="s">
        <v>4769</v>
      </c>
      <c r="O1925" s="467" t="s">
        <v>4770</v>
      </c>
      <c r="P1925" s="467" t="s">
        <v>307</v>
      </c>
      <c r="Q1925" s="467" t="s">
        <v>2168</v>
      </c>
      <c r="R1925" s="467" t="s">
        <v>308</v>
      </c>
      <c r="S1925" s="467" t="s">
        <v>61</v>
      </c>
      <c r="T1925" s="467" t="s">
        <v>240</v>
      </c>
      <c r="U1925" s="467" t="s">
        <v>302</v>
      </c>
      <c r="V1925" s="467">
        <v>6.25</v>
      </c>
      <c r="W1925" s="467">
        <v>6.55</v>
      </c>
    </row>
    <row r="1926" spans="1:23">
      <c r="A1926" s="467"/>
      <c r="B1926" s="467"/>
      <c r="C1926" s="468" t="s">
        <v>4806</v>
      </c>
      <c r="D1926" s="467" t="s">
        <v>221</v>
      </c>
      <c r="E1926" s="467" t="s">
        <v>259</v>
      </c>
      <c r="F1926" s="472">
        <v>43830</v>
      </c>
      <c r="G1926" s="467" t="s">
        <v>2497</v>
      </c>
      <c r="H1926" s="467" t="s">
        <v>4807</v>
      </c>
      <c r="I1926" s="467" t="s">
        <v>2499</v>
      </c>
      <c r="J1926" s="467" t="s">
        <v>4808</v>
      </c>
      <c r="K1926" s="467">
        <v>165.84</v>
      </c>
      <c r="L1926" s="467" t="s">
        <v>10</v>
      </c>
      <c r="M1926" s="467">
        <v>204</v>
      </c>
      <c r="N1926" s="467" t="s">
        <v>4769</v>
      </c>
      <c r="O1926" s="467" t="s">
        <v>4770</v>
      </c>
      <c r="P1926" s="467" t="s">
        <v>307</v>
      </c>
      <c r="Q1926" s="467" t="s">
        <v>2168</v>
      </c>
      <c r="R1926" s="467" t="s">
        <v>308</v>
      </c>
      <c r="S1926" s="467" t="s">
        <v>61</v>
      </c>
      <c r="T1926" s="467" t="s">
        <v>240</v>
      </c>
      <c r="U1926" s="467" t="s">
        <v>302</v>
      </c>
      <c r="V1926" s="467">
        <v>194.69</v>
      </c>
      <c r="W1926" s="467">
        <v>204</v>
      </c>
    </row>
    <row r="1927" spans="1:23">
      <c r="A1927" s="467"/>
      <c r="B1927" s="467"/>
      <c r="C1927" s="468" t="s">
        <v>4809</v>
      </c>
      <c r="D1927" s="467" t="s">
        <v>221</v>
      </c>
      <c r="E1927" s="467" t="s">
        <v>259</v>
      </c>
      <c r="F1927" s="472">
        <v>43830</v>
      </c>
      <c r="G1927" s="467" t="s">
        <v>2497</v>
      </c>
      <c r="H1927" s="467" t="s">
        <v>4807</v>
      </c>
      <c r="I1927" s="467" t="s">
        <v>2499</v>
      </c>
      <c r="J1927" s="467" t="s">
        <v>4810</v>
      </c>
      <c r="K1927" s="467">
        <v>182.91</v>
      </c>
      <c r="L1927" s="467" t="s">
        <v>10</v>
      </c>
      <c r="M1927" s="467">
        <v>225</v>
      </c>
      <c r="N1927" s="467" t="s">
        <v>4769</v>
      </c>
      <c r="O1927" s="467" t="s">
        <v>4770</v>
      </c>
      <c r="P1927" s="467" t="s">
        <v>307</v>
      </c>
      <c r="Q1927" s="467" t="s">
        <v>2168</v>
      </c>
      <c r="R1927" s="467" t="s">
        <v>308</v>
      </c>
      <c r="S1927" s="467" t="s">
        <v>61</v>
      </c>
      <c r="T1927" s="467" t="s">
        <v>240</v>
      </c>
      <c r="U1927" s="467" t="s">
        <v>302</v>
      </c>
      <c r="V1927" s="467">
        <v>214.73</v>
      </c>
      <c r="W1927" s="467">
        <v>225</v>
      </c>
    </row>
    <row r="1928" spans="1:23">
      <c r="A1928" s="467"/>
      <c r="B1928" s="467"/>
      <c r="C1928" s="468" t="s">
        <v>4811</v>
      </c>
      <c r="D1928" s="467" t="s">
        <v>221</v>
      </c>
      <c r="E1928" s="467" t="s">
        <v>259</v>
      </c>
      <c r="F1928" s="472">
        <v>43830</v>
      </c>
      <c r="G1928" s="467" t="s">
        <v>2497</v>
      </c>
      <c r="H1928" s="467" t="s">
        <v>4802</v>
      </c>
      <c r="I1928" s="467" t="s">
        <v>2499</v>
      </c>
      <c r="J1928" s="467" t="s">
        <v>4812</v>
      </c>
      <c r="K1928" s="467">
        <v>406.47</v>
      </c>
      <c r="L1928" s="467" t="s">
        <v>10</v>
      </c>
      <c r="M1928" s="467">
        <v>500</v>
      </c>
      <c r="N1928" s="467" t="s">
        <v>350</v>
      </c>
      <c r="O1928" s="467" t="s">
        <v>2249</v>
      </c>
      <c r="P1928" s="467" t="s">
        <v>307</v>
      </c>
      <c r="Q1928" s="467" t="s">
        <v>2168</v>
      </c>
      <c r="R1928" s="467" t="s">
        <v>308</v>
      </c>
      <c r="S1928" s="467" t="s">
        <v>61</v>
      </c>
      <c r="T1928" s="467" t="s">
        <v>240</v>
      </c>
      <c r="U1928" s="467" t="s">
        <v>302</v>
      </c>
      <c r="V1928" s="467">
        <v>477.19</v>
      </c>
      <c r="W1928" s="467">
        <v>500</v>
      </c>
    </row>
    <row r="1929" spans="1:23">
      <c r="A1929" s="467"/>
      <c r="B1929" s="467"/>
      <c r="C1929" s="468" t="s">
        <v>4813</v>
      </c>
      <c r="D1929" s="467" t="s">
        <v>221</v>
      </c>
      <c r="E1929" s="467" t="s">
        <v>259</v>
      </c>
      <c r="F1929" s="472">
        <v>43830</v>
      </c>
      <c r="G1929" s="467" t="s">
        <v>2497</v>
      </c>
      <c r="H1929" s="467" t="s">
        <v>4802</v>
      </c>
      <c r="I1929" s="467" t="s">
        <v>2499</v>
      </c>
      <c r="J1929" s="467" t="s">
        <v>4814</v>
      </c>
      <c r="K1929" s="467">
        <v>325.17</v>
      </c>
      <c r="L1929" s="467" t="s">
        <v>10</v>
      </c>
      <c r="M1929" s="467">
        <v>400</v>
      </c>
      <c r="N1929" s="467" t="s">
        <v>350</v>
      </c>
      <c r="O1929" s="467" t="s">
        <v>2249</v>
      </c>
      <c r="P1929" s="467" t="s">
        <v>307</v>
      </c>
      <c r="Q1929" s="467" t="s">
        <v>2168</v>
      </c>
      <c r="R1929" s="467" t="s">
        <v>308</v>
      </c>
      <c r="S1929" s="467" t="s">
        <v>61</v>
      </c>
      <c r="T1929" s="467" t="s">
        <v>240</v>
      </c>
      <c r="U1929" s="467" t="s">
        <v>302</v>
      </c>
      <c r="V1929" s="467">
        <v>381.74</v>
      </c>
      <c r="W1929" s="467">
        <v>400</v>
      </c>
    </row>
    <row r="1930" spans="1:23">
      <c r="A1930" s="467"/>
      <c r="B1930" s="467"/>
      <c r="C1930" s="468" t="s">
        <v>4815</v>
      </c>
      <c r="D1930" s="467" t="s">
        <v>221</v>
      </c>
      <c r="E1930" s="467" t="s">
        <v>259</v>
      </c>
      <c r="F1930" s="472">
        <v>43830</v>
      </c>
      <c r="G1930" s="467" t="s">
        <v>2497</v>
      </c>
      <c r="H1930" s="467" t="s">
        <v>4802</v>
      </c>
      <c r="I1930" s="467" t="s">
        <v>2499</v>
      </c>
      <c r="J1930" s="467" t="s">
        <v>4816</v>
      </c>
      <c r="K1930" s="467">
        <v>162.59</v>
      </c>
      <c r="L1930" s="467" t="s">
        <v>10</v>
      </c>
      <c r="M1930" s="467">
        <v>200</v>
      </c>
      <c r="N1930" s="467" t="s">
        <v>350</v>
      </c>
      <c r="O1930" s="467" t="s">
        <v>2249</v>
      </c>
      <c r="P1930" s="467" t="s">
        <v>307</v>
      </c>
      <c r="Q1930" s="467" t="s">
        <v>2168</v>
      </c>
      <c r="R1930" s="467" t="s">
        <v>308</v>
      </c>
      <c r="S1930" s="467" t="s">
        <v>61</v>
      </c>
      <c r="T1930" s="467" t="s">
        <v>240</v>
      </c>
      <c r="U1930" s="467" t="s">
        <v>302</v>
      </c>
      <c r="V1930" s="467">
        <v>190.88</v>
      </c>
      <c r="W1930" s="467">
        <v>200</v>
      </c>
    </row>
    <row r="1931" spans="1:23">
      <c r="A1931" s="467"/>
      <c r="B1931" s="467"/>
      <c r="C1931" s="468" t="s">
        <v>4817</v>
      </c>
      <c r="D1931" s="467" t="s">
        <v>221</v>
      </c>
      <c r="E1931" s="467" t="s">
        <v>259</v>
      </c>
      <c r="F1931" s="472">
        <v>43830</v>
      </c>
      <c r="G1931" s="467" t="s">
        <v>2497</v>
      </c>
      <c r="H1931" s="467" t="s">
        <v>4802</v>
      </c>
      <c r="I1931" s="467" t="s">
        <v>2499</v>
      </c>
      <c r="J1931" s="467" t="s">
        <v>4818</v>
      </c>
      <c r="K1931" s="467">
        <v>325.17</v>
      </c>
      <c r="L1931" s="467" t="s">
        <v>10</v>
      </c>
      <c r="M1931" s="467">
        <v>400</v>
      </c>
      <c r="N1931" s="467" t="s">
        <v>350</v>
      </c>
      <c r="O1931" s="467" t="s">
        <v>2249</v>
      </c>
      <c r="P1931" s="467" t="s">
        <v>307</v>
      </c>
      <c r="Q1931" s="467" t="s">
        <v>2168</v>
      </c>
      <c r="R1931" s="467" t="s">
        <v>308</v>
      </c>
      <c r="S1931" s="467" t="s">
        <v>61</v>
      </c>
      <c r="T1931" s="467" t="s">
        <v>240</v>
      </c>
      <c r="U1931" s="467" t="s">
        <v>302</v>
      </c>
      <c r="V1931" s="467">
        <v>381.74</v>
      </c>
      <c r="W1931" s="467">
        <v>400</v>
      </c>
    </row>
    <row r="1932" spans="1:23">
      <c r="A1932" s="467"/>
      <c r="B1932" s="467"/>
      <c r="C1932" s="468" t="s">
        <v>4819</v>
      </c>
      <c r="D1932" s="467" t="s">
        <v>221</v>
      </c>
      <c r="E1932" s="467" t="s">
        <v>259</v>
      </c>
      <c r="F1932" s="472">
        <v>43830</v>
      </c>
      <c r="G1932" s="467" t="s">
        <v>2497</v>
      </c>
      <c r="H1932" s="467" t="s">
        <v>4802</v>
      </c>
      <c r="I1932" s="467" t="s">
        <v>2499</v>
      </c>
      <c r="J1932" s="467" t="s">
        <v>4820</v>
      </c>
      <c r="K1932" s="467">
        <v>14.15</v>
      </c>
      <c r="L1932" s="467" t="s">
        <v>10</v>
      </c>
      <c r="M1932" s="467">
        <v>17.399999999999999</v>
      </c>
      <c r="N1932" s="467" t="s">
        <v>4769</v>
      </c>
      <c r="O1932" s="467" t="s">
        <v>4770</v>
      </c>
      <c r="P1932" s="467" t="s">
        <v>307</v>
      </c>
      <c r="Q1932" s="467" t="s">
        <v>2168</v>
      </c>
      <c r="R1932" s="467" t="s">
        <v>308</v>
      </c>
      <c r="S1932" s="467" t="s">
        <v>61</v>
      </c>
      <c r="T1932" s="467" t="s">
        <v>240</v>
      </c>
      <c r="U1932" s="467" t="s">
        <v>302</v>
      </c>
      <c r="V1932" s="467">
        <v>16.61</v>
      </c>
      <c r="W1932" s="467">
        <v>17.399999999999999</v>
      </c>
    </row>
    <row r="1933" spans="1:23">
      <c r="A1933" s="467"/>
      <c r="B1933" s="467"/>
      <c r="C1933" s="468" t="s">
        <v>4821</v>
      </c>
      <c r="D1933" s="467" t="s">
        <v>221</v>
      </c>
      <c r="E1933" s="467" t="s">
        <v>259</v>
      </c>
      <c r="F1933" s="472">
        <v>43830</v>
      </c>
      <c r="G1933" s="467" t="s">
        <v>2497</v>
      </c>
      <c r="H1933" s="467" t="s">
        <v>4802</v>
      </c>
      <c r="I1933" s="467" t="s">
        <v>2499</v>
      </c>
      <c r="J1933" s="467" t="s">
        <v>4822</v>
      </c>
      <c r="K1933" s="467">
        <v>406.47</v>
      </c>
      <c r="L1933" s="467" t="s">
        <v>10</v>
      </c>
      <c r="M1933" s="467">
        <v>500</v>
      </c>
      <c r="N1933" s="467" t="s">
        <v>350</v>
      </c>
      <c r="O1933" s="467" t="s">
        <v>2249</v>
      </c>
      <c r="P1933" s="467" t="s">
        <v>307</v>
      </c>
      <c r="Q1933" s="467" t="s">
        <v>2168</v>
      </c>
      <c r="R1933" s="467" t="s">
        <v>308</v>
      </c>
      <c r="S1933" s="467" t="s">
        <v>61</v>
      </c>
      <c r="T1933" s="467" t="s">
        <v>240</v>
      </c>
      <c r="U1933" s="467" t="s">
        <v>302</v>
      </c>
      <c r="V1933" s="467">
        <v>477.19</v>
      </c>
      <c r="W1933" s="467">
        <v>500</v>
      </c>
    </row>
    <row r="1934" spans="1:23">
      <c r="A1934" s="467"/>
      <c r="B1934" s="467"/>
      <c r="C1934" s="468" t="s">
        <v>4823</v>
      </c>
      <c r="D1934" s="467" t="s">
        <v>221</v>
      </c>
      <c r="E1934" s="467" t="s">
        <v>259</v>
      </c>
      <c r="F1934" s="472">
        <v>43830</v>
      </c>
      <c r="G1934" s="467" t="s">
        <v>2497</v>
      </c>
      <c r="H1934" s="467" t="s">
        <v>4802</v>
      </c>
      <c r="I1934" s="467" t="s">
        <v>2499</v>
      </c>
      <c r="J1934" s="467" t="s">
        <v>4824</v>
      </c>
      <c r="K1934" s="467">
        <v>325.17</v>
      </c>
      <c r="L1934" s="467" t="s">
        <v>10</v>
      </c>
      <c r="M1934" s="467">
        <v>400</v>
      </c>
      <c r="N1934" s="467" t="s">
        <v>350</v>
      </c>
      <c r="O1934" s="467" t="s">
        <v>2249</v>
      </c>
      <c r="P1934" s="467" t="s">
        <v>307</v>
      </c>
      <c r="Q1934" s="467" t="s">
        <v>2168</v>
      </c>
      <c r="R1934" s="467" t="s">
        <v>308</v>
      </c>
      <c r="S1934" s="467" t="s">
        <v>61</v>
      </c>
      <c r="T1934" s="467" t="s">
        <v>240</v>
      </c>
      <c r="U1934" s="467" t="s">
        <v>302</v>
      </c>
      <c r="V1934" s="467">
        <v>381.74</v>
      </c>
      <c r="W1934" s="467">
        <v>400</v>
      </c>
    </row>
    <row r="1935" spans="1:23">
      <c r="A1935" s="467"/>
      <c r="B1935" s="467"/>
      <c r="C1935" s="468" t="s">
        <v>4825</v>
      </c>
      <c r="D1935" s="467" t="s">
        <v>221</v>
      </c>
      <c r="E1935" s="467" t="s">
        <v>259</v>
      </c>
      <c r="F1935" s="472">
        <v>43830</v>
      </c>
      <c r="G1935" s="467" t="s">
        <v>2497</v>
      </c>
      <c r="H1935" s="467" t="s">
        <v>4802</v>
      </c>
      <c r="I1935" s="467" t="s">
        <v>2499</v>
      </c>
      <c r="J1935" s="467" t="s">
        <v>4826</v>
      </c>
      <c r="K1935" s="467">
        <v>162.59</v>
      </c>
      <c r="L1935" s="467" t="s">
        <v>10</v>
      </c>
      <c r="M1935" s="467">
        <v>200</v>
      </c>
      <c r="N1935" s="467" t="s">
        <v>350</v>
      </c>
      <c r="O1935" s="467" t="s">
        <v>2249</v>
      </c>
      <c r="P1935" s="467" t="s">
        <v>307</v>
      </c>
      <c r="Q1935" s="467" t="s">
        <v>2168</v>
      </c>
      <c r="R1935" s="467" t="s">
        <v>308</v>
      </c>
      <c r="S1935" s="467" t="s">
        <v>61</v>
      </c>
      <c r="T1935" s="467" t="s">
        <v>240</v>
      </c>
      <c r="U1935" s="467" t="s">
        <v>302</v>
      </c>
      <c r="V1935" s="467">
        <v>190.88</v>
      </c>
      <c r="W1935" s="467">
        <v>200</v>
      </c>
    </row>
    <row r="1936" spans="1:23">
      <c r="A1936" s="467"/>
      <c r="B1936" s="467"/>
      <c r="C1936" s="468" t="s">
        <v>4827</v>
      </c>
      <c r="D1936" s="467" t="s">
        <v>221</v>
      </c>
      <c r="E1936" s="467" t="s">
        <v>259</v>
      </c>
      <c r="F1936" s="472">
        <v>43830</v>
      </c>
      <c r="G1936" s="467" t="s">
        <v>2497</v>
      </c>
      <c r="H1936" s="467" t="s">
        <v>4802</v>
      </c>
      <c r="I1936" s="467" t="s">
        <v>2499</v>
      </c>
      <c r="J1936" s="467" t="s">
        <v>4828</v>
      </c>
      <c r="K1936" s="467">
        <v>325.17</v>
      </c>
      <c r="L1936" s="467" t="s">
        <v>10</v>
      </c>
      <c r="M1936" s="467">
        <v>400</v>
      </c>
      <c r="N1936" s="467" t="s">
        <v>350</v>
      </c>
      <c r="O1936" s="467" t="s">
        <v>2249</v>
      </c>
      <c r="P1936" s="467" t="s">
        <v>307</v>
      </c>
      <c r="Q1936" s="467" t="s">
        <v>2168</v>
      </c>
      <c r="R1936" s="467" t="s">
        <v>308</v>
      </c>
      <c r="S1936" s="467" t="s">
        <v>61</v>
      </c>
      <c r="T1936" s="467" t="s">
        <v>240</v>
      </c>
      <c r="U1936" s="467" t="s">
        <v>302</v>
      </c>
      <c r="V1936" s="467">
        <v>381.74</v>
      </c>
      <c r="W1936" s="467">
        <v>400</v>
      </c>
    </row>
    <row r="1937" spans="1:23">
      <c r="A1937" s="467"/>
      <c r="B1937" s="467"/>
      <c r="C1937" s="468" t="s">
        <v>4829</v>
      </c>
      <c r="D1937" s="467" t="s">
        <v>221</v>
      </c>
      <c r="E1937" s="467" t="s">
        <v>259</v>
      </c>
      <c r="F1937" s="472">
        <v>43830</v>
      </c>
      <c r="G1937" s="467" t="s">
        <v>2497</v>
      </c>
      <c r="H1937" s="467" t="s">
        <v>4802</v>
      </c>
      <c r="I1937" s="467" t="s">
        <v>2499</v>
      </c>
      <c r="J1937" s="467" t="s">
        <v>4830</v>
      </c>
      <c r="K1937" s="467">
        <v>406.47</v>
      </c>
      <c r="L1937" s="467" t="s">
        <v>10</v>
      </c>
      <c r="M1937" s="467">
        <v>500</v>
      </c>
      <c r="N1937" s="467" t="s">
        <v>350</v>
      </c>
      <c r="O1937" s="467" t="s">
        <v>2249</v>
      </c>
      <c r="P1937" s="467" t="s">
        <v>307</v>
      </c>
      <c r="Q1937" s="467" t="s">
        <v>2168</v>
      </c>
      <c r="R1937" s="467" t="s">
        <v>308</v>
      </c>
      <c r="S1937" s="467" t="s">
        <v>61</v>
      </c>
      <c r="T1937" s="467" t="s">
        <v>240</v>
      </c>
      <c r="U1937" s="467" t="s">
        <v>302</v>
      </c>
      <c r="V1937" s="467">
        <v>477.19</v>
      </c>
      <c r="W1937" s="467">
        <v>500</v>
      </c>
    </row>
    <row r="1938" spans="1:23">
      <c r="A1938" s="467"/>
      <c r="B1938" s="467"/>
      <c r="C1938" s="468" t="s">
        <v>4831</v>
      </c>
      <c r="D1938" s="467" t="s">
        <v>221</v>
      </c>
      <c r="E1938" s="467" t="s">
        <v>259</v>
      </c>
      <c r="F1938" s="472">
        <v>43830</v>
      </c>
      <c r="G1938" s="467" t="s">
        <v>2497</v>
      </c>
      <c r="H1938" s="467" t="s">
        <v>4802</v>
      </c>
      <c r="I1938" s="467" t="s">
        <v>2499</v>
      </c>
      <c r="J1938" s="467" t="s">
        <v>4832</v>
      </c>
      <c r="K1938" s="467">
        <v>325.17</v>
      </c>
      <c r="L1938" s="467" t="s">
        <v>10</v>
      </c>
      <c r="M1938" s="467">
        <v>400</v>
      </c>
      <c r="N1938" s="467" t="s">
        <v>350</v>
      </c>
      <c r="O1938" s="467" t="s">
        <v>2249</v>
      </c>
      <c r="P1938" s="467" t="s">
        <v>307</v>
      </c>
      <c r="Q1938" s="467" t="s">
        <v>2168</v>
      </c>
      <c r="R1938" s="467" t="s">
        <v>308</v>
      </c>
      <c r="S1938" s="467" t="s">
        <v>61</v>
      </c>
      <c r="T1938" s="467" t="s">
        <v>240</v>
      </c>
      <c r="U1938" s="467" t="s">
        <v>302</v>
      </c>
      <c r="V1938" s="467">
        <v>381.74</v>
      </c>
      <c r="W1938" s="467">
        <v>400</v>
      </c>
    </row>
    <row r="1939" spans="1:23">
      <c r="A1939" s="467"/>
      <c r="B1939" s="467"/>
      <c r="C1939" s="468" t="s">
        <v>4833</v>
      </c>
      <c r="D1939" s="467" t="s">
        <v>221</v>
      </c>
      <c r="E1939" s="467" t="s">
        <v>259</v>
      </c>
      <c r="F1939" s="472">
        <v>43830</v>
      </c>
      <c r="G1939" s="467" t="s">
        <v>2497</v>
      </c>
      <c r="H1939" s="467" t="s">
        <v>4802</v>
      </c>
      <c r="I1939" s="467" t="s">
        <v>2499</v>
      </c>
      <c r="J1939" s="467" t="s">
        <v>4834</v>
      </c>
      <c r="K1939" s="467">
        <v>162.59</v>
      </c>
      <c r="L1939" s="467" t="s">
        <v>10</v>
      </c>
      <c r="M1939" s="467">
        <v>200</v>
      </c>
      <c r="N1939" s="467" t="s">
        <v>350</v>
      </c>
      <c r="O1939" s="467" t="s">
        <v>2249</v>
      </c>
      <c r="P1939" s="467" t="s">
        <v>307</v>
      </c>
      <c r="Q1939" s="467" t="s">
        <v>2168</v>
      </c>
      <c r="R1939" s="467" t="s">
        <v>308</v>
      </c>
      <c r="S1939" s="467" t="s">
        <v>61</v>
      </c>
      <c r="T1939" s="467" t="s">
        <v>240</v>
      </c>
      <c r="U1939" s="467" t="s">
        <v>302</v>
      </c>
      <c r="V1939" s="467">
        <v>190.88</v>
      </c>
      <c r="W1939" s="467">
        <v>200</v>
      </c>
    </row>
    <row r="1940" spans="1:23">
      <c r="A1940" s="467"/>
      <c r="B1940" s="467"/>
      <c r="C1940" s="468" t="s">
        <v>4835</v>
      </c>
      <c r="D1940" s="467" t="s">
        <v>221</v>
      </c>
      <c r="E1940" s="467" t="s">
        <v>259</v>
      </c>
      <c r="F1940" s="472">
        <v>43830</v>
      </c>
      <c r="G1940" s="467" t="s">
        <v>2497</v>
      </c>
      <c r="H1940" s="467" t="s">
        <v>4802</v>
      </c>
      <c r="I1940" s="467" t="s">
        <v>2499</v>
      </c>
      <c r="J1940" s="467" t="s">
        <v>4836</v>
      </c>
      <c r="K1940" s="467">
        <v>325.17</v>
      </c>
      <c r="L1940" s="467" t="s">
        <v>10</v>
      </c>
      <c r="M1940" s="467">
        <v>400</v>
      </c>
      <c r="N1940" s="467" t="s">
        <v>350</v>
      </c>
      <c r="O1940" s="467" t="s">
        <v>2249</v>
      </c>
      <c r="P1940" s="467" t="s">
        <v>307</v>
      </c>
      <c r="Q1940" s="467" t="s">
        <v>2168</v>
      </c>
      <c r="R1940" s="467" t="s">
        <v>308</v>
      </c>
      <c r="S1940" s="467" t="s">
        <v>61</v>
      </c>
      <c r="T1940" s="467" t="s">
        <v>240</v>
      </c>
      <c r="U1940" s="467" t="s">
        <v>302</v>
      </c>
      <c r="V1940" s="467">
        <v>381.74</v>
      </c>
      <c r="W1940" s="467">
        <v>400</v>
      </c>
    </row>
    <row r="1941" spans="1:23">
      <c r="A1941" s="467"/>
      <c r="B1941" s="467"/>
      <c r="C1941" s="468" t="s">
        <v>4837</v>
      </c>
      <c r="D1941" s="467" t="s">
        <v>221</v>
      </c>
      <c r="E1941" s="467" t="s">
        <v>259</v>
      </c>
      <c r="F1941" s="472">
        <v>43830</v>
      </c>
      <c r="G1941" s="467" t="s">
        <v>2497</v>
      </c>
      <c r="H1941" s="467" t="s">
        <v>4838</v>
      </c>
      <c r="I1941" s="467" t="s">
        <v>2499</v>
      </c>
      <c r="J1941" s="467" t="s">
        <v>4839</v>
      </c>
      <c r="K1941" s="467">
        <v>487.76</v>
      </c>
      <c r="L1941" s="467" t="s">
        <v>10</v>
      </c>
      <c r="M1941" s="467">
        <v>600</v>
      </c>
      <c r="N1941" s="467" t="s">
        <v>306</v>
      </c>
      <c r="O1941" s="467" t="s">
        <v>2184</v>
      </c>
      <c r="P1941" s="467" t="s">
        <v>307</v>
      </c>
      <c r="Q1941" s="467" t="s">
        <v>2168</v>
      </c>
      <c r="R1941" s="467" t="s">
        <v>308</v>
      </c>
      <c r="S1941" s="467" t="s">
        <v>61</v>
      </c>
      <c r="T1941" s="467" t="s">
        <v>240</v>
      </c>
      <c r="U1941" s="467" t="s">
        <v>302</v>
      </c>
      <c r="V1941" s="467">
        <v>572.62</v>
      </c>
      <c r="W1941" s="467">
        <v>600</v>
      </c>
    </row>
    <row r="1942" spans="1:23">
      <c r="A1942" s="467"/>
      <c r="B1942" s="467"/>
      <c r="C1942" s="468" t="s">
        <v>4840</v>
      </c>
      <c r="D1942" s="467" t="s">
        <v>221</v>
      </c>
      <c r="E1942" s="467" t="s">
        <v>259</v>
      </c>
      <c r="F1942" s="472">
        <v>43830</v>
      </c>
      <c r="G1942" s="467" t="s">
        <v>2497</v>
      </c>
      <c r="H1942" s="467" t="s">
        <v>4838</v>
      </c>
      <c r="I1942" s="467" t="s">
        <v>2499</v>
      </c>
      <c r="J1942" s="467" t="s">
        <v>4841</v>
      </c>
      <c r="K1942" s="467">
        <v>243.88</v>
      </c>
      <c r="L1942" s="467" t="s">
        <v>10</v>
      </c>
      <c r="M1942" s="467">
        <v>300</v>
      </c>
      <c r="N1942" s="467" t="s">
        <v>306</v>
      </c>
      <c r="O1942" s="467" t="s">
        <v>2184</v>
      </c>
      <c r="P1942" s="467" t="s">
        <v>307</v>
      </c>
      <c r="Q1942" s="467" t="s">
        <v>2168</v>
      </c>
      <c r="R1942" s="467" t="s">
        <v>308</v>
      </c>
      <c r="S1942" s="467" t="s">
        <v>61</v>
      </c>
      <c r="T1942" s="467" t="s">
        <v>240</v>
      </c>
      <c r="U1942" s="467" t="s">
        <v>302</v>
      </c>
      <c r="V1942" s="467">
        <v>286.31</v>
      </c>
      <c r="W1942" s="467">
        <v>300</v>
      </c>
    </row>
    <row r="1943" spans="1:23">
      <c r="A1943" s="467"/>
      <c r="B1943" s="467"/>
      <c r="C1943" s="468" t="s">
        <v>4842</v>
      </c>
      <c r="D1943" s="467" t="s">
        <v>221</v>
      </c>
      <c r="E1943" s="467" t="s">
        <v>259</v>
      </c>
      <c r="F1943" s="472">
        <v>43830</v>
      </c>
      <c r="G1943" s="467" t="s">
        <v>2497</v>
      </c>
      <c r="H1943" s="467" t="s">
        <v>4838</v>
      </c>
      <c r="I1943" s="467" t="s">
        <v>2499</v>
      </c>
      <c r="J1943" s="467" t="s">
        <v>1795</v>
      </c>
      <c r="K1943" s="467">
        <v>113.81</v>
      </c>
      <c r="L1943" s="467" t="s">
        <v>10</v>
      </c>
      <c r="M1943" s="467">
        <v>140</v>
      </c>
      <c r="N1943" s="467" t="s">
        <v>306</v>
      </c>
      <c r="O1943" s="467" t="s">
        <v>2184</v>
      </c>
      <c r="P1943" s="467" t="s">
        <v>307</v>
      </c>
      <c r="Q1943" s="467" t="s">
        <v>2168</v>
      </c>
      <c r="R1943" s="467" t="s">
        <v>308</v>
      </c>
      <c r="S1943" s="467" t="s">
        <v>61</v>
      </c>
      <c r="T1943" s="467" t="s">
        <v>240</v>
      </c>
      <c r="U1943" s="467" t="s">
        <v>302</v>
      </c>
      <c r="V1943" s="467">
        <v>133.61000000000001</v>
      </c>
      <c r="W1943" s="467">
        <v>140</v>
      </c>
    </row>
    <row r="1944" spans="1:23">
      <c r="A1944" s="467"/>
      <c r="B1944" s="467"/>
      <c r="C1944" s="468" t="s">
        <v>4843</v>
      </c>
      <c r="D1944" s="467" t="s">
        <v>221</v>
      </c>
      <c r="E1944" s="467" t="s">
        <v>259</v>
      </c>
      <c r="F1944" s="472">
        <v>43830</v>
      </c>
      <c r="G1944" s="467" t="s">
        <v>2497</v>
      </c>
      <c r="H1944" s="467" t="s">
        <v>4844</v>
      </c>
      <c r="I1944" s="467" t="s">
        <v>2499</v>
      </c>
      <c r="J1944" s="467" t="s">
        <v>4845</v>
      </c>
      <c r="K1944" s="467">
        <v>325.17</v>
      </c>
      <c r="L1944" s="467" t="s">
        <v>10</v>
      </c>
      <c r="M1944" s="467">
        <v>400</v>
      </c>
      <c r="N1944" s="467" t="s">
        <v>350</v>
      </c>
      <c r="O1944" s="467" t="s">
        <v>2249</v>
      </c>
      <c r="P1944" s="467" t="s">
        <v>307</v>
      </c>
      <c r="Q1944" s="467" t="s">
        <v>2168</v>
      </c>
      <c r="R1944" s="467" t="s">
        <v>308</v>
      </c>
      <c r="S1944" s="467" t="s">
        <v>61</v>
      </c>
      <c r="T1944" s="467" t="s">
        <v>240</v>
      </c>
      <c r="U1944" s="467" t="s">
        <v>302</v>
      </c>
      <c r="V1944" s="467">
        <v>381.74</v>
      </c>
      <c r="W1944" s="467">
        <v>400</v>
      </c>
    </row>
    <row r="1945" spans="1:23">
      <c r="A1945" s="467"/>
      <c r="B1945" s="467"/>
      <c r="C1945" s="468" t="s">
        <v>4846</v>
      </c>
      <c r="D1945" s="467" t="s">
        <v>221</v>
      </c>
      <c r="E1945" s="467" t="s">
        <v>259</v>
      </c>
      <c r="F1945" s="472">
        <v>43830</v>
      </c>
      <c r="G1945" s="467" t="s">
        <v>2497</v>
      </c>
      <c r="H1945" s="467" t="s">
        <v>2498</v>
      </c>
      <c r="I1945" s="467" t="s">
        <v>2499</v>
      </c>
      <c r="J1945" s="467" t="s">
        <v>4847</v>
      </c>
      <c r="K1945" s="467">
        <v>406.47</v>
      </c>
      <c r="L1945" s="467" t="s">
        <v>10</v>
      </c>
      <c r="M1945" s="467">
        <v>500</v>
      </c>
      <c r="N1945" s="467" t="s">
        <v>4769</v>
      </c>
      <c r="O1945" s="467" t="s">
        <v>4770</v>
      </c>
      <c r="P1945" s="467" t="s">
        <v>307</v>
      </c>
      <c r="Q1945" s="467" t="s">
        <v>2168</v>
      </c>
      <c r="R1945" s="467" t="s">
        <v>308</v>
      </c>
      <c r="S1945" s="467" t="s">
        <v>61</v>
      </c>
      <c r="T1945" s="467" t="s">
        <v>240</v>
      </c>
      <c r="U1945" s="467" t="s">
        <v>302</v>
      </c>
      <c r="V1945" s="467">
        <v>477.19</v>
      </c>
      <c r="W1945" s="467">
        <v>500</v>
      </c>
    </row>
    <row r="1946" spans="1:23">
      <c r="A1946" s="467"/>
      <c r="B1946" s="467"/>
      <c r="C1946" s="468" t="s">
        <v>4848</v>
      </c>
      <c r="D1946" s="467" t="s">
        <v>221</v>
      </c>
      <c r="E1946" s="467" t="s">
        <v>259</v>
      </c>
      <c r="F1946" s="472">
        <v>43830</v>
      </c>
      <c r="G1946" s="467" t="s">
        <v>2497</v>
      </c>
      <c r="H1946" s="467" t="s">
        <v>2498</v>
      </c>
      <c r="I1946" s="467" t="s">
        <v>2499</v>
      </c>
      <c r="J1946" s="467" t="s">
        <v>4841</v>
      </c>
      <c r="K1946" s="467">
        <v>243.88</v>
      </c>
      <c r="L1946" s="467" t="s">
        <v>10</v>
      </c>
      <c r="M1946" s="467">
        <v>300</v>
      </c>
      <c r="N1946" s="467" t="s">
        <v>306</v>
      </c>
      <c r="O1946" s="467" t="s">
        <v>2184</v>
      </c>
      <c r="P1946" s="467" t="s">
        <v>307</v>
      </c>
      <c r="Q1946" s="467" t="s">
        <v>2168</v>
      </c>
      <c r="R1946" s="467" t="s">
        <v>308</v>
      </c>
      <c r="S1946" s="467" t="s">
        <v>61</v>
      </c>
      <c r="T1946" s="467" t="s">
        <v>240</v>
      </c>
      <c r="U1946" s="467" t="s">
        <v>302</v>
      </c>
      <c r="V1946" s="467">
        <v>286.31</v>
      </c>
      <c r="W1946" s="467">
        <v>300</v>
      </c>
    </row>
    <row r="1947" spans="1:23">
      <c r="A1947" s="467"/>
      <c r="B1947" s="467"/>
      <c r="C1947" s="468" t="s">
        <v>4849</v>
      </c>
      <c r="D1947" s="467" t="s">
        <v>221</v>
      </c>
      <c r="E1947" s="467" t="s">
        <v>259</v>
      </c>
      <c r="F1947" s="472">
        <v>43830</v>
      </c>
      <c r="G1947" s="467" t="s">
        <v>2497</v>
      </c>
      <c r="H1947" s="467" t="s">
        <v>2498</v>
      </c>
      <c r="I1947" s="467" t="s">
        <v>2499</v>
      </c>
      <c r="J1947" s="467" t="s">
        <v>1795</v>
      </c>
      <c r="K1947" s="467">
        <v>113.81</v>
      </c>
      <c r="L1947" s="467" t="s">
        <v>10</v>
      </c>
      <c r="M1947" s="467">
        <v>140</v>
      </c>
      <c r="N1947" s="467" t="s">
        <v>306</v>
      </c>
      <c r="O1947" s="467" t="s">
        <v>2184</v>
      </c>
      <c r="P1947" s="467" t="s">
        <v>307</v>
      </c>
      <c r="Q1947" s="467" t="s">
        <v>2168</v>
      </c>
      <c r="R1947" s="467" t="s">
        <v>308</v>
      </c>
      <c r="S1947" s="467" t="s">
        <v>61</v>
      </c>
      <c r="T1947" s="467" t="s">
        <v>240</v>
      </c>
      <c r="U1947" s="467" t="s">
        <v>302</v>
      </c>
      <c r="V1947" s="467">
        <v>133.61000000000001</v>
      </c>
      <c r="W1947" s="467">
        <v>140</v>
      </c>
    </row>
    <row r="1948" spans="1:23">
      <c r="A1948" s="467"/>
      <c r="B1948" s="467"/>
      <c r="C1948" s="468" t="s">
        <v>4850</v>
      </c>
      <c r="D1948" s="467" t="s">
        <v>221</v>
      </c>
      <c r="E1948" s="467" t="s">
        <v>259</v>
      </c>
      <c r="F1948" s="472">
        <v>43830</v>
      </c>
      <c r="G1948" s="467" t="s">
        <v>2497</v>
      </c>
      <c r="H1948" s="467" t="s">
        <v>2498</v>
      </c>
      <c r="I1948" s="467" t="s">
        <v>2499</v>
      </c>
      <c r="J1948" s="467" t="s">
        <v>4845</v>
      </c>
      <c r="K1948" s="467">
        <v>162.59</v>
      </c>
      <c r="L1948" s="467" t="s">
        <v>10</v>
      </c>
      <c r="M1948" s="467">
        <v>200</v>
      </c>
      <c r="N1948" s="467" t="s">
        <v>350</v>
      </c>
      <c r="O1948" s="467" t="s">
        <v>2249</v>
      </c>
      <c r="P1948" s="467" t="s">
        <v>307</v>
      </c>
      <c r="Q1948" s="467" t="s">
        <v>2168</v>
      </c>
      <c r="R1948" s="467" t="s">
        <v>308</v>
      </c>
      <c r="S1948" s="467" t="s">
        <v>61</v>
      </c>
      <c r="T1948" s="467" t="s">
        <v>240</v>
      </c>
      <c r="U1948" s="467" t="s">
        <v>302</v>
      </c>
      <c r="V1948" s="467">
        <v>190.88</v>
      </c>
      <c r="W1948" s="467">
        <v>200</v>
      </c>
    </row>
    <row r="1949" spans="1:23">
      <c r="A1949" s="467"/>
      <c r="B1949" s="467"/>
      <c r="C1949" s="468" t="s">
        <v>4851</v>
      </c>
      <c r="D1949" s="467" t="s">
        <v>221</v>
      </c>
      <c r="E1949" s="467" t="s">
        <v>259</v>
      </c>
      <c r="F1949" s="472">
        <v>43830</v>
      </c>
      <c r="G1949" s="467" t="s">
        <v>2312</v>
      </c>
      <c r="H1949" s="467" t="s">
        <v>4852</v>
      </c>
      <c r="I1949" s="467" t="s">
        <v>2314</v>
      </c>
      <c r="J1949" s="467" t="s">
        <v>4853</v>
      </c>
      <c r="K1949" s="467">
        <v>1.93</v>
      </c>
      <c r="L1949" s="467" t="s">
        <v>10</v>
      </c>
      <c r="M1949" s="467">
        <v>2.5</v>
      </c>
      <c r="N1949" s="467" t="s">
        <v>4769</v>
      </c>
      <c r="O1949" s="467" t="s">
        <v>4770</v>
      </c>
      <c r="P1949" s="467" t="s">
        <v>307</v>
      </c>
      <c r="Q1949" s="467" t="s">
        <v>2168</v>
      </c>
      <c r="R1949" s="467" t="s">
        <v>2316</v>
      </c>
      <c r="S1949" s="467" t="s">
        <v>61</v>
      </c>
      <c r="T1949" s="467" t="s">
        <v>240</v>
      </c>
      <c r="U1949" s="467" t="s">
        <v>302</v>
      </c>
      <c r="V1949" s="467">
        <v>2.27</v>
      </c>
      <c r="W1949" s="467">
        <v>2.5</v>
      </c>
    </row>
    <row r="1950" spans="1:23">
      <c r="A1950" s="467"/>
      <c r="B1950" s="467"/>
      <c r="C1950" s="468" t="s">
        <v>4854</v>
      </c>
      <c r="D1950" s="467" t="s">
        <v>221</v>
      </c>
      <c r="E1950" s="467" t="s">
        <v>259</v>
      </c>
      <c r="F1950" s="472">
        <v>43830</v>
      </c>
      <c r="G1950" s="467" t="s">
        <v>2312</v>
      </c>
      <c r="H1950" s="467" t="s">
        <v>2392</v>
      </c>
      <c r="I1950" s="467" t="s">
        <v>2314</v>
      </c>
      <c r="J1950" s="467" t="s">
        <v>4855</v>
      </c>
      <c r="K1950" s="467">
        <v>3.25</v>
      </c>
      <c r="L1950" s="467" t="s">
        <v>10</v>
      </c>
      <c r="M1950" s="467">
        <v>4.2</v>
      </c>
      <c r="N1950" s="467" t="s">
        <v>4769</v>
      </c>
      <c r="O1950" s="467" t="s">
        <v>4770</v>
      </c>
      <c r="P1950" s="467" t="s">
        <v>307</v>
      </c>
      <c r="Q1950" s="467" t="s">
        <v>2168</v>
      </c>
      <c r="R1950" s="467" t="s">
        <v>2316</v>
      </c>
      <c r="S1950" s="467" t="s">
        <v>61</v>
      </c>
      <c r="T1950" s="467" t="s">
        <v>240</v>
      </c>
      <c r="U1950" s="467" t="s">
        <v>302</v>
      </c>
      <c r="V1950" s="467">
        <v>3.82</v>
      </c>
      <c r="W1950" s="467">
        <v>4.2</v>
      </c>
    </row>
    <row r="1951" spans="1:23">
      <c r="A1951" s="467"/>
      <c r="B1951" s="467"/>
      <c r="C1951" s="468" t="s">
        <v>4856</v>
      </c>
      <c r="D1951" s="467" t="s">
        <v>221</v>
      </c>
      <c r="E1951" s="467" t="s">
        <v>259</v>
      </c>
      <c r="F1951" s="472">
        <v>43830</v>
      </c>
      <c r="G1951" s="467" t="s">
        <v>2312</v>
      </c>
      <c r="H1951" s="467" t="s">
        <v>2392</v>
      </c>
      <c r="I1951" s="467" t="s">
        <v>2314</v>
      </c>
      <c r="J1951" s="467" t="s">
        <v>4857</v>
      </c>
      <c r="K1951" s="467">
        <v>13.96</v>
      </c>
      <c r="L1951" s="467" t="s">
        <v>10</v>
      </c>
      <c r="M1951" s="467">
        <v>18.05</v>
      </c>
      <c r="N1951" s="467" t="s">
        <v>4769</v>
      </c>
      <c r="O1951" s="467" t="s">
        <v>4770</v>
      </c>
      <c r="P1951" s="467" t="s">
        <v>307</v>
      </c>
      <c r="Q1951" s="467" t="s">
        <v>2168</v>
      </c>
      <c r="R1951" s="467" t="s">
        <v>2316</v>
      </c>
      <c r="S1951" s="467" t="s">
        <v>61</v>
      </c>
      <c r="T1951" s="467" t="s">
        <v>240</v>
      </c>
      <c r="U1951" s="467" t="s">
        <v>302</v>
      </c>
      <c r="V1951" s="467">
        <v>16.39</v>
      </c>
      <c r="W1951" s="467">
        <v>18.05</v>
      </c>
    </row>
    <row r="1952" spans="1:23">
      <c r="A1952" s="467"/>
      <c r="B1952" s="467"/>
      <c r="C1952" s="468" t="s">
        <v>4858</v>
      </c>
      <c r="D1952" s="467" t="s">
        <v>221</v>
      </c>
      <c r="E1952" s="467" t="s">
        <v>259</v>
      </c>
      <c r="F1952" s="472">
        <v>43830</v>
      </c>
      <c r="G1952" s="467" t="s">
        <v>2312</v>
      </c>
      <c r="H1952" s="467" t="s">
        <v>2392</v>
      </c>
      <c r="I1952" s="467" t="s">
        <v>2314</v>
      </c>
      <c r="J1952" s="467" t="s">
        <v>4859</v>
      </c>
      <c r="K1952" s="467">
        <v>2.86</v>
      </c>
      <c r="L1952" s="467" t="s">
        <v>10</v>
      </c>
      <c r="M1952" s="467">
        <v>3.7</v>
      </c>
      <c r="N1952" s="467" t="s">
        <v>4769</v>
      </c>
      <c r="O1952" s="467" t="s">
        <v>4770</v>
      </c>
      <c r="P1952" s="467" t="s">
        <v>307</v>
      </c>
      <c r="Q1952" s="467" t="s">
        <v>2168</v>
      </c>
      <c r="R1952" s="467" t="s">
        <v>2316</v>
      </c>
      <c r="S1952" s="467" t="s">
        <v>61</v>
      </c>
      <c r="T1952" s="467" t="s">
        <v>240</v>
      </c>
      <c r="U1952" s="467" t="s">
        <v>302</v>
      </c>
      <c r="V1952" s="467">
        <v>3.36</v>
      </c>
      <c r="W1952" s="467">
        <v>3.7</v>
      </c>
    </row>
    <row r="1953" spans="1:23">
      <c r="A1953" s="467"/>
      <c r="B1953" s="467"/>
      <c r="C1953" s="468" t="s">
        <v>4860</v>
      </c>
      <c r="D1953" s="467" t="s">
        <v>221</v>
      </c>
      <c r="E1953" s="467" t="s">
        <v>259</v>
      </c>
      <c r="F1953" s="472">
        <v>43830</v>
      </c>
      <c r="G1953" s="467" t="s">
        <v>2312</v>
      </c>
      <c r="H1953" s="467" t="s">
        <v>2575</v>
      </c>
      <c r="I1953" s="467" t="s">
        <v>2314</v>
      </c>
      <c r="J1953" s="467" t="s">
        <v>4861</v>
      </c>
      <c r="K1953" s="467">
        <v>16.47</v>
      </c>
      <c r="L1953" s="467" t="s">
        <v>10</v>
      </c>
      <c r="M1953" s="467">
        <v>21.3</v>
      </c>
      <c r="N1953" s="467" t="s">
        <v>4769</v>
      </c>
      <c r="O1953" s="467" t="s">
        <v>4770</v>
      </c>
      <c r="P1953" s="467" t="s">
        <v>307</v>
      </c>
      <c r="Q1953" s="467" t="s">
        <v>2168</v>
      </c>
      <c r="R1953" s="467" t="s">
        <v>2316</v>
      </c>
      <c r="S1953" s="467" t="s">
        <v>61</v>
      </c>
      <c r="T1953" s="467" t="s">
        <v>240</v>
      </c>
      <c r="U1953" s="467" t="s">
        <v>302</v>
      </c>
      <c r="V1953" s="467">
        <v>19.34</v>
      </c>
      <c r="W1953" s="467">
        <v>21.3</v>
      </c>
    </row>
    <row r="1954" spans="1:23">
      <c r="A1954" s="467"/>
      <c r="B1954" s="467"/>
      <c r="C1954" s="468" t="s">
        <v>4862</v>
      </c>
      <c r="D1954" s="467" t="s">
        <v>221</v>
      </c>
      <c r="E1954" s="467" t="s">
        <v>259</v>
      </c>
      <c r="F1954" s="472">
        <v>43830</v>
      </c>
      <c r="G1954" s="467" t="s">
        <v>2312</v>
      </c>
      <c r="H1954" s="467" t="s">
        <v>4863</v>
      </c>
      <c r="I1954" s="467" t="s">
        <v>2314</v>
      </c>
      <c r="J1954" s="467" t="s">
        <v>4864</v>
      </c>
      <c r="K1954" s="467">
        <v>1.93</v>
      </c>
      <c r="L1954" s="467" t="s">
        <v>10</v>
      </c>
      <c r="M1954" s="467">
        <v>2.5</v>
      </c>
      <c r="N1954" s="467" t="s">
        <v>4769</v>
      </c>
      <c r="O1954" s="467" t="s">
        <v>4770</v>
      </c>
      <c r="P1954" s="467" t="s">
        <v>307</v>
      </c>
      <c r="Q1954" s="467" t="s">
        <v>2168</v>
      </c>
      <c r="R1954" s="467" t="s">
        <v>2316</v>
      </c>
      <c r="S1954" s="467" t="s">
        <v>61</v>
      </c>
      <c r="T1954" s="467" t="s">
        <v>240</v>
      </c>
      <c r="U1954" s="467" t="s">
        <v>302</v>
      </c>
      <c r="V1954" s="467">
        <v>2.27</v>
      </c>
      <c r="W1954" s="467">
        <v>2.5</v>
      </c>
    </row>
    <row r="1955" spans="1:23">
      <c r="A1955" s="467"/>
      <c r="B1955" s="467"/>
      <c r="C1955" s="468" t="s">
        <v>4865</v>
      </c>
      <c r="D1955" s="467" t="s">
        <v>221</v>
      </c>
      <c r="E1955" s="467" t="s">
        <v>259</v>
      </c>
      <c r="F1955" s="472">
        <v>43830</v>
      </c>
      <c r="G1955" s="467" t="s">
        <v>2312</v>
      </c>
      <c r="H1955" s="467" t="s">
        <v>4866</v>
      </c>
      <c r="I1955" s="467" t="s">
        <v>2314</v>
      </c>
      <c r="J1955" s="467" t="s">
        <v>4867</v>
      </c>
      <c r="K1955" s="467">
        <v>17.13</v>
      </c>
      <c r="L1955" s="467" t="s">
        <v>10</v>
      </c>
      <c r="M1955" s="467">
        <v>22.15</v>
      </c>
      <c r="N1955" s="467" t="s">
        <v>4769</v>
      </c>
      <c r="O1955" s="467" t="s">
        <v>4770</v>
      </c>
      <c r="P1955" s="467" t="s">
        <v>307</v>
      </c>
      <c r="Q1955" s="467" t="s">
        <v>2168</v>
      </c>
      <c r="R1955" s="467" t="s">
        <v>2316</v>
      </c>
      <c r="S1955" s="467" t="s">
        <v>61</v>
      </c>
      <c r="T1955" s="467" t="s">
        <v>240</v>
      </c>
      <c r="U1955" s="467" t="s">
        <v>302</v>
      </c>
      <c r="V1955" s="467">
        <v>20.11</v>
      </c>
      <c r="W1955" s="467">
        <v>22.15</v>
      </c>
    </row>
    <row r="1956" spans="1:23">
      <c r="A1956" s="467"/>
      <c r="B1956" s="467"/>
      <c r="C1956" s="468" t="s">
        <v>4868</v>
      </c>
      <c r="D1956" s="467" t="s">
        <v>221</v>
      </c>
      <c r="E1956" s="467" t="s">
        <v>259</v>
      </c>
      <c r="F1956" s="472">
        <v>43830</v>
      </c>
      <c r="G1956" s="467" t="s">
        <v>2312</v>
      </c>
      <c r="H1956" s="467" t="s">
        <v>4869</v>
      </c>
      <c r="I1956" s="467" t="s">
        <v>2314</v>
      </c>
      <c r="J1956" s="467" t="s">
        <v>4870</v>
      </c>
      <c r="K1956" s="467">
        <v>16.12</v>
      </c>
      <c r="L1956" s="467" t="s">
        <v>10</v>
      </c>
      <c r="M1956" s="467">
        <v>20.85</v>
      </c>
      <c r="N1956" s="467" t="s">
        <v>4769</v>
      </c>
      <c r="O1956" s="467" t="s">
        <v>4770</v>
      </c>
      <c r="P1956" s="467" t="s">
        <v>307</v>
      </c>
      <c r="Q1956" s="467" t="s">
        <v>2168</v>
      </c>
      <c r="R1956" s="467" t="s">
        <v>2316</v>
      </c>
      <c r="S1956" s="467" t="s">
        <v>61</v>
      </c>
      <c r="T1956" s="467" t="s">
        <v>240</v>
      </c>
      <c r="U1956" s="467" t="s">
        <v>302</v>
      </c>
      <c r="V1956" s="467">
        <v>18.920000000000002</v>
      </c>
      <c r="W1956" s="467">
        <v>20.85</v>
      </c>
    </row>
    <row r="1957" spans="1:23">
      <c r="A1957" s="467"/>
      <c r="B1957" s="467"/>
      <c r="C1957" s="468" t="s">
        <v>4871</v>
      </c>
      <c r="D1957" s="467" t="s">
        <v>221</v>
      </c>
      <c r="E1957" s="467" t="s">
        <v>259</v>
      </c>
      <c r="F1957" s="472">
        <v>43830</v>
      </c>
      <c r="G1957" s="467" t="s">
        <v>2312</v>
      </c>
      <c r="H1957" s="467" t="s">
        <v>4872</v>
      </c>
      <c r="I1957" s="467" t="s">
        <v>2314</v>
      </c>
      <c r="J1957" s="467" t="s">
        <v>4873</v>
      </c>
      <c r="K1957" s="467">
        <v>15.47</v>
      </c>
      <c r="L1957" s="467" t="s">
        <v>10</v>
      </c>
      <c r="M1957" s="467">
        <v>20</v>
      </c>
      <c r="N1957" s="467" t="s">
        <v>4769</v>
      </c>
      <c r="O1957" s="467" t="s">
        <v>4770</v>
      </c>
      <c r="P1957" s="467" t="s">
        <v>307</v>
      </c>
      <c r="Q1957" s="467" t="s">
        <v>2168</v>
      </c>
      <c r="R1957" s="467" t="s">
        <v>2316</v>
      </c>
      <c r="S1957" s="467" t="s">
        <v>61</v>
      </c>
      <c r="T1957" s="467" t="s">
        <v>240</v>
      </c>
      <c r="U1957" s="467" t="s">
        <v>302</v>
      </c>
      <c r="V1957" s="467">
        <v>18.16</v>
      </c>
      <c r="W1957" s="467">
        <v>20</v>
      </c>
    </row>
    <row r="1958" spans="1:23">
      <c r="A1958" s="467"/>
      <c r="B1958" s="467"/>
      <c r="C1958" s="468" t="s">
        <v>4874</v>
      </c>
      <c r="D1958" s="467" t="s">
        <v>221</v>
      </c>
      <c r="E1958" s="467" t="s">
        <v>259</v>
      </c>
      <c r="F1958" s="472">
        <v>43830</v>
      </c>
      <c r="G1958" s="467" t="s">
        <v>2312</v>
      </c>
      <c r="H1958" s="467" t="s">
        <v>4875</v>
      </c>
      <c r="I1958" s="467" t="s">
        <v>2314</v>
      </c>
      <c r="J1958" s="467" t="s">
        <v>4876</v>
      </c>
      <c r="K1958" s="467">
        <v>3.4</v>
      </c>
      <c r="L1958" s="467" t="s">
        <v>10</v>
      </c>
      <c r="M1958" s="467">
        <v>4.4000000000000004</v>
      </c>
      <c r="N1958" s="467" t="s">
        <v>4769</v>
      </c>
      <c r="O1958" s="467" t="s">
        <v>4770</v>
      </c>
      <c r="P1958" s="467" t="s">
        <v>307</v>
      </c>
      <c r="Q1958" s="467" t="s">
        <v>2168</v>
      </c>
      <c r="R1958" s="467" t="s">
        <v>2316</v>
      </c>
      <c r="S1958" s="467" t="s">
        <v>61</v>
      </c>
      <c r="T1958" s="467" t="s">
        <v>240</v>
      </c>
      <c r="U1958" s="467" t="s">
        <v>302</v>
      </c>
      <c r="V1958" s="467">
        <v>3.99</v>
      </c>
      <c r="W1958" s="467">
        <v>4.4000000000000004</v>
      </c>
    </row>
    <row r="1959" spans="1:23">
      <c r="A1959" s="467"/>
      <c r="B1959" s="467"/>
      <c r="C1959" s="468" t="s">
        <v>4877</v>
      </c>
      <c r="D1959" s="467" t="s">
        <v>221</v>
      </c>
      <c r="E1959" s="467" t="s">
        <v>259</v>
      </c>
      <c r="F1959" s="472">
        <v>43830</v>
      </c>
      <c r="G1959" s="467" t="s">
        <v>2312</v>
      </c>
      <c r="H1959" s="467" t="s">
        <v>4863</v>
      </c>
      <c r="I1959" s="467" t="s">
        <v>2314</v>
      </c>
      <c r="J1959" s="467" t="s">
        <v>4878</v>
      </c>
      <c r="K1959" s="467">
        <v>12.76</v>
      </c>
      <c r="L1959" s="467" t="s">
        <v>10</v>
      </c>
      <c r="M1959" s="467">
        <v>16.5</v>
      </c>
      <c r="N1959" s="467" t="s">
        <v>4769</v>
      </c>
      <c r="O1959" s="467" t="s">
        <v>4770</v>
      </c>
      <c r="P1959" s="467" t="s">
        <v>307</v>
      </c>
      <c r="Q1959" s="467" t="s">
        <v>2168</v>
      </c>
      <c r="R1959" s="467" t="s">
        <v>2316</v>
      </c>
      <c r="S1959" s="467" t="s">
        <v>61</v>
      </c>
      <c r="T1959" s="467" t="s">
        <v>240</v>
      </c>
      <c r="U1959" s="467" t="s">
        <v>302</v>
      </c>
      <c r="V1959" s="467">
        <v>14.98</v>
      </c>
      <c r="W1959" s="467">
        <v>16.5</v>
      </c>
    </row>
    <row r="1960" spans="1:23">
      <c r="A1960" s="467"/>
      <c r="B1960" s="467"/>
      <c r="C1960" s="468" t="s">
        <v>4879</v>
      </c>
      <c r="D1960" s="467" t="s">
        <v>221</v>
      </c>
      <c r="E1960" s="467" t="s">
        <v>259</v>
      </c>
      <c r="F1960" s="472">
        <v>43830</v>
      </c>
      <c r="G1960" s="467" t="s">
        <v>2312</v>
      </c>
      <c r="H1960" s="467" t="s">
        <v>4863</v>
      </c>
      <c r="I1960" s="467" t="s">
        <v>2314</v>
      </c>
      <c r="J1960" s="467" t="s">
        <v>4880</v>
      </c>
      <c r="K1960" s="467">
        <v>1.93</v>
      </c>
      <c r="L1960" s="467" t="s">
        <v>10</v>
      </c>
      <c r="M1960" s="467">
        <v>2.5</v>
      </c>
      <c r="N1960" s="467" t="s">
        <v>4769</v>
      </c>
      <c r="O1960" s="467" t="s">
        <v>4770</v>
      </c>
      <c r="P1960" s="467" t="s">
        <v>307</v>
      </c>
      <c r="Q1960" s="467" t="s">
        <v>2168</v>
      </c>
      <c r="R1960" s="467" t="s">
        <v>2316</v>
      </c>
      <c r="S1960" s="467" t="s">
        <v>61</v>
      </c>
      <c r="T1960" s="467" t="s">
        <v>240</v>
      </c>
      <c r="U1960" s="467" t="s">
        <v>302</v>
      </c>
      <c r="V1960" s="467">
        <v>2.27</v>
      </c>
      <c r="W1960" s="467">
        <v>2.5</v>
      </c>
    </row>
    <row r="1961" spans="1:23">
      <c r="A1961" s="467"/>
      <c r="B1961" s="467"/>
      <c r="C1961" s="468" t="s">
        <v>4881</v>
      </c>
      <c r="D1961" s="467" t="s">
        <v>221</v>
      </c>
      <c r="E1961" s="467" t="s">
        <v>259</v>
      </c>
      <c r="F1961" s="472">
        <v>43830</v>
      </c>
      <c r="G1961" s="467" t="s">
        <v>2312</v>
      </c>
      <c r="H1961" s="467" t="s">
        <v>4863</v>
      </c>
      <c r="I1961" s="467" t="s">
        <v>2314</v>
      </c>
      <c r="J1961" s="467" t="s">
        <v>4882</v>
      </c>
      <c r="K1961" s="467">
        <v>7.73</v>
      </c>
      <c r="L1961" s="467" t="s">
        <v>10</v>
      </c>
      <c r="M1961" s="467">
        <v>10</v>
      </c>
      <c r="N1961" s="467" t="s">
        <v>4769</v>
      </c>
      <c r="O1961" s="467" t="s">
        <v>4770</v>
      </c>
      <c r="P1961" s="467" t="s">
        <v>307</v>
      </c>
      <c r="Q1961" s="467" t="s">
        <v>2168</v>
      </c>
      <c r="R1961" s="467" t="s">
        <v>2316</v>
      </c>
      <c r="S1961" s="467" t="s">
        <v>61</v>
      </c>
      <c r="T1961" s="467" t="s">
        <v>240</v>
      </c>
      <c r="U1961" s="467" t="s">
        <v>302</v>
      </c>
      <c r="V1961" s="467">
        <v>9.07</v>
      </c>
      <c r="W1961" s="467">
        <v>10</v>
      </c>
    </row>
    <row r="1962" spans="1:23">
      <c r="A1962" s="467"/>
      <c r="B1962" s="467"/>
      <c r="C1962" s="468" t="s">
        <v>4883</v>
      </c>
      <c r="D1962" s="467" t="s">
        <v>221</v>
      </c>
      <c r="E1962" s="467" t="s">
        <v>259</v>
      </c>
      <c r="F1962" s="472">
        <v>43830</v>
      </c>
      <c r="G1962" s="467" t="s">
        <v>2312</v>
      </c>
      <c r="H1962" s="467" t="s">
        <v>4852</v>
      </c>
      <c r="I1962" s="467" t="s">
        <v>2314</v>
      </c>
      <c r="J1962" s="467" t="s">
        <v>4884</v>
      </c>
      <c r="K1962" s="467">
        <v>16.14</v>
      </c>
      <c r="L1962" s="467" t="s">
        <v>10</v>
      </c>
      <c r="M1962" s="467">
        <v>20.85</v>
      </c>
      <c r="N1962" s="467" t="s">
        <v>4769</v>
      </c>
      <c r="O1962" s="467" t="s">
        <v>4770</v>
      </c>
      <c r="P1962" s="467" t="s">
        <v>307</v>
      </c>
      <c r="Q1962" s="467" t="s">
        <v>2168</v>
      </c>
      <c r="R1962" s="467" t="s">
        <v>2316</v>
      </c>
      <c r="S1962" s="467" t="s">
        <v>61</v>
      </c>
      <c r="T1962" s="467" t="s">
        <v>240</v>
      </c>
      <c r="U1962" s="467" t="s">
        <v>302</v>
      </c>
      <c r="V1962" s="467">
        <v>18.95</v>
      </c>
      <c r="W1962" s="467">
        <v>20.85</v>
      </c>
    </row>
    <row r="1963" spans="1:23">
      <c r="A1963" s="467"/>
      <c r="B1963" s="467"/>
      <c r="C1963" s="468" t="s">
        <v>4885</v>
      </c>
      <c r="D1963" s="467" t="s">
        <v>221</v>
      </c>
      <c r="E1963" s="467" t="s">
        <v>259</v>
      </c>
      <c r="F1963" s="472">
        <v>43830</v>
      </c>
      <c r="G1963" s="467" t="s">
        <v>2312</v>
      </c>
      <c r="H1963" s="467" t="s">
        <v>4886</v>
      </c>
      <c r="I1963" s="467" t="s">
        <v>2314</v>
      </c>
      <c r="J1963" s="467" t="s">
        <v>4887</v>
      </c>
      <c r="K1963" s="467">
        <v>3.32</v>
      </c>
      <c r="L1963" s="467" t="s">
        <v>10</v>
      </c>
      <c r="M1963" s="467">
        <v>4.3</v>
      </c>
      <c r="N1963" s="467" t="s">
        <v>4769</v>
      </c>
      <c r="O1963" s="467" t="s">
        <v>4770</v>
      </c>
      <c r="P1963" s="467" t="s">
        <v>307</v>
      </c>
      <c r="Q1963" s="467" t="s">
        <v>2168</v>
      </c>
      <c r="R1963" s="467" t="s">
        <v>2316</v>
      </c>
      <c r="S1963" s="467" t="s">
        <v>61</v>
      </c>
      <c r="T1963" s="467" t="s">
        <v>240</v>
      </c>
      <c r="U1963" s="467" t="s">
        <v>302</v>
      </c>
      <c r="V1963" s="467">
        <v>3.9</v>
      </c>
      <c r="W1963" s="467">
        <v>4.3</v>
      </c>
    </row>
    <row r="1964" spans="1:23">
      <c r="A1964" s="467"/>
      <c r="B1964" s="467"/>
      <c r="C1964" s="468" t="s">
        <v>4888</v>
      </c>
      <c r="D1964" s="467" t="s">
        <v>221</v>
      </c>
      <c r="E1964" s="467" t="s">
        <v>259</v>
      </c>
      <c r="F1964" s="472">
        <v>43830</v>
      </c>
      <c r="G1964" s="467" t="s">
        <v>2312</v>
      </c>
      <c r="H1964" s="467" t="s">
        <v>4889</v>
      </c>
      <c r="I1964" s="467" t="s">
        <v>2314</v>
      </c>
      <c r="J1964" s="467" t="s">
        <v>4890</v>
      </c>
      <c r="K1964" s="467">
        <v>5.03</v>
      </c>
      <c r="L1964" s="467" t="s">
        <v>10</v>
      </c>
      <c r="M1964" s="467">
        <v>6.5</v>
      </c>
      <c r="N1964" s="467" t="s">
        <v>4769</v>
      </c>
      <c r="O1964" s="467" t="s">
        <v>4770</v>
      </c>
      <c r="P1964" s="467" t="s">
        <v>307</v>
      </c>
      <c r="Q1964" s="467" t="s">
        <v>2168</v>
      </c>
      <c r="R1964" s="467" t="s">
        <v>2316</v>
      </c>
      <c r="S1964" s="467" t="s">
        <v>61</v>
      </c>
      <c r="T1964" s="467" t="s">
        <v>240</v>
      </c>
      <c r="U1964" s="467" t="s">
        <v>302</v>
      </c>
      <c r="V1964" s="467">
        <v>5.91</v>
      </c>
      <c r="W1964" s="467">
        <v>6.5</v>
      </c>
    </row>
    <row r="1965" spans="1:23">
      <c r="A1965" s="467"/>
      <c r="B1965" s="467"/>
      <c r="C1965" s="468" t="s">
        <v>4891</v>
      </c>
      <c r="D1965" s="467" t="s">
        <v>221</v>
      </c>
      <c r="E1965" s="467" t="s">
        <v>259</v>
      </c>
      <c r="F1965" s="472">
        <v>43830</v>
      </c>
      <c r="G1965" s="467" t="s">
        <v>2312</v>
      </c>
      <c r="H1965" s="467" t="s">
        <v>4863</v>
      </c>
      <c r="I1965" s="467" t="s">
        <v>2314</v>
      </c>
      <c r="J1965" s="467" t="s">
        <v>4892</v>
      </c>
      <c r="K1965" s="467">
        <v>3.25</v>
      </c>
      <c r="L1965" s="467" t="s">
        <v>10</v>
      </c>
      <c r="M1965" s="467">
        <v>4.2</v>
      </c>
      <c r="N1965" s="467" t="s">
        <v>4769</v>
      </c>
      <c r="O1965" s="467" t="s">
        <v>4770</v>
      </c>
      <c r="P1965" s="467" t="s">
        <v>307</v>
      </c>
      <c r="Q1965" s="467" t="s">
        <v>2168</v>
      </c>
      <c r="R1965" s="467" t="s">
        <v>2316</v>
      </c>
      <c r="S1965" s="467" t="s">
        <v>61</v>
      </c>
      <c r="T1965" s="467" t="s">
        <v>240</v>
      </c>
      <c r="U1965" s="467" t="s">
        <v>302</v>
      </c>
      <c r="V1965" s="467">
        <v>3.82</v>
      </c>
      <c r="W1965" s="467">
        <v>4.2</v>
      </c>
    </row>
    <row r="1966" spans="1:23">
      <c r="A1966" s="467"/>
      <c r="B1966" s="467"/>
      <c r="C1966" s="468" t="s">
        <v>4893</v>
      </c>
      <c r="D1966" s="467" t="s">
        <v>221</v>
      </c>
      <c r="E1966" s="467" t="s">
        <v>259</v>
      </c>
      <c r="F1966" s="472">
        <v>43830</v>
      </c>
      <c r="G1966" s="467" t="s">
        <v>2312</v>
      </c>
      <c r="H1966" s="467" t="s">
        <v>4894</v>
      </c>
      <c r="I1966" s="467" t="s">
        <v>2314</v>
      </c>
      <c r="J1966" s="467" t="s">
        <v>4895</v>
      </c>
      <c r="K1966" s="467">
        <v>4.5599999999999996</v>
      </c>
      <c r="L1966" s="467" t="s">
        <v>10</v>
      </c>
      <c r="M1966" s="467">
        <v>5.9</v>
      </c>
      <c r="N1966" s="467" t="s">
        <v>4769</v>
      </c>
      <c r="O1966" s="467" t="s">
        <v>4770</v>
      </c>
      <c r="P1966" s="467" t="s">
        <v>307</v>
      </c>
      <c r="Q1966" s="467" t="s">
        <v>2168</v>
      </c>
      <c r="R1966" s="467" t="s">
        <v>2316</v>
      </c>
      <c r="S1966" s="467" t="s">
        <v>61</v>
      </c>
      <c r="T1966" s="467" t="s">
        <v>240</v>
      </c>
      <c r="U1966" s="467" t="s">
        <v>302</v>
      </c>
      <c r="V1966" s="467">
        <v>5.35</v>
      </c>
      <c r="W1966" s="467">
        <v>5.9</v>
      </c>
    </row>
    <row r="1967" spans="1:23">
      <c r="A1967" s="467"/>
      <c r="B1967" s="467"/>
      <c r="C1967" s="468" t="s">
        <v>4896</v>
      </c>
      <c r="D1967" s="467" t="s">
        <v>221</v>
      </c>
      <c r="E1967" s="467" t="s">
        <v>259</v>
      </c>
      <c r="F1967" s="472">
        <v>43830</v>
      </c>
      <c r="G1967" s="467" t="s">
        <v>2312</v>
      </c>
      <c r="H1967" s="467" t="s">
        <v>4897</v>
      </c>
      <c r="I1967" s="467" t="s">
        <v>2314</v>
      </c>
      <c r="J1967" s="467" t="s">
        <v>4898</v>
      </c>
      <c r="K1967" s="467">
        <v>15.08</v>
      </c>
      <c r="L1967" s="467" t="s">
        <v>10</v>
      </c>
      <c r="M1967" s="467">
        <v>19.5</v>
      </c>
      <c r="N1967" s="467" t="s">
        <v>4769</v>
      </c>
      <c r="O1967" s="467" t="s">
        <v>4770</v>
      </c>
      <c r="P1967" s="467" t="s">
        <v>307</v>
      </c>
      <c r="Q1967" s="467" t="s">
        <v>2168</v>
      </c>
      <c r="R1967" s="467" t="s">
        <v>2316</v>
      </c>
      <c r="S1967" s="467" t="s">
        <v>61</v>
      </c>
      <c r="T1967" s="467" t="s">
        <v>240</v>
      </c>
      <c r="U1967" s="467" t="s">
        <v>302</v>
      </c>
      <c r="V1967" s="467">
        <v>17.7</v>
      </c>
      <c r="W1967" s="467">
        <v>19.5</v>
      </c>
    </row>
    <row r="1968" spans="1:23">
      <c r="A1968" s="467"/>
      <c r="B1968" s="467"/>
      <c r="C1968" s="468" t="s">
        <v>4899</v>
      </c>
      <c r="D1968" s="467" t="s">
        <v>221</v>
      </c>
      <c r="E1968" s="467" t="s">
        <v>259</v>
      </c>
      <c r="F1968" s="472">
        <v>43830</v>
      </c>
      <c r="G1968" s="467" t="s">
        <v>2312</v>
      </c>
      <c r="H1968" s="467" t="s">
        <v>4863</v>
      </c>
      <c r="I1968" s="467" t="s">
        <v>2314</v>
      </c>
      <c r="J1968" s="467" t="s">
        <v>4900</v>
      </c>
      <c r="K1968" s="467">
        <v>1.93</v>
      </c>
      <c r="L1968" s="467" t="s">
        <v>10</v>
      </c>
      <c r="M1968" s="467">
        <v>2.5</v>
      </c>
      <c r="N1968" s="467" t="s">
        <v>4769</v>
      </c>
      <c r="O1968" s="467" t="s">
        <v>4770</v>
      </c>
      <c r="P1968" s="467" t="s">
        <v>307</v>
      </c>
      <c r="Q1968" s="467" t="s">
        <v>2168</v>
      </c>
      <c r="R1968" s="467" t="s">
        <v>2316</v>
      </c>
      <c r="S1968" s="467" t="s">
        <v>61</v>
      </c>
      <c r="T1968" s="467" t="s">
        <v>240</v>
      </c>
      <c r="U1968" s="467" t="s">
        <v>302</v>
      </c>
      <c r="V1968" s="467">
        <v>2.27</v>
      </c>
      <c r="W1968" s="467">
        <v>2.5</v>
      </c>
    </row>
    <row r="1969" spans="1:23">
      <c r="A1969" s="467"/>
      <c r="B1969" s="467"/>
      <c r="C1969" s="468" t="s">
        <v>4901</v>
      </c>
      <c r="D1969" s="467" t="s">
        <v>221</v>
      </c>
      <c r="E1969" s="467" t="s">
        <v>259</v>
      </c>
      <c r="F1969" s="472">
        <v>43830</v>
      </c>
      <c r="G1969" s="467" t="s">
        <v>2312</v>
      </c>
      <c r="H1969" s="467" t="s">
        <v>4894</v>
      </c>
      <c r="I1969" s="467" t="s">
        <v>2314</v>
      </c>
      <c r="J1969" s="467" t="s">
        <v>4902</v>
      </c>
      <c r="K1969" s="467">
        <v>4.04</v>
      </c>
      <c r="L1969" s="467" t="s">
        <v>10</v>
      </c>
      <c r="M1969" s="467">
        <v>5.22</v>
      </c>
      <c r="N1969" s="467" t="s">
        <v>4769</v>
      </c>
      <c r="O1969" s="467" t="s">
        <v>4770</v>
      </c>
      <c r="P1969" s="467" t="s">
        <v>307</v>
      </c>
      <c r="Q1969" s="467" t="s">
        <v>2168</v>
      </c>
      <c r="R1969" s="467" t="s">
        <v>2316</v>
      </c>
      <c r="S1969" s="467" t="s">
        <v>61</v>
      </c>
      <c r="T1969" s="467" t="s">
        <v>240</v>
      </c>
      <c r="U1969" s="467" t="s">
        <v>302</v>
      </c>
      <c r="V1969" s="467">
        <v>4.74</v>
      </c>
      <c r="W1969" s="467">
        <v>5.22</v>
      </c>
    </row>
    <row r="1970" spans="1:23">
      <c r="A1970" s="467"/>
      <c r="B1970" s="467"/>
      <c r="C1970" s="468" t="s">
        <v>4903</v>
      </c>
      <c r="D1970" s="467" t="s">
        <v>221</v>
      </c>
      <c r="E1970" s="467" t="s">
        <v>259</v>
      </c>
      <c r="F1970" s="472">
        <v>43830</v>
      </c>
      <c r="G1970" s="467" t="s">
        <v>2312</v>
      </c>
      <c r="H1970" s="467" t="s">
        <v>4894</v>
      </c>
      <c r="I1970" s="467" t="s">
        <v>2314</v>
      </c>
      <c r="J1970" s="467" t="s">
        <v>4904</v>
      </c>
      <c r="K1970" s="467">
        <v>77.33</v>
      </c>
      <c r="L1970" s="467" t="s">
        <v>10</v>
      </c>
      <c r="M1970" s="467">
        <v>100</v>
      </c>
      <c r="N1970" s="467" t="s">
        <v>4769</v>
      </c>
      <c r="O1970" s="467" t="s">
        <v>4770</v>
      </c>
      <c r="P1970" s="467" t="s">
        <v>307</v>
      </c>
      <c r="Q1970" s="467" t="s">
        <v>2168</v>
      </c>
      <c r="R1970" s="467" t="s">
        <v>2316</v>
      </c>
      <c r="S1970" s="467" t="s">
        <v>61</v>
      </c>
      <c r="T1970" s="467" t="s">
        <v>240</v>
      </c>
      <c r="U1970" s="467" t="s">
        <v>302</v>
      </c>
      <c r="V1970" s="467">
        <v>90.78</v>
      </c>
      <c r="W1970" s="467">
        <v>100</v>
      </c>
    </row>
    <row r="1971" spans="1:23">
      <c r="A1971" s="467"/>
      <c r="B1971" s="467"/>
      <c r="C1971" s="468" t="s">
        <v>4905</v>
      </c>
      <c r="D1971" s="467" t="s">
        <v>221</v>
      </c>
      <c r="E1971" s="467" t="s">
        <v>259</v>
      </c>
      <c r="F1971" s="472">
        <v>43830</v>
      </c>
      <c r="G1971" s="467" t="s">
        <v>2312</v>
      </c>
      <c r="H1971" s="467" t="s">
        <v>4906</v>
      </c>
      <c r="I1971" s="467" t="s">
        <v>2314</v>
      </c>
      <c r="J1971" s="467" t="s">
        <v>4907</v>
      </c>
      <c r="K1971" s="467">
        <v>108.26</v>
      </c>
      <c r="L1971" s="467" t="s">
        <v>10</v>
      </c>
      <c r="M1971" s="467">
        <v>140</v>
      </c>
      <c r="N1971" s="467" t="s">
        <v>4769</v>
      </c>
      <c r="O1971" s="467" t="s">
        <v>4770</v>
      </c>
      <c r="P1971" s="467" t="s">
        <v>307</v>
      </c>
      <c r="Q1971" s="467" t="s">
        <v>2168</v>
      </c>
      <c r="R1971" s="467" t="s">
        <v>2316</v>
      </c>
      <c r="S1971" s="467" t="s">
        <v>61</v>
      </c>
      <c r="T1971" s="467" t="s">
        <v>240</v>
      </c>
      <c r="U1971" s="467" t="s">
        <v>302</v>
      </c>
      <c r="V1971" s="467">
        <v>127.1</v>
      </c>
      <c r="W1971" s="467">
        <v>140</v>
      </c>
    </row>
    <row r="1972" spans="1:23">
      <c r="A1972" s="467"/>
      <c r="B1972" s="467"/>
      <c r="C1972" s="468" t="s">
        <v>4908</v>
      </c>
      <c r="D1972" s="467" t="s">
        <v>221</v>
      </c>
      <c r="E1972" s="467" t="s">
        <v>259</v>
      </c>
      <c r="F1972" s="472">
        <v>43830</v>
      </c>
      <c r="G1972" s="467" t="s">
        <v>2312</v>
      </c>
      <c r="H1972" s="467" t="s">
        <v>4909</v>
      </c>
      <c r="I1972" s="467" t="s">
        <v>2314</v>
      </c>
      <c r="J1972" s="467" t="s">
        <v>4910</v>
      </c>
      <c r="K1972" s="467">
        <v>164.28</v>
      </c>
      <c r="L1972" s="467" t="s">
        <v>10</v>
      </c>
      <c r="M1972" s="467">
        <v>212.45</v>
      </c>
      <c r="N1972" s="467" t="s">
        <v>4769</v>
      </c>
      <c r="O1972" s="467" t="s">
        <v>4770</v>
      </c>
      <c r="P1972" s="467" t="s">
        <v>307</v>
      </c>
      <c r="Q1972" s="467" t="s">
        <v>2168</v>
      </c>
      <c r="R1972" s="467" t="s">
        <v>2316</v>
      </c>
      <c r="S1972" s="467" t="s">
        <v>61</v>
      </c>
      <c r="T1972" s="467" t="s">
        <v>240</v>
      </c>
      <c r="U1972" s="467" t="s">
        <v>302</v>
      </c>
      <c r="V1972" s="467">
        <v>192.86</v>
      </c>
      <c r="W1972" s="467">
        <v>212.45</v>
      </c>
    </row>
    <row r="1973" spans="1:23">
      <c r="A1973" s="467"/>
      <c r="B1973" s="467"/>
      <c r="C1973" s="468" t="s">
        <v>4911</v>
      </c>
      <c r="D1973" s="467" t="s">
        <v>221</v>
      </c>
      <c r="E1973" s="467" t="s">
        <v>259</v>
      </c>
      <c r="F1973" s="472">
        <v>43830</v>
      </c>
      <c r="G1973" s="467" t="s">
        <v>2312</v>
      </c>
      <c r="H1973" s="467" t="s">
        <v>4912</v>
      </c>
      <c r="I1973" s="467" t="s">
        <v>2314</v>
      </c>
      <c r="J1973" s="467" t="s">
        <v>4913</v>
      </c>
      <c r="K1973" s="467">
        <v>27.32</v>
      </c>
      <c r="L1973" s="467" t="s">
        <v>10</v>
      </c>
      <c r="M1973" s="467">
        <v>35.33</v>
      </c>
      <c r="N1973" s="467" t="s">
        <v>4769</v>
      </c>
      <c r="O1973" s="467" t="s">
        <v>4770</v>
      </c>
      <c r="P1973" s="467" t="s">
        <v>307</v>
      </c>
      <c r="Q1973" s="467" t="s">
        <v>2168</v>
      </c>
      <c r="R1973" s="467" t="s">
        <v>2316</v>
      </c>
      <c r="S1973" s="467" t="s">
        <v>61</v>
      </c>
      <c r="T1973" s="467" t="s">
        <v>240</v>
      </c>
      <c r="U1973" s="467" t="s">
        <v>302</v>
      </c>
      <c r="V1973" s="467">
        <v>32.07</v>
      </c>
      <c r="W1973" s="467">
        <v>35.33</v>
      </c>
    </row>
    <row r="1974" spans="1:23">
      <c r="A1974" s="467"/>
      <c r="B1974" s="467"/>
      <c r="C1974" s="468" t="s">
        <v>4914</v>
      </c>
      <c r="D1974" s="467" t="s">
        <v>221</v>
      </c>
      <c r="E1974" s="467" t="s">
        <v>259</v>
      </c>
      <c r="F1974" s="472">
        <v>43830</v>
      </c>
      <c r="G1974" s="467" t="s">
        <v>2312</v>
      </c>
      <c r="H1974" s="467" t="s">
        <v>4912</v>
      </c>
      <c r="I1974" s="467" t="s">
        <v>2314</v>
      </c>
      <c r="J1974" s="467" t="s">
        <v>4915</v>
      </c>
      <c r="K1974" s="467">
        <v>170.73</v>
      </c>
      <c r="L1974" s="467" t="s">
        <v>10</v>
      </c>
      <c r="M1974" s="467">
        <v>220.8</v>
      </c>
      <c r="N1974" s="467" t="s">
        <v>4769</v>
      </c>
      <c r="O1974" s="467" t="s">
        <v>4770</v>
      </c>
      <c r="P1974" s="467" t="s">
        <v>307</v>
      </c>
      <c r="Q1974" s="467" t="s">
        <v>2168</v>
      </c>
      <c r="R1974" s="467" t="s">
        <v>2316</v>
      </c>
      <c r="S1974" s="467" t="s">
        <v>61</v>
      </c>
      <c r="T1974" s="467" t="s">
        <v>240</v>
      </c>
      <c r="U1974" s="467" t="s">
        <v>302</v>
      </c>
      <c r="V1974" s="467">
        <v>200.43</v>
      </c>
      <c r="W1974" s="467">
        <v>220.8</v>
      </c>
    </row>
    <row r="1975" spans="1:23">
      <c r="A1975" s="467"/>
      <c r="B1975" s="467"/>
      <c r="C1975" s="468" t="s">
        <v>4916</v>
      </c>
      <c r="D1975" s="467" t="s">
        <v>221</v>
      </c>
      <c r="E1975" s="467" t="s">
        <v>259</v>
      </c>
      <c r="F1975" s="472">
        <v>43830</v>
      </c>
      <c r="G1975" s="467" t="s">
        <v>2312</v>
      </c>
      <c r="H1975" s="467" t="s">
        <v>4912</v>
      </c>
      <c r="I1975" s="467" t="s">
        <v>2314</v>
      </c>
      <c r="J1975" s="467" t="s">
        <v>4917</v>
      </c>
      <c r="K1975" s="467">
        <v>2.27</v>
      </c>
      <c r="L1975" s="467" t="s">
        <v>10</v>
      </c>
      <c r="M1975" s="467">
        <v>2.94</v>
      </c>
      <c r="N1975" s="467" t="s">
        <v>4769</v>
      </c>
      <c r="O1975" s="467" t="s">
        <v>4770</v>
      </c>
      <c r="P1975" s="467" t="s">
        <v>307</v>
      </c>
      <c r="Q1975" s="467" t="s">
        <v>2168</v>
      </c>
      <c r="R1975" s="467" t="s">
        <v>2316</v>
      </c>
      <c r="S1975" s="467" t="s">
        <v>61</v>
      </c>
      <c r="T1975" s="467" t="s">
        <v>240</v>
      </c>
      <c r="U1975" s="467" t="s">
        <v>302</v>
      </c>
      <c r="V1975" s="467">
        <v>2.66</v>
      </c>
      <c r="W1975" s="467">
        <v>2.94</v>
      </c>
    </row>
    <row r="1976" spans="1:23">
      <c r="A1976" s="467"/>
      <c r="B1976" s="467"/>
      <c r="C1976" s="468" t="s">
        <v>4918</v>
      </c>
      <c r="D1976" s="467" t="s">
        <v>221</v>
      </c>
      <c r="E1976" s="467" t="s">
        <v>259</v>
      </c>
      <c r="F1976" s="472">
        <v>43830</v>
      </c>
      <c r="G1976" s="467" t="s">
        <v>2312</v>
      </c>
      <c r="H1976" s="467" t="s">
        <v>4919</v>
      </c>
      <c r="I1976" s="467" t="s">
        <v>2314</v>
      </c>
      <c r="J1976" s="467" t="s">
        <v>4920</v>
      </c>
      <c r="K1976" s="467">
        <v>12.14</v>
      </c>
      <c r="L1976" s="467" t="s">
        <v>10</v>
      </c>
      <c r="M1976" s="467">
        <v>15.7</v>
      </c>
      <c r="N1976" s="467" t="s">
        <v>4769</v>
      </c>
      <c r="O1976" s="467" t="s">
        <v>4770</v>
      </c>
      <c r="P1976" s="467" t="s">
        <v>307</v>
      </c>
      <c r="Q1976" s="467" t="s">
        <v>2168</v>
      </c>
      <c r="R1976" s="467" t="s">
        <v>2316</v>
      </c>
      <c r="S1976" s="467" t="s">
        <v>61</v>
      </c>
      <c r="T1976" s="467" t="s">
        <v>240</v>
      </c>
      <c r="U1976" s="467" t="s">
        <v>302</v>
      </c>
      <c r="V1976" s="467">
        <v>14.25</v>
      </c>
      <c r="W1976" s="467">
        <v>15.7</v>
      </c>
    </row>
    <row r="1977" spans="1:23">
      <c r="A1977" s="467"/>
      <c r="B1977" s="467"/>
      <c r="C1977" s="468" t="s">
        <v>4921</v>
      </c>
      <c r="D1977" s="467" t="s">
        <v>221</v>
      </c>
      <c r="E1977" s="467" t="s">
        <v>259</v>
      </c>
      <c r="F1977" s="472">
        <v>43830</v>
      </c>
      <c r="G1977" s="467" t="s">
        <v>2312</v>
      </c>
      <c r="H1977" s="467" t="s">
        <v>4922</v>
      </c>
      <c r="I1977" s="467" t="s">
        <v>2314</v>
      </c>
      <c r="J1977" s="467" t="s">
        <v>4923</v>
      </c>
      <c r="K1977" s="467">
        <v>77.33</v>
      </c>
      <c r="L1977" s="467" t="s">
        <v>10</v>
      </c>
      <c r="M1977" s="467">
        <v>100</v>
      </c>
      <c r="N1977" s="467" t="s">
        <v>4769</v>
      </c>
      <c r="O1977" s="467" t="s">
        <v>4770</v>
      </c>
      <c r="P1977" s="467" t="s">
        <v>307</v>
      </c>
      <c r="Q1977" s="467" t="s">
        <v>2168</v>
      </c>
      <c r="R1977" s="467" t="s">
        <v>2316</v>
      </c>
      <c r="S1977" s="467" t="s">
        <v>61</v>
      </c>
      <c r="T1977" s="467" t="s">
        <v>240</v>
      </c>
      <c r="U1977" s="467" t="s">
        <v>302</v>
      </c>
      <c r="V1977" s="467">
        <v>90.78</v>
      </c>
      <c r="W1977" s="467">
        <v>100</v>
      </c>
    </row>
    <row r="1978" spans="1:23">
      <c r="A1978" s="467"/>
      <c r="B1978" s="467"/>
      <c r="C1978" s="468" t="s">
        <v>4924</v>
      </c>
      <c r="D1978" s="467" t="s">
        <v>221</v>
      </c>
      <c r="E1978" s="467" t="s">
        <v>259</v>
      </c>
      <c r="F1978" s="472">
        <v>43830</v>
      </c>
      <c r="G1978" s="467" t="s">
        <v>2312</v>
      </c>
      <c r="H1978" s="467" t="s">
        <v>4925</v>
      </c>
      <c r="I1978" s="467" t="s">
        <v>2314</v>
      </c>
      <c r="J1978" s="467" t="s">
        <v>4926</v>
      </c>
      <c r="K1978" s="467">
        <v>47.04</v>
      </c>
      <c r="L1978" s="467" t="s">
        <v>10</v>
      </c>
      <c r="M1978" s="467">
        <v>60.84</v>
      </c>
      <c r="N1978" s="467" t="s">
        <v>4769</v>
      </c>
      <c r="O1978" s="467" t="s">
        <v>4770</v>
      </c>
      <c r="P1978" s="467" t="s">
        <v>307</v>
      </c>
      <c r="Q1978" s="467" t="s">
        <v>2168</v>
      </c>
      <c r="R1978" s="467" t="s">
        <v>2316</v>
      </c>
      <c r="S1978" s="467" t="s">
        <v>61</v>
      </c>
      <c r="T1978" s="467" t="s">
        <v>240</v>
      </c>
      <c r="U1978" s="467" t="s">
        <v>302</v>
      </c>
      <c r="V1978" s="467">
        <v>55.22</v>
      </c>
      <c r="W1978" s="467">
        <v>60.84</v>
      </c>
    </row>
    <row r="1979" spans="1:23">
      <c r="A1979" s="467"/>
      <c r="B1979" s="467"/>
      <c r="C1979" s="468" t="s">
        <v>4927</v>
      </c>
      <c r="D1979" s="467" t="s">
        <v>221</v>
      </c>
      <c r="E1979" s="467" t="s">
        <v>259</v>
      </c>
      <c r="F1979" s="472">
        <v>43830</v>
      </c>
      <c r="G1979" s="467" t="s">
        <v>2312</v>
      </c>
      <c r="H1979" s="467" t="s">
        <v>4928</v>
      </c>
      <c r="I1979" s="467" t="s">
        <v>2314</v>
      </c>
      <c r="J1979" s="467" t="s">
        <v>4929</v>
      </c>
      <c r="K1979" s="467">
        <v>128.97999999999999</v>
      </c>
      <c r="L1979" s="467" t="s">
        <v>10</v>
      </c>
      <c r="M1979" s="467">
        <v>166.8</v>
      </c>
      <c r="N1979" s="467" t="s">
        <v>4769</v>
      </c>
      <c r="O1979" s="467" t="s">
        <v>4770</v>
      </c>
      <c r="P1979" s="467" t="s">
        <v>307</v>
      </c>
      <c r="Q1979" s="467" t="s">
        <v>2168</v>
      </c>
      <c r="R1979" s="467" t="s">
        <v>2316</v>
      </c>
      <c r="S1979" s="467" t="s">
        <v>61</v>
      </c>
      <c r="T1979" s="467" t="s">
        <v>240</v>
      </c>
      <c r="U1979" s="467" t="s">
        <v>302</v>
      </c>
      <c r="V1979" s="467">
        <v>151.41999999999999</v>
      </c>
      <c r="W1979" s="467">
        <v>166.8</v>
      </c>
    </row>
    <row r="1980" spans="1:23">
      <c r="A1980" s="467"/>
      <c r="B1980" s="467"/>
      <c r="C1980" s="468" t="s">
        <v>4930</v>
      </c>
      <c r="D1980" s="467" t="s">
        <v>221</v>
      </c>
      <c r="E1980" s="467" t="s">
        <v>259</v>
      </c>
      <c r="F1980" s="472">
        <v>43830</v>
      </c>
      <c r="G1980" s="467" t="s">
        <v>2312</v>
      </c>
      <c r="H1980" s="467" t="s">
        <v>4931</v>
      </c>
      <c r="I1980" s="467" t="s">
        <v>2314</v>
      </c>
      <c r="J1980" s="467" t="s">
        <v>4932</v>
      </c>
      <c r="K1980" s="467">
        <v>18.559999999999999</v>
      </c>
      <c r="L1980" s="467" t="s">
        <v>10</v>
      </c>
      <c r="M1980" s="467">
        <v>24</v>
      </c>
      <c r="N1980" s="467" t="s">
        <v>4769</v>
      </c>
      <c r="O1980" s="467" t="s">
        <v>4770</v>
      </c>
      <c r="P1980" s="467" t="s">
        <v>307</v>
      </c>
      <c r="Q1980" s="467" t="s">
        <v>2168</v>
      </c>
      <c r="R1980" s="467" t="s">
        <v>2316</v>
      </c>
      <c r="S1980" s="467" t="s">
        <v>61</v>
      </c>
      <c r="T1980" s="467" t="s">
        <v>240</v>
      </c>
      <c r="U1980" s="467" t="s">
        <v>302</v>
      </c>
      <c r="V1980" s="467">
        <v>21.79</v>
      </c>
      <c r="W1980" s="467">
        <v>24</v>
      </c>
    </row>
    <row r="1981" spans="1:23">
      <c r="A1981" s="467"/>
      <c r="B1981" s="467"/>
      <c r="C1981" s="468" t="s">
        <v>4933</v>
      </c>
      <c r="D1981" s="467" t="s">
        <v>221</v>
      </c>
      <c r="E1981" s="467" t="s">
        <v>259</v>
      </c>
      <c r="F1981" s="472">
        <v>43830</v>
      </c>
      <c r="G1981" s="467" t="s">
        <v>2312</v>
      </c>
      <c r="H1981" s="467" t="s">
        <v>4934</v>
      </c>
      <c r="I1981" s="467" t="s">
        <v>2314</v>
      </c>
      <c r="J1981" s="467" t="s">
        <v>4935</v>
      </c>
      <c r="K1981" s="467">
        <v>340.23</v>
      </c>
      <c r="L1981" s="467" t="s">
        <v>10</v>
      </c>
      <c r="M1981" s="467">
        <v>440</v>
      </c>
      <c r="N1981" s="467" t="s">
        <v>4769</v>
      </c>
      <c r="O1981" s="467" t="s">
        <v>4770</v>
      </c>
      <c r="P1981" s="467" t="s">
        <v>307</v>
      </c>
      <c r="Q1981" s="467" t="s">
        <v>2168</v>
      </c>
      <c r="R1981" s="467" t="s">
        <v>2316</v>
      </c>
      <c r="S1981" s="467" t="s">
        <v>61</v>
      </c>
      <c r="T1981" s="467" t="s">
        <v>240</v>
      </c>
      <c r="U1981" s="467" t="s">
        <v>302</v>
      </c>
      <c r="V1981" s="467">
        <v>399.42</v>
      </c>
      <c r="W1981" s="467">
        <v>440</v>
      </c>
    </row>
    <row r="1982" spans="1:23">
      <c r="A1982" s="467"/>
      <c r="B1982" s="467"/>
      <c r="C1982" s="468" t="s">
        <v>4936</v>
      </c>
      <c r="D1982" s="467" t="s">
        <v>221</v>
      </c>
      <c r="E1982" s="467" t="s">
        <v>259</v>
      </c>
      <c r="F1982" s="472">
        <v>43830</v>
      </c>
      <c r="G1982" s="467" t="s">
        <v>2312</v>
      </c>
      <c r="H1982" s="467" t="s">
        <v>4912</v>
      </c>
      <c r="I1982" s="467" t="s">
        <v>2314</v>
      </c>
      <c r="J1982" s="467" t="s">
        <v>4937</v>
      </c>
      <c r="K1982" s="467">
        <v>28.88</v>
      </c>
      <c r="L1982" s="467" t="s">
        <v>10</v>
      </c>
      <c r="M1982" s="467">
        <v>37.35</v>
      </c>
      <c r="N1982" s="467" t="s">
        <v>4769</v>
      </c>
      <c r="O1982" s="467" t="s">
        <v>4770</v>
      </c>
      <c r="P1982" s="467" t="s">
        <v>307</v>
      </c>
      <c r="Q1982" s="467" t="s">
        <v>2168</v>
      </c>
      <c r="R1982" s="467" t="s">
        <v>2316</v>
      </c>
      <c r="S1982" s="467" t="s">
        <v>61</v>
      </c>
      <c r="T1982" s="467" t="s">
        <v>240</v>
      </c>
      <c r="U1982" s="467" t="s">
        <v>302</v>
      </c>
      <c r="V1982" s="467">
        <v>33.9</v>
      </c>
      <c r="W1982" s="467">
        <v>37.35</v>
      </c>
    </row>
    <row r="1983" spans="1:23">
      <c r="A1983" s="467"/>
      <c r="B1983" s="467"/>
      <c r="C1983" s="468" t="s">
        <v>4938</v>
      </c>
      <c r="D1983" s="467" t="s">
        <v>221</v>
      </c>
      <c r="E1983" s="467" t="s">
        <v>259</v>
      </c>
      <c r="F1983" s="472">
        <v>43830</v>
      </c>
      <c r="G1983" s="467" t="s">
        <v>2312</v>
      </c>
      <c r="H1983" s="467" t="s">
        <v>4912</v>
      </c>
      <c r="I1983" s="467" t="s">
        <v>2314</v>
      </c>
      <c r="J1983" s="467" t="s">
        <v>4939</v>
      </c>
      <c r="K1983" s="467">
        <v>4.62</v>
      </c>
      <c r="L1983" s="467" t="s">
        <v>10</v>
      </c>
      <c r="M1983" s="467">
        <v>5.98</v>
      </c>
      <c r="N1983" s="467" t="s">
        <v>4769</v>
      </c>
      <c r="O1983" s="467" t="s">
        <v>4770</v>
      </c>
      <c r="P1983" s="467" t="s">
        <v>307</v>
      </c>
      <c r="Q1983" s="467" t="s">
        <v>2168</v>
      </c>
      <c r="R1983" s="467" t="s">
        <v>2316</v>
      </c>
      <c r="S1983" s="467" t="s">
        <v>61</v>
      </c>
      <c r="T1983" s="467" t="s">
        <v>240</v>
      </c>
      <c r="U1983" s="467" t="s">
        <v>302</v>
      </c>
      <c r="V1983" s="467">
        <v>5.42</v>
      </c>
      <c r="W1983" s="467">
        <v>5.98</v>
      </c>
    </row>
    <row r="1984" spans="1:23">
      <c r="A1984" s="467"/>
      <c r="B1984" s="467"/>
      <c r="C1984" s="468" t="s">
        <v>4940</v>
      </c>
      <c r="D1984" s="467" t="s">
        <v>221</v>
      </c>
      <c r="E1984" s="467" t="s">
        <v>259</v>
      </c>
      <c r="F1984" s="472">
        <v>43830</v>
      </c>
      <c r="G1984" s="467" t="s">
        <v>2312</v>
      </c>
      <c r="H1984" s="467" t="s">
        <v>4912</v>
      </c>
      <c r="I1984" s="467" t="s">
        <v>2314</v>
      </c>
      <c r="J1984" s="467" t="s">
        <v>4941</v>
      </c>
      <c r="K1984" s="467">
        <v>1.45</v>
      </c>
      <c r="L1984" s="467" t="s">
        <v>10</v>
      </c>
      <c r="M1984" s="467">
        <v>1.87</v>
      </c>
      <c r="N1984" s="467" t="s">
        <v>4769</v>
      </c>
      <c r="O1984" s="467" t="s">
        <v>4770</v>
      </c>
      <c r="P1984" s="467" t="s">
        <v>307</v>
      </c>
      <c r="Q1984" s="467" t="s">
        <v>2168</v>
      </c>
      <c r="R1984" s="467" t="s">
        <v>2316</v>
      </c>
      <c r="S1984" s="467" t="s">
        <v>61</v>
      </c>
      <c r="T1984" s="467" t="s">
        <v>240</v>
      </c>
      <c r="U1984" s="467" t="s">
        <v>302</v>
      </c>
      <c r="V1984" s="467">
        <v>1.7</v>
      </c>
      <c r="W1984" s="467">
        <v>1.87</v>
      </c>
    </row>
    <row r="1985" spans="1:23">
      <c r="A1985" s="467"/>
      <c r="B1985" s="467"/>
      <c r="C1985" s="468" t="s">
        <v>4942</v>
      </c>
      <c r="D1985" s="467" t="s">
        <v>221</v>
      </c>
      <c r="E1985" s="467" t="s">
        <v>259</v>
      </c>
      <c r="F1985" s="472">
        <v>43830</v>
      </c>
      <c r="G1985" s="467" t="s">
        <v>2312</v>
      </c>
      <c r="H1985" s="467" t="s">
        <v>4912</v>
      </c>
      <c r="I1985" s="467" t="s">
        <v>2314</v>
      </c>
      <c r="J1985" s="467" t="s">
        <v>4943</v>
      </c>
      <c r="K1985" s="467">
        <v>9.0500000000000007</v>
      </c>
      <c r="L1985" s="467" t="s">
        <v>10</v>
      </c>
      <c r="M1985" s="467">
        <v>11.7</v>
      </c>
      <c r="N1985" s="467" t="s">
        <v>4769</v>
      </c>
      <c r="O1985" s="467" t="s">
        <v>4770</v>
      </c>
      <c r="P1985" s="467" t="s">
        <v>307</v>
      </c>
      <c r="Q1985" s="467" t="s">
        <v>2168</v>
      </c>
      <c r="R1985" s="467" t="s">
        <v>2316</v>
      </c>
      <c r="S1985" s="467" t="s">
        <v>61</v>
      </c>
      <c r="T1985" s="467" t="s">
        <v>240</v>
      </c>
      <c r="U1985" s="467" t="s">
        <v>302</v>
      </c>
      <c r="V1985" s="467">
        <v>10.62</v>
      </c>
      <c r="W1985" s="467">
        <v>11.7</v>
      </c>
    </row>
    <row r="1986" spans="1:23">
      <c r="A1986" s="467"/>
      <c r="B1986" s="467"/>
      <c r="C1986" s="468" t="s">
        <v>4944</v>
      </c>
      <c r="D1986" s="467" t="s">
        <v>221</v>
      </c>
      <c r="E1986" s="467" t="s">
        <v>259</v>
      </c>
      <c r="F1986" s="472">
        <v>43830</v>
      </c>
      <c r="G1986" s="467" t="s">
        <v>2312</v>
      </c>
      <c r="H1986" s="467" t="s">
        <v>4945</v>
      </c>
      <c r="I1986" s="467" t="s">
        <v>2314</v>
      </c>
      <c r="J1986" s="467" t="s">
        <v>4946</v>
      </c>
      <c r="K1986" s="467">
        <v>927.9</v>
      </c>
      <c r="L1986" s="467" t="s">
        <v>10</v>
      </c>
      <c r="M1986" s="467">
        <v>1200</v>
      </c>
      <c r="N1986" s="467" t="s">
        <v>350</v>
      </c>
      <c r="O1986" s="467" t="s">
        <v>2249</v>
      </c>
      <c r="P1986" s="467" t="s">
        <v>307</v>
      </c>
      <c r="Q1986" s="467" t="s">
        <v>2168</v>
      </c>
      <c r="R1986" s="467" t="s">
        <v>2316</v>
      </c>
      <c r="S1986" s="467" t="s">
        <v>61</v>
      </c>
      <c r="T1986" s="467" t="s">
        <v>240</v>
      </c>
      <c r="U1986" s="467" t="s">
        <v>302</v>
      </c>
      <c r="V1986" s="467">
        <v>1089.3399999999999</v>
      </c>
      <c r="W1986" s="467">
        <v>1200</v>
      </c>
    </row>
    <row r="1987" spans="1:23">
      <c r="A1987" s="467"/>
      <c r="B1987" s="467"/>
      <c r="C1987" s="468" t="s">
        <v>4947</v>
      </c>
      <c r="D1987" s="467" t="s">
        <v>221</v>
      </c>
      <c r="E1987" s="467" t="s">
        <v>259</v>
      </c>
      <c r="F1987" s="472">
        <v>43830</v>
      </c>
      <c r="G1987" s="467" t="s">
        <v>2312</v>
      </c>
      <c r="H1987" s="467" t="s">
        <v>4945</v>
      </c>
      <c r="I1987" s="467" t="s">
        <v>2314</v>
      </c>
      <c r="J1987" s="467" t="s">
        <v>4948</v>
      </c>
      <c r="K1987" s="467">
        <v>927.9</v>
      </c>
      <c r="L1987" s="467" t="s">
        <v>10</v>
      </c>
      <c r="M1987" s="467">
        <v>1200</v>
      </c>
      <c r="N1987" s="467" t="s">
        <v>350</v>
      </c>
      <c r="O1987" s="467" t="s">
        <v>2249</v>
      </c>
      <c r="P1987" s="467" t="s">
        <v>307</v>
      </c>
      <c r="Q1987" s="467" t="s">
        <v>2168</v>
      </c>
      <c r="R1987" s="467" t="s">
        <v>2316</v>
      </c>
      <c r="S1987" s="467" t="s">
        <v>61</v>
      </c>
      <c r="T1987" s="467" t="s">
        <v>240</v>
      </c>
      <c r="U1987" s="467" t="s">
        <v>302</v>
      </c>
      <c r="V1987" s="467">
        <v>1089.3399999999999</v>
      </c>
      <c r="W1987" s="467">
        <v>1200</v>
      </c>
    </row>
    <row r="1988" spans="1:23">
      <c r="A1988" s="467"/>
      <c r="B1988" s="467"/>
      <c r="C1988" s="468" t="s">
        <v>4949</v>
      </c>
      <c r="D1988" s="467" t="s">
        <v>221</v>
      </c>
      <c r="E1988" s="467" t="s">
        <v>259</v>
      </c>
      <c r="F1988" s="472">
        <v>43830</v>
      </c>
      <c r="G1988" s="467" t="s">
        <v>2312</v>
      </c>
      <c r="H1988" s="467" t="s">
        <v>4945</v>
      </c>
      <c r="I1988" s="467" t="s">
        <v>2314</v>
      </c>
      <c r="J1988" s="467" t="s">
        <v>4948</v>
      </c>
      <c r="K1988" s="467">
        <v>340.23</v>
      </c>
      <c r="L1988" s="467" t="s">
        <v>10</v>
      </c>
      <c r="M1988" s="467">
        <v>440</v>
      </c>
      <c r="N1988" s="467" t="s">
        <v>350</v>
      </c>
      <c r="O1988" s="467" t="s">
        <v>2249</v>
      </c>
      <c r="P1988" s="467" t="s">
        <v>307</v>
      </c>
      <c r="Q1988" s="467" t="s">
        <v>2168</v>
      </c>
      <c r="R1988" s="467" t="s">
        <v>2316</v>
      </c>
      <c r="S1988" s="467" t="s">
        <v>61</v>
      </c>
      <c r="T1988" s="467" t="s">
        <v>240</v>
      </c>
      <c r="U1988" s="467" t="s">
        <v>302</v>
      </c>
      <c r="V1988" s="467">
        <v>399.42</v>
      </c>
      <c r="W1988" s="467">
        <v>440</v>
      </c>
    </row>
    <row r="1989" spans="1:23">
      <c r="A1989" s="467"/>
      <c r="B1989" s="467"/>
      <c r="C1989" s="468" t="s">
        <v>4950</v>
      </c>
      <c r="D1989" s="467" t="s">
        <v>221</v>
      </c>
      <c r="E1989" s="467" t="s">
        <v>259</v>
      </c>
      <c r="F1989" s="472">
        <v>43830</v>
      </c>
      <c r="G1989" s="467" t="s">
        <v>2312</v>
      </c>
      <c r="H1989" s="467" t="s">
        <v>4951</v>
      </c>
      <c r="I1989" s="467" t="s">
        <v>2314</v>
      </c>
      <c r="J1989" s="467" t="s">
        <v>4952</v>
      </c>
      <c r="K1989" s="467">
        <v>278.37</v>
      </c>
      <c r="L1989" s="467" t="s">
        <v>10</v>
      </c>
      <c r="M1989" s="467">
        <v>360</v>
      </c>
      <c r="N1989" s="467" t="s">
        <v>350</v>
      </c>
      <c r="O1989" s="467" t="s">
        <v>2249</v>
      </c>
      <c r="P1989" s="467" t="s">
        <v>307</v>
      </c>
      <c r="Q1989" s="467" t="s">
        <v>2168</v>
      </c>
      <c r="R1989" s="467" t="s">
        <v>2316</v>
      </c>
      <c r="S1989" s="467" t="s">
        <v>61</v>
      </c>
      <c r="T1989" s="467" t="s">
        <v>240</v>
      </c>
      <c r="U1989" s="467" t="s">
        <v>302</v>
      </c>
      <c r="V1989" s="467">
        <v>326.8</v>
      </c>
      <c r="W1989" s="467">
        <v>360</v>
      </c>
    </row>
    <row r="1990" spans="1:23">
      <c r="A1990" s="467"/>
      <c r="B1990" s="467"/>
      <c r="C1990" s="468" t="s">
        <v>4953</v>
      </c>
      <c r="D1990" s="467" t="s">
        <v>221</v>
      </c>
      <c r="E1990" s="467" t="s">
        <v>259</v>
      </c>
      <c r="F1990" s="472">
        <v>43830</v>
      </c>
      <c r="G1990" s="467" t="s">
        <v>2312</v>
      </c>
      <c r="H1990" s="467" t="s">
        <v>4951</v>
      </c>
      <c r="I1990" s="467" t="s">
        <v>2314</v>
      </c>
      <c r="J1990" s="467" t="s">
        <v>4954</v>
      </c>
      <c r="K1990" s="467">
        <v>278.37</v>
      </c>
      <c r="L1990" s="467" t="s">
        <v>10</v>
      </c>
      <c r="M1990" s="467">
        <v>360</v>
      </c>
      <c r="N1990" s="467" t="s">
        <v>350</v>
      </c>
      <c r="O1990" s="467" t="s">
        <v>2249</v>
      </c>
      <c r="P1990" s="467" t="s">
        <v>307</v>
      </c>
      <c r="Q1990" s="467" t="s">
        <v>2168</v>
      </c>
      <c r="R1990" s="467" t="s">
        <v>2316</v>
      </c>
      <c r="S1990" s="467" t="s">
        <v>61</v>
      </c>
      <c r="T1990" s="467" t="s">
        <v>240</v>
      </c>
      <c r="U1990" s="467" t="s">
        <v>302</v>
      </c>
      <c r="V1990" s="467">
        <v>326.8</v>
      </c>
      <c r="W1990" s="467">
        <v>360</v>
      </c>
    </row>
    <row r="1991" spans="1:23">
      <c r="A1991" s="467"/>
      <c r="B1991" s="467"/>
      <c r="C1991" s="468" t="s">
        <v>4955</v>
      </c>
      <c r="D1991" s="467" t="s">
        <v>221</v>
      </c>
      <c r="E1991" s="467" t="s">
        <v>259</v>
      </c>
      <c r="F1991" s="472">
        <v>43830</v>
      </c>
      <c r="G1991" s="467" t="s">
        <v>2312</v>
      </c>
      <c r="H1991" s="467" t="s">
        <v>4956</v>
      </c>
      <c r="I1991" s="467" t="s">
        <v>2314</v>
      </c>
      <c r="J1991" s="467" t="s">
        <v>4957</v>
      </c>
      <c r="K1991" s="467">
        <v>378.89</v>
      </c>
      <c r="L1991" s="467" t="s">
        <v>10</v>
      </c>
      <c r="M1991" s="467">
        <v>490</v>
      </c>
      <c r="N1991" s="467" t="s">
        <v>350</v>
      </c>
      <c r="O1991" s="467" t="s">
        <v>2249</v>
      </c>
      <c r="P1991" s="467" t="s">
        <v>307</v>
      </c>
      <c r="Q1991" s="467" t="s">
        <v>2168</v>
      </c>
      <c r="R1991" s="467" t="s">
        <v>2316</v>
      </c>
      <c r="S1991" s="467" t="s">
        <v>61</v>
      </c>
      <c r="T1991" s="467" t="s">
        <v>240</v>
      </c>
      <c r="U1991" s="467" t="s">
        <v>302</v>
      </c>
      <c r="V1991" s="467">
        <v>444.81</v>
      </c>
      <c r="W1991" s="467">
        <v>490</v>
      </c>
    </row>
    <row r="1992" spans="1:23">
      <c r="A1992" s="467"/>
      <c r="B1992" s="467"/>
      <c r="C1992" s="468" t="s">
        <v>4958</v>
      </c>
      <c r="D1992" s="467" t="s">
        <v>221</v>
      </c>
      <c r="E1992" s="467" t="s">
        <v>259</v>
      </c>
      <c r="F1992" s="472">
        <v>43830</v>
      </c>
      <c r="G1992" s="467" t="s">
        <v>2312</v>
      </c>
      <c r="H1992" s="467" t="s">
        <v>4912</v>
      </c>
      <c r="I1992" s="467" t="s">
        <v>2314</v>
      </c>
      <c r="J1992" s="467" t="s">
        <v>4959</v>
      </c>
      <c r="K1992" s="467">
        <v>20.88</v>
      </c>
      <c r="L1992" s="467" t="s">
        <v>10</v>
      </c>
      <c r="M1992" s="467">
        <v>27</v>
      </c>
      <c r="N1992" s="467" t="s">
        <v>4769</v>
      </c>
      <c r="O1992" s="467" t="s">
        <v>4770</v>
      </c>
      <c r="P1992" s="467" t="s">
        <v>307</v>
      </c>
      <c r="Q1992" s="467" t="s">
        <v>2168</v>
      </c>
      <c r="R1992" s="467" t="s">
        <v>2316</v>
      </c>
      <c r="S1992" s="467" t="s">
        <v>61</v>
      </c>
      <c r="T1992" s="467" t="s">
        <v>240</v>
      </c>
      <c r="U1992" s="467" t="s">
        <v>302</v>
      </c>
      <c r="V1992" s="467">
        <v>24.51</v>
      </c>
      <c r="W1992" s="467">
        <v>27</v>
      </c>
    </row>
    <row r="1993" spans="1:23">
      <c r="A1993" s="467"/>
      <c r="B1993" s="467"/>
      <c r="C1993" s="468" t="s">
        <v>4960</v>
      </c>
      <c r="D1993" s="467" t="s">
        <v>221</v>
      </c>
      <c r="E1993" s="467" t="s">
        <v>259</v>
      </c>
      <c r="F1993" s="472">
        <v>43830</v>
      </c>
      <c r="G1993" s="467" t="s">
        <v>2312</v>
      </c>
      <c r="H1993" s="467" t="s">
        <v>4912</v>
      </c>
      <c r="I1993" s="467" t="s">
        <v>2314</v>
      </c>
      <c r="J1993" s="467" t="s">
        <v>4961</v>
      </c>
      <c r="K1993" s="467">
        <v>3.34</v>
      </c>
      <c r="L1993" s="467" t="s">
        <v>10</v>
      </c>
      <c r="M1993" s="467">
        <v>4.32</v>
      </c>
      <c r="N1993" s="467" t="s">
        <v>4769</v>
      </c>
      <c r="O1993" s="467" t="s">
        <v>4770</v>
      </c>
      <c r="P1993" s="467" t="s">
        <v>307</v>
      </c>
      <c r="Q1993" s="467" t="s">
        <v>2168</v>
      </c>
      <c r="R1993" s="467" t="s">
        <v>2316</v>
      </c>
      <c r="S1993" s="467" t="s">
        <v>61</v>
      </c>
      <c r="T1993" s="467" t="s">
        <v>240</v>
      </c>
      <c r="U1993" s="467" t="s">
        <v>302</v>
      </c>
      <c r="V1993" s="467">
        <v>3.92</v>
      </c>
      <c r="W1993" s="467">
        <v>4.32</v>
      </c>
    </row>
    <row r="1994" spans="1:23">
      <c r="A1994" s="467"/>
      <c r="B1994" s="467"/>
      <c r="C1994" s="468" t="s">
        <v>4962</v>
      </c>
      <c r="D1994" s="467" t="s">
        <v>221</v>
      </c>
      <c r="E1994" s="467" t="s">
        <v>259</v>
      </c>
      <c r="F1994" s="472">
        <v>43830</v>
      </c>
      <c r="G1994" s="467" t="s">
        <v>2312</v>
      </c>
      <c r="H1994" s="467" t="s">
        <v>4956</v>
      </c>
      <c r="I1994" s="467" t="s">
        <v>2314</v>
      </c>
      <c r="J1994" s="467" t="s">
        <v>4963</v>
      </c>
      <c r="K1994" s="467">
        <v>378.89</v>
      </c>
      <c r="L1994" s="467" t="s">
        <v>10</v>
      </c>
      <c r="M1994" s="467">
        <v>490</v>
      </c>
      <c r="N1994" s="467" t="s">
        <v>350</v>
      </c>
      <c r="O1994" s="467" t="s">
        <v>2249</v>
      </c>
      <c r="P1994" s="467" t="s">
        <v>307</v>
      </c>
      <c r="Q1994" s="467" t="s">
        <v>2168</v>
      </c>
      <c r="R1994" s="467" t="s">
        <v>2316</v>
      </c>
      <c r="S1994" s="467" t="s">
        <v>61</v>
      </c>
      <c r="T1994" s="467" t="s">
        <v>240</v>
      </c>
      <c r="U1994" s="467" t="s">
        <v>302</v>
      </c>
      <c r="V1994" s="467">
        <v>444.81</v>
      </c>
      <c r="W1994" s="467">
        <v>490</v>
      </c>
    </row>
    <row r="1995" spans="1:23">
      <c r="A1995" s="467"/>
      <c r="B1995" s="467"/>
      <c r="C1995" s="468" t="s">
        <v>4964</v>
      </c>
      <c r="D1995" s="467" t="s">
        <v>221</v>
      </c>
      <c r="E1995" s="467" t="s">
        <v>259</v>
      </c>
      <c r="F1995" s="472">
        <v>43830</v>
      </c>
      <c r="G1995" s="467" t="s">
        <v>2312</v>
      </c>
      <c r="H1995" s="467" t="s">
        <v>4965</v>
      </c>
      <c r="I1995" s="467" t="s">
        <v>2314</v>
      </c>
      <c r="J1995" s="467" t="s">
        <v>4966</v>
      </c>
      <c r="K1995" s="467">
        <v>21.65</v>
      </c>
      <c r="L1995" s="467" t="s">
        <v>10</v>
      </c>
      <c r="M1995" s="467">
        <v>28</v>
      </c>
      <c r="N1995" s="467" t="s">
        <v>4769</v>
      </c>
      <c r="O1995" s="467" t="s">
        <v>4770</v>
      </c>
      <c r="P1995" s="467" t="s">
        <v>307</v>
      </c>
      <c r="Q1995" s="467" t="s">
        <v>2168</v>
      </c>
      <c r="R1995" s="467" t="s">
        <v>2316</v>
      </c>
      <c r="S1995" s="467" t="s">
        <v>61</v>
      </c>
      <c r="T1995" s="467" t="s">
        <v>240</v>
      </c>
      <c r="U1995" s="467" t="s">
        <v>302</v>
      </c>
      <c r="V1995" s="467">
        <v>25.42</v>
      </c>
      <c r="W1995" s="467">
        <v>28</v>
      </c>
    </row>
    <row r="1996" spans="1:23">
      <c r="A1996" s="467"/>
      <c r="B1996" s="467"/>
      <c r="C1996" s="468" t="s">
        <v>4967</v>
      </c>
      <c r="D1996" s="467" t="s">
        <v>221</v>
      </c>
      <c r="E1996" s="467" t="s">
        <v>259</v>
      </c>
      <c r="F1996" s="472">
        <v>43830</v>
      </c>
      <c r="G1996" s="467" t="s">
        <v>2312</v>
      </c>
      <c r="H1996" s="467" t="s">
        <v>4909</v>
      </c>
      <c r="I1996" s="467" t="s">
        <v>2314</v>
      </c>
      <c r="J1996" s="467" t="s">
        <v>4968</v>
      </c>
      <c r="K1996" s="467">
        <v>104.23</v>
      </c>
      <c r="L1996" s="467" t="s">
        <v>10</v>
      </c>
      <c r="M1996" s="467">
        <v>134.80000000000001</v>
      </c>
      <c r="N1996" s="467" t="s">
        <v>4769</v>
      </c>
      <c r="O1996" s="467" t="s">
        <v>4770</v>
      </c>
      <c r="P1996" s="467" t="s">
        <v>307</v>
      </c>
      <c r="Q1996" s="467" t="s">
        <v>2168</v>
      </c>
      <c r="R1996" s="467" t="s">
        <v>2316</v>
      </c>
      <c r="S1996" s="467" t="s">
        <v>61</v>
      </c>
      <c r="T1996" s="467" t="s">
        <v>240</v>
      </c>
      <c r="U1996" s="467" t="s">
        <v>302</v>
      </c>
      <c r="V1996" s="467">
        <v>122.36</v>
      </c>
      <c r="W1996" s="467">
        <v>134.80000000000001</v>
      </c>
    </row>
    <row r="1997" spans="1:23">
      <c r="A1997" s="467"/>
      <c r="B1997" s="467"/>
      <c r="C1997" s="468" t="s">
        <v>4969</v>
      </c>
      <c r="D1997" s="467" t="s">
        <v>221</v>
      </c>
      <c r="E1997" s="467" t="s">
        <v>259</v>
      </c>
      <c r="F1997" s="472">
        <v>43830</v>
      </c>
      <c r="G1997" s="467" t="s">
        <v>2312</v>
      </c>
      <c r="H1997" s="467" t="s">
        <v>4925</v>
      </c>
      <c r="I1997" s="467" t="s">
        <v>2314</v>
      </c>
      <c r="J1997" s="467" t="s">
        <v>4970</v>
      </c>
      <c r="K1997" s="467">
        <v>46.4</v>
      </c>
      <c r="L1997" s="467" t="s">
        <v>10</v>
      </c>
      <c r="M1997" s="467">
        <v>60</v>
      </c>
      <c r="N1997" s="467" t="s">
        <v>4769</v>
      </c>
      <c r="O1997" s="467" t="s">
        <v>4770</v>
      </c>
      <c r="P1997" s="467" t="s">
        <v>307</v>
      </c>
      <c r="Q1997" s="467" t="s">
        <v>2168</v>
      </c>
      <c r="R1997" s="467" t="s">
        <v>2316</v>
      </c>
      <c r="S1997" s="467" t="s">
        <v>61</v>
      </c>
      <c r="T1997" s="467" t="s">
        <v>240</v>
      </c>
      <c r="U1997" s="467" t="s">
        <v>302</v>
      </c>
      <c r="V1997" s="467">
        <v>54.47</v>
      </c>
      <c r="W1997" s="467">
        <v>60</v>
      </c>
    </row>
    <row r="1998" spans="1:23">
      <c r="A1998" s="467"/>
      <c r="B1998" s="467"/>
      <c r="C1998" s="468" t="s">
        <v>4971</v>
      </c>
      <c r="D1998" s="467" t="s">
        <v>221</v>
      </c>
      <c r="E1998" s="467" t="s">
        <v>259</v>
      </c>
      <c r="F1998" s="472">
        <v>43830</v>
      </c>
      <c r="G1998" s="467" t="s">
        <v>2312</v>
      </c>
      <c r="H1998" s="467" t="s">
        <v>4972</v>
      </c>
      <c r="I1998" s="467" t="s">
        <v>2314</v>
      </c>
      <c r="J1998" s="467" t="s">
        <v>4973</v>
      </c>
      <c r="K1998" s="467">
        <v>16.079999999999998</v>
      </c>
      <c r="L1998" s="467" t="s">
        <v>10</v>
      </c>
      <c r="M1998" s="467">
        <v>20.79</v>
      </c>
      <c r="N1998" s="467" t="s">
        <v>4769</v>
      </c>
      <c r="O1998" s="467" t="s">
        <v>4770</v>
      </c>
      <c r="P1998" s="467" t="s">
        <v>307</v>
      </c>
      <c r="Q1998" s="467" t="s">
        <v>2168</v>
      </c>
      <c r="R1998" s="467" t="s">
        <v>2316</v>
      </c>
      <c r="S1998" s="467" t="s">
        <v>61</v>
      </c>
      <c r="T1998" s="467" t="s">
        <v>240</v>
      </c>
      <c r="U1998" s="467" t="s">
        <v>302</v>
      </c>
      <c r="V1998" s="467">
        <v>18.88</v>
      </c>
      <c r="W1998" s="467">
        <v>20.79</v>
      </c>
    </row>
    <row r="1999" spans="1:23">
      <c r="A1999" s="467"/>
      <c r="B1999" s="467"/>
      <c r="C1999" s="468" t="s">
        <v>4974</v>
      </c>
      <c r="D1999" s="467" t="s">
        <v>221</v>
      </c>
      <c r="E1999" s="467" t="s">
        <v>259</v>
      </c>
      <c r="F1999" s="472">
        <v>43830</v>
      </c>
      <c r="G1999" s="467" t="s">
        <v>2312</v>
      </c>
      <c r="H1999" s="467" t="s">
        <v>4919</v>
      </c>
      <c r="I1999" s="467" t="s">
        <v>2314</v>
      </c>
      <c r="J1999" s="467" t="s">
        <v>4975</v>
      </c>
      <c r="K1999" s="467">
        <v>309.3</v>
      </c>
      <c r="L1999" s="467" t="s">
        <v>10</v>
      </c>
      <c r="M1999" s="467">
        <v>400</v>
      </c>
      <c r="N1999" s="467" t="s">
        <v>4769</v>
      </c>
      <c r="O1999" s="467" t="s">
        <v>4770</v>
      </c>
      <c r="P1999" s="467" t="s">
        <v>307</v>
      </c>
      <c r="Q1999" s="467" t="s">
        <v>2168</v>
      </c>
      <c r="R1999" s="467" t="s">
        <v>2316</v>
      </c>
      <c r="S1999" s="467" t="s">
        <v>61</v>
      </c>
      <c r="T1999" s="467" t="s">
        <v>240</v>
      </c>
      <c r="U1999" s="467" t="s">
        <v>302</v>
      </c>
      <c r="V1999" s="467">
        <v>363.11</v>
      </c>
      <c r="W1999" s="467">
        <v>400</v>
      </c>
    </row>
    <row r="2000" spans="1:23">
      <c r="A2000" s="467"/>
      <c r="B2000" s="467"/>
      <c r="C2000" s="468" t="s">
        <v>4976</v>
      </c>
      <c r="D2000" s="467" t="s">
        <v>221</v>
      </c>
      <c r="E2000" s="467" t="s">
        <v>259</v>
      </c>
      <c r="F2000" s="472">
        <v>43830</v>
      </c>
      <c r="G2000" s="467" t="s">
        <v>2312</v>
      </c>
      <c r="H2000" s="467" t="s">
        <v>4945</v>
      </c>
      <c r="I2000" s="467" t="s">
        <v>2314</v>
      </c>
      <c r="J2000" s="467" t="s">
        <v>4977</v>
      </c>
      <c r="K2000" s="467">
        <v>927.9</v>
      </c>
      <c r="L2000" s="467" t="s">
        <v>10</v>
      </c>
      <c r="M2000" s="467">
        <v>1200</v>
      </c>
      <c r="N2000" s="467" t="s">
        <v>350</v>
      </c>
      <c r="O2000" s="467" t="s">
        <v>2249</v>
      </c>
      <c r="P2000" s="467" t="s">
        <v>307</v>
      </c>
      <c r="Q2000" s="467" t="s">
        <v>2168</v>
      </c>
      <c r="R2000" s="467" t="s">
        <v>2316</v>
      </c>
      <c r="S2000" s="467" t="s">
        <v>61</v>
      </c>
      <c r="T2000" s="467" t="s">
        <v>240</v>
      </c>
      <c r="U2000" s="467" t="s">
        <v>302</v>
      </c>
      <c r="V2000" s="467">
        <v>1089.3399999999999</v>
      </c>
      <c r="W2000" s="467">
        <v>1200</v>
      </c>
    </row>
    <row r="2001" spans="1:23">
      <c r="A2001" s="467"/>
      <c r="B2001" s="467"/>
      <c r="C2001" s="468" t="s">
        <v>4978</v>
      </c>
      <c r="D2001" s="467" t="s">
        <v>221</v>
      </c>
      <c r="E2001" s="467" t="s">
        <v>259</v>
      </c>
      <c r="F2001" s="472">
        <v>43830</v>
      </c>
      <c r="G2001" s="467" t="s">
        <v>2312</v>
      </c>
      <c r="H2001" s="467" t="s">
        <v>4934</v>
      </c>
      <c r="I2001" s="467" t="s">
        <v>2314</v>
      </c>
      <c r="J2001" s="467" t="s">
        <v>4979</v>
      </c>
      <c r="K2001" s="467">
        <v>340.23</v>
      </c>
      <c r="L2001" s="467" t="s">
        <v>10</v>
      </c>
      <c r="M2001" s="467">
        <v>440</v>
      </c>
      <c r="N2001" s="467" t="s">
        <v>350</v>
      </c>
      <c r="O2001" s="467" t="s">
        <v>2249</v>
      </c>
      <c r="P2001" s="467" t="s">
        <v>307</v>
      </c>
      <c r="Q2001" s="467" t="s">
        <v>2168</v>
      </c>
      <c r="R2001" s="467" t="s">
        <v>2316</v>
      </c>
      <c r="S2001" s="467" t="s">
        <v>61</v>
      </c>
      <c r="T2001" s="467" t="s">
        <v>240</v>
      </c>
      <c r="U2001" s="467" t="s">
        <v>302</v>
      </c>
      <c r="V2001" s="467">
        <v>399.42</v>
      </c>
      <c r="W2001" s="467">
        <v>440</v>
      </c>
    </row>
    <row r="2002" spans="1:23">
      <c r="A2002" s="467"/>
      <c r="B2002" s="467"/>
      <c r="C2002" s="468" t="s">
        <v>4980</v>
      </c>
      <c r="D2002" s="467" t="s">
        <v>221</v>
      </c>
      <c r="E2002" s="467" t="s">
        <v>259</v>
      </c>
      <c r="F2002" s="472">
        <v>43830</v>
      </c>
      <c r="G2002" s="467" t="s">
        <v>2312</v>
      </c>
      <c r="H2002" s="467" t="s">
        <v>4951</v>
      </c>
      <c r="I2002" s="467" t="s">
        <v>2314</v>
      </c>
      <c r="J2002" s="467" t="s">
        <v>4981</v>
      </c>
      <c r="K2002" s="467">
        <v>278.37</v>
      </c>
      <c r="L2002" s="467" t="s">
        <v>10</v>
      </c>
      <c r="M2002" s="467">
        <v>360</v>
      </c>
      <c r="N2002" s="467" t="s">
        <v>350</v>
      </c>
      <c r="O2002" s="467" t="s">
        <v>2249</v>
      </c>
      <c r="P2002" s="467" t="s">
        <v>307</v>
      </c>
      <c r="Q2002" s="467" t="s">
        <v>2168</v>
      </c>
      <c r="R2002" s="467" t="s">
        <v>2316</v>
      </c>
      <c r="S2002" s="467" t="s">
        <v>61</v>
      </c>
      <c r="T2002" s="467" t="s">
        <v>240</v>
      </c>
      <c r="U2002" s="467" t="s">
        <v>302</v>
      </c>
      <c r="V2002" s="467">
        <v>326.8</v>
      </c>
      <c r="W2002" s="467">
        <v>360</v>
      </c>
    </row>
    <row r="2003" spans="1:23">
      <c r="A2003" s="467"/>
      <c r="B2003" s="467"/>
      <c r="C2003" s="468" t="s">
        <v>4982</v>
      </c>
      <c r="D2003" s="467" t="s">
        <v>221</v>
      </c>
      <c r="E2003" s="467" t="s">
        <v>259</v>
      </c>
      <c r="F2003" s="472">
        <v>43830</v>
      </c>
      <c r="G2003" s="467" t="s">
        <v>2312</v>
      </c>
      <c r="H2003" s="467" t="s">
        <v>4956</v>
      </c>
      <c r="I2003" s="467" t="s">
        <v>2314</v>
      </c>
      <c r="J2003" s="467" t="s">
        <v>4983</v>
      </c>
      <c r="K2003" s="467">
        <v>378.89</v>
      </c>
      <c r="L2003" s="467" t="s">
        <v>10</v>
      </c>
      <c r="M2003" s="467">
        <v>490</v>
      </c>
      <c r="N2003" s="467" t="s">
        <v>350</v>
      </c>
      <c r="O2003" s="467" t="s">
        <v>2249</v>
      </c>
      <c r="P2003" s="467" t="s">
        <v>307</v>
      </c>
      <c r="Q2003" s="467" t="s">
        <v>2168</v>
      </c>
      <c r="R2003" s="467" t="s">
        <v>2316</v>
      </c>
      <c r="S2003" s="467" t="s">
        <v>61</v>
      </c>
      <c r="T2003" s="467" t="s">
        <v>240</v>
      </c>
      <c r="U2003" s="467" t="s">
        <v>302</v>
      </c>
      <c r="V2003" s="467">
        <v>444.81</v>
      </c>
      <c r="W2003" s="467">
        <v>490</v>
      </c>
    </row>
    <row r="2004" spans="1:23">
      <c r="A2004" s="467"/>
      <c r="B2004" s="467"/>
      <c r="C2004" s="468" t="s">
        <v>4984</v>
      </c>
      <c r="D2004" s="467" t="s">
        <v>221</v>
      </c>
      <c r="E2004" s="467" t="s">
        <v>259</v>
      </c>
      <c r="F2004" s="472">
        <v>43830</v>
      </c>
      <c r="G2004" s="467" t="s">
        <v>2312</v>
      </c>
      <c r="H2004" s="467" t="s">
        <v>4972</v>
      </c>
      <c r="I2004" s="467" t="s">
        <v>2314</v>
      </c>
      <c r="J2004" s="467" t="s">
        <v>4985</v>
      </c>
      <c r="K2004" s="467">
        <v>16.37</v>
      </c>
      <c r="L2004" s="467" t="s">
        <v>10</v>
      </c>
      <c r="M2004" s="467">
        <v>21.17</v>
      </c>
      <c r="N2004" s="467" t="s">
        <v>4769</v>
      </c>
      <c r="O2004" s="467" t="s">
        <v>4770</v>
      </c>
      <c r="P2004" s="467" t="s">
        <v>307</v>
      </c>
      <c r="Q2004" s="467" t="s">
        <v>2168</v>
      </c>
      <c r="R2004" s="467" t="s">
        <v>2316</v>
      </c>
      <c r="S2004" s="467" t="s">
        <v>61</v>
      </c>
      <c r="T2004" s="467" t="s">
        <v>240</v>
      </c>
      <c r="U2004" s="467" t="s">
        <v>302</v>
      </c>
      <c r="V2004" s="467">
        <v>19.22</v>
      </c>
      <c r="W2004" s="467">
        <v>21.17</v>
      </c>
    </row>
    <row r="2005" spans="1:23">
      <c r="A2005" s="467"/>
      <c r="B2005" s="467"/>
      <c r="C2005" s="468" t="s">
        <v>4986</v>
      </c>
      <c r="D2005" s="467" t="s">
        <v>221</v>
      </c>
      <c r="E2005" s="467" t="s">
        <v>259</v>
      </c>
      <c r="F2005" s="472">
        <v>43830</v>
      </c>
      <c r="G2005" s="467" t="s">
        <v>2312</v>
      </c>
      <c r="H2005" s="467" t="s">
        <v>4922</v>
      </c>
      <c r="I2005" s="467" t="s">
        <v>2314</v>
      </c>
      <c r="J2005" s="467" t="s">
        <v>4987</v>
      </c>
      <c r="K2005" s="467">
        <v>77.33</v>
      </c>
      <c r="L2005" s="467" t="s">
        <v>10</v>
      </c>
      <c r="M2005" s="467">
        <v>100</v>
      </c>
      <c r="N2005" s="467" t="s">
        <v>4769</v>
      </c>
      <c r="O2005" s="467" t="s">
        <v>4770</v>
      </c>
      <c r="P2005" s="467" t="s">
        <v>307</v>
      </c>
      <c r="Q2005" s="467" t="s">
        <v>2168</v>
      </c>
      <c r="R2005" s="467" t="s">
        <v>2316</v>
      </c>
      <c r="S2005" s="467" t="s">
        <v>61</v>
      </c>
      <c r="T2005" s="467" t="s">
        <v>240</v>
      </c>
      <c r="U2005" s="467" t="s">
        <v>302</v>
      </c>
      <c r="V2005" s="467">
        <v>90.78</v>
      </c>
      <c r="W2005" s="467">
        <v>100</v>
      </c>
    </row>
    <row r="2006" spans="1:23">
      <c r="A2006" s="467"/>
      <c r="B2006" s="467"/>
      <c r="C2006" s="468" t="s">
        <v>4988</v>
      </c>
      <c r="D2006" s="467" t="s">
        <v>221</v>
      </c>
      <c r="E2006" s="467" t="s">
        <v>259</v>
      </c>
      <c r="F2006" s="472">
        <v>43830</v>
      </c>
      <c r="G2006" s="467" t="s">
        <v>2312</v>
      </c>
      <c r="H2006" s="467" t="s">
        <v>4909</v>
      </c>
      <c r="I2006" s="467" t="s">
        <v>2314</v>
      </c>
      <c r="J2006" s="467" t="s">
        <v>4989</v>
      </c>
      <c r="K2006" s="467">
        <v>77.33</v>
      </c>
      <c r="L2006" s="467" t="s">
        <v>10</v>
      </c>
      <c r="M2006" s="467">
        <v>100</v>
      </c>
      <c r="N2006" s="467" t="s">
        <v>4769</v>
      </c>
      <c r="O2006" s="467" t="s">
        <v>4770</v>
      </c>
      <c r="P2006" s="467" t="s">
        <v>307</v>
      </c>
      <c r="Q2006" s="467" t="s">
        <v>2168</v>
      </c>
      <c r="R2006" s="467" t="s">
        <v>2316</v>
      </c>
      <c r="S2006" s="467" t="s">
        <v>61</v>
      </c>
      <c r="T2006" s="467" t="s">
        <v>240</v>
      </c>
      <c r="U2006" s="467" t="s">
        <v>302</v>
      </c>
      <c r="V2006" s="467">
        <v>90.78</v>
      </c>
      <c r="W2006" s="467">
        <v>100</v>
      </c>
    </row>
    <row r="2007" spans="1:23">
      <c r="A2007" s="467"/>
      <c r="B2007" s="467"/>
      <c r="C2007" s="468" t="s">
        <v>4990</v>
      </c>
      <c r="D2007" s="467" t="s">
        <v>221</v>
      </c>
      <c r="E2007" s="467" t="s">
        <v>259</v>
      </c>
      <c r="F2007" s="472">
        <v>43830</v>
      </c>
      <c r="G2007" s="467" t="s">
        <v>2312</v>
      </c>
      <c r="H2007" s="467" t="s">
        <v>4972</v>
      </c>
      <c r="I2007" s="467" t="s">
        <v>2314</v>
      </c>
      <c r="J2007" s="467" t="s">
        <v>4991</v>
      </c>
      <c r="K2007" s="467">
        <v>1.84</v>
      </c>
      <c r="L2007" s="467" t="s">
        <v>10</v>
      </c>
      <c r="M2007" s="467">
        <v>2.38</v>
      </c>
      <c r="N2007" s="467" t="s">
        <v>4769</v>
      </c>
      <c r="O2007" s="467" t="s">
        <v>4770</v>
      </c>
      <c r="P2007" s="467" t="s">
        <v>307</v>
      </c>
      <c r="Q2007" s="467" t="s">
        <v>2168</v>
      </c>
      <c r="R2007" s="467" t="s">
        <v>2316</v>
      </c>
      <c r="S2007" s="467" t="s">
        <v>61</v>
      </c>
      <c r="T2007" s="467" t="s">
        <v>240</v>
      </c>
      <c r="U2007" s="467" t="s">
        <v>302</v>
      </c>
      <c r="V2007" s="467">
        <v>2.16</v>
      </c>
      <c r="W2007" s="467">
        <v>2.38</v>
      </c>
    </row>
    <row r="2008" spans="1:23">
      <c r="A2008" s="467"/>
      <c r="B2008" s="467"/>
      <c r="C2008" s="468" t="s">
        <v>4992</v>
      </c>
      <c r="D2008" s="467" t="s">
        <v>221</v>
      </c>
      <c r="E2008" s="467" t="s">
        <v>259</v>
      </c>
      <c r="F2008" s="472">
        <v>43830</v>
      </c>
      <c r="G2008" s="467" t="s">
        <v>2312</v>
      </c>
      <c r="H2008" s="467" t="s">
        <v>4993</v>
      </c>
      <c r="I2008" s="467" t="s">
        <v>2314</v>
      </c>
      <c r="J2008" s="467" t="s">
        <v>4994</v>
      </c>
      <c r="K2008" s="467">
        <v>50.26</v>
      </c>
      <c r="L2008" s="467" t="s">
        <v>10</v>
      </c>
      <c r="M2008" s="467">
        <v>65</v>
      </c>
      <c r="N2008" s="467" t="s">
        <v>4769</v>
      </c>
      <c r="O2008" s="467" t="s">
        <v>4770</v>
      </c>
      <c r="P2008" s="467" t="s">
        <v>307</v>
      </c>
      <c r="Q2008" s="467" t="s">
        <v>2168</v>
      </c>
      <c r="R2008" s="467" t="s">
        <v>2316</v>
      </c>
      <c r="S2008" s="467" t="s">
        <v>61</v>
      </c>
      <c r="T2008" s="467" t="s">
        <v>240</v>
      </c>
      <c r="U2008" s="467" t="s">
        <v>302</v>
      </c>
      <c r="V2008" s="467">
        <v>59</v>
      </c>
      <c r="W2008" s="467">
        <v>65</v>
      </c>
    </row>
    <row r="2009" spans="1:23">
      <c r="A2009" s="467"/>
      <c r="B2009" s="467"/>
      <c r="C2009" s="468" t="s">
        <v>4995</v>
      </c>
      <c r="D2009" s="467" t="s">
        <v>221</v>
      </c>
      <c r="E2009" s="467" t="s">
        <v>259</v>
      </c>
      <c r="F2009" s="472">
        <v>43830</v>
      </c>
      <c r="G2009" s="467" t="s">
        <v>2312</v>
      </c>
      <c r="H2009" s="467" t="s">
        <v>4996</v>
      </c>
      <c r="I2009" s="467" t="s">
        <v>2314</v>
      </c>
      <c r="J2009" s="467" t="s">
        <v>4997</v>
      </c>
      <c r="K2009" s="467">
        <v>20.100000000000001</v>
      </c>
      <c r="L2009" s="467" t="s">
        <v>10</v>
      </c>
      <c r="M2009" s="467">
        <v>26</v>
      </c>
      <c r="N2009" s="467" t="s">
        <v>4769</v>
      </c>
      <c r="O2009" s="467" t="s">
        <v>4770</v>
      </c>
      <c r="P2009" s="467" t="s">
        <v>307</v>
      </c>
      <c r="Q2009" s="467" t="s">
        <v>2168</v>
      </c>
      <c r="R2009" s="467" t="s">
        <v>2316</v>
      </c>
      <c r="S2009" s="467" t="s">
        <v>61</v>
      </c>
      <c r="T2009" s="467" t="s">
        <v>240</v>
      </c>
      <c r="U2009" s="467" t="s">
        <v>302</v>
      </c>
      <c r="V2009" s="467">
        <v>23.6</v>
      </c>
      <c r="W2009" s="467">
        <v>26</v>
      </c>
    </row>
    <row r="2010" spans="1:23">
      <c r="A2010" s="467"/>
      <c r="B2010" s="467"/>
      <c r="C2010" s="468" t="s">
        <v>4998</v>
      </c>
      <c r="D2010" s="467" t="s">
        <v>221</v>
      </c>
      <c r="E2010" s="467" t="s">
        <v>259</v>
      </c>
      <c r="F2010" s="472">
        <v>43830</v>
      </c>
      <c r="G2010" s="467" t="s">
        <v>2312</v>
      </c>
      <c r="H2010" s="467" t="s">
        <v>4999</v>
      </c>
      <c r="I2010" s="467" t="s">
        <v>2314</v>
      </c>
      <c r="J2010" s="467" t="s">
        <v>5000</v>
      </c>
      <c r="K2010" s="467">
        <v>77.33</v>
      </c>
      <c r="L2010" s="467" t="s">
        <v>10</v>
      </c>
      <c r="M2010" s="467">
        <v>100</v>
      </c>
      <c r="N2010" s="467" t="s">
        <v>4769</v>
      </c>
      <c r="O2010" s="467" t="s">
        <v>4770</v>
      </c>
      <c r="P2010" s="467" t="s">
        <v>307</v>
      </c>
      <c r="Q2010" s="467" t="s">
        <v>2168</v>
      </c>
      <c r="R2010" s="467" t="s">
        <v>2316</v>
      </c>
      <c r="S2010" s="467" t="s">
        <v>61</v>
      </c>
      <c r="T2010" s="467" t="s">
        <v>240</v>
      </c>
      <c r="U2010" s="467" t="s">
        <v>302</v>
      </c>
      <c r="V2010" s="467">
        <v>90.78</v>
      </c>
      <c r="W2010" s="467">
        <v>100</v>
      </c>
    </row>
    <row r="2011" spans="1:23">
      <c r="A2011" s="467"/>
      <c r="B2011" s="467"/>
      <c r="C2011" s="468" t="s">
        <v>5001</v>
      </c>
      <c r="D2011" s="467" t="s">
        <v>221</v>
      </c>
      <c r="E2011" s="467" t="s">
        <v>259</v>
      </c>
      <c r="F2011" s="472">
        <v>43830</v>
      </c>
      <c r="G2011" s="467" t="s">
        <v>2312</v>
      </c>
      <c r="H2011" s="467" t="s">
        <v>4912</v>
      </c>
      <c r="I2011" s="467" t="s">
        <v>2314</v>
      </c>
      <c r="J2011" s="467" t="s">
        <v>5002</v>
      </c>
      <c r="K2011" s="467">
        <v>2.7</v>
      </c>
      <c r="L2011" s="467" t="s">
        <v>10</v>
      </c>
      <c r="M2011" s="467">
        <v>3.49</v>
      </c>
      <c r="N2011" s="467" t="s">
        <v>4769</v>
      </c>
      <c r="O2011" s="467" t="s">
        <v>4770</v>
      </c>
      <c r="P2011" s="467" t="s">
        <v>307</v>
      </c>
      <c r="Q2011" s="467" t="s">
        <v>2168</v>
      </c>
      <c r="R2011" s="467" t="s">
        <v>2316</v>
      </c>
      <c r="S2011" s="467" t="s">
        <v>61</v>
      </c>
      <c r="T2011" s="467" t="s">
        <v>240</v>
      </c>
      <c r="U2011" s="467" t="s">
        <v>302</v>
      </c>
      <c r="V2011" s="467">
        <v>3.17</v>
      </c>
      <c r="W2011" s="467">
        <v>3.49</v>
      </c>
    </row>
    <row r="2012" spans="1:23">
      <c r="A2012" s="467"/>
      <c r="B2012" s="467"/>
      <c r="C2012" s="468" t="s">
        <v>5003</v>
      </c>
      <c r="D2012" s="467" t="s">
        <v>221</v>
      </c>
      <c r="E2012" s="467" t="s">
        <v>259</v>
      </c>
      <c r="F2012" s="472">
        <v>43830</v>
      </c>
      <c r="G2012" s="467" t="s">
        <v>2312</v>
      </c>
      <c r="H2012" s="467" t="s">
        <v>4912</v>
      </c>
      <c r="I2012" s="467" t="s">
        <v>2314</v>
      </c>
      <c r="J2012" s="467" t="s">
        <v>5004</v>
      </c>
      <c r="K2012" s="467">
        <v>0.43</v>
      </c>
      <c r="L2012" s="467" t="s">
        <v>10</v>
      </c>
      <c r="M2012" s="467">
        <v>0.56000000000000005</v>
      </c>
      <c r="N2012" s="467" t="s">
        <v>4769</v>
      </c>
      <c r="O2012" s="467" t="s">
        <v>4770</v>
      </c>
      <c r="P2012" s="467" t="s">
        <v>307</v>
      </c>
      <c r="Q2012" s="467" t="s">
        <v>2168</v>
      </c>
      <c r="R2012" s="467" t="s">
        <v>2316</v>
      </c>
      <c r="S2012" s="467" t="s">
        <v>61</v>
      </c>
      <c r="T2012" s="467" t="s">
        <v>240</v>
      </c>
      <c r="U2012" s="467" t="s">
        <v>302</v>
      </c>
      <c r="V2012" s="467">
        <v>0.5</v>
      </c>
      <c r="W2012" s="467">
        <v>0.56000000000000005</v>
      </c>
    </row>
    <row r="2013" spans="1:23">
      <c r="A2013" s="467"/>
      <c r="B2013" s="467"/>
      <c r="C2013" s="468" t="s">
        <v>5005</v>
      </c>
      <c r="D2013" s="467" t="s">
        <v>221</v>
      </c>
      <c r="E2013" s="467" t="s">
        <v>259</v>
      </c>
      <c r="F2013" s="472">
        <v>43830</v>
      </c>
      <c r="G2013" s="467" t="s">
        <v>2312</v>
      </c>
      <c r="H2013" s="467" t="s">
        <v>4912</v>
      </c>
      <c r="I2013" s="467" t="s">
        <v>2314</v>
      </c>
      <c r="J2013" s="467" t="s">
        <v>5006</v>
      </c>
      <c r="K2013" s="467">
        <v>9.43</v>
      </c>
      <c r="L2013" s="467" t="s">
        <v>10</v>
      </c>
      <c r="M2013" s="467">
        <v>12.19</v>
      </c>
      <c r="N2013" s="467" t="s">
        <v>4769</v>
      </c>
      <c r="O2013" s="467" t="s">
        <v>4770</v>
      </c>
      <c r="P2013" s="467" t="s">
        <v>307</v>
      </c>
      <c r="Q2013" s="467" t="s">
        <v>2168</v>
      </c>
      <c r="R2013" s="467" t="s">
        <v>2316</v>
      </c>
      <c r="S2013" s="467" t="s">
        <v>61</v>
      </c>
      <c r="T2013" s="467" t="s">
        <v>240</v>
      </c>
      <c r="U2013" s="467" t="s">
        <v>302</v>
      </c>
      <c r="V2013" s="467">
        <v>11.07</v>
      </c>
      <c r="W2013" s="467">
        <v>12.19</v>
      </c>
    </row>
    <row r="2014" spans="1:23">
      <c r="A2014" s="467"/>
      <c r="B2014" s="467"/>
      <c r="C2014" s="468" t="s">
        <v>5007</v>
      </c>
      <c r="D2014" s="467" t="s">
        <v>221</v>
      </c>
      <c r="E2014" s="467" t="s">
        <v>259</v>
      </c>
      <c r="F2014" s="472">
        <v>43830</v>
      </c>
      <c r="G2014" s="467" t="s">
        <v>2312</v>
      </c>
      <c r="H2014" s="467" t="s">
        <v>4912</v>
      </c>
      <c r="I2014" s="467" t="s">
        <v>2314</v>
      </c>
      <c r="J2014" s="467" t="s">
        <v>5008</v>
      </c>
      <c r="K2014" s="467">
        <v>1.51</v>
      </c>
      <c r="L2014" s="467" t="s">
        <v>10</v>
      </c>
      <c r="M2014" s="467">
        <v>1.95</v>
      </c>
      <c r="N2014" s="467" t="s">
        <v>4769</v>
      </c>
      <c r="O2014" s="467" t="s">
        <v>4770</v>
      </c>
      <c r="P2014" s="467" t="s">
        <v>307</v>
      </c>
      <c r="Q2014" s="467" t="s">
        <v>2168</v>
      </c>
      <c r="R2014" s="467" t="s">
        <v>2316</v>
      </c>
      <c r="S2014" s="467" t="s">
        <v>61</v>
      </c>
      <c r="T2014" s="467" t="s">
        <v>240</v>
      </c>
      <c r="U2014" s="467" t="s">
        <v>302</v>
      </c>
      <c r="V2014" s="467">
        <v>1.77</v>
      </c>
      <c r="W2014" s="467">
        <v>1.95</v>
      </c>
    </row>
    <row r="2015" spans="1:23">
      <c r="A2015" s="467"/>
      <c r="B2015" s="467"/>
      <c r="C2015" s="468" t="s">
        <v>5009</v>
      </c>
      <c r="D2015" s="467" t="s">
        <v>221</v>
      </c>
      <c r="E2015" s="467" t="s">
        <v>259</v>
      </c>
      <c r="F2015" s="472">
        <v>43830</v>
      </c>
      <c r="G2015" s="467" t="s">
        <v>2312</v>
      </c>
      <c r="H2015" s="467" t="s">
        <v>4945</v>
      </c>
      <c r="I2015" s="467" t="s">
        <v>2314</v>
      </c>
      <c r="J2015" s="467" t="s">
        <v>5010</v>
      </c>
      <c r="K2015" s="467">
        <v>927.9</v>
      </c>
      <c r="L2015" s="467" t="s">
        <v>10</v>
      </c>
      <c r="M2015" s="467">
        <v>1200</v>
      </c>
      <c r="N2015" s="467" t="s">
        <v>350</v>
      </c>
      <c r="O2015" s="467" t="s">
        <v>2249</v>
      </c>
      <c r="P2015" s="467" t="s">
        <v>307</v>
      </c>
      <c r="Q2015" s="467" t="s">
        <v>2168</v>
      </c>
      <c r="R2015" s="467" t="s">
        <v>2316</v>
      </c>
      <c r="S2015" s="467" t="s">
        <v>61</v>
      </c>
      <c r="T2015" s="467" t="s">
        <v>240</v>
      </c>
      <c r="U2015" s="467" t="s">
        <v>302</v>
      </c>
      <c r="V2015" s="467">
        <v>1089.3399999999999</v>
      </c>
      <c r="W2015" s="467">
        <v>1200</v>
      </c>
    </row>
    <row r="2016" spans="1:23">
      <c r="A2016" s="467"/>
      <c r="B2016" s="467"/>
      <c r="C2016" s="468" t="s">
        <v>5011</v>
      </c>
      <c r="D2016" s="467" t="s">
        <v>221</v>
      </c>
      <c r="E2016" s="467" t="s">
        <v>259</v>
      </c>
      <c r="F2016" s="472">
        <v>43830</v>
      </c>
      <c r="G2016" s="467" t="s">
        <v>2312</v>
      </c>
      <c r="H2016" s="467" t="s">
        <v>4934</v>
      </c>
      <c r="I2016" s="467" t="s">
        <v>2314</v>
      </c>
      <c r="J2016" s="467" t="s">
        <v>5012</v>
      </c>
      <c r="K2016" s="467">
        <v>340.23</v>
      </c>
      <c r="L2016" s="467" t="s">
        <v>10</v>
      </c>
      <c r="M2016" s="467">
        <v>440</v>
      </c>
      <c r="N2016" s="467" t="s">
        <v>350</v>
      </c>
      <c r="O2016" s="467" t="s">
        <v>2249</v>
      </c>
      <c r="P2016" s="467" t="s">
        <v>307</v>
      </c>
      <c r="Q2016" s="467" t="s">
        <v>2168</v>
      </c>
      <c r="R2016" s="467" t="s">
        <v>2316</v>
      </c>
      <c r="S2016" s="467" t="s">
        <v>61</v>
      </c>
      <c r="T2016" s="467" t="s">
        <v>240</v>
      </c>
      <c r="U2016" s="467" t="s">
        <v>302</v>
      </c>
      <c r="V2016" s="467">
        <v>399.42</v>
      </c>
      <c r="W2016" s="467">
        <v>440</v>
      </c>
    </row>
    <row r="2017" spans="1:23">
      <c r="A2017" s="467"/>
      <c r="B2017" s="467"/>
      <c r="C2017" s="468" t="s">
        <v>5013</v>
      </c>
      <c r="D2017" s="467" t="s">
        <v>221</v>
      </c>
      <c r="E2017" s="467" t="s">
        <v>259</v>
      </c>
      <c r="F2017" s="472">
        <v>43830</v>
      </c>
      <c r="G2017" s="467" t="s">
        <v>2312</v>
      </c>
      <c r="H2017" s="467" t="s">
        <v>4951</v>
      </c>
      <c r="I2017" s="467" t="s">
        <v>2314</v>
      </c>
      <c r="J2017" s="467" t="s">
        <v>5014</v>
      </c>
      <c r="K2017" s="467">
        <v>278.37</v>
      </c>
      <c r="L2017" s="467" t="s">
        <v>10</v>
      </c>
      <c r="M2017" s="467">
        <v>360</v>
      </c>
      <c r="N2017" s="467" t="s">
        <v>350</v>
      </c>
      <c r="O2017" s="467" t="s">
        <v>2249</v>
      </c>
      <c r="P2017" s="467" t="s">
        <v>307</v>
      </c>
      <c r="Q2017" s="467" t="s">
        <v>2168</v>
      </c>
      <c r="R2017" s="467" t="s">
        <v>2316</v>
      </c>
      <c r="S2017" s="467" t="s">
        <v>61</v>
      </c>
      <c r="T2017" s="467" t="s">
        <v>240</v>
      </c>
      <c r="U2017" s="467" t="s">
        <v>302</v>
      </c>
      <c r="V2017" s="467">
        <v>326.8</v>
      </c>
      <c r="W2017" s="467">
        <v>360</v>
      </c>
    </row>
    <row r="2018" spans="1:23">
      <c r="A2018" s="467"/>
      <c r="B2018" s="467"/>
      <c r="C2018" s="468" t="s">
        <v>5015</v>
      </c>
      <c r="D2018" s="467" t="s">
        <v>221</v>
      </c>
      <c r="E2018" s="467" t="s">
        <v>259</v>
      </c>
      <c r="F2018" s="472">
        <v>43830</v>
      </c>
      <c r="G2018" s="467" t="s">
        <v>2312</v>
      </c>
      <c r="H2018" s="467" t="s">
        <v>4956</v>
      </c>
      <c r="I2018" s="467" t="s">
        <v>2314</v>
      </c>
      <c r="J2018" s="467" t="s">
        <v>5016</v>
      </c>
      <c r="K2018" s="467">
        <v>378.89</v>
      </c>
      <c r="L2018" s="467" t="s">
        <v>10</v>
      </c>
      <c r="M2018" s="467">
        <v>490</v>
      </c>
      <c r="N2018" s="467" t="s">
        <v>350</v>
      </c>
      <c r="O2018" s="467" t="s">
        <v>2249</v>
      </c>
      <c r="P2018" s="467" t="s">
        <v>307</v>
      </c>
      <c r="Q2018" s="467" t="s">
        <v>2168</v>
      </c>
      <c r="R2018" s="467" t="s">
        <v>2316</v>
      </c>
      <c r="S2018" s="467" t="s">
        <v>61</v>
      </c>
      <c r="T2018" s="467" t="s">
        <v>240</v>
      </c>
      <c r="U2018" s="467" t="s">
        <v>302</v>
      </c>
      <c r="V2018" s="467">
        <v>444.81</v>
      </c>
      <c r="W2018" s="467">
        <v>490</v>
      </c>
    </row>
    <row r="2019" spans="1:23">
      <c r="A2019" s="467"/>
      <c r="B2019" s="467"/>
      <c r="C2019" s="468" t="s">
        <v>5017</v>
      </c>
      <c r="D2019" s="467" t="s">
        <v>221</v>
      </c>
      <c r="E2019" s="467" t="s">
        <v>259</v>
      </c>
      <c r="F2019" s="472">
        <v>43830</v>
      </c>
      <c r="G2019" s="467" t="s">
        <v>2312</v>
      </c>
      <c r="H2019" s="467" t="s">
        <v>4909</v>
      </c>
      <c r="I2019" s="467" t="s">
        <v>2314</v>
      </c>
      <c r="J2019" s="467" t="s">
        <v>5018</v>
      </c>
      <c r="K2019" s="467">
        <v>77.33</v>
      </c>
      <c r="L2019" s="467" t="s">
        <v>10</v>
      </c>
      <c r="M2019" s="467">
        <v>100</v>
      </c>
      <c r="N2019" s="467" t="s">
        <v>4769</v>
      </c>
      <c r="O2019" s="467" t="s">
        <v>4770</v>
      </c>
      <c r="P2019" s="467" t="s">
        <v>307</v>
      </c>
      <c r="Q2019" s="467" t="s">
        <v>2168</v>
      </c>
      <c r="R2019" s="467" t="s">
        <v>2316</v>
      </c>
      <c r="S2019" s="467" t="s">
        <v>61</v>
      </c>
      <c r="T2019" s="467" t="s">
        <v>240</v>
      </c>
      <c r="U2019" s="467" t="s">
        <v>302</v>
      </c>
      <c r="V2019" s="467">
        <v>90.78</v>
      </c>
      <c r="W2019" s="467">
        <v>100</v>
      </c>
    </row>
    <row r="2020" spans="1:23">
      <c r="A2020" s="467"/>
      <c r="B2020" s="467"/>
      <c r="C2020" s="468" t="s">
        <v>5019</v>
      </c>
      <c r="D2020" s="467" t="s">
        <v>222</v>
      </c>
      <c r="E2020" s="467" t="s">
        <v>259</v>
      </c>
      <c r="F2020" s="472">
        <v>43496</v>
      </c>
      <c r="G2020" s="467" t="s">
        <v>595</v>
      </c>
      <c r="H2020" s="467" t="s">
        <v>5020</v>
      </c>
      <c r="I2020" s="467" t="s">
        <v>3006</v>
      </c>
      <c r="J2020" s="467" t="s">
        <v>596</v>
      </c>
      <c r="K2020" s="467">
        <v>3.92</v>
      </c>
      <c r="L2020" s="467" t="s">
        <v>10</v>
      </c>
      <c r="M2020" s="467">
        <v>5</v>
      </c>
      <c r="N2020" s="467" t="s">
        <v>303</v>
      </c>
      <c r="O2020" s="467" t="s">
        <v>2180</v>
      </c>
      <c r="P2020" s="467" t="s">
        <v>445</v>
      </c>
      <c r="Q2020" s="467" t="s">
        <v>2168</v>
      </c>
      <c r="R2020" s="467" t="s">
        <v>2168</v>
      </c>
      <c r="S2020" s="467" t="s">
        <v>61</v>
      </c>
      <c r="T2020" s="467" t="s">
        <v>240</v>
      </c>
      <c r="U2020" s="467" t="s">
        <v>302</v>
      </c>
      <c r="V2020" s="467">
        <v>4.34</v>
      </c>
      <c r="W2020" s="467">
        <v>5</v>
      </c>
    </row>
    <row r="2021" spans="1:23">
      <c r="A2021" s="467"/>
      <c r="B2021" s="467"/>
      <c r="C2021" s="468" t="s">
        <v>5021</v>
      </c>
      <c r="D2021" s="467" t="s">
        <v>222</v>
      </c>
      <c r="E2021" s="467" t="s">
        <v>259</v>
      </c>
      <c r="F2021" s="472">
        <v>43496</v>
      </c>
      <c r="G2021" s="467" t="s">
        <v>595</v>
      </c>
      <c r="H2021" s="467" t="s">
        <v>5020</v>
      </c>
      <c r="I2021" s="467" t="s">
        <v>3006</v>
      </c>
      <c r="J2021" s="467" t="s">
        <v>597</v>
      </c>
      <c r="K2021" s="467">
        <v>0.63</v>
      </c>
      <c r="L2021" s="467" t="s">
        <v>10</v>
      </c>
      <c r="M2021" s="467">
        <v>0.8</v>
      </c>
      <c r="N2021" s="467" t="s">
        <v>303</v>
      </c>
      <c r="O2021" s="467" t="s">
        <v>2180</v>
      </c>
      <c r="P2021" s="467" t="s">
        <v>445</v>
      </c>
      <c r="Q2021" s="467" t="s">
        <v>2168</v>
      </c>
      <c r="R2021" s="467" t="s">
        <v>2168</v>
      </c>
      <c r="S2021" s="467" t="s">
        <v>61</v>
      </c>
      <c r="T2021" s="467" t="s">
        <v>240</v>
      </c>
      <c r="U2021" s="467" t="s">
        <v>302</v>
      </c>
      <c r="V2021" s="467">
        <v>0.7</v>
      </c>
      <c r="W2021" s="467">
        <v>0.8</v>
      </c>
    </row>
    <row r="2022" spans="1:23">
      <c r="A2022" s="467"/>
      <c r="B2022" s="467"/>
      <c r="C2022" s="468" t="s">
        <v>5022</v>
      </c>
      <c r="D2022" s="467" t="s">
        <v>222</v>
      </c>
      <c r="E2022" s="467" t="s">
        <v>259</v>
      </c>
      <c r="F2022" s="472">
        <v>43496</v>
      </c>
      <c r="G2022" s="467" t="s">
        <v>385</v>
      </c>
      <c r="H2022" s="467" t="s">
        <v>3005</v>
      </c>
      <c r="I2022" s="467" t="s">
        <v>3006</v>
      </c>
      <c r="J2022" s="467" t="s">
        <v>598</v>
      </c>
      <c r="K2022" s="467">
        <v>15.27</v>
      </c>
      <c r="L2022" s="467" t="s">
        <v>10</v>
      </c>
      <c r="M2022" s="467">
        <v>19.48</v>
      </c>
      <c r="N2022" s="467" t="s">
        <v>303</v>
      </c>
      <c r="O2022" s="467" t="s">
        <v>2180</v>
      </c>
      <c r="P2022" s="467" t="s">
        <v>307</v>
      </c>
      <c r="Q2022" s="467" t="s">
        <v>2168</v>
      </c>
      <c r="R2022" s="467" t="s">
        <v>2168</v>
      </c>
      <c r="S2022" s="467" t="s">
        <v>61</v>
      </c>
      <c r="T2022" s="467" t="s">
        <v>240</v>
      </c>
      <c r="U2022" s="467" t="s">
        <v>302</v>
      </c>
      <c r="V2022" s="467">
        <v>16.920000000000002</v>
      </c>
      <c r="W2022" s="467">
        <v>19.48</v>
      </c>
    </row>
    <row r="2023" spans="1:23">
      <c r="A2023" s="467"/>
      <c r="B2023" s="467"/>
      <c r="C2023" s="468" t="s">
        <v>5023</v>
      </c>
      <c r="D2023" s="467" t="s">
        <v>222</v>
      </c>
      <c r="E2023" s="467" t="s">
        <v>259</v>
      </c>
      <c r="F2023" s="472">
        <v>43496</v>
      </c>
      <c r="G2023" s="467" t="s">
        <v>599</v>
      </c>
      <c r="H2023" s="467" t="s">
        <v>3005</v>
      </c>
      <c r="I2023" s="467" t="s">
        <v>3006</v>
      </c>
      <c r="J2023" s="467" t="s">
        <v>600</v>
      </c>
      <c r="K2023" s="467">
        <v>4.82</v>
      </c>
      <c r="L2023" s="467" t="s">
        <v>10</v>
      </c>
      <c r="M2023" s="467">
        <v>6.15</v>
      </c>
      <c r="N2023" s="467" t="s">
        <v>303</v>
      </c>
      <c r="O2023" s="467" t="s">
        <v>2180</v>
      </c>
      <c r="P2023" s="467" t="s">
        <v>307</v>
      </c>
      <c r="Q2023" s="467" t="s">
        <v>2168</v>
      </c>
      <c r="R2023" s="467" t="s">
        <v>2168</v>
      </c>
      <c r="S2023" s="467" t="s">
        <v>61</v>
      </c>
      <c r="T2023" s="467" t="s">
        <v>240</v>
      </c>
      <c r="U2023" s="467" t="s">
        <v>302</v>
      </c>
      <c r="V2023" s="467">
        <v>5.34</v>
      </c>
      <c r="W2023" s="467">
        <v>6.15</v>
      </c>
    </row>
    <row r="2024" spans="1:23">
      <c r="A2024" s="467"/>
      <c r="B2024" s="467"/>
      <c r="C2024" s="468" t="s">
        <v>5024</v>
      </c>
      <c r="D2024" s="467" t="s">
        <v>222</v>
      </c>
      <c r="E2024" s="467" t="s">
        <v>259</v>
      </c>
      <c r="F2024" s="472">
        <v>43496</v>
      </c>
      <c r="G2024" s="467" t="s">
        <v>599</v>
      </c>
      <c r="H2024" s="467" t="s">
        <v>3005</v>
      </c>
      <c r="I2024" s="467" t="s">
        <v>3006</v>
      </c>
      <c r="J2024" s="467" t="s">
        <v>601</v>
      </c>
      <c r="K2024" s="467">
        <v>4.82</v>
      </c>
      <c r="L2024" s="467" t="s">
        <v>10</v>
      </c>
      <c r="M2024" s="467">
        <v>6.15</v>
      </c>
      <c r="N2024" s="467" t="s">
        <v>303</v>
      </c>
      <c r="O2024" s="467" t="s">
        <v>2180</v>
      </c>
      <c r="P2024" s="467" t="s">
        <v>307</v>
      </c>
      <c r="Q2024" s="467" t="s">
        <v>2168</v>
      </c>
      <c r="R2024" s="467" t="s">
        <v>2168</v>
      </c>
      <c r="S2024" s="467" t="s">
        <v>61</v>
      </c>
      <c r="T2024" s="467" t="s">
        <v>240</v>
      </c>
      <c r="U2024" s="467" t="s">
        <v>302</v>
      </c>
      <c r="V2024" s="467">
        <v>5.34</v>
      </c>
      <c r="W2024" s="467">
        <v>6.15</v>
      </c>
    </row>
    <row r="2025" spans="1:23">
      <c r="A2025" s="467"/>
      <c r="B2025" s="467"/>
      <c r="C2025" s="468" t="s">
        <v>5025</v>
      </c>
      <c r="D2025" s="467" t="s">
        <v>222</v>
      </c>
      <c r="E2025" s="467" t="s">
        <v>259</v>
      </c>
      <c r="F2025" s="472">
        <v>43496</v>
      </c>
      <c r="G2025" s="467" t="s">
        <v>599</v>
      </c>
      <c r="H2025" s="467" t="s">
        <v>3005</v>
      </c>
      <c r="I2025" s="467" t="s">
        <v>3006</v>
      </c>
      <c r="J2025" s="467" t="s">
        <v>602</v>
      </c>
      <c r="K2025" s="467">
        <v>4.82</v>
      </c>
      <c r="L2025" s="467" t="s">
        <v>10</v>
      </c>
      <c r="M2025" s="467">
        <v>6.15</v>
      </c>
      <c r="N2025" s="467" t="s">
        <v>303</v>
      </c>
      <c r="O2025" s="467" t="s">
        <v>2180</v>
      </c>
      <c r="P2025" s="467" t="s">
        <v>307</v>
      </c>
      <c r="Q2025" s="467" t="s">
        <v>2168</v>
      </c>
      <c r="R2025" s="467" t="s">
        <v>2168</v>
      </c>
      <c r="S2025" s="467" t="s">
        <v>61</v>
      </c>
      <c r="T2025" s="467" t="s">
        <v>240</v>
      </c>
      <c r="U2025" s="467" t="s">
        <v>302</v>
      </c>
      <c r="V2025" s="467">
        <v>5.34</v>
      </c>
      <c r="W2025" s="467">
        <v>6.15</v>
      </c>
    </row>
    <row r="2026" spans="1:23">
      <c r="A2026" s="467"/>
      <c r="B2026" s="467"/>
      <c r="C2026" s="468" t="s">
        <v>5026</v>
      </c>
      <c r="D2026" s="467" t="s">
        <v>222</v>
      </c>
      <c r="E2026" s="467" t="s">
        <v>259</v>
      </c>
      <c r="F2026" s="472">
        <v>43496</v>
      </c>
      <c r="G2026" s="467" t="s">
        <v>599</v>
      </c>
      <c r="H2026" s="467" t="s">
        <v>3005</v>
      </c>
      <c r="I2026" s="467" t="s">
        <v>3006</v>
      </c>
      <c r="J2026" s="467" t="s">
        <v>603</v>
      </c>
      <c r="K2026" s="467">
        <v>4.82</v>
      </c>
      <c r="L2026" s="467" t="s">
        <v>10</v>
      </c>
      <c r="M2026" s="467">
        <v>6.15</v>
      </c>
      <c r="N2026" s="467" t="s">
        <v>303</v>
      </c>
      <c r="O2026" s="467" t="s">
        <v>2180</v>
      </c>
      <c r="P2026" s="467" t="s">
        <v>307</v>
      </c>
      <c r="Q2026" s="467" t="s">
        <v>2168</v>
      </c>
      <c r="R2026" s="467" t="s">
        <v>2168</v>
      </c>
      <c r="S2026" s="467" t="s">
        <v>61</v>
      </c>
      <c r="T2026" s="467" t="s">
        <v>240</v>
      </c>
      <c r="U2026" s="467" t="s">
        <v>302</v>
      </c>
      <c r="V2026" s="467">
        <v>5.34</v>
      </c>
      <c r="W2026" s="467">
        <v>6.15</v>
      </c>
    </row>
    <row r="2027" spans="1:23">
      <c r="A2027" s="467"/>
      <c r="B2027" s="467"/>
      <c r="C2027" s="468" t="s">
        <v>5027</v>
      </c>
      <c r="D2027" s="467" t="s">
        <v>222</v>
      </c>
      <c r="E2027" s="467" t="s">
        <v>259</v>
      </c>
      <c r="F2027" s="472">
        <v>43496</v>
      </c>
      <c r="G2027" s="467" t="s">
        <v>599</v>
      </c>
      <c r="H2027" s="467" t="s">
        <v>3005</v>
      </c>
      <c r="I2027" s="467" t="s">
        <v>3006</v>
      </c>
      <c r="J2027" s="467" t="s">
        <v>604</v>
      </c>
      <c r="K2027" s="467">
        <v>4.82</v>
      </c>
      <c r="L2027" s="467" t="s">
        <v>10</v>
      </c>
      <c r="M2027" s="467">
        <v>6.15</v>
      </c>
      <c r="N2027" s="467" t="s">
        <v>303</v>
      </c>
      <c r="O2027" s="467" t="s">
        <v>2180</v>
      </c>
      <c r="P2027" s="467" t="s">
        <v>307</v>
      </c>
      <c r="Q2027" s="467" t="s">
        <v>2168</v>
      </c>
      <c r="R2027" s="467" t="s">
        <v>2168</v>
      </c>
      <c r="S2027" s="467" t="s">
        <v>61</v>
      </c>
      <c r="T2027" s="467" t="s">
        <v>240</v>
      </c>
      <c r="U2027" s="467" t="s">
        <v>302</v>
      </c>
      <c r="V2027" s="467">
        <v>5.34</v>
      </c>
      <c r="W2027" s="467">
        <v>6.15</v>
      </c>
    </row>
    <row r="2028" spans="1:23">
      <c r="A2028" s="467"/>
      <c r="B2028" s="467"/>
      <c r="C2028" s="468" t="s">
        <v>5028</v>
      </c>
      <c r="D2028" s="467" t="s">
        <v>222</v>
      </c>
      <c r="E2028" s="467" t="s">
        <v>259</v>
      </c>
      <c r="F2028" s="472">
        <v>43496</v>
      </c>
      <c r="G2028" s="467" t="s">
        <v>599</v>
      </c>
      <c r="H2028" s="467" t="s">
        <v>3005</v>
      </c>
      <c r="I2028" s="467" t="s">
        <v>3006</v>
      </c>
      <c r="J2028" s="467" t="s">
        <v>605</v>
      </c>
      <c r="K2028" s="467">
        <v>4.83</v>
      </c>
      <c r="L2028" s="467" t="s">
        <v>10</v>
      </c>
      <c r="M2028" s="467">
        <v>6.16</v>
      </c>
      <c r="N2028" s="467" t="s">
        <v>303</v>
      </c>
      <c r="O2028" s="467" t="s">
        <v>2180</v>
      </c>
      <c r="P2028" s="467" t="s">
        <v>307</v>
      </c>
      <c r="Q2028" s="467" t="s">
        <v>2168</v>
      </c>
      <c r="R2028" s="467" t="s">
        <v>2168</v>
      </c>
      <c r="S2028" s="467" t="s">
        <v>61</v>
      </c>
      <c r="T2028" s="467" t="s">
        <v>240</v>
      </c>
      <c r="U2028" s="467" t="s">
        <v>302</v>
      </c>
      <c r="V2028" s="467">
        <v>5.35</v>
      </c>
      <c r="W2028" s="467">
        <v>6.16</v>
      </c>
    </row>
    <row r="2029" spans="1:23">
      <c r="A2029" s="467"/>
      <c r="B2029" s="467"/>
      <c r="C2029" s="468" t="s">
        <v>5029</v>
      </c>
      <c r="D2029" s="467" t="s">
        <v>222</v>
      </c>
      <c r="E2029" s="467" t="s">
        <v>259</v>
      </c>
      <c r="F2029" s="472">
        <v>43496</v>
      </c>
      <c r="G2029" s="467" t="s">
        <v>599</v>
      </c>
      <c r="H2029" s="467" t="s">
        <v>3005</v>
      </c>
      <c r="I2029" s="467" t="s">
        <v>3006</v>
      </c>
      <c r="J2029" s="467" t="s">
        <v>606</v>
      </c>
      <c r="K2029" s="467">
        <v>4.84</v>
      </c>
      <c r="L2029" s="467" t="s">
        <v>10</v>
      </c>
      <c r="M2029" s="467">
        <v>6.17</v>
      </c>
      <c r="N2029" s="467" t="s">
        <v>303</v>
      </c>
      <c r="O2029" s="467" t="s">
        <v>2180</v>
      </c>
      <c r="P2029" s="467" t="s">
        <v>307</v>
      </c>
      <c r="Q2029" s="467" t="s">
        <v>2168</v>
      </c>
      <c r="R2029" s="467" t="s">
        <v>2168</v>
      </c>
      <c r="S2029" s="467" t="s">
        <v>61</v>
      </c>
      <c r="T2029" s="467" t="s">
        <v>240</v>
      </c>
      <c r="U2029" s="467" t="s">
        <v>302</v>
      </c>
      <c r="V2029" s="467">
        <v>5.36</v>
      </c>
      <c r="W2029" s="467">
        <v>6.17</v>
      </c>
    </row>
    <row r="2030" spans="1:23">
      <c r="A2030" s="467"/>
      <c r="B2030" s="467"/>
      <c r="C2030" s="468" t="s">
        <v>5030</v>
      </c>
      <c r="D2030" s="467" t="s">
        <v>222</v>
      </c>
      <c r="E2030" s="467" t="s">
        <v>259</v>
      </c>
      <c r="F2030" s="472">
        <v>43496</v>
      </c>
      <c r="G2030" s="467" t="s">
        <v>599</v>
      </c>
      <c r="H2030" s="467" t="s">
        <v>3005</v>
      </c>
      <c r="I2030" s="467" t="s">
        <v>3006</v>
      </c>
      <c r="J2030" s="467" t="s">
        <v>607</v>
      </c>
      <c r="K2030" s="467">
        <v>10.029999999999999</v>
      </c>
      <c r="L2030" s="467" t="s">
        <v>10</v>
      </c>
      <c r="M2030" s="467">
        <v>12.8</v>
      </c>
      <c r="N2030" s="467" t="s">
        <v>303</v>
      </c>
      <c r="O2030" s="467" t="s">
        <v>2180</v>
      </c>
      <c r="P2030" s="467" t="s">
        <v>307</v>
      </c>
      <c r="Q2030" s="467" t="s">
        <v>2168</v>
      </c>
      <c r="R2030" s="467" t="s">
        <v>2168</v>
      </c>
      <c r="S2030" s="467" t="s">
        <v>61</v>
      </c>
      <c r="T2030" s="467" t="s">
        <v>240</v>
      </c>
      <c r="U2030" s="467" t="s">
        <v>302</v>
      </c>
      <c r="V2030" s="467">
        <v>11.11</v>
      </c>
      <c r="W2030" s="467">
        <v>12.8</v>
      </c>
    </row>
    <row r="2031" spans="1:23">
      <c r="A2031" s="467"/>
      <c r="B2031" s="467"/>
      <c r="C2031" s="468" t="s">
        <v>5031</v>
      </c>
      <c r="D2031" s="467" t="s">
        <v>222</v>
      </c>
      <c r="E2031" s="467" t="s">
        <v>259</v>
      </c>
      <c r="F2031" s="472">
        <v>43496</v>
      </c>
      <c r="G2031" s="467" t="s">
        <v>599</v>
      </c>
      <c r="H2031" s="467" t="s">
        <v>3005</v>
      </c>
      <c r="I2031" s="467" t="s">
        <v>3006</v>
      </c>
      <c r="J2031" s="467" t="s">
        <v>608</v>
      </c>
      <c r="K2031" s="467">
        <v>3.05</v>
      </c>
      <c r="L2031" s="467" t="s">
        <v>10</v>
      </c>
      <c r="M2031" s="467">
        <v>3.89</v>
      </c>
      <c r="N2031" s="467" t="s">
        <v>303</v>
      </c>
      <c r="O2031" s="467" t="s">
        <v>2180</v>
      </c>
      <c r="P2031" s="467" t="s">
        <v>307</v>
      </c>
      <c r="Q2031" s="467" t="s">
        <v>2168</v>
      </c>
      <c r="R2031" s="467" t="s">
        <v>2168</v>
      </c>
      <c r="S2031" s="467" t="s">
        <v>61</v>
      </c>
      <c r="T2031" s="467" t="s">
        <v>240</v>
      </c>
      <c r="U2031" s="467" t="s">
        <v>302</v>
      </c>
      <c r="V2031" s="467">
        <v>3.38</v>
      </c>
      <c r="W2031" s="467">
        <v>3.89</v>
      </c>
    </row>
    <row r="2032" spans="1:23">
      <c r="A2032" s="467"/>
      <c r="B2032" s="467"/>
      <c r="C2032" s="468" t="s">
        <v>5032</v>
      </c>
      <c r="D2032" s="467" t="s">
        <v>222</v>
      </c>
      <c r="E2032" s="467" t="s">
        <v>259</v>
      </c>
      <c r="F2032" s="472">
        <v>43496</v>
      </c>
      <c r="G2032" s="467" t="s">
        <v>599</v>
      </c>
      <c r="H2032" s="467" t="s">
        <v>3005</v>
      </c>
      <c r="I2032" s="467" t="s">
        <v>3006</v>
      </c>
      <c r="J2032" s="467" t="s">
        <v>608</v>
      </c>
      <c r="K2032" s="467">
        <v>10.91</v>
      </c>
      <c r="L2032" s="467" t="s">
        <v>10</v>
      </c>
      <c r="M2032" s="467">
        <v>13.92</v>
      </c>
      <c r="N2032" s="467" t="s">
        <v>303</v>
      </c>
      <c r="O2032" s="467" t="s">
        <v>2180</v>
      </c>
      <c r="P2032" s="467" t="s">
        <v>307</v>
      </c>
      <c r="Q2032" s="467" t="s">
        <v>2168</v>
      </c>
      <c r="R2032" s="467" t="s">
        <v>2168</v>
      </c>
      <c r="S2032" s="467" t="s">
        <v>61</v>
      </c>
      <c r="T2032" s="467" t="s">
        <v>240</v>
      </c>
      <c r="U2032" s="467" t="s">
        <v>302</v>
      </c>
      <c r="V2032" s="467">
        <v>12.09</v>
      </c>
      <c r="W2032" s="467">
        <v>13.92</v>
      </c>
    </row>
    <row r="2033" spans="1:23">
      <c r="A2033" s="467"/>
      <c r="B2033" s="467"/>
      <c r="C2033" s="468" t="s">
        <v>5033</v>
      </c>
      <c r="D2033" s="467" t="s">
        <v>222</v>
      </c>
      <c r="E2033" s="467" t="s">
        <v>259</v>
      </c>
      <c r="F2033" s="472">
        <v>43496</v>
      </c>
      <c r="G2033" s="467" t="s">
        <v>599</v>
      </c>
      <c r="H2033" s="467" t="s">
        <v>3005</v>
      </c>
      <c r="I2033" s="467" t="s">
        <v>3006</v>
      </c>
      <c r="J2033" s="467" t="s">
        <v>608</v>
      </c>
      <c r="K2033" s="467">
        <v>20.91</v>
      </c>
      <c r="L2033" s="467" t="s">
        <v>10</v>
      </c>
      <c r="M2033" s="467">
        <v>26.68</v>
      </c>
      <c r="N2033" s="467" t="s">
        <v>303</v>
      </c>
      <c r="O2033" s="467" t="s">
        <v>2180</v>
      </c>
      <c r="P2033" s="467" t="s">
        <v>307</v>
      </c>
      <c r="Q2033" s="467" t="s">
        <v>2168</v>
      </c>
      <c r="R2033" s="467" t="s">
        <v>2168</v>
      </c>
      <c r="S2033" s="467" t="s">
        <v>61</v>
      </c>
      <c r="T2033" s="467" t="s">
        <v>240</v>
      </c>
      <c r="U2033" s="467" t="s">
        <v>302</v>
      </c>
      <c r="V2033" s="467">
        <v>23.16</v>
      </c>
      <c r="W2033" s="467">
        <v>26.68</v>
      </c>
    </row>
    <row r="2034" spans="1:23">
      <c r="A2034" s="467"/>
      <c r="B2034" s="467"/>
      <c r="C2034" s="468" t="s">
        <v>5034</v>
      </c>
      <c r="D2034" s="467" t="s">
        <v>222</v>
      </c>
      <c r="E2034" s="467" t="s">
        <v>259</v>
      </c>
      <c r="F2034" s="472">
        <v>43496</v>
      </c>
      <c r="G2034" s="467" t="s">
        <v>599</v>
      </c>
      <c r="H2034" s="467" t="s">
        <v>3005</v>
      </c>
      <c r="I2034" s="467" t="s">
        <v>3006</v>
      </c>
      <c r="J2034" s="467" t="s">
        <v>608</v>
      </c>
      <c r="K2034" s="467">
        <v>23.98</v>
      </c>
      <c r="L2034" s="467" t="s">
        <v>10</v>
      </c>
      <c r="M2034" s="467">
        <v>30.6</v>
      </c>
      <c r="N2034" s="467" t="s">
        <v>303</v>
      </c>
      <c r="O2034" s="467" t="s">
        <v>2180</v>
      </c>
      <c r="P2034" s="467" t="s">
        <v>307</v>
      </c>
      <c r="Q2034" s="467" t="s">
        <v>2168</v>
      </c>
      <c r="R2034" s="467" t="s">
        <v>2168</v>
      </c>
      <c r="S2034" s="467" t="s">
        <v>61</v>
      </c>
      <c r="T2034" s="467" t="s">
        <v>240</v>
      </c>
      <c r="U2034" s="467" t="s">
        <v>302</v>
      </c>
      <c r="V2034" s="467">
        <v>26.56</v>
      </c>
      <c r="W2034" s="467">
        <v>30.6</v>
      </c>
    </row>
    <row r="2035" spans="1:23">
      <c r="A2035" s="467"/>
      <c r="B2035" s="467"/>
      <c r="C2035" s="468" t="s">
        <v>5035</v>
      </c>
      <c r="D2035" s="467" t="s">
        <v>222</v>
      </c>
      <c r="E2035" s="467" t="s">
        <v>259</v>
      </c>
      <c r="F2035" s="472">
        <v>43496</v>
      </c>
      <c r="G2035" s="467" t="s">
        <v>599</v>
      </c>
      <c r="H2035" s="467" t="s">
        <v>3005</v>
      </c>
      <c r="I2035" s="467" t="s">
        <v>3006</v>
      </c>
      <c r="J2035" s="467" t="s">
        <v>608</v>
      </c>
      <c r="K2035" s="467">
        <v>18.18</v>
      </c>
      <c r="L2035" s="467" t="s">
        <v>10</v>
      </c>
      <c r="M2035" s="467">
        <v>23.2</v>
      </c>
      <c r="N2035" s="467" t="s">
        <v>303</v>
      </c>
      <c r="O2035" s="467" t="s">
        <v>2180</v>
      </c>
      <c r="P2035" s="467" t="s">
        <v>307</v>
      </c>
      <c r="Q2035" s="467" t="s">
        <v>2168</v>
      </c>
      <c r="R2035" s="467" t="s">
        <v>2168</v>
      </c>
      <c r="S2035" s="467" t="s">
        <v>61</v>
      </c>
      <c r="T2035" s="467" t="s">
        <v>240</v>
      </c>
      <c r="U2035" s="467" t="s">
        <v>302</v>
      </c>
      <c r="V2035" s="467">
        <v>20.14</v>
      </c>
      <c r="W2035" s="467">
        <v>23.2</v>
      </c>
    </row>
    <row r="2036" spans="1:23">
      <c r="A2036" s="467"/>
      <c r="B2036" s="467"/>
      <c r="C2036" s="468" t="s">
        <v>5036</v>
      </c>
      <c r="D2036" s="467" t="s">
        <v>222</v>
      </c>
      <c r="E2036" s="467" t="s">
        <v>259</v>
      </c>
      <c r="F2036" s="472">
        <v>43496</v>
      </c>
      <c r="G2036" s="467" t="s">
        <v>599</v>
      </c>
      <c r="H2036" s="467" t="s">
        <v>3005</v>
      </c>
      <c r="I2036" s="467" t="s">
        <v>3006</v>
      </c>
      <c r="J2036" s="467" t="s">
        <v>608</v>
      </c>
      <c r="K2036" s="467">
        <v>2.74</v>
      </c>
      <c r="L2036" s="467" t="s">
        <v>10</v>
      </c>
      <c r="M2036" s="467">
        <v>3.49</v>
      </c>
      <c r="N2036" s="467" t="s">
        <v>303</v>
      </c>
      <c r="O2036" s="467" t="s">
        <v>2180</v>
      </c>
      <c r="P2036" s="467" t="s">
        <v>307</v>
      </c>
      <c r="Q2036" s="467" t="s">
        <v>2168</v>
      </c>
      <c r="R2036" s="467" t="s">
        <v>2168</v>
      </c>
      <c r="S2036" s="467" t="s">
        <v>61</v>
      </c>
      <c r="T2036" s="467" t="s">
        <v>240</v>
      </c>
      <c r="U2036" s="467" t="s">
        <v>302</v>
      </c>
      <c r="V2036" s="467">
        <v>3.04</v>
      </c>
      <c r="W2036" s="467">
        <v>3.49</v>
      </c>
    </row>
    <row r="2037" spans="1:23">
      <c r="A2037" s="467"/>
      <c r="B2037" s="467"/>
      <c r="C2037" s="468" t="s">
        <v>5037</v>
      </c>
      <c r="D2037" s="467" t="s">
        <v>222</v>
      </c>
      <c r="E2037" s="467" t="s">
        <v>259</v>
      </c>
      <c r="F2037" s="472">
        <v>43496</v>
      </c>
      <c r="G2037" s="467" t="s">
        <v>599</v>
      </c>
      <c r="H2037" s="467" t="s">
        <v>3005</v>
      </c>
      <c r="I2037" s="467" t="s">
        <v>3006</v>
      </c>
      <c r="J2037" s="467" t="s">
        <v>608</v>
      </c>
      <c r="K2037" s="467">
        <v>8.6</v>
      </c>
      <c r="L2037" s="467" t="s">
        <v>10</v>
      </c>
      <c r="M2037" s="467">
        <v>10.98</v>
      </c>
      <c r="N2037" s="467" t="s">
        <v>303</v>
      </c>
      <c r="O2037" s="467" t="s">
        <v>2180</v>
      </c>
      <c r="P2037" s="467" t="s">
        <v>307</v>
      </c>
      <c r="Q2037" s="467" t="s">
        <v>2168</v>
      </c>
      <c r="R2037" s="467" t="s">
        <v>2168</v>
      </c>
      <c r="S2037" s="467" t="s">
        <v>61</v>
      </c>
      <c r="T2037" s="467" t="s">
        <v>240</v>
      </c>
      <c r="U2037" s="467" t="s">
        <v>302</v>
      </c>
      <c r="V2037" s="467">
        <v>9.5299999999999994</v>
      </c>
      <c r="W2037" s="467">
        <v>10.98</v>
      </c>
    </row>
    <row r="2038" spans="1:23">
      <c r="A2038" s="467"/>
      <c r="B2038" s="467"/>
      <c r="C2038" s="468" t="s">
        <v>5038</v>
      </c>
      <c r="D2038" s="467" t="s">
        <v>222</v>
      </c>
      <c r="E2038" s="467" t="s">
        <v>259</v>
      </c>
      <c r="F2038" s="472">
        <v>43496</v>
      </c>
      <c r="G2038" s="467" t="s">
        <v>599</v>
      </c>
      <c r="H2038" s="467" t="s">
        <v>3005</v>
      </c>
      <c r="I2038" s="467" t="s">
        <v>3006</v>
      </c>
      <c r="J2038" s="467" t="s">
        <v>608</v>
      </c>
      <c r="K2038" s="467">
        <v>2.73</v>
      </c>
      <c r="L2038" s="467" t="s">
        <v>10</v>
      </c>
      <c r="M2038" s="467">
        <v>3.48</v>
      </c>
      <c r="N2038" s="467" t="s">
        <v>303</v>
      </c>
      <c r="O2038" s="467" t="s">
        <v>2180</v>
      </c>
      <c r="P2038" s="467" t="s">
        <v>307</v>
      </c>
      <c r="Q2038" s="467" t="s">
        <v>2168</v>
      </c>
      <c r="R2038" s="467" t="s">
        <v>2168</v>
      </c>
      <c r="S2038" s="467" t="s">
        <v>61</v>
      </c>
      <c r="T2038" s="467" t="s">
        <v>240</v>
      </c>
      <c r="U2038" s="467" t="s">
        <v>302</v>
      </c>
      <c r="V2038" s="467">
        <v>3.02</v>
      </c>
      <c r="W2038" s="467">
        <v>3.48</v>
      </c>
    </row>
    <row r="2039" spans="1:23">
      <c r="A2039" s="467"/>
      <c r="B2039" s="467"/>
      <c r="C2039" s="468" t="s">
        <v>5039</v>
      </c>
      <c r="D2039" s="467" t="s">
        <v>222</v>
      </c>
      <c r="E2039" s="467" t="s">
        <v>259</v>
      </c>
      <c r="F2039" s="472">
        <v>43496</v>
      </c>
      <c r="G2039" s="467" t="s">
        <v>599</v>
      </c>
      <c r="H2039" s="467" t="s">
        <v>3005</v>
      </c>
      <c r="I2039" s="467" t="s">
        <v>3006</v>
      </c>
      <c r="J2039" s="467" t="s">
        <v>608</v>
      </c>
      <c r="K2039" s="467">
        <v>1.51</v>
      </c>
      <c r="L2039" s="467" t="s">
        <v>10</v>
      </c>
      <c r="M2039" s="467">
        <v>1.93</v>
      </c>
      <c r="N2039" s="467" t="s">
        <v>303</v>
      </c>
      <c r="O2039" s="467" t="s">
        <v>2180</v>
      </c>
      <c r="P2039" s="467" t="s">
        <v>307</v>
      </c>
      <c r="Q2039" s="467" t="s">
        <v>2168</v>
      </c>
      <c r="R2039" s="467" t="s">
        <v>2168</v>
      </c>
      <c r="S2039" s="467" t="s">
        <v>61</v>
      </c>
      <c r="T2039" s="467" t="s">
        <v>240</v>
      </c>
      <c r="U2039" s="467" t="s">
        <v>302</v>
      </c>
      <c r="V2039" s="467">
        <v>1.67</v>
      </c>
      <c r="W2039" s="467">
        <v>1.93</v>
      </c>
    </row>
    <row r="2040" spans="1:23">
      <c r="A2040" s="467"/>
      <c r="B2040" s="467"/>
      <c r="C2040" s="468" t="s">
        <v>5040</v>
      </c>
      <c r="D2040" s="467" t="s">
        <v>222</v>
      </c>
      <c r="E2040" s="467" t="s">
        <v>259</v>
      </c>
      <c r="F2040" s="472">
        <v>43496</v>
      </c>
      <c r="G2040" s="467" t="s">
        <v>599</v>
      </c>
      <c r="H2040" s="467" t="s">
        <v>3005</v>
      </c>
      <c r="I2040" s="467" t="s">
        <v>3006</v>
      </c>
      <c r="J2040" s="467" t="s">
        <v>608</v>
      </c>
      <c r="K2040" s="467">
        <v>3.44</v>
      </c>
      <c r="L2040" s="467" t="s">
        <v>10</v>
      </c>
      <c r="M2040" s="467">
        <v>4.3899999999999997</v>
      </c>
      <c r="N2040" s="467" t="s">
        <v>303</v>
      </c>
      <c r="O2040" s="467" t="s">
        <v>2180</v>
      </c>
      <c r="P2040" s="467" t="s">
        <v>307</v>
      </c>
      <c r="Q2040" s="467" t="s">
        <v>2168</v>
      </c>
      <c r="R2040" s="467" t="s">
        <v>2168</v>
      </c>
      <c r="S2040" s="467" t="s">
        <v>61</v>
      </c>
      <c r="T2040" s="467" t="s">
        <v>240</v>
      </c>
      <c r="U2040" s="467" t="s">
        <v>302</v>
      </c>
      <c r="V2040" s="467">
        <v>3.81</v>
      </c>
      <c r="W2040" s="467">
        <v>4.3899999999999997</v>
      </c>
    </row>
    <row r="2041" spans="1:23">
      <c r="A2041" s="467"/>
      <c r="B2041" s="467"/>
      <c r="C2041" s="468" t="s">
        <v>5041</v>
      </c>
      <c r="D2041" s="467" t="s">
        <v>222</v>
      </c>
      <c r="E2041" s="467" t="s">
        <v>259</v>
      </c>
      <c r="F2041" s="472">
        <v>43496</v>
      </c>
      <c r="G2041" s="467" t="s">
        <v>599</v>
      </c>
      <c r="H2041" s="467" t="s">
        <v>3005</v>
      </c>
      <c r="I2041" s="467" t="s">
        <v>3006</v>
      </c>
      <c r="J2041" s="467" t="s">
        <v>608</v>
      </c>
      <c r="K2041" s="467">
        <v>0.91</v>
      </c>
      <c r="L2041" s="467" t="s">
        <v>10</v>
      </c>
      <c r="M2041" s="467">
        <v>1.1599999999999999</v>
      </c>
      <c r="N2041" s="467" t="s">
        <v>303</v>
      </c>
      <c r="O2041" s="467" t="s">
        <v>2180</v>
      </c>
      <c r="P2041" s="467" t="s">
        <v>307</v>
      </c>
      <c r="Q2041" s="467" t="s">
        <v>2168</v>
      </c>
      <c r="R2041" s="467" t="s">
        <v>2168</v>
      </c>
      <c r="S2041" s="467" t="s">
        <v>61</v>
      </c>
      <c r="T2041" s="467" t="s">
        <v>240</v>
      </c>
      <c r="U2041" s="467" t="s">
        <v>302</v>
      </c>
      <c r="V2041" s="467">
        <v>1.01</v>
      </c>
      <c r="W2041" s="467">
        <v>1.1599999999999999</v>
      </c>
    </row>
    <row r="2042" spans="1:23">
      <c r="A2042" s="467"/>
      <c r="B2042" s="467"/>
      <c r="C2042" s="468" t="s">
        <v>5042</v>
      </c>
      <c r="D2042" s="467" t="s">
        <v>222</v>
      </c>
      <c r="E2042" s="467" t="s">
        <v>259</v>
      </c>
      <c r="F2042" s="472">
        <v>43496</v>
      </c>
      <c r="G2042" s="467" t="s">
        <v>599</v>
      </c>
      <c r="H2042" s="467" t="s">
        <v>3005</v>
      </c>
      <c r="I2042" s="467" t="s">
        <v>3006</v>
      </c>
      <c r="J2042" s="467" t="s">
        <v>608</v>
      </c>
      <c r="K2042" s="467">
        <v>3.18</v>
      </c>
      <c r="L2042" s="467" t="s">
        <v>10</v>
      </c>
      <c r="M2042" s="467">
        <v>4.0599999999999996</v>
      </c>
      <c r="N2042" s="467" t="s">
        <v>303</v>
      </c>
      <c r="O2042" s="467" t="s">
        <v>2180</v>
      </c>
      <c r="P2042" s="467" t="s">
        <v>307</v>
      </c>
      <c r="Q2042" s="467" t="s">
        <v>2168</v>
      </c>
      <c r="R2042" s="467" t="s">
        <v>2168</v>
      </c>
      <c r="S2042" s="467" t="s">
        <v>61</v>
      </c>
      <c r="T2042" s="467" t="s">
        <v>240</v>
      </c>
      <c r="U2042" s="467" t="s">
        <v>302</v>
      </c>
      <c r="V2042" s="467">
        <v>3.52</v>
      </c>
      <c r="W2042" s="467">
        <v>4.0599999999999996</v>
      </c>
    </row>
    <row r="2043" spans="1:23">
      <c r="A2043" s="467"/>
      <c r="B2043" s="467"/>
      <c r="C2043" s="468" t="s">
        <v>5043</v>
      </c>
      <c r="D2043" s="467" t="s">
        <v>222</v>
      </c>
      <c r="E2043" s="467" t="s">
        <v>259</v>
      </c>
      <c r="F2043" s="472">
        <v>43496</v>
      </c>
      <c r="G2043" s="467" t="s">
        <v>599</v>
      </c>
      <c r="H2043" s="467" t="s">
        <v>3005</v>
      </c>
      <c r="I2043" s="467" t="s">
        <v>3006</v>
      </c>
      <c r="J2043" s="467" t="s">
        <v>609</v>
      </c>
      <c r="K2043" s="467">
        <v>13.27</v>
      </c>
      <c r="L2043" s="467" t="s">
        <v>10</v>
      </c>
      <c r="M2043" s="467">
        <v>16.93</v>
      </c>
      <c r="N2043" s="467" t="s">
        <v>303</v>
      </c>
      <c r="O2043" s="467" t="s">
        <v>2180</v>
      </c>
      <c r="P2043" s="467" t="s">
        <v>307</v>
      </c>
      <c r="Q2043" s="467" t="s">
        <v>2168</v>
      </c>
      <c r="R2043" s="467" t="s">
        <v>2168</v>
      </c>
      <c r="S2043" s="467" t="s">
        <v>61</v>
      </c>
      <c r="T2043" s="467" t="s">
        <v>240</v>
      </c>
      <c r="U2043" s="467" t="s">
        <v>302</v>
      </c>
      <c r="V2043" s="467">
        <v>14.7</v>
      </c>
      <c r="W2043" s="467">
        <v>16.93</v>
      </c>
    </row>
    <row r="2044" spans="1:23">
      <c r="A2044" s="467"/>
      <c r="B2044" s="467"/>
      <c r="C2044" s="468" t="s">
        <v>5044</v>
      </c>
      <c r="D2044" s="467" t="s">
        <v>222</v>
      </c>
      <c r="E2044" s="467" t="s">
        <v>259</v>
      </c>
      <c r="F2044" s="472">
        <v>43496</v>
      </c>
      <c r="G2044" s="467" t="s">
        <v>599</v>
      </c>
      <c r="H2044" s="467" t="s">
        <v>3005</v>
      </c>
      <c r="I2044" s="467" t="s">
        <v>3006</v>
      </c>
      <c r="J2044" s="467" t="s">
        <v>610</v>
      </c>
      <c r="K2044" s="467">
        <v>13.27</v>
      </c>
      <c r="L2044" s="467" t="s">
        <v>10</v>
      </c>
      <c r="M2044" s="467">
        <v>16.93</v>
      </c>
      <c r="N2044" s="467" t="s">
        <v>303</v>
      </c>
      <c r="O2044" s="467" t="s">
        <v>2180</v>
      </c>
      <c r="P2044" s="467" t="s">
        <v>307</v>
      </c>
      <c r="Q2044" s="467" t="s">
        <v>2168</v>
      </c>
      <c r="R2044" s="467" t="s">
        <v>2168</v>
      </c>
      <c r="S2044" s="467" t="s">
        <v>61</v>
      </c>
      <c r="T2044" s="467" t="s">
        <v>240</v>
      </c>
      <c r="U2044" s="467" t="s">
        <v>302</v>
      </c>
      <c r="V2044" s="467">
        <v>14.7</v>
      </c>
      <c r="W2044" s="467">
        <v>16.93</v>
      </c>
    </row>
    <row r="2045" spans="1:23">
      <c r="A2045" s="467"/>
      <c r="B2045" s="467"/>
      <c r="C2045" s="468" t="s">
        <v>5045</v>
      </c>
      <c r="D2045" s="467" t="s">
        <v>222</v>
      </c>
      <c r="E2045" s="467" t="s">
        <v>259</v>
      </c>
      <c r="F2045" s="472">
        <v>43496</v>
      </c>
      <c r="G2045" s="467" t="s">
        <v>599</v>
      </c>
      <c r="H2045" s="467" t="s">
        <v>3005</v>
      </c>
      <c r="I2045" s="467" t="s">
        <v>3006</v>
      </c>
      <c r="J2045" s="467" t="s">
        <v>611</v>
      </c>
      <c r="K2045" s="467">
        <v>13.27</v>
      </c>
      <c r="L2045" s="467" t="s">
        <v>10</v>
      </c>
      <c r="M2045" s="467">
        <v>16.93</v>
      </c>
      <c r="N2045" s="467" t="s">
        <v>303</v>
      </c>
      <c r="O2045" s="467" t="s">
        <v>2180</v>
      </c>
      <c r="P2045" s="467" t="s">
        <v>307</v>
      </c>
      <c r="Q2045" s="467" t="s">
        <v>2168</v>
      </c>
      <c r="R2045" s="467" t="s">
        <v>2168</v>
      </c>
      <c r="S2045" s="467" t="s">
        <v>61</v>
      </c>
      <c r="T2045" s="467" t="s">
        <v>240</v>
      </c>
      <c r="U2045" s="467" t="s">
        <v>302</v>
      </c>
      <c r="V2045" s="467">
        <v>14.7</v>
      </c>
      <c r="W2045" s="467">
        <v>16.93</v>
      </c>
    </row>
    <row r="2046" spans="1:23">
      <c r="A2046" s="467"/>
      <c r="B2046" s="467"/>
      <c r="C2046" s="468" t="s">
        <v>5046</v>
      </c>
      <c r="D2046" s="467" t="s">
        <v>222</v>
      </c>
      <c r="E2046" s="467" t="s">
        <v>259</v>
      </c>
      <c r="F2046" s="472">
        <v>43496</v>
      </c>
      <c r="G2046" s="467" t="s">
        <v>599</v>
      </c>
      <c r="H2046" s="467" t="s">
        <v>3005</v>
      </c>
      <c r="I2046" s="467" t="s">
        <v>3006</v>
      </c>
      <c r="J2046" s="467" t="s">
        <v>612</v>
      </c>
      <c r="K2046" s="467">
        <v>13.25</v>
      </c>
      <c r="L2046" s="467" t="s">
        <v>10</v>
      </c>
      <c r="M2046" s="467">
        <v>16.91</v>
      </c>
      <c r="N2046" s="467" t="s">
        <v>303</v>
      </c>
      <c r="O2046" s="467" t="s">
        <v>2180</v>
      </c>
      <c r="P2046" s="467" t="s">
        <v>307</v>
      </c>
      <c r="Q2046" s="467" t="s">
        <v>2168</v>
      </c>
      <c r="R2046" s="467" t="s">
        <v>2168</v>
      </c>
      <c r="S2046" s="467" t="s">
        <v>61</v>
      </c>
      <c r="T2046" s="467" t="s">
        <v>240</v>
      </c>
      <c r="U2046" s="467" t="s">
        <v>302</v>
      </c>
      <c r="V2046" s="467">
        <v>14.68</v>
      </c>
      <c r="W2046" s="467">
        <v>16.91</v>
      </c>
    </row>
    <row r="2047" spans="1:23">
      <c r="A2047" s="467"/>
      <c r="B2047" s="467"/>
      <c r="C2047" s="468" t="s">
        <v>5047</v>
      </c>
      <c r="D2047" s="467" t="s">
        <v>222</v>
      </c>
      <c r="E2047" s="467" t="s">
        <v>259</v>
      </c>
      <c r="F2047" s="472">
        <v>43496</v>
      </c>
      <c r="G2047" s="467" t="s">
        <v>599</v>
      </c>
      <c r="H2047" s="467" t="s">
        <v>3005</v>
      </c>
      <c r="I2047" s="467" t="s">
        <v>3006</v>
      </c>
      <c r="J2047" s="467" t="s">
        <v>613</v>
      </c>
      <c r="K2047" s="467">
        <v>13.25</v>
      </c>
      <c r="L2047" s="467" t="s">
        <v>10</v>
      </c>
      <c r="M2047" s="467">
        <v>16.91</v>
      </c>
      <c r="N2047" s="467" t="s">
        <v>303</v>
      </c>
      <c r="O2047" s="467" t="s">
        <v>2180</v>
      </c>
      <c r="P2047" s="467" t="s">
        <v>307</v>
      </c>
      <c r="Q2047" s="467" t="s">
        <v>2168</v>
      </c>
      <c r="R2047" s="467" t="s">
        <v>2168</v>
      </c>
      <c r="S2047" s="467" t="s">
        <v>61</v>
      </c>
      <c r="T2047" s="467" t="s">
        <v>240</v>
      </c>
      <c r="U2047" s="467" t="s">
        <v>302</v>
      </c>
      <c r="V2047" s="467">
        <v>14.68</v>
      </c>
      <c r="W2047" s="467">
        <v>16.91</v>
      </c>
    </row>
    <row r="2048" spans="1:23">
      <c r="A2048" s="467"/>
      <c r="B2048" s="467"/>
      <c r="C2048" s="468" t="s">
        <v>5048</v>
      </c>
      <c r="D2048" s="467" t="s">
        <v>222</v>
      </c>
      <c r="E2048" s="467" t="s">
        <v>259</v>
      </c>
      <c r="F2048" s="472">
        <v>43496</v>
      </c>
      <c r="G2048" s="467" t="s">
        <v>599</v>
      </c>
      <c r="H2048" s="467" t="s">
        <v>3005</v>
      </c>
      <c r="I2048" s="467" t="s">
        <v>3006</v>
      </c>
      <c r="J2048" s="467" t="s">
        <v>614</v>
      </c>
      <c r="K2048" s="467">
        <v>13.25</v>
      </c>
      <c r="L2048" s="467" t="s">
        <v>10</v>
      </c>
      <c r="M2048" s="467">
        <v>16.91</v>
      </c>
      <c r="N2048" s="467" t="s">
        <v>303</v>
      </c>
      <c r="O2048" s="467" t="s">
        <v>2180</v>
      </c>
      <c r="P2048" s="467" t="s">
        <v>307</v>
      </c>
      <c r="Q2048" s="467" t="s">
        <v>2168</v>
      </c>
      <c r="R2048" s="467" t="s">
        <v>2168</v>
      </c>
      <c r="S2048" s="467" t="s">
        <v>61</v>
      </c>
      <c r="T2048" s="467" t="s">
        <v>240</v>
      </c>
      <c r="U2048" s="467" t="s">
        <v>302</v>
      </c>
      <c r="V2048" s="467">
        <v>14.68</v>
      </c>
      <c r="W2048" s="467">
        <v>16.91</v>
      </c>
    </row>
    <row r="2049" spans="1:23">
      <c r="A2049" s="467"/>
      <c r="B2049" s="467"/>
      <c r="C2049" s="468" t="s">
        <v>5049</v>
      </c>
      <c r="D2049" s="467" t="s">
        <v>222</v>
      </c>
      <c r="E2049" s="467" t="s">
        <v>259</v>
      </c>
      <c r="F2049" s="472">
        <v>43496</v>
      </c>
      <c r="G2049" s="467" t="s">
        <v>599</v>
      </c>
      <c r="H2049" s="467" t="s">
        <v>3005</v>
      </c>
      <c r="I2049" s="467" t="s">
        <v>3006</v>
      </c>
      <c r="J2049" s="467" t="s">
        <v>615</v>
      </c>
      <c r="K2049" s="467">
        <v>13.25</v>
      </c>
      <c r="L2049" s="467" t="s">
        <v>10</v>
      </c>
      <c r="M2049" s="467">
        <v>16.91</v>
      </c>
      <c r="N2049" s="467" t="s">
        <v>303</v>
      </c>
      <c r="O2049" s="467" t="s">
        <v>2180</v>
      </c>
      <c r="P2049" s="467" t="s">
        <v>307</v>
      </c>
      <c r="Q2049" s="467" t="s">
        <v>2168</v>
      </c>
      <c r="R2049" s="467" t="s">
        <v>2168</v>
      </c>
      <c r="S2049" s="467" t="s">
        <v>61</v>
      </c>
      <c r="T2049" s="467" t="s">
        <v>240</v>
      </c>
      <c r="U2049" s="467" t="s">
        <v>302</v>
      </c>
      <c r="V2049" s="467">
        <v>14.68</v>
      </c>
      <c r="W2049" s="467">
        <v>16.91</v>
      </c>
    </row>
    <row r="2050" spans="1:23">
      <c r="A2050" s="467"/>
      <c r="B2050" s="467"/>
      <c r="C2050" s="468" t="s">
        <v>5050</v>
      </c>
      <c r="D2050" s="467" t="s">
        <v>222</v>
      </c>
      <c r="E2050" s="467" t="s">
        <v>259</v>
      </c>
      <c r="F2050" s="472">
        <v>43496</v>
      </c>
      <c r="G2050" s="467" t="s">
        <v>599</v>
      </c>
      <c r="H2050" s="467" t="s">
        <v>3005</v>
      </c>
      <c r="I2050" s="467" t="s">
        <v>3006</v>
      </c>
      <c r="J2050" s="467" t="s">
        <v>616</v>
      </c>
      <c r="K2050" s="467">
        <v>13.25</v>
      </c>
      <c r="L2050" s="467" t="s">
        <v>10</v>
      </c>
      <c r="M2050" s="467">
        <v>16.91</v>
      </c>
      <c r="N2050" s="467" t="s">
        <v>303</v>
      </c>
      <c r="O2050" s="467" t="s">
        <v>2180</v>
      </c>
      <c r="P2050" s="467" t="s">
        <v>307</v>
      </c>
      <c r="Q2050" s="467" t="s">
        <v>2168</v>
      </c>
      <c r="R2050" s="467" t="s">
        <v>2168</v>
      </c>
      <c r="S2050" s="467" t="s">
        <v>61</v>
      </c>
      <c r="T2050" s="467" t="s">
        <v>240</v>
      </c>
      <c r="U2050" s="467" t="s">
        <v>302</v>
      </c>
      <c r="V2050" s="467">
        <v>14.68</v>
      </c>
      <c r="W2050" s="467">
        <v>16.91</v>
      </c>
    </row>
    <row r="2051" spans="1:23">
      <c r="A2051" s="467"/>
      <c r="B2051" s="467"/>
      <c r="C2051" s="468" t="s">
        <v>5051</v>
      </c>
      <c r="D2051" s="467" t="s">
        <v>222</v>
      </c>
      <c r="E2051" s="467" t="s">
        <v>259</v>
      </c>
      <c r="F2051" s="472">
        <v>43496</v>
      </c>
      <c r="G2051" s="467" t="s">
        <v>599</v>
      </c>
      <c r="H2051" s="467" t="s">
        <v>3005</v>
      </c>
      <c r="I2051" s="467" t="s">
        <v>3006</v>
      </c>
      <c r="J2051" s="467" t="s">
        <v>608</v>
      </c>
      <c r="K2051" s="467">
        <v>5.15</v>
      </c>
      <c r="L2051" s="467" t="s">
        <v>10</v>
      </c>
      <c r="M2051" s="467">
        <v>6.57</v>
      </c>
      <c r="N2051" s="467" t="s">
        <v>303</v>
      </c>
      <c r="O2051" s="467" t="s">
        <v>2180</v>
      </c>
      <c r="P2051" s="467" t="s">
        <v>307</v>
      </c>
      <c r="Q2051" s="467" t="s">
        <v>2168</v>
      </c>
      <c r="R2051" s="467" t="s">
        <v>2168</v>
      </c>
      <c r="S2051" s="467" t="s">
        <v>61</v>
      </c>
      <c r="T2051" s="467" t="s">
        <v>240</v>
      </c>
      <c r="U2051" s="467" t="s">
        <v>302</v>
      </c>
      <c r="V2051" s="467">
        <v>5.7</v>
      </c>
      <c r="W2051" s="467">
        <v>6.57</v>
      </c>
    </row>
    <row r="2052" spans="1:23">
      <c r="A2052" s="467"/>
      <c r="B2052" s="467"/>
      <c r="C2052" s="468" t="s">
        <v>5052</v>
      </c>
      <c r="D2052" s="467" t="s">
        <v>222</v>
      </c>
      <c r="E2052" s="467" t="s">
        <v>259</v>
      </c>
      <c r="F2052" s="472">
        <v>43496</v>
      </c>
      <c r="G2052" s="467" t="s">
        <v>599</v>
      </c>
      <c r="H2052" s="467" t="s">
        <v>3005</v>
      </c>
      <c r="I2052" s="467" t="s">
        <v>3006</v>
      </c>
      <c r="J2052" s="467" t="s">
        <v>608</v>
      </c>
      <c r="K2052" s="467">
        <v>12.12</v>
      </c>
      <c r="L2052" s="467" t="s">
        <v>10</v>
      </c>
      <c r="M2052" s="467">
        <v>15.46</v>
      </c>
      <c r="N2052" s="467" t="s">
        <v>303</v>
      </c>
      <c r="O2052" s="467" t="s">
        <v>2180</v>
      </c>
      <c r="P2052" s="467" t="s">
        <v>307</v>
      </c>
      <c r="Q2052" s="467" t="s">
        <v>2168</v>
      </c>
      <c r="R2052" s="467" t="s">
        <v>2168</v>
      </c>
      <c r="S2052" s="467" t="s">
        <v>61</v>
      </c>
      <c r="T2052" s="467" t="s">
        <v>240</v>
      </c>
      <c r="U2052" s="467" t="s">
        <v>302</v>
      </c>
      <c r="V2052" s="467">
        <v>13.43</v>
      </c>
      <c r="W2052" s="467">
        <v>15.46</v>
      </c>
    </row>
    <row r="2053" spans="1:23">
      <c r="A2053" s="467"/>
      <c r="B2053" s="467"/>
      <c r="C2053" s="468" t="s">
        <v>5053</v>
      </c>
      <c r="D2053" s="467" t="s">
        <v>222</v>
      </c>
      <c r="E2053" s="467" t="s">
        <v>259</v>
      </c>
      <c r="F2053" s="472">
        <v>43496</v>
      </c>
      <c r="G2053" s="467" t="s">
        <v>599</v>
      </c>
      <c r="H2053" s="467" t="s">
        <v>3005</v>
      </c>
      <c r="I2053" s="467" t="s">
        <v>3006</v>
      </c>
      <c r="J2053" s="467" t="s">
        <v>608</v>
      </c>
      <c r="K2053" s="467">
        <v>159.09</v>
      </c>
      <c r="L2053" s="467" t="s">
        <v>10</v>
      </c>
      <c r="M2053" s="467">
        <v>203</v>
      </c>
      <c r="N2053" s="467" t="s">
        <v>303</v>
      </c>
      <c r="O2053" s="467" t="s">
        <v>2180</v>
      </c>
      <c r="P2053" s="467" t="s">
        <v>307</v>
      </c>
      <c r="Q2053" s="467" t="s">
        <v>2168</v>
      </c>
      <c r="R2053" s="467" t="s">
        <v>2168</v>
      </c>
      <c r="S2053" s="467" t="s">
        <v>61</v>
      </c>
      <c r="T2053" s="467" t="s">
        <v>240</v>
      </c>
      <c r="U2053" s="467" t="s">
        <v>302</v>
      </c>
      <c r="V2053" s="467">
        <v>176.23</v>
      </c>
      <c r="W2053" s="467">
        <v>203</v>
      </c>
    </row>
    <row r="2054" spans="1:23">
      <c r="A2054" s="467"/>
      <c r="B2054" s="467"/>
      <c r="C2054" s="468" t="s">
        <v>5054</v>
      </c>
      <c r="D2054" s="467" t="s">
        <v>222</v>
      </c>
      <c r="E2054" s="467" t="s">
        <v>259</v>
      </c>
      <c r="F2054" s="472">
        <v>43496</v>
      </c>
      <c r="G2054" s="467" t="s">
        <v>599</v>
      </c>
      <c r="H2054" s="467" t="s">
        <v>3005</v>
      </c>
      <c r="I2054" s="467" t="s">
        <v>3006</v>
      </c>
      <c r="J2054" s="467" t="s">
        <v>608</v>
      </c>
      <c r="K2054" s="467">
        <v>2.5499999999999998</v>
      </c>
      <c r="L2054" s="467" t="s">
        <v>10</v>
      </c>
      <c r="M2054" s="467">
        <v>3.25</v>
      </c>
      <c r="N2054" s="467" t="s">
        <v>303</v>
      </c>
      <c r="O2054" s="467" t="s">
        <v>2180</v>
      </c>
      <c r="P2054" s="467" t="s">
        <v>307</v>
      </c>
      <c r="Q2054" s="467" t="s">
        <v>2168</v>
      </c>
      <c r="R2054" s="467" t="s">
        <v>2168</v>
      </c>
      <c r="S2054" s="467" t="s">
        <v>61</v>
      </c>
      <c r="T2054" s="467" t="s">
        <v>240</v>
      </c>
      <c r="U2054" s="467" t="s">
        <v>302</v>
      </c>
      <c r="V2054" s="467">
        <v>2.82</v>
      </c>
      <c r="W2054" s="467">
        <v>3.25</v>
      </c>
    </row>
    <row r="2055" spans="1:23">
      <c r="A2055" s="467"/>
      <c r="B2055" s="467"/>
      <c r="C2055" s="468" t="s">
        <v>5055</v>
      </c>
      <c r="D2055" s="467" t="s">
        <v>222</v>
      </c>
      <c r="E2055" s="467" t="s">
        <v>259</v>
      </c>
      <c r="F2055" s="472">
        <v>43496</v>
      </c>
      <c r="G2055" s="467" t="s">
        <v>617</v>
      </c>
      <c r="H2055" s="467" t="s">
        <v>3005</v>
      </c>
      <c r="I2055" s="467" t="s">
        <v>3006</v>
      </c>
      <c r="J2055" s="467" t="s">
        <v>618</v>
      </c>
      <c r="K2055" s="467">
        <v>7.05</v>
      </c>
      <c r="L2055" s="467" t="s">
        <v>10</v>
      </c>
      <c r="M2055" s="467">
        <v>9</v>
      </c>
      <c r="N2055" s="467" t="s">
        <v>303</v>
      </c>
      <c r="O2055" s="467" t="s">
        <v>2180</v>
      </c>
      <c r="P2055" s="467" t="s">
        <v>307</v>
      </c>
      <c r="Q2055" s="467" t="s">
        <v>2168</v>
      </c>
      <c r="R2055" s="467" t="s">
        <v>2168</v>
      </c>
      <c r="S2055" s="467" t="s">
        <v>61</v>
      </c>
      <c r="T2055" s="467" t="s">
        <v>240</v>
      </c>
      <c r="U2055" s="467" t="s">
        <v>302</v>
      </c>
      <c r="V2055" s="467">
        <v>7.81</v>
      </c>
      <c r="W2055" s="467">
        <v>9</v>
      </c>
    </row>
    <row r="2056" spans="1:23">
      <c r="A2056" s="467"/>
      <c r="B2056" s="467"/>
      <c r="C2056" s="468" t="s">
        <v>5056</v>
      </c>
      <c r="D2056" s="467" t="s">
        <v>222</v>
      </c>
      <c r="E2056" s="467" t="s">
        <v>259</v>
      </c>
      <c r="F2056" s="472">
        <v>43496</v>
      </c>
      <c r="G2056" s="467" t="s">
        <v>619</v>
      </c>
      <c r="H2056" s="467" t="s">
        <v>3005</v>
      </c>
      <c r="I2056" s="467" t="s">
        <v>3006</v>
      </c>
      <c r="J2056" s="467" t="s">
        <v>620</v>
      </c>
      <c r="K2056" s="467">
        <v>65.38</v>
      </c>
      <c r="L2056" s="467" t="s">
        <v>10</v>
      </c>
      <c r="M2056" s="467">
        <v>83.42</v>
      </c>
      <c r="N2056" s="467" t="s">
        <v>303</v>
      </c>
      <c r="O2056" s="467" t="s">
        <v>2180</v>
      </c>
      <c r="P2056" s="467" t="s">
        <v>307</v>
      </c>
      <c r="Q2056" s="467" t="s">
        <v>2168</v>
      </c>
      <c r="R2056" s="467" t="s">
        <v>2168</v>
      </c>
      <c r="S2056" s="467" t="s">
        <v>61</v>
      </c>
      <c r="T2056" s="467" t="s">
        <v>240</v>
      </c>
      <c r="U2056" s="467" t="s">
        <v>302</v>
      </c>
      <c r="V2056" s="467">
        <v>72.42</v>
      </c>
      <c r="W2056" s="467">
        <v>83.42</v>
      </c>
    </row>
    <row r="2057" spans="1:23">
      <c r="A2057" s="467"/>
      <c r="B2057" s="467"/>
      <c r="C2057" s="468" t="s">
        <v>5057</v>
      </c>
      <c r="D2057" s="467" t="s">
        <v>222</v>
      </c>
      <c r="E2057" s="467" t="s">
        <v>259</v>
      </c>
      <c r="F2057" s="472">
        <v>43524</v>
      </c>
      <c r="G2057" s="467" t="s">
        <v>400</v>
      </c>
      <c r="H2057" s="467" t="s">
        <v>2824</v>
      </c>
      <c r="I2057" s="467" t="s">
        <v>2825</v>
      </c>
      <c r="J2057" s="467" t="s">
        <v>598</v>
      </c>
      <c r="K2057" s="467">
        <v>5.25</v>
      </c>
      <c r="L2057" s="467" t="s">
        <v>10</v>
      </c>
      <c r="M2057" s="467">
        <v>6.9</v>
      </c>
      <c r="N2057" s="467" t="s">
        <v>303</v>
      </c>
      <c r="O2057" s="467" t="s">
        <v>2180</v>
      </c>
      <c r="P2057" s="467" t="s">
        <v>307</v>
      </c>
      <c r="Q2057" s="467" t="s">
        <v>2168</v>
      </c>
      <c r="R2057" s="467" t="s">
        <v>2168</v>
      </c>
      <c r="S2057" s="467" t="s">
        <v>61</v>
      </c>
      <c r="T2057" s="467" t="s">
        <v>240</v>
      </c>
      <c r="U2057" s="467" t="s">
        <v>302</v>
      </c>
      <c r="V2057" s="467">
        <v>6.01</v>
      </c>
      <c r="W2057" s="467">
        <v>6.9</v>
      </c>
    </row>
    <row r="2058" spans="1:23">
      <c r="A2058" s="467"/>
      <c r="B2058" s="467"/>
      <c r="C2058" s="468" t="s">
        <v>5058</v>
      </c>
      <c r="D2058" s="467" t="s">
        <v>222</v>
      </c>
      <c r="E2058" s="467" t="s">
        <v>259</v>
      </c>
      <c r="F2058" s="472">
        <v>43524</v>
      </c>
      <c r="G2058" s="467" t="s">
        <v>621</v>
      </c>
      <c r="H2058" s="467" t="s">
        <v>2824</v>
      </c>
      <c r="I2058" s="467" t="s">
        <v>2825</v>
      </c>
      <c r="J2058" s="467" t="s">
        <v>600</v>
      </c>
      <c r="K2058" s="467">
        <v>5.07</v>
      </c>
      <c r="L2058" s="467" t="s">
        <v>10</v>
      </c>
      <c r="M2058" s="467">
        <v>6.66</v>
      </c>
      <c r="N2058" s="467" t="s">
        <v>303</v>
      </c>
      <c r="O2058" s="467" t="s">
        <v>2180</v>
      </c>
      <c r="P2058" s="467" t="s">
        <v>307</v>
      </c>
      <c r="Q2058" s="467" t="s">
        <v>2168</v>
      </c>
      <c r="R2058" s="467" t="s">
        <v>2168</v>
      </c>
      <c r="S2058" s="467" t="s">
        <v>61</v>
      </c>
      <c r="T2058" s="467" t="s">
        <v>240</v>
      </c>
      <c r="U2058" s="467" t="s">
        <v>302</v>
      </c>
      <c r="V2058" s="467">
        <v>5.8</v>
      </c>
      <c r="W2058" s="467">
        <v>6.66</v>
      </c>
    </row>
    <row r="2059" spans="1:23">
      <c r="A2059" s="467"/>
      <c r="B2059" s="467"/>
      <c r="C2059" s="468" t="s">
        <v>5059</v>
      </c>
      <c r="D2059" s="467" t="s">
        <v>222</v>
      </c>
      <c r="E2059" s="467" t="s">
        <v>259</v>
      </c>
      <c r="F2059" s="472">
        <v>43524</v>
      </c>
      <c r="G2059" s="467" t="s">
        <v>621</v>
      </c>
      <c r="H2059" s="467" t="s">
        <v>2824</v>
      </c>
      <c r="I2059" s="467" t="s">
        <v>2825</v>
      </c>
      <c r="J2059" s="467" t="s">
        <v>601</v>
      </c>
      <c r="K2059" s="467">
        <v>5.07</v>
      </c>
      <c r="L2059" s="467" t="s">
        <v>10</v>
      </c>
      <c r="M2059" s="467">
        <v>6.66</v>
      </c>
      <c r="N2059" s="467" t="s">
        <v>303</v>
      </c>
      <c r="O2059" s="467" t="s">
        <v>2180</v>
      </c>
      <c r="P2059" s="467" t="s">
        <v>307</v>
      </c>
      <c r="Q2059" s="467" t="s">
        <v>2168</v>
      </c>
      <c r="R2059" s="467" t="s">
        <v>2168</v>
      </c>
      <c r="S2059" s="467" t="s">
        <v>61</v>
      </c>
      <c r="T2059" s="467" t="s">
        <v>240</v>
      </c>
      <c r="U2059" s="467" t="s">
        <v>302</v>
      </c>
      <c r="V2059" s="467">
        <v>5.8</v>
      </c>
      <c r="W2059" s="467">
        <v>6.66</v>
      </c>
    </row>
    <row r="2060" spans="1:23">
      <c r="A2060" s="467"/>
      <c r="B2060" s="467"/>
      <c r="C2060" s="468" t="s">
        <v>5060</v>
      </c>
      <c r="D2060" s="467" t="s">
        <v>222</v>
      </c>
      <c r="E2060" s="467" t="s">
        <v>259</v>
      </c>
      <c r="F2060" s="472">
        <v>43524</v>
      </c>
      <c r="G2060" s="467" t="s">
        <v>621</v>
      </c>
      <c r="H2060" s="467" t="s">
        <v>2824</v>
      </c>
      <c r="I2060" s="467" t="s">
        <v>2825</v>
      </c>
      <c r="J2060" s="467" t="s">
        <v>602</v>
      </c>
      <c r="K2060" s="467">
        <v>5.07</v>
      </c>
      <c r="L2060" s="467" t="s">
        <v>10</v>
      </c>
      <c r="M2060" s="467">
        <v>6.66</v>
      </c>
      <c r="N2060" s="467" t="s">
        <v>303</v>
      </c>
      <c r="O2060" s="467" t="s">
        <v>2180</v>
      </c>
      <c r="P2060" s="467" t="s">
        <v>307</v>
      </c>
      <c r="Q2060" s="467" t="s">
        <v>2168</v>
      </c>
      <c r="R2060" s="467" t="s">
        <v>2168</v>
      </c>
      <c r="S2060" s="467" t="s">
        <v>61</v>
      </c>
      <c r="T2060" s="467" t="s">
        <v>240</v>
      </c>
      <c r="U2060" s="467" t="s">
        <v>302</v>
      </c>
      <c r="V2060" s="467">
        <v>5.8</v>
      </c>
      <c r="W2060" s="467">
        <v>6.66</v>
      </c>
    </row>
    <row r="2061" spans="1:23">
      <c r="A2061" s="467"/>
      <c r="B2061" s="467"/>
      <c r="C2061" s="468" t="s">
        <v>5061</v>
      </c>
      <c r="D2061" s="467" t="s">
        <v>222</v>
      </c>
      <c r="E2061" s="467" t="s">
        <v>259</v>
      </c>
      <c r="F2061" s="472">
        <v>43524</v>
      </c>
      <c r="G2061" s="467" t="s">
        <v>621</v>
      </c>
      <c r="H2061" s="467" t="s">
        <v>2824</v>
      </c>
      <c r="I2061" s="467" t="s">
        <v>2825</v>
      </c>
      <c r="J2061" s="467" t="s">
        <v>603</v>
      </c>
      <c r="K2061" s="467">
        <v>5.07</v>
      </c>
      <c r="L2061" s="467" t="s">
        <v>10</v>
      </c>
      <c r="M2061" s="467">
        <v>6.66</v>
      </c>
      <c r="N2061" s="467" t="s">
        <v>303</v>
      </c>
      <c r="O2061" s="467" t="s">
        <v>2180</v>
      </c>
      <c r="P2061" s="467" t="s">
        <v>307</v>
      </c>
      <c r="Q2061" s="467" t="s">
        <v>2168</v>
      </c>
      <c r="R2061" s="467" t="s">
        <v>2168</v>
      </c>
      <c r="S2061" s="467" t="s">
        <v>61</v>
      </c>
      <c r="T2061" s="467" t="s">
        <v>240</v>
      </c>
      <c r="U2061" s="467" t="s">
        <v>302</v>
      </c>
      <c r="V2061" s="467">
        <v>5.8</v>
      </c>
      <c r="W2061" s="467">
        <v>6.66</v>
      </c>
    </row>
    <row r="2062" spans="1:23">
      <c r="A2062" s="467"/>
      <c r="B2062" s="467"/>
      <c r="C2062" s="468" t="s">
        <v>5062</v>
      </c>
      <c r="D2062" s="467" t="s">
        <v>222</v>
      </c>
      <c r="E2062" s="467" t="s">
        <v>259</v>
      </c>
      <c r="F2062" s="472">
        <v>43524</v>
      </c>
      <c r="G2062" s="467" t="s">
        <v>621</v>
      </c>
      <c r="H2062" s="467" t="s">
        <v>2824</v>
      </c>
      <c r="I2062" s="467" t="s">
        <v>2825</v>
      </c>
      <c r="J2062" s="467" t="s">
        <v>604</v>
      </c>
      <c r="K2062" s="467">
        <v>5.09</v>
      </c>
      <c r="L2062" s="467" t="s">
        <v>10</v>
      </c>
      <c r="M2062" s="467">
        <v>6.68</v>
      </c>
      <c r="N2062" s="467" t="s">
        <v>303</v>
      </c>
      <c r="O2062" s="467" t="s">
        <v>2180</v>
      </c>
      <c r="P2062" s="467" t="s">
        <v>307</v>
      </c>
      <c r="Q2062" s="467" t="s">
        <v>2168</v>
      </c>
      <c r="R2062" s="467" t="s">
        <v>2168</v>
      </c>
      <c r="S2062" s="467" t="s">
        <v>61</v>
      </c>
      <c r="T2062" s="467" t="s">
        <v>240</v>
      </c>
      <c r="U2062" s="467" t="s">
        <v>302</v>
      </c>
      <c r="V2062" s="467">
        <v>5.83</v>
      </c>
      <c r="W2062" s="467">
        <v>6.68</v>
      </c>
    </row>
    <row r="2063" spans="1:23">
      <c r="A2063" s="467"/>
      <c r="B2063" s="467"/>
      <c r="C2063" s="468" t="s">
        <v>5063</v>
      </c>
      <c r="D2063" s="467" t="s">
        <v>222</v>
      </c>
      <c r="E2063" s="467" t="s">
        <v>259</v>
      </c>
      <c r="F2063" s="472">
        <v>43524</v>
      </c>
      <c r="G2063" s="467" t="s">
        <v>621</v>
      </c>
      <c r="H2063" s="467" t="s">
        <v>2824</v>
      </c>
      <c r="I2063" s="467" t="s">
        <v>2825</v>
      </c>
      <c r="J2063" s="467" t="s">
        <v>605</v>
      </c>
      <c r="K2063" s="467">
        <v>5.09</v>
      </c>
      <c r="L2063" s="467" t="s">
        <v>10</v>
      </c>
      <c r="M2063" s="467">
        <v>6.68</v>
      </c>
      <c r="N2063" s="467" t="s">
        <v>303</v>
      </c>
      <c r="O2063" s="467" t="s">
        <v>2180</v>
      </c>
      <c r="P2063" s="467" t="s">
        <v>307</v>
      </c>
      <c r="Q2063" s="467" t="s">
        <v>2168</v>
      </c>
      <c r="R2063" s="467" t="s">
        <v>2168</v>
      </c>
      <c r="S2063" s="467" t="s">
        <v>61</v>
      </c>
      <c r="T2063" s="467" t="s">
        <v>240</v>
      </c>
      <c r="U2063" s="467" t="s">
        <v>302</v>
      </c>
      <c r="V2063" s="467">
        <v>5.83</v>
      </c>
      <c r="W2063" s="467">
        <v>6.68</v>
      </c>
    </row>
    <row r="2064" spans="1:23">
      <c r="A2064" s="467"/>
      <c r="B2064" s="467"/>
      <c r="C2064" s="468" t="s">
        <v>5064</v>
      </c>
      <c r="D2064" s="467" t="s">
        <v>222</v>
      </c>
      <c r="E2064" s="467" t="s">
        <v>259</v>
      </c>
      <c r="F2064" s="472">
        <v>43524</v>
      </c>
      <c r="G2064" s="467" t="s">
        <v>621</v>
      </c>
      <c r="H2064" s="467" t="s">
        <v>2824</v>
      </c>
      <c r="I2064" s="467" t="s">
        <v>2825</v>
      </c>
      <c r="J2064" s="467" t="s">
        <v>606</v>
      </c>
      <c r="K2064" s="467">
        <v>5.09</v>
      </c>
      <c r="L2064" s="467" t="s">
        <v>10</v>
      </c>
      <c r="M2064" s="467">
        <v>6.68</v>
      </c>
      <c r="N2064" s="467" t="s">
        <v>303</v>
      </c>
      <c r="O2064" s="467" t="s">
        <v>2180</v>
      </c>
      <c r="P2064" s="467" t="s">
        <v>307</v>
      </c>
      <c r="Q2064" s="467" t="s">
        <v>2168</v>
      </c>
      <c r="R2064" s="467" t="s">
        <v>2168</v>
      </c>
      <c r="S2064" s="467" t="s">
        <v>61</v>
      </c>
      <c r="T2064" s="467" t="s">
        <v>240</v>
      </c>
      <c r="U2064" s="467" t="s">
        <v>302</v>
      </c>
      <c r="V2064" s="467">
        <v>5.83</v>
      </c>
      <c r="W2064" s="467">
        <v>6.68</v>
      </c>
    </row>
    <row r="2065" spans="1:23">
      <c r="A2065" s="467"/>
      <c r="B2065" s="467"/>
      <c r="C2065" s="468" t="s">
        <v>5065</v>
      </c>
      <c r="D2065" s="467" t="s">
        <v>222</v>
      </c>
      <c r="E2065" s="467" t="s">
        <v>259</v>
      </c>
      <c r="F2065" s="472">
        <v>43524</v>
      </c>
      <c r="G2065" s="467" t="s">
        <v>621</v>
      </c>
      <c r="H2065" s="467" t="s">
        <v>2824</v>
      </c>
      <c r="I2065" s="467" t="s">
        <v>2825</v>
      </c>
      <c r="J2065" s="467" t="s">
        <v>607</v>
      </c>
      <c r="K2065" s="467">
        <v>9.75</v>
      </c>
      <c r="L2065" s="467" t="s">
        <v>10</v>
      </c>
      <c r="M2065" s="467">
        <v>12.8</v>
      </c>
      <c r="N2065" s="467" t="s">
        <v>303</v>
      </c>
      <c r="O2065" s="467" t="s">
        <v>2180</v>
      </c>
      <c r="P2065" s="467" t="s">
        <v>307</v>
      </c>
      <c r="Q2065" s="467" t="s">
        <v>2168</v>
      </c>
      <c r="R2065" s="467" t="s">
        <v>2168</v>
      </c>
      <c r="S2065" s="467" t="s">
        <v>61</v>
      </c>
      <c r="T2065" s="467" t="s">
        <v>240</v>
      </c>
      <c r="U2065" s="467" t="s">
        <v>302</v>
      </c>
      <c r="V2065" s="467">
        <v>11.16</v>
      </c>
      <c r="W2065" s="467">
        <v>12.8</v>
      </c>
    </row>
    <row r="2066" spans="1:23">
      <c r="A2066" s="467"/>
      <c r="B2066" s="467"/>
      <c r="C2066" s="468" t="s">
        <v>5066</v>
      </c>
      <c r="D2066" s="467" t="s">
        <v>222</v>
      </c>
      <c r="E2066" s="467" t="s">
        <v>259</v>
      </c>
      <c r="F2066" s="472">
        <v>43524</v>
      </c>
      <c r="G2066" s="467" t="s">
        <v>621</v>
      </c>
      <c r="H2066" s="467" t="s">
        <v>2824</v>
      </c>
      <c r="I2066" s="467" t="s">
        <v>2825</v>
      </c>
      <c r="J2066" s="467" t="s">
        <v>608</v>
      </c>
      <c r="K2066" s="467">
        <v>7.03</v>
      </c>
      <c r="L2066" s="467" t="s">
        <v>10</v>
      </c>
      <c r="M2066" s="467">
        <v>9.24</v>
      </c>
      <c r="N2066" s="467" t="s">
        <v>303</v>
      </c>
      <c r="O2066" s="467" t="s">
        <v>2180</v>
      </c>
      <c r="P2066" s="467" t="s">
        <v>307</v>
      </c>
      <c r="Q2066" s="467" t="s">
        <v>2168</v>
      </c>
      <c r="R2066" s="467" t="s">
        <v>2168</v>
      </c>
      <c r="S2066" s="467" t="s">
        <v>61</v>
      </c>
      <c r="T2066" s="467" t="s">
        <v>240</v>
      </c>
      <c r="U2066" s="467" t="s">
        <v>302</v>
      </c>
      <c r="V2066" s="467">
        <v>8.0500000000000007</v>
      </c>
      <c r="W2066" s="467">
        <v>9.24</v>
      </c>
    </row>
    <row r="2067" spans="1:23">
      <c r="A2067" s="467"/>
      <c r="B2067" s="467"/>
      <c r="C2067" s="468" t="s">
        <v>5067</v>
      </c>
      <c r="D2067" s="467" t="s">
        <v>222</v>
      </c>
      <c r="E2067" s="467" t="s">
        <v>259</v>
      </c>
      <c r="F2067" s="472">
        <v>43524</v>
      </c>
      <c r="G2067" s="467" t="s">
        <v>621</v>
      </c>
      <c r="H2067" s="467" t="s">
        <v>2824</v>
      </c>
      <c r="I2067" s="467" t="s">
        <v>2825</v>
      </c>
      <c r="J2067" s="467" t="s">
        <v>608</v>
      </c>
      <c r="K2067" s="467">
        <v>5.89</v>
      </c>
      <c r="L2067" s="467" t="s">
        <v>10</v>
      </c>
      <c r="M2067" s="467">
        <v>7.73</v>
      </c>
      <c r="N2067" s="467" t="s">
        <v>303</v>
      </c>
      <c r="O2067" s="467" t="s">
        <v>2180</v>
      </c>
      <c r="P2067" s="467" t="s">
        <v>307</v>
      </c>
      <c r="Q2067" s="467" t="s">
        <v>2168</v>
      </c>
      <c r="R2067" s="467" t="s">
        <v>2168</v>
      </c>
      <c r="S2067" s="467" t="s">
        <v>61</v>
      </c>
      <c r="T2067" s="467" t="s">
        <v>240</v>
      </c>
      <c r="U2067" s="467" t="s">
        <v>302</v>
      </c>
      <c r="V2067" s="467">
        <v>6.74</v>
      </c>
      <c r="W2067" s="467">
        <v>7.73</v>
      </c>
    </row>
    <row r="2068" spans="1:23">
      <c r="A2068" s="467"/>
      <c r="B2068" s="467"/>
      <c r="C2068" s="468" t="s">
        <v>5068</v>
      </c>
      <c r="D2068" s="467" t="s">
        <v>222</v>
      </c>
      <c r="E2068" s="467" t="s">
        <v>259</v>
      </c>
      <c r="F2068" s="472">
        <v>43524</v>
      </c>
      <c r="G2068" s="467" t="s">
        <v>621</v>
      </c>
      <c r="H2068" s="467" t="s">
        <v>2824</v>
      </c>
      <c r="I2068" s="467" t="s">
        <v>2825</v>
      </c>
      <c r="J2068" s="467" t="s">
        <v>622</v>
      </c>
      <c r="K2068" s="467">
        <v>21.42</v>
      </c>
      <c r="L2068" s="467" t="s">
        <v>10</v>
      </c>
      <c r="M2068" s="467">
        <v>28.13</v>
      </c>
      <c r="N2068" s="467" t="s">
        <v>303</v>
      </c>
      <c r="O2068" s="467" t="s">
        <v>2180</v>
      </c>
      <c r="P2068" s="467" t="s">
        <v>307</v>
      </c>
      <c r="Q2068" s="467" t="s">
        <v>2168</v>
      </c>
      <c r="R2068" s="467" t="s">
        <v>2168</v>
      </c>
      <c r="S2068" s="467" t="s">
        <v>61</v>
      </c>
      <c r="T2068" s="467" t="s">
        <v>240</v>
      </c>
      <c r="U2068" s="467" t="s">
        <v>302</v>
      </c>
      <c r="V2068" s="467">
        <v>24.53</v>
      </c>
      <c r="W2068" s="467">
        <v>28.13</v>
      </c>
    </row>
    <row r="2069" spans="1:23">
      <c r="A2069" s="467"/>
      <c r="B2069" s="467"/>
      <c r="C2069" s="468" t="s">
        <v>5069</v>
      </c>
      <c r="D2069" s="467" t="s">
        <v>222</v>
      </c>
      <c r="E2069" s="467" t="s">
        <v>259</v>
      </c>
      <c r="F2069" s="472">
        <v>43524</v>
      </c>
      <c r="G2069" s="467" t="s">
        <v>621</v>
      </c>
      <c r="H2069" s="467" t="s">
        <v>2824</v>
      </c>
      <c r="I2069" s="467" t="s">
        <v>2825</v>
      </c>
      <c r="J2069" s="467" t="s">
        <v>623</v>
      </c>
      <c r="K2069" s="467">
        <v>1.62</v>
      </c>
      <c r="L2069" s="467" t="s">
        <v>10</v>
      </c>
      <c r="M2069" s="467">
        <v>2.13</v>
      </c>
      <c r="N2069" s="467" t="s">
        <v>303</v>
      </c>
      <c r="O2069" s="467" t="s">
        <v>2180</v>
      </c>
      <c r="P2069" s="467" t="s">
        <v>307</v>
      </c>
      <c r="Q2069" s="467" t="s">
        <v>2168</v>
      </c>
      <c r="R2069" s="467" t="s">
        <v>2168</v>
      </c>
      <c r="S2069" s="467" t="s">
        <v>61</v>
      </c>
      <c r="T2069" s="467" t="s">
        <v>240</v>
      </c>
      <c r="U2069" s="467" t="s">
        <v>302</v>
      </c>
      <c r="V2069" s="467">
        <v>1.85</v>
      </c>
      <c r="W2069" s="467">
        <v>2.13</v>
      </c>
    </row>
    <row r="2070" spans="1:23">
      <c r="A2070" s="467"/>
      <c r="B2070" s="467"/>
      <c r="C2070" s="468" t="s">
        <v>5070</v>
      </c>
      <c r="D2070" s="467" t="s">
        <v>222</v>
      </c>
      <c r="E2070" s="467" t="s">
        <v>259</v>
      </c>
      <c r="F2070" s="472">
        <v>43524</v>
      </c>
      <c r="G2070" s="467" t="s">
        <v>621</v>
      </c>
      <c r="H2070" s="467" t="s">
        <v>2824</v>
      </c>
      <c r="I2070" s="467" t="s">
        <v>2825</v>
      </c>
      <c r="J2070" s="467" t="s">
        <v>608</v>
      </c>
      <c r="K2070" s="467">
        <v>4.42</v>
      </c>
      <c r="L2070" s="467" t="s">
        <v>10</v>
      </c>
      <c r="M2070" s="467">
        <v>5.8</v>
      </c>
      <c r="N2070" s="467" t="s">
        <v>303</v>
      </c>
      <c r="O2070" s="467" t="s">
        <v>2180</v>
      </c>
      <c r="P2070" s="467" t="s">
        <v>307</v>
      </c>
      <c r="Q2070" s="467" t="s">
        <v>2168</v>
      </c>
      <c r="R2070" s="467" t="s">
        <v>2168</v>
      </c>
      <c r="S2070" s="467" t="s">
        <v>61</v>
      </c>
      <c r="T2070" s="467" t="s">
        <v>240</v>
      </c>
      <c r="U2070" s="467" t="s">
        <v>302</v>
      </c>
      <c r="V2070" s="467">
        <v>5.0599999999999996</v>
      </c>
      <c r="W2070" s="467">
        <v>5.8</v>
      </c>
    </row>
    <row r="2071" spans="1:23">
      <c r="A2071" s="467"/>
      <c r="B2071" s="467"/>
      <c r="C2071" s="468" t="s">
        <v>5071</v>
      </c>
      <c r="D2071" s="467" t="s">
        <v>222</v>
      </c>
      <c r="E2071" s="467" t="s">
        <v>259</v>
      </c>
      <c r="F2071" s="472">
        <v>43524</v>
      </c>
      <c r="G2071" s="467" t="s">
        <v>621</v>
      </c>
      <c r="H2071" s="467" t="s">
        <v>2824</v>
      </c>
      <c r="I2071" s="467" t="s">
        <v>2825</v>
      </c>
      <c r="J2071" s="467" t="s">
        <v>608</v>
      </c>
      <c r="K2071" s="467">
        <v>3.56</v>
      </c>
      <c r="L2071" s="467" t="s">
        <v>10</v>
      </c>
      <c r="M2071" s="467">
        <v>4.67</v>
      </c>
      <c r="N2071" s="467" t="s">
        <v>303</v>
      </c>
      <c r="O2071" s="467" t="s">
        <v>2180</v>
      </c>
      <c r="P2071" s="467" t="s">
        <v>307</v>
      </c>
      <c r="Q2071" s="467" t="s">
        <v>2168</v>
      </c>
      <c r="R2071" s="467" t="s">
        <v>2168</v>
      </c>
      <c r="S2071" s="467" t="s">
        <v>61</v>
      </c>
      <c r="T2071" s="467" t="s">
        <v>240</v>
      </c>
      <c r="U2071" s="467" t="s">
        <v>302</v>
      </c>
      <c r="V2071" s="467">
        <v>4.08</v>
      </c>
      <c r="W2071" s="467">
        <v>4.67</v>
      </c>
    </row>
    <row r="2072" spans="1:23">
      <c r="A2072" s="467"/>
      <c r="B2072" s="467"/>
      <c r="C2072" s="468" t="s">
        <v>5072</v>
      </c>
      <c r="D2072" s="467" t="s">
        <v>222</v>
      </c>
      <c r="E2072" s="467" t="s">
        <v>259</v>
      </c>
      <c r="F2072" s="472">
        <v>43524</v>
      </c>
      <c r="G2072" s="467" t="s">
        <v>621</v>
      </c>
      <c r="H2072" s="467" t="s">
        <v>2824</v>
      </c>
      <c r="I2072" s="467" t="s">
        <v>2825</v>
      </c>
      <c r="J2072" s="467" t="s">
        <v>608</v>
      </c>
      <c r="K2072" s="467">
        <v>1.1399999999999999</v>
      </c>
      <c r="L2072" s="467" t="s">
        <v>10</v>
      </c>
      <c r="M2072" s="467">
        <v>1.5</v>
      </c>
      <c r="N2072" s="467" t="s">
        <v>303</v>
      </c>
      <c r="O2072" s="467" t="s">
        <v>2180</v>
      </c>
      <c r="P2072" s="467" t="s">
        <v>307</v>
      </c>
      <c r="Q2072" s="467" t="s">
        <v>2168</v>
      </c>
      <c r="R2072" s="467" t="s">
        <v>2168</v>
      </c>
      <c r="S2072" s="467" t="s">
        <v>61</v>
      </c>
      <c r="T2072" s="467" t="s">
        <v>240</v>
      </c>
      <c r="U2072" s="467" t="s">
        <v>302</v>
      </c>
      <c r="V2072" s="467">
        <v>1.31</v>
      </c>
      <c r="W2072" s="467">
        <v>1.5</v>
      </c>
    </row>
    <row r="2073" spans="1:23">
      <c r="A2073" s="467"/>
      <c r="B2073" s="467"/>
      <c r="C2073" s="468" t="s">
        <v>5073</v>
      </c>
      <c r="D2073" s="467" t="s">
        <v>222</v>
      </c>
      <c r="E2073" s="467" t="s">
        <v>259</v>
      </c>
      <c r="F2073" s="472">
        <v>43524</v>
      </c>
      <c r="G2073" s="467" t="s">
        <v>621</v>
      </c>
      <c r="H2073" s="467" t="s">
        <v>2824</v>
      </c>
      <c r="I2073" s="467" t="s">
        <v>2825</v>
      </c>
      <c r="J2073" s="467" t="s">
        <v>608</v>
      </c>
      <c r="K2073" s="467">
        <v>1.1399999999999999</v>
      </c>
      <c r="L2073" s="467" t="s">
        <v>10</v>
      </c>
      <c r="M2073" s="467">
        <v>1.5</v>
      </c>
      <c r="N2073" s="467" t="s">
        <v>303</v>
      </c>
      <c r="O2073" s="467" t="s">
        <v>2180</v>
      </c>
      <c r="P2073" s="467" t="s">
        <v>307</v>
      </c>
      <c r="Q2073" s="467" t="s">
        <v>2168</v>
      </c>
      <c r="R2073" s="467" t="s">
        <v>2168</v>
      </c>
      <c r="S2073" s="467" t="s">
        <v>61</v>
      </c>
      <c r="T2073" s="467" t="s">
        <v>240</v>
      </c>
      <c r="U2073" s="467" t="s">
        <v>302</v>
      </c>
      <c r="V2073" s="467">
        <v>1.31</v>
      </c>
      <c r="W2073" s="467">
        <v>1.5</v>
      </c>
    </row>
    <row r="2074" spans="1:23">
      <c r="A2074" s="467"/>
      <c r="B2074" s="467"/>
      <c r="C2074" s="468" t="s">
        <v>5074</v>
      </c>
      <c r="D2074" s="467" t="s">
        <v>222</v>
      </c>
      <c r="E2074" s="467" t="s">
        <v>259</v>
      </c>
      <c r="F2074" s="472">
        <v>43524</v>
      </c>
      <c r="G2074" s="467" t="s">
        <v>621</v>
      </c>
      <c r="H2074" s="467" t="s">
        <v>2824</v>
      </c>
      <c r="I2074" s="467" t="s">
        <v>2825</v>
      </c>
      <c r="J2074" s="467" t="s">
        <v>608</v>
      </c>
      <c r="K2074" s="467">
        <v>8.83</v>
      </c>
      <c r="L2074" s="467" t="s">
        <v>10</v>
      </c>
      <c r="M2074" s="467">
        <v>11.6</v>
      </c>
      <c r="N2074" s="467" t="s">
        <v>303</v>
      </c>
      <c r="O2074" s="467" t="s">
        <v>2180</v>
      </c>
      <c r="P2074" s="467" t="s">
        <v>307</v>
      </c>
      <c r="Q2074" s="467" t="s">
        <v>2168</v>
      </c>
      <c r="R2074" s="467" t="s">
        <v>2168</v>
      </c>
      <c r="S2074" s="467" t="s">
        <v>61</v>
      </c>
      <c r="T2074" s="467" t="s">
        <v>240</v>
      </c>
      <c r="U2074" s="467" t="s">
        <v>302</v>
      </c>
      <c r="V2074" s="467">
        <v>10.11</v>
      </c>
      <c r="W2074" s="467">
        <v>11.6</v>
      </c>
    </row>
    <row r="2075" spans="1:23">
      <c r="A2075" s="467"/>
      <c r="B2075" s="467"/>
      <c r="C2075" s="468" t="s">
        <v>5075</v>
      </c>
      <c r="D2075" s="467" t="s">
        <v>222</v>
      </c>
      <c r="E2075" s="467" t="s">
        <v>259</v>
      </c>
      <c r="F2075" s="472">
        <v>43524</v>
      </c>
      <c r="G2075" s="467" t="s">
        <v>621</v>
      </c>
      <c r="H2075" s="467" t="s">
        <v>2824</v>
      </c>
      <c r="I2075" s="467" t="s">
        <v>2825</v>
      </c>
      <c r="J2075" s="467" t="s">
        <v>608</v>
      </c>
      <c r="K2075" s="467">
        <v>7.86</v>
      </c>
      <c r="L2075" s="467" t="s">
        <v>10</v>
      </c>
      <c r="M2075" s="467">
        <v>10.32</v>
      </c>
      <c r="N2075" s="467" t="s">
        <v>303</v>
      </c>
      <c r="O2075" s="467" t="s">
        <v>2180</v>
      </c>
      <c r="P2075" s="467" t="s">
        <v>307</v>
      </c>
      <c r="Q2075" s="467" t="s">
        <v>2168</v>
      </c>
      <c r="R2075" s="467" t="s">
        <v>2168</v>
      </c>
      <c r="S2075" s="467" t="s">
        <v>61</v>
      </c>
      <c r="T2075" s="467" t="s">
        <v>240</v>
      </c>
      <c r="U2075" s="467" t="s">
        <v>302</v>
      </c>
      <c r="V2075" s="467">
        <v>9</v>
      </c>
      <c r="W2075" s="467">
        <v>10.32</v>
      </c>
    </row>
    <row r="2076" spans="1:23">
      <c r="A2076" s="467"/>
      <c r="B2076" s="467"/>
      <c r="C2076" s="468" t="s">
        <v>5076</v>
      </c>
      <c r="D2076" s="467" t="s">
        <v>222</v>
      </c>
      <c r="E2076" s="467" t="s">
        <v>259</v>
      </c>
      <c r="F2076" s="472">
        <v>43524</v>
      </c>
      <c r="G2076" s="467" t="s">
        <v>621</v>
      </c>
      <c r="H2076" s="467" t="s">
        <v>2824</v>
      </c>
      <c r="I2076" s="467" t="s">
        <v>2825</v>
      </c>
      <c r="J2076" s="467" t="s">
        <v>608</v>
      </c>
      <c r="K2076" s="467">
        <v>1.06</v>
      </c>
      <c r="L2076" s="467" t="s">
        <v>10</v>
      </c>
      <c r="M2076" s="467">
        <v>1.39</v>
      </c>
      <c r="N2076" s="467" t="s">
        <v>303</v>
      </c>
      <c r="O2076" s="467" t="s">
        <v>2180</v>
      </c>
      <c r="P2076" s="467" t="s">
        <v>307</v>
      </c>
      <c r="Q2076" s="467" t="s">
        <v>2168</v>
      </c>
      <c r="R2076" s="467" t="s">
        <v>2168</v>
      </c>
      <c r="S2076" s="467" t="s">
        <v>61</v>
      </c>
      <c r="T2076" s="467" t="s">
        <v>240</v>
      </c>
      <c r="U2076" s="467" t="s">
        <v>302</v>
      </c>
      <c r="V2076" s="467">
        <v>1.21</v>
      </c>
      <c r="W2076" s="467">
        <v>1.39</v>
      </c>
    </row>
    <row r="2077" spans="1:23">
      <c r="A2077" s="467"/>
      <c r="B2077" s="467"/>
      <c r="C2077" s="468" t="s">
        <v>5077</v>
      </c>
      <c r="D2077" s="467" t="s">
        <v>222</v>
      </c>
      <c r="E2077" s="467" t="s">
        <v>259</v>
      </c>
      <c r="F2077" s="472">
        <v>43524</v>
      </c>
      <c r="G2077" s="467" t="s">
        <v>621</v>
      </c>
      <c r="H2077" s="467" t="s">
        <v>2824</v>
      </c>
      <c r="I2077" s="467" t="s">
        <v>2825</v>
      </c>
      <c r="J2077" s="467" t="s">
        <v>608</v>
      </c>
      <c r="K2077" s="467">
        <v>15.9</v>
      </c>
      <c r="L2077" s="467" t="s">
        <v>10</v>
      </c>
      <c r="M2077" s="467">
        <v>20.88</v>
      </c>
      <c r="N2077" s="467" t="s">
        <v>303</v>
      </c>
      <c r="O2077" s="467" t="s">
        <v>2180</v>
      </c>
      <c r="P2077" s="467" t="s">
        <v>307</v>
      </c>
      <c r="Q2077" s="467" t="s">
        <v>2168</v>
      </c>
      <c r="R2077" s="467" t="s">
        <v>2168</v>
      </c>
      <c r="S2077" s="467" t="s">
        <v>61</v>
      </c>
      <c r="T2077" s="467" t="s">
        <v>240</v>
      </c>
      <c r="U2077" s="467" t="s">
        <v>302</v>
      </c>
      <c r="V2077" s="467">
        <v>18.21</v>
      </c>
      <c r="W2077" s="467">
        <v>20.88</v>
      </c>
    </row>
    <row r="2078" spans="1:23">
      <c r="A2078" s="467"/>
      <c r="B2078" s="467"/>
      <c r="C2078" s="468" t="s">
        <v>5078</v>
      </c>
      <c r="D2078" s="467" t="s">
        <v>222</v>
      </c>
      <c r="E2078" s="467" t="s">
        <v>259</v>
      </c>
      <c r="F2078" s="472">
        <v>43524</v>
      </c>
      <c r="G2078" s="467" t="s">
        <v>621</v>
      </c>
      <c r="H2078" s="467" t="s">
        <v>2824</v>
      </c>
      <c r="I2078" s="467" t="s">
        <v>2825</v>
      </c>
      <c r="J2078" s="467" t="s">
        <v>608</v>
      </c>
      <c r="K2078" s="467">
        <v>3.63</v>
      </c>
      <c r="L2078" s="467" t="s">
        <v>10</v>
      </c>
      <c r="M2078" s="467">
        <v>4.7699999999999996</v>
      </c>
      <c r="N2078" s="467" t="s">
        <v>303</v>
      </c>
      <c r="O2078" s="467" t="s">
        <v>2180</v>
      </c>
      <c r="P2078" s="467" t="s">
        <v>307</v>
      </c>
      <c r="Q2078" s="467" t="s">
        <v>2168</v>
      </c>
      <c r="R2078" s="467" t="s">
        <v>2168</v>
      </c>
      <c r="S2078" s="467" t="s">
        <v>61</v>
      </c>
      <c r="T2078" s="467" t="s">
        <v>240</v>
      </c>
      <c r="U2078" s="467" t="s">
        <v>302</v>
      </c>
      <c r="V2078" s="467">
        <v>4.16</v>
      </c>
      <c r="W2078" s="467">
        <v>4.7699999999999996</v>
      </c>
    </row>
    <row r="2079" spans="1:23">
      <c r="A2079" s="467"/>
      <c r="B2079" s="467"/>
      <c r="C2079" s="468" t="s">
        <v>5079</v>
      </c>
      <c r="D2079" s="467" t="s">
        <v>222</v>
      </c>
      <c r="E2079" s="467" t="s">
        <v>259</v>
      </c>
      <c r="F2079" s="472">
        <v>43524</v>
      </c>
      <c r="G2079" s="467" t="s">
        <v>621</v>
      </c>
      <c r="H2079" s="467" t="s">
        <v>2824</v>
      </c>
      <c r="I2079" s="467" t="s">
        <v>2825</v>
      </c>
      <c r="J2079" s="467" t="s">
        <v>624</v>
      </c>
      <c r="K2079" s="467">
        <v>128.26</v>
      </c>
      <c r="L2079" s="467" t="s">
        <v>10</v>
      </c>
      <c r="M2079" s="467">
        <v>168.47</v>
      </c>
      <c r="N2079" s="467" t="s">
        <v>303</v>
      </c>
      <c r="O2079" s="467" t="s">
        <v>2180</v>
      </c>
      <c r="P2079" s="467" t="s">
        <v>307</v>
      </c>
      <c r="Q2079" s="467" t="s">
        <v>2168</v>
      </c>
      <c r="R2079" s="467" t="s">
        <v>2168</v>
      </c>
      <c r="S2079" s="467" t="s">
        <v>61</v>
      </c>
      <c r="T2079" s="467" t="s">
        <v>240</v>
      </c>
      <c r="U2079" s="467" t="s">
        <v>302</v>
      </c>
      <c r="V2079" s="467">
        <v>146.85</v>
      </c>
      <c r="W2079" s="467">
        <v>168.47</v>
      </c>
    </row>
    <row r="2080" spans="1:23">
      <c r="A2080" s="467"/>
      <c r="B2080" s="467"/>
      <c r="C2080" s="468" t="s">
        <v>5080</v>
      </c>
      <c r="D2080" s="467" t="s">
        <v>222</v>
      </c>
      <c r="E2080" s="467" t="s">
        <v>259</v>
      </c>
      <c r="F2080" s="472">
        <v>43524</v>
      </c>
      <c r="G2080" s="467" t="s">
        <v>621</v>
      </c>
      <c r="H2080" s="467" t="s">
        <v>2824</v>
      </c>
      <c r="I2080" s="467" t="s">
        <v>2825</v>
      </c>
      <c r="J2080" s="467" t="s">
        <v>608</v>
      </c>
      <c r="K2080" s="467">
        <v>11.79</v>
      </c>
      <c r="L2080" s="467" t="s">
        <v>10</v>
      </c>
      <c r="M2080" s="467">
        <v>15.48</v>
      </c>
      <c r="N2080" s="467" t="s">
        <v>303</v>
      </c>
      <c r="O2080" s="467" t="s">
        <v>2180</v>
      </c>
      <c r="P2080" s="467" t="s">
        <v>307</v>
      </c>
      <c r="Q2080" s="467" t="s">
        <v>2168</v>
      </c>
      <c r="R2080" s="467" t="s">
        <v>2168</v>
      </c>
      <c r="S2080" s="467" t="s">
        <v>61</v>
      </c>
      <c r="T2080" s="467" t="s">
        <v>240</v>
      </c>
      <c r="U2080" s="467" t="s">
        <v>302</v>
      </c>
      <c r="V2080" s="467">
        <v>13.5</v>
      </c>
      <c r="W2080" s="467">
        <v>15.48</v>
      </c>
    </row>
    <row r="2081" spans="1:23">
      <c r="A2081" s="467"/>
      <c r="B2081" s="467"/>
      <c r="C2081" s="468" t="s">
        <v>5081</v>
      </c>
      <c r="D2081" s="467" t="s">
        <v>222</v>
      </c>
      <c r="E2081" s="467" t="s">
        <v>259</v>
      </c>
      <c r="F2081" s="472">
        <v>43524</v>
      </c>
      <c r="G2081" s="467" t="s">
        <v>621</v>
      </c>
      <c r="H2081" s="467" t="s">
        <v>2824</v>
      </c>
      <c r="I2081" s="467" t="s">
        <v>2825</v>
      </c>
      <c r="J2081" s="467" t="s">
        <v>608</v>
      </c>
      <c r="K2081" s="467">
        <v>11.79</v>
      </c>
      <c r="L2081" s="467" t="s">
        <v>10</v>
      </c>
      <c r="M2081" s="467">
        <v>15.48</v>
      </c>
      <c r="N2081" s="467" t="s">
        <v>303</v>
      </c>
      <c r="O2081" s="467" t="s">
        <v>2180</v>
      </c>
      <c r="P2081" s="467" t="s">
        <v>307</v>
      </c>
      <c r="Q2081" s="467" t="s">
        <v>2168</v>
      </c>
      <c r="R2081" s="467" t="s">
        <v>2168</v>
      </c>
      <c r="S2081" s="467" t="s">
        <v>61</v>
      </c>
      <c r="T2081" s="467" t="s">
        <v>240</v>
      </c>
      <c r="U2081" s="467" t="s">
        <v>302</v>
      </c>
      <c r="V2081" s="467">
        <v>13.5</v>
      </c>
      <c r="W2081" s="467">
        <v>15.48</v>
      </c>
    </row>
    <row r="2082" spans="1:23">
      <c r="A2082" s="467"/>
      <c r="B2082" s="467"/>
      <c r="C2082" s="468" t="s">
        <v>5082</v>
      </c>
      <c r="D2082" s="467" t="s">
        <v>222</v>
      </c>
      <c r="E2082" s="467" t="s">
        <v>259</v>
      </c>
      <c r="F2082" s="472">
        <v>43524</v>
      </c>
      <c r="G2082" s="467" t="s">
        <v>621</v>
      </c>
      <c r="H2082" s="467" t="s">
        <v>2824</v>
      </c>
      <c r="I2082" s="467" t="s">
        <v>2825</v>
      </c>
      <c r="J2082" s="467" t="s">
        <v>625</v>
      </c>
      <c r="K2082" s="467">
        <v>7.7</v>
      </c>
      <c r="L2082" s="467" t="s">
        <v>10</v>
      </c>
      <c r="M2082" s="467">
        <v>10.119999999999999</v>
      </c>
      <c r="N2082" s="467" t="s">
        <v>303</v>
      </c>
      <c r="O2082" s="467" t="s">
        <v>2180</v>
      </c>
      <c r="P2082" s="467" t="s">
        <v>307</v>
      </c>
      <c r="Q2082" s="467" t="s">
        <v>2168</v>
      </c>
      <c r="R2082" s="467" t="s">
        <v>2168</v>
      </c>
      <c r="S2082" s="467" t="s">
        <v>61</v>
      </c>
      <c r="T2082" s="467" t="s">
        <v>240</v>
      </c>
      <c r="U2082" s="467" t="s">
        <v>302</v>
      </c>
      <c r="V2082" s="467">
        <v>8.82</v>
      </c>
      <c r="W2082" s="467">
        <v>10.119999999999999</v>
      </c>
    </row>
    <row r="2083" spans="1:23">
      <c r="A2083" s="467"/>
      <c r="B2083" s="467"/>
      <c r="C2083" s="468" t="s">
        <v>5083</v>
      </c>
      <c r="D2083" s="467" t="s">
        <v>222</v>
      </c>
      <c r="E2083" s="467" t="s">
        <v>259</v>
      </c>
      <c r="F2083" s="472">
        <v>43524</v>
      </c>
      <c r="G2083" s="467" t="s">
        <v>621</v>
      </c>
      <c r="H2083" s="467" t="s">
        <v>2824</v>
      </c>
      <c r="I2083" s="467" t="s">
        <v>2825</v>
      </c>
      <c r="J2083" s="467" t="s">
        <v>608</v>
      </c>
      <c r="K2083" s="467">
        <v>0.91</v>
      </c>
      <c r="L2083" s="467" t="s">
        <v>10</v>
      </c>
      <c r="M2083" s="467">
        <v>1.2</v>
      </c>
      <c r="N2083" s="467" t="s">
        <v>303</v>
      </c>
      <c r="O2083" s="467" t="s">
        <v>2180</v>
      </c>
      <c r="P2083" s="467" t="s">
        <v>307</v>
      </c>
      <c r="Q2083" s="467" t="s">
        <v>2168</v>
      </c>
      <c r="R2083" s="467" t="s">
        <v>2168</v>
      </c>
      <c r="S2083" s="467" t="s">
        <v>61</v>
      </c>
      <c r="T2083" s="467" t="s">
        <v>240</v>
      </c>
      <c r="U2083" s="467" t="s">
        <v>302</v>
      </c>
      <c r="V2083" s="467">
        <v>1.04</v>
      </c>
      <c r="W2083" s="467">
        <v>1.2</v>
      </c>
    </row>
    <row r="2084" spans="1:23">
      <c r="A2084" s="467"/>
      <c r="B2084" s="467"/>
      <c r="C2084" s="468" t="s">
        <v>5084</v>
      </c>
      <c r="D2084" s="467" t="s">
        <v>222</v>
      </c>
      <c r="E2084" s="467" t="s">
        <v>259</v>
      </c>
      <c r="F2084" s="472">
        <v>43524</v>
      </c>
      <c r="G2084" s="467" t="s">
        <v>621</v>
      </c>
      <c r="H2084" s="467" t="s">
        <v>2824</v>
      </c>
      <c r="I2084" s="467" t="s">
        <v>2825</v>
      </c>
      <c r="J2084" s="467" t="s">
        <v>608</v>
      </c>
      <c r="K2084" s="467">
        <v>4.16</v>
      </c>
      <c r="L2084" s="467" t="s">
        <v>10</v>
      </c>
      <c r="M2084" s="467">
        <v>5.46</v>
      </c>
      <c r="N2084" s="467" t="s">
        <v>303</v>
      </c>
      <c r="O2084" s="467" t="s">
        <v>2180</v>
      </c>
      <c r="P2084" s="467" t="s">
        <v>307</v>
      </c>
      <c r="Q2084" s="467" t="s">
        <v>2168</v>
      </c>
      <c r="R2084" s="467" t="s">
        <v>2168</v>
      </c>
      <c r="S2084" s="467" t="s">
        <v>61</v>
      </c>
      <c r="T2084" s="467" t="s">
        <v>240</v>
      </c>
      <c r="U2084" s="467" t="s">
        <v>302</v>
      </c>
      <c r="V2084" s="467">
        <v>4.76</v>
      </c>
      <c r="W2084" s="467">
        <v>5.46</v>
      </c>
    </row>
    <row r="2085" spans="1:23">
      <c r="A2085" s="467"/>
      <c r="B2085" s="467"/>
      <c r="C2085" s="468" t="s">
        <v>5085</v>
      </c>
      <c r="D2085" s="467" t="s">
        <v>222</v>
      </c>
      <c r="E2085" s="467" t="s">
        <v>259</v>
      </c>
      <c r="F2085" s="472">
        <v>43524</v>
      </c>
      <c r="G2085" s="467" t="s">
        <v>621</v>
      </c>
      <c r="H2085" s="467" t="s">
        <v>2824</v>
      </c>
      <c r="I2085" s="467" t="s">
        <v>2825</v>
      </c>
      <c r="J2085" s="467" t="s">
        <v>608</v>
      </c>
      <c r="K2085" s="467">
        <v>5.89</v>
      </c>
      <c r="L2085" s="467" t="s">
        <v>10</v>
      </c>
      <c r="M2085" s="467">
        <v>7.73</v>
      </c>
      <c r="N2085" s="467" t="s">
        <v>303</v>
      </c>
      <c r="O2085" s="467" t="s">
        <v>2180</v>
      </c>
      <c r="P2085" s="467" t="s">
        <v>307</v>
      </c>
      <c r="Q2085" s="467" t="s">
        <v>2168</v>
      </c>
      <c r="R2085" s="467" t="s">
        <v>2168</v>
      </c>
      <c r="S2085" s="467" t="s">
        <v>61</v>
      </c>
      <c r="T2085" s="467" t="s">
        <v>240</v>
      </c>
      <c r="U2085" s="467" t="s">
        <v>302</v>
      </c>
      <c r="V2085" s="467">
        <v>6.74</v>
      </c>
      <c r="W2085" s="467">
        <v>7.73</v>
      </c>
    </row>
    <row r="2086" spans="1:23">
      <c r="A2086" s="467"/>
      <c r="B2086" s="467"/>
      <c r="C2086" s="468" t="s">
        <v>5086</v>
      </c>
      <c r="D2086" s="467" t="s">
        <v>222</v>
      </c>
      <c r="E2086" s="467" t="s">
        <v>259</v>
      </c>
      <c r="F2086" s="472">
        <v>43524</v>
      </c>
      <c r="G2086" s="467" t="s">
        <v>621</v>
      </c>
      <c r="H2086" s="467" t="s">
        <v>2824</v>
      </c>
      <c r="I2086" s="467" t="s">
        <v>2825</v>
      </c>
      <c r="J2086" s="467" t="s">
        <v>611</v>
      </c>
      <c r="K2086" s="467">
        <v>14.29</v>
      </c>
      <c r="L2086" s="467" t="s">
        <v>10</v>
      </c>
      <c r="M2086" s="467">
        <v>18.77</v>
      </c>
      <c r="N2086" s="467" t="s">
        <v>303</v>
      </c>
      <c r="O2086" s="467" t="s">
        <v>2180</v>
      </c>
      <c r="P2086" s="467" t="s">
        <v>307</v>
      </c>
      <c r="Q2086" s="467" t="s">
        <v>2168</v>
      </c>
      <c r="R2086" s="467" t="s">
        <v>2168</v>
      </c>
      <c r="S2086" s="467" t="s">
        <v>61</v>
      </c>
      <c r="T2086" s="467" t="s">
        <v>240</v>
      </c>
      <c r="U2086" s="467" t="s">
        <v>302</v>
      </c>
      <c r="V2086" s="467">
        <v>16.36</v>
      </c>
      <c r="W2086" s="467">
        <v>18.77</v>
      </c>
    </row>
    <row r="2087" spans="1:23">
      <c r="A2087" s="467"/>
      <c r="B2087" s="467"/>
      <c r="C2087" s="468" t="s">
        <v>5087</v>
      </c>
      <c r="D2087" s="467" t="s">
        <v>222</v>
      </c>
      <c r="E2087" s="467" t="s">
        <v>259</v>
      </c>
      <c r="F2087" s="472">
        <v>43524</v>
      </c>
      <c r="G2087" s="467" t="s">
        <v>621</v>
      </c>
      <c r="H2087" s="467" t="s">
        <v>2824</v>
      </c>
      <c r="I2087" s="467" t="s">
        <v>2825</v>
      </c>
      <c r="J2087" s="467" t="s">
        <v>612</v>
      </c>
      <c r="K2087" s="467">
        <v>14.29</v>
      </c>
      <c r="L2087" s="467" t="s">
        <v>10</v>
      </c>
      <c r="M2087" s="467">
        <v>18.77</v>
      </c>
      <c r="N2087" s="467" t="s">
        <v>303</v>
      </c>
      <c r="O2087" s="467" t="s">
        <v>2180</v>
      </c>
      <c r="P2087" s="467" t="s">
        <v>307</v>
      </c>
      <c r="Q2087" s="467" t="s">
        <v>2168</v>
      </c>
      <c r="R2087" s="467" t="s">
        <v>2168</v>
      </c>
      <c r="S2087" s="467" t="s">
        <v>61</v>
      </c>
      <c r="T2087" s="467" t="s">
        <v>240</v>
      </c>
      <c r="U2087" s="467" t="s">
        <v>302</v>
      </c>
      <c r="V2087" s="467">
        <v>16.36</v>
      </c>
      <c r="W2087" s="467">
        <v>18.77</v>
      </c>
    </row>
    <row r="2088" spans="1:23">
      <c r="A2088" s="467"/>
      <c r="B2088" s="467"/>
      <c r="C2088" s="468" t="s">
        <v>5088</v>
      </c>
      <c r="D2088" s="467" t="s">
        <v>222</v>
      </c>
      <c r="E2088" s="467" t="s">
        <v>259</v>
      </c>
      <c r="F2088" s="472">
        <v>43524</v>
      </c>
      <c r="G2088" s="467" t="s">
        <v>621</v>
      </c>
      <c r="H2088" s="467" t="s">
        <v>2824</v>
      </c>
      <c r="I2088" s="467" t="s">
        <v>2825</v>
      </c>
      <c r="J2088" s="467" t="s">
        <v>616</v>
      </c>
      <c r="K2088" s="467">
        <v>14.29</v>
      </c>
      <c r="L2088" s="467" t="s">
        <v>10</v>
      </c>
      <c r="M2088" s="467">
        <v>18.77</v>
      </c>
      <c r="N2088" s="467" t="s">
        <v>303</v>
      </c>
      <c r="O2088" s="467" t="s">
        <v>2180</v>
      </c>
      <c r="P2088" s="467" t="s">
        <v>307</v>
      </c>
      <c r="Q2088" s="467" t="s">
        <v>2168</v>
      </c>
      <c r="R2088" s="467" t="s">
        <v>2168</v>
      </c>
      <c r="S2088" s="467" t="s">
        <v>61</v>
      </c>
      <c r="T2088" s="467" t="s">
        <v>240</v>
      </c>
      <c r="U2088" s="467" t="s">
        <v>302</v>
      </c>
      <c r="V2088" s="467">
        <v>16.36</v>
      </c>
      <c r="W2088" s="467">
        <v>18.77</v>
      </c>
    </row>
    <row r="2089" spans="1:23">
      <c r="A2089" s="467"/>
      <c r="B2089" s="467"/>
      <c r="C2089" s="468" t="s">
        <v>5089</v>
      </c>
      <c r="D2089" s="467" t="s">
        <v>222</v>
      </c>
      <c r="E2089" s="467" t="s">
        <v>259</v>
      </c>
      <c r="F2089" s="472">
        <v>43524</v>
      </c>
      <c r="G2089" s="467" t="s">
        <v>621</v>
      </c>
      <c r="H2089" s="467" t="s">
        <v>2824</v>
      </c>
      <c r="I2089" s="467" t="s">
        <v>2825</v>
      </c>
      <c r="J2089" s="467" t="s">
        <v>626</v>
      </c>
      <c r="K2089" s="467">
        <v>2.2799999999999998</v>
      </c>
      <c r="L2089" s="467" t="s">
        <v>10</v>
      </c>
      <c r="M2089" s="467">
        <v>3</v>
      </c>
      <c r="N2089" s="467" t="s">
        <v>303</v>
      </c>
      <c r="O2089" s="467" t="s">
        <v>2180</v>
      </c>
      <c r="P2089" s="467" t="s">
        <v>307</v>
      </c>
      <c r="Q2089" s="467" t="s">
        <v>2168</v>
      </c>
      <c r="R2089" s="467" t="s">
        <v>2168</v>
      </c>
      <c r="S2089" s="467" t="s">
        <v>61</v>
      </c>
      <c r="T2089" s="467" t="s">
        <v>240</v>
      </c>
      <c r="U2089" s="467" t="s">
        <v>302</v>
      </c>
      <c r="V2089" s="467">
        <v>2.61</v>
      </c>
      <c r="W2089" s="467">
        <v>3</v>
      </c>
    </row>
    <row r="2090" spans="1:23">
      <c r="A2090" s="467"/>
      <c r="B2090" s="467"/>
      <c r="C2090" s="468" t="s">
        <v>5090</v>
      </c>
      <c r="D2090" s="467" t="s">
        <v>222</v>
      </c>
      <c r="E2090" s="467" t="s">
        <v>259</v>
      </c>
      <c r="F2090" s="472">
        <v>43524</v>
      </c>
      <c r="G2090" s="467" t="s">
        <v>621</v>
      </c>
      <c r="H2090" s="467" t="s">
        <v>2824</v>
      </c>
      <c r="I2090" s="467" t="s">
        <v>2825</v>
      </c>
      <c r="J2090" s="467" t="s">
        <v>627</v>
      </c>
      <c r="K2090" s="467">
        <v>2.2799999999999998</v>
      </c>
      <c r="L2090" s="467" t="s">
        <v>10</v>
      </c>
      <c r="M2090" s="467">
        <v>3</v>
      </c>
      <c r="N2090" s="467" t="s">
        <v>303</v>
      </c>
      <c r="O2090" s="467" t="s">
        <v>2180</v>
      </c>
      <c r="P2090" s="467" t="s">
        <v>307</v>
      </c>
      <c r="Q2090" s="467" t="s">
        <v>2168</v>
      </c>
      <c r="R2090" s="467" t="s">
        <v>2168</v>
      </c>
      <c r="S2090" s="467" t="s">
        <v>61</v>
      </c>
      <c r="T2090" s="467" t="s">
        <v>240</v>
      </c>
      <c r="U2090" s="467" t="s">
        <v>302</v>
      </c>
      <c r="V2090" s="467">
        <v>2.61</v>
      </c>
      <c r="W2090" s="467">
        <v>3</v>
      </c>
    </row>
    <row r="2091" spans="1:23">
      <c r="A2091" s="467"/>
      <c r="B2091" s="467"/>
      <c r="C2091" s="468" t="s">
        <v>5091</v>
      </c>
      <c r="D2091" s="467" t="s">
        <v>222</v>
      </c>
      <c r="E2091" s="467" t="s">
        <v>259</v>
      </c>
      <c r="F2091" s="472">
        <v>43524</v>
      </c>
      <c r="G2091" s="467" t="s">
        <v>621</v>
      </c>
      <c r="H2091" s="467" t="s">
        <v>2824</v>
      </c>
      <c r="I2091" s="467" t="s">
        <v>2825</v>
      </c>
      <c r="J2091" s="467" t="s">
        <v>628</v>
      </c>
      <c r="K2091" s="467">
        <v>2.2799999999999998</v>
      </c>
      <c r="L2091" s="467" t="s">
        <v>10</v>
      </c>
      <c r="M2091" s="467">
        <v>3</v>
      </c>
      <c r="N2091" s="467" t="s">
        <v>303</v>
      </c>
      <c r="O2091" s="467" t="s">
        <v>2180</v>
      </c>
      <c r="P2091" s="467" t="s">
        <v>307</v>
      </c>
      <c r="Q2091" s="467" t="s">
        <v>2168</v>
      </c>
      <c r="R2091" s="467" t="s">
        <v>2168</v>
      </c>
      <c r="S2091" s="467" t="s">
        <v>61</v>
      </c>
      <c r="T2091" s="467" t="s">
        <v>240</v>
      </c>
      <c r="U2091" s="467" t="s">
        <v>302</v>
      </c>
      <c r="V2091" s="467">
        <v>2.61</v>
      </c>
      <c r="W2091" s="467">
        <v>3</v>
      </c>
    </row>
    <row r="2092" spans="1:23">
      <c r="A2092" s="467"/>
      <c r="B2092" s="467"/>
      <c r="C2092" s="468" t="s">
        <v>5092</v>
      </c>
      <c r="D2092" s="467" t="s">
        <v>222</v>
      </c>
      <c r="E2092" s="467" t="s">
        <v>259</v>
      </c>
      <c r="F2092" s="472">
        <v>43524</v>
      </c>
      <c r="G2092" s="467" t="s">
        <v>621</v>
      </c>
      <c r="H2092" s="467" t="s">
        <v>2824</v>
      </c>
      <c r="I2092" s="467" t="s">
        <v>2825</v>
      </c>
      <c r="J2092" s="467" t="s">
        <v>608</v>
      </c>
      <c r="K2092" s="467">
        <v>11.77</v>
      </c>
      <c r="L2092" s="467" t="s">
        <v>10</v>
      </c>
      <c r="M2092" s="467">
        <v>15.46</v>
      </c>
      <c r="N2092" s="467" t="s">
        <v>303</v>
      </c>
      <c r="O2092" s="467" t="s">
        <v>2180</v>
      </c>
      <c r="P2092" s="467" t="s">
        <v>307</v>
      </c>
      <c r="Q2092" s="467" t="s">
        <v>2168</v>
      </c>
      <c r="R2092" s="467" t="s">
        <v>2168</v>
      </c>
      <c r="S2092" s="467" t="s">
        <v>61</v>
      </c>
      <c r="T2092" s="467" t="s">
        <v>240</v>
      </c>
      <c r="U2092" s="467" t="s">
        <v>302</v>
      </c>
      <c r="V2092" s="467">
        <v>13.48</v>
      </c>
      <c r="W2092" s="467">
        <v>15.46</v>
      </c>
    </row>
    <row r="2093" spans="1:23">
      <c r="A2093" s="467"/>
      <c r="B2093" s="467"/>
      <c r="C2093" s="468" t="s">
        <v>5093</v>
      </c>
      <c r="D2093" s="467" t="s">
        <v>222</v>
      </c>
      <c r="E2093" s="467" t="s">
        <v>259</v>
      </c>
      <c r="F2093" s="472">
        <v>43524</v>
      </c>
      <c r="G2093" s="467" t="s">
        <v>621</v>
      </c>
      <c r="H2093" s="467" t="s">
        <v>2824</v>
      </c>
      <c r="I2093" s="467" t="s">
        <v>2825</v>
      </c>
      <c r="J2093" s="467" t="s">
        <v>608</v>
      </c>
      <c r="K2093" s="467">
        <v>35.33</v>
      </c>
      <c r="L2093" s="467" t="s">
        <v>10</v>
      </c>
      <c r="M2093" s="467">
        <v>46.4</v>
      </c>
      <c r="N2093" s="467" t="s">
        <v>303</v>
      </c>
      <c r="O2093" s="467" t="s">
        <v>2180</v>
      </c>
      <c r="P2093" s="467" t="s">
        <v>307</v>
      </c>
      <c r="Q2093" s="467" t="s">
        <v>2168</v>
      </c>
      <c r="R2093" s="467" t="s">
        <v>2168</v>
      </c>
      <c r="S2093" s="467" t="s">
        <v>61</v>
      </c>
      <c r="T2093" s="467" t="s">
        <v>240</v>
      </c>
      <c r="U2093" s="467" t="s">
        <v>302</v>
      </c>
      <c r="V2093" s="467">
        <v>40.450000000000003</v>
      </c>
      <c r="W2093" s="467">
        <v>46.4</v>
      </c>
    </row>
    <row r="2094" spans="1:23">
      <c r="A2094" s="467"/>
      <c r="B2094" s="467"/>
      <c r="C2094" s="468" t="s">
        <v>5094</v>
      </c>
      <c r="D2094" s="467" t="s">
        <v>222</v>
      </c>
      <c r="E2094" s="467" t="s">
        <v>259</v>
      </c>
      <c r="F2094" s="472">
        <v>43524</v>
      </c>
      <c r="G2094" s="467" t="s">
        <v>621</v>
      </c>
      <c r="H2094" s="467" t="s">
        <v>2824</v>
      </c>
      <c r="I2094" s="467" t="s">
        <v>2825</v>
      </c>
      <c r="J2094" s="467" t="s">
        <v>608</v>
      </c>
      <c r="K2094" s="467">
        <v>52.94</v>
      </c>
      <c r="L2094" s="467" t="s">
        <v>10</v>
      </c>
      <c r="M2094" s="467">
        <v>69.540000000000006</v>
      </c>
      <c r="N2094" s="467" t="s">
        <v>303</v>
      </c>
      <c r="O2094" s="467" t="s">
        <v>2180</v>
      </c>
      <c r="P2094" s="467" t="s">
        <v>307</v>
      </c>
      <c r="Q2094" s="467" t="s">
        <v>2168</v>
      </c>
      <c r="R2094" s="467" t="s">
        <v>2168</v>
      </c>
      <c r="S2094" s="467" t="s">
        <v>61</v>
      </c>
      <c r="T2094" s="467" t="s">
        <v>240</v>
      </c>
      <c r="U2094" s="467" t="s">
        <v>302</v>
      </c>
      <c r="V2094" s="467">
        <v>60.61</v>
      </c>
      <c r="W2094" s="467">
        <v>69.540000000000006</v>
      </c>
    </row>
    <row r="2095" spans="1:23">
      <c r="A2095" s="467"/>
      <c r="B2095" s="467"/>
      <c r="C2095" s="468" t="s">
        <v>5095</v>
      </c>
      <c r="D2095" s="467" t="s">
        <v>222</v>
      </c>
      <c r="E2095" s="467" t="s">
        <v>259</v>
      </c>
      <c r="F2095" s="472">
        <v>43524</v>
      </c>
      <c r="G2095" s="467" t="s">
        <v>629</v>
      </c>
      <c r="H2095" s="467" t="s">
        <v>2824</v>
      </c>
      <c r="I2095" s="467" t="s">
        <v>2825</v>
      </c>
      <c r="J2095" s="467" t="s">
        <v>608</v>
      </c>
      <c r="K2095" s="467">
        <v>2.1800000000000002</v>
      </c>
      <c r="L2095" s="467" t="s">
        <v>10</v>
      </c>
      <c r="M2095" s="467">
        <v>2.86</v>
      </c>
      <c r="N2095" s="467" t="s">
        <v>303</v>
      </c>
      <c r="O2095" s="467" t="s">
        <v>2180</v>
      </c>
      <c r="P2095" s="467" t="s">
        <v>307</v>
      </c>
      <c r="Q2095" s="467" t="s">
        <v>2168</v>
      </c>
      <c r="R2095" s="467" t="s">
        <v>2168</v>
      </c>
      <c r="S2095" s="467" t="s">
        <v>61</v>
      </c>
      <c r="T2095" s="467" t="s">
        <v>240</v>
      </c>
      <c r="U2095" s="467" t="s">
        <v>302</v>
      </c>
      <c r="V2095" s="467">
        <v>2.5</v>
      </c>
      <c r="W2095" s="467">
        <v>2.86</v>
      </c>
    </row>
    <row r="2096" spans="1:23">
      <c r="A2096" s="467"/>
      <c r="B2096" s="467"/>
      <c r="C2096" s="468" t="s">
        <v>5096</v>
      </c>
      <c r="D2096" s="467" t="s">
        <v>222</v>
      </c>
      <c r="E2096" s="467" t="s">
        <v>259</v>
      </c>
      <c r="F2096" s="472">
        <v>43524</v>
      </c>
      <c r="G2096" s="467" t="s">
        <v>630</v>
      </c>
      <c r="H2096" s="467" t="s">
        <v>2824</v>
      </c>
      <c r="I2096" s="467" t="s">
        <v>2825</v>
      </c>
      <c r="J2096" s="467" t="s">
        <v>631</v>
      </c>
      <c r="K2096" s="467">
        <v>6.85</v>
      </c>
      <c r="L2096" s="467" t="s">
        <v>10</v>
      </c>
      <c r="M2096" s="467">
        <v>9</v>
      </c>
      <c r="N2096" s="467" t="s">
        <v>303</v>
      </c>
      <c r="O2096" s="467" t="s">
        <v>2180</v>
      </c>
      <c r="P2096" s="467" t="s">
        <v>307</v>
      </c>
      <c r="Q2096" s="467" t="s">
        <v>2168</v>
      </c>
      <c r="R2096" s="467" t="s">
        <v>2168</v>
      </c>
      <c r="S2096" s="467" t="s">
        <v>61</v>
      </c>
      <c r="T2096" s="467" t="s">
        <v>240</v>
      </c>
      <c r="U2096" s="467" t="s">
        <v>302</v>
      </c>
      <c r="V2096" s="467">
        <v>7.84</v>
      </c>
      <c r="W2096" s="467">
        <v>9</v>
      </c>
    </row>
    <row r="2097" spans="1:23">
      <c r="A2097" s="467"/>
      <c r="B2097" s="467"/>
      <c r="C2097" s="468" t="s">
        <v>5097</v>
      </c>
      <c r="D2097" s="467" t="s">
        <v>222</v>
      </c>
      <c r="E2097" s="467" t="s">
        <v>259</v>
      </c>
      <c r="F2097" s="472">
        <v>43524</v>
      </c>
      <c r="G2097" s="467" t="s">
        <v>630</v>
      </c>
      <c r="H2097" s="467" t="s">
        <v>2824</v>
      </c>
      <c r="I2097" s="467" t="s">
        <v>2825</v>
      </c>
      <c r="J2097" s="467" t="s">
        <v>632</v>
      </c>
      <c r="K2097" s="467">
        <v>1.1000000000000001</v>
      </c>
      <c r="L2097" s="467" t="s">
        <v>10</v>
      </c>
      <c r="M2097" s="467">
        <v>1.44</v>
      </c>
      <c r="N2097" s="467" t="s">
        <v>303</v>
      </c>
      <c r="O2097" s="467" t="s">
        <v>2180</v>
      </c>
      <c r="P2097" s="467" t="s">
        <v>307</v>
      </c>
      <c r="Q2097" s="467" t="s">
        <v>2168</v>
      </c>
      <c r="R2097" s="467" t="s">
        <v>2168</v>
      </c>
      <c r="S2097" s="467" t="s">
        <v>61</v>
      </c>
      <c r="T2097" s="467" t="s">
        <v>240</v>
      </c>
      <c r="U2097" s="467" t="s">
        <v>302</v>
      </c>
      <c r="V2097" s="467">
        <v>1.26</v>
      </c>
      <c r="W2097" s="467">
        <v>1.44</v>
      </c>
    </row>
    <row r="2098" spans="1:23">
      <c r="A2098" s="467"/>
      <c r="B2098" s="467"/>
      <c r="C2098" s="468" t="s">
        <v>5098</v>
      </c>
      <c r="D2098" s="467" t="s">
        <v>222</v>
      </c>
      <c r="E2098" s="467" t="s">
        <v>259</v>
      </c>
      <c r="F2098" s="472">
        <v>43555</v>
      </c>
      <c r="G2098" s="467" t="s">
        <v>404</v>
      </c>
      <c r="H2098" s="467" t="s">
        <v>3084</v>
      </c>
      <c r="I2098" s="467" t="s">
        <v>2170</v>
      </c>
      <c r="J2098" s="467" t="s">
        <v>598</v>
      </c>
      <c r="K2098" s="467">
        <v>9.17</v>
      </c>
      <c r="L2098" s="467" t="s">
        <v>10</v>
      </c>
      <c r="M2098" s="467">
        <v>12.17</v>
      </c>
      <c r="N2098" s="467" t="s">
        <v>303</v>
      </c>
      <c r="O2098" s="467" t="s">
        <v>2180</v>
      </c>
      <c r="P2098" s="467" t="s">
        <v>307</v>
      </c>
      <c r="Q2098" s="467" t="s">
        <v>2168</v>
      </c>
      <c r="R2098" s="467" t="s">
        <v>2168</v>
      </c>
      <c r="S2098" s="467" t="s">
        <v>61</v>
      </c>
      <c r="T2098" s="467" t="s">
        <v>240</v>
      </c>
      <c r="U2098" s="467" t="s">
        <v>302</v>
      </c>
      <c r="V2098" s="467">
        <v>10.72</v>
      </c>
      <c r="W2098" s="467">
        <v>12.17</v>
      </c>
    </row>
    <row r="2099" spans="1:23">
      <c r="A2099" s="467"/>
      <c r="B2099" s="467"/>
      <c r="C2099" s="468" t="s">
        <v>5099</v>
      </c>
      <c r="D2099" s="467" t="s">
        <v>222</v>
      </c>
      <c r="E2099" s="467" t="s">
        <v>259</v>
      </c>
      <c r="F2099" s="472">
        <v>43555</v>
      </c>
      <c r="G2099" s="467" t="s">
        <v>633</v>
      </c>
      <c r="H2099" s="467" t="s">
        <v>3084</v>
      </c>
      <c r="I2099" s="467" t="s">
        <v>2170</v>
      </c>
      <c r="J2099" s="467" t="s">
        <v>608</v>
      </c>
      <c r="K2099" s="467">
        <v>3.06</v>
      </c>
      <c r="L2099" s="467" t="s">
        <v>10</v>
      </c>
      <c r="M2099" s="467">
        <v>4.0599999999999996</v>
      </c>
      <c r="N2099" s="467" t="s">
        <v>303</v>
      </c>
      <c r="O2099" s="467" t="s">
        <v>2180</v>
      </c>
      <c r="P2099" s="467" t="s">
        <v>307</v>
      </c>
      <c r="Q2099" s="467" t="s">
        <v>2168</v>
      </c>
      <c r="R2099" s="467" t="s">
        <v>2168</v>
      </c>
      <c r="S2099" s="467" t="s">
        <v>61</v>
      </c>
      <c r="T2099" s="467" t="s">
        <v>240</v>
      </c>
      <c r="U2099" s="467" t="s">
        <v>302</v>
      </c>
      <c r="V2099" s="467">
        <v>3.58</v>
      </c>
      <c r="W2099" s="467">
        <v>4.0599999999999996</v>
      </c>
    </row>
    <row r="2100" spans="1:23">
      <c r="A2100" s="467"/>
      <c r="B2100" s="467"/>
      <c r="C2100" s="468" t="s">
        <v>5100</v>
      </c>
      <c r="D2100" s="467" t="s">
        <v>222</v>
      </c>
      <c r="E2100" s="467" t="s">
        <v>259</v>
      </c>
      <c r="F2100" s="472">
        <v>43555</v>
      </c>
      <c r="G2100" s="467" t="s">
        <v>633</v>
      </c>
      <c r="H2100" s="467" t="s">
        <v>3084</v>
      </c>
      <c r="I2100" s="467" t="s">
        <v>2170</v>
      </c>
      <c r="J2100" s="467" t="s">
        <v>608</v>
      </c>
      <c r="K2100" s="467">
        <v>1.75</v>
      </c>
      <c r="L2100" s="467" t="s">
        <v>10</v>
      </c>
      <c r="M2100" s="467">
        <v>2.3199999999999998</v>
      </c>
      <c r="N2100" s="467" t="s">
        <v>303</v>
      </c>
      <c r="O2100" s="467" t="s">
        <v>2180</v>
      </c>
      <c r="P2100" s="467" t="s">
        <v>307</v>
      </c>
      <c r="Q2100" s="467" t="s">
        <v>2168</v>
      </c>
      <c r="R2100" s="467" t="s">
        <v>2168</v>
      </c>
      <c r="S2100" s="467" t="s">
        <v>61</v>
      </c>
      <c r="T2100" s="467" t="s">
        <v>240</v>
      </c>
      <c r="U2100" s="467" t="s">
        <v>302</v>
      </c>
      <c r="V2100" s="467">
        <v>2.0499999999999998</v>
      </c>
      <c r="W2100" s="467">
        <v>2.3199999999999998</v>
      </c>
    </row>
    <row r="2101" spans="1:23">
      <c r="A2101" s="467"/>
      <c r="B2101" s="467"/>
      <c r="C2101" s="468" t="s">
        <v>5101</v>
      </c>
      <c r="D2101" s="467" t="s">
        <v>222</v>
      </c>
      <c r="E2101" s="467" t="s">
        <v>259</v>
      </c>
      <c r="F2101" s="472">
        <v>43555</v>
      </c>
      <c r="G2101" s="467" t="s">
        <v>633</v>
      </c>
      <c r="H2101" s="467" t="s">
        <v>3084</v>
      </c>
      <c r="I2101" s="467" t="s">
        <v>2170</v>
      </c>
      <c r="J2101" s="467" t="s">
        <v>600</v>
      </c>
      <c r="K2101" s="467">
        <v>5.0199999999999996</v>
      </c>
      <c r="L2101" s="467" t="s">
        <v>10</v>
      </c>
      <c r="M2101" s="467">
        <v>6.66</v>
      </c>
      <c r="N2101" s="467" t="s">
        <v>303</v>
      </c>
      <c r="O2101" s="467" t="s">
        <v>2180</v>
      </c>
      <c r="P2101" s="467" t="s">
        <v>307</v>
      </c>
      <c r="Q2101" s="467" t="s">
        <v>2168</v>
      </c>
      <c r="R2101" s="467" t="s">
        <v>2168</v>
      </c>
      <c r="S2101" s="467" t="s">
        <v>61</v>
      </c>
      <c r="T2101" s="467" t="s">
        <v>240</v>
      </c>
      <c r="U2101" s="467" t="s">
        <v>302</v>
      </c>
      <c r="V2101" s="467">
        <v>5.87</v>
      </c>
      <c r="W2101" s="467">
        <v>6.66</v>
      </c>
    </row>
    <row r="2102" spans="1:23">
      <c r="A2102" s="467"/>
      <c r="B2102" s="467"/>
      <c r="C2102" s="468" t="s">
        <v>5102</v>
      </c>
      <c r="D2102" s="467" t="s">
        <v>222</v>
      </c>
      <c r="E2102" s="467" t="s">
        <v>259</v>
      </c>
      <c r="F2102" s="472">
        <v>43555</v>
      </c>
      <c r="G2102" s="467" t="s">
        <v>633</v>
      </c>
      <c r="H2102" s="467" t="s">
        <v>3084</v>
      </c>
      <c r="I2102" s="467" t="s">
        <v>2170</v>
      </c>
      <c r="J2102" s="467" t="s">
        <v>601</v>
      </c>
      <c r="K2102" s="467">
        <v>5.0199999999999996</v>
      </c>
      <c r="L2102" s="467" t="s">
        <v>10</v>
      </c>
      <c r="M2102" s="467">
        <v>6.66</v>
      </c>
      <c r="N2102" s="467" t="s">
        <v>303</v>
      </c>
      <c r="O2102" s="467" t="s">
        <v>2180</v>
      </c>
      <c r="P2102" s="467" t="s">
        <v>307</v>
      </c>
      <c r="Q2102" s="467" t="s">
        <v>2168</v>
      </c>
      <c r="R2102" s="467" t="s">
        <v>2168</v>
      </c>
      <c r="S2102" s="467" t="s">
        <v>61</v>
      </c>
      <c r="T2102" s="467" t="s">
        <v>240</v>
      </c>
      <c r="U2102" s="467" t="s">
        <v>302</v>
      </c>
      <c r="V2102" s="467">
        <v>5.87</v>
      </c>
      <c r="W2102" s="467">
        <v>6.66</v>
      </c>
    </row>
    <row r="2103" spans="1:23">
      <c r="A2103" s="467"/>
      <c r="B2103" s="467"/>
      <c r="C2103" s="468" t="s">
        <v>5103</v>
      </c>
      <c r="D2103" s="467" t="s">
        <v>222</v>
      </c>
      <c r="E2103" s="467" t="s">
        <v>259</v>
      </c>
      <c r="F2103" s="472">
        <v>43555</v>
      </c>
      <c r="G2103" s="467" t="s">
        <v>633</v>
      </c>
      <c r="H2103" s="467" t="s">
        <v>3084</v>
      </c>
      <c r="I2103" s="467" t="s">
        <v>2170</v>
      </c>
      <c r="J2103" s="467" t="s">
        <v>602</v>
      </c>
      <c r="K2103" s="467">
        <v>5.0199999999999996</v>
      </c>
      <c r="L2103" s="467" t="s">
        <v>10</v>
      </c>
      <c r="M2103" s="467">
        <v>6.66</v>
      </c>
      <c r="N2103" s="467" t="s">
        <v>303</v>
      </c>
      <c r="O2103" s="467" t="s">
        <v>2180</v>
      </c>
      <c r="P2103" s="467" t="s">
        <v>307</v>
      </c>
      <c r="Q2103" s="467" t="s">
        <v>2168</v>
      </c>
      <c r="R2103" s="467" t="s">
        <v>2168</v>
      </c>
      <c r="S2103" s="467" t="s">
        <v>61</v>
      </c>
      <c r="T2103" s="467" t="s">
        <v>240</v>
      </c>
      <c r="U2103" s="467" t="s">
        <v>302</v>
      </c>
      <c r="V2103" s="467">
        <v>5.87</v>
      </c>
      <c r="W2103" s="467">
        <v>6.66</v>
      </c>
    </row>
    <row r="2104" spans="1:23">
      <c r="A2104" s="467"/>
      <c r="B2104" s="467"/>
      <c r="C2104" s="468" t="s">
        <v>5104</v>
      </c>
      <c r="D2104" s="467" t="s">
        <v>222</v>
      </c>
      <c r="E2104" s="467" t="s">
        <v>259</v>
      </c>
      <c r="F2104" s="472">
        <v>43555</v>
      </c>
      <c r="G2104" s="467" t="s">
        <v>633</v>
      </c>
      <c r="H2104" s="467" t="s">
        <v>3084</v>
      </c>
      <c r="I2104" s="467" t="s">
        <v>2170</v>
      </c>
      <c r="J2104" s="467" t="s">
        <v>603</v>
      </c>
      <c r="K2104" s="467">
        <v>5.0199999999999996</v>
      </c>
      <c r="L2104" s="467" t="s">
        <v>10</v>
      </c>
      <c r="M2104" s="467">
        <v>6.66</v>
      </c>
      <c r="N2104" s="467" t="s">
        <v>303</v>
      </c>
      <c r="O2104" s="467" t="s">
        <v>2180</v>
      </c>
      <c r="P2104" s="467" t="s">
        <v>307</v>
      </c>
      <c r="Q2104" s="467" t="s">
        <v>2168</v>
      </c>
      <c r="R2104" s="467" t="s">
        <v>2168</v>
      </c>
      <c r="S2104" s="467" t="s">
        <v>61</v>
      </c>
      <c r="T2104" s="467" t="s">
        <v>240</v>
      </c>
      <c r="U2104" s="467" t="s">
        <v>302</v>
      </c>
      <c r="V2104" s="467">
        <v>5.87</v>
      </c>
      <c r="W2104" s="467">
        <v>6.66</v>
      </c>
    </row>
    <row r="2105" spans="1:23">
      <c r="A2105" s="467"/>
      <c r="B2105" s="467"/>
      <c r="C2105" s="468" t="s">
        <v>5105</v>
      </c>
      <c r="D2105" s="467" t="s">
        <v>222</v>
      </c>
      <c r="E2105" s="467" t="s">
        <v>259</v>
      </c>
      <c r="F2105" s="472">
        <v>43555</v>
      </c>
      <c r="G2105" s="467" t="s">
        <v>633</v>
      </c>
      <c r="H2105" s="467" t="s">
        <v>3084</v>
      </c>
      <c r="I2105" s="467" t="s">
        <v>2170</v>
      </c>
      <c r="J2105" s="467" t="s">
        <v>604</v>
      </c>
      <c r="K2105" s="467">
        <v>5.03</v>
      </c>
      <c r="L2105" s="467" t="s">
        <v>10</v>
      </c>
      <c r="M2105" s="467">
        <v>6.68</v>
      </c>
      <c r="N2105" s="467" t="s">
        <v>303</v>
      </c>
      <c r="O2105" s="467" t="s">
        <v>2180</v>
      </c>
      <c r="P2105" s="467" t="s">
        <v>307</v>
      </c>
      <c r="Q2105" s="467" t="s">
        <v>2168</v>
      </c>
      <c r="R2105" s="467" t="s">
        <v>2168</v>
      </c>
      <c r="S2105" s="467" t="s">
        <v>61</v>
      </c>
      <c r="T2105" s="467" t="s">
        <v>240</v>
      </c>
      <c r="U2105" s="467" t="s">
        <v>302</v>
      </c>
      <c r="V2105" s="467">
        <v>5.88</v>
      </c>
      <c r="W2105" s="467">
        <v>6.68</v>
      </c>
    </row>
    <row r="2106" spans="1:23">
      <c r="A2106" s="467"/>
      <c r="B2106" s="467"/>
      <c r="C2106" s="468" t="s">
        <v>5106</v>
      </c>
      <c r="D2106" s="467" t="s">
        <v>222</v>
      </c>
      <c r="E2106" s="467" t="s">
        <v>259</v>
      </c>
      <c r="F2106" s="472">
        <v>43555</v>
      </c>
      <c r="G2106" s="467" t="s">
        <v>633</v>
      </c>
      <c r="H2106" s="467" t="s">
        <v>3084</v>
      </c>
      <c r="I2106" s="467" t="s">
        <v>2170</v>
      </c>
      <c r="J2106" s="467" t="s">
        <v>605</v>
      </c>
      <c r="K2106" s="467">
        <v>5.03</v>
      </c>
      <c r="L2106" s="467" t="s">
        <v>10</v>
      </c>
      <c r="M2106" s="467">
        <v>6.68</v>
      </c>
      <c r="N2106" s="467" t="s">
        <v>303</v>
      </c>
      <c r="O2106" s="467" t="s">
        <v>2180</v>
      </c>
      <c r="P2106" s="467" t="s">
        <v>307</v>
      </c>
      <c r="Q2106" s="467" t="s">
        <v>2168</v>
      </c>
      <c r="R2106" s="467" t="s">
        <v>2168</v>
      </c>
      <c r="S2106" s="467" t="s">
        <v>61</v>
      </c>
      <c r="T2106" s="467" t="s">
        <v>240</v>
      </c>
      <c r="U2106" s="467" t="s">
        <v>302</v>
      </c>
      <c r="V2106" s="467">
        <v>5.88</v>
      </c>
      <c r="W2106" s="467">
        <v>6.68</v>
      </c>
    </row>
    <row r="2107" spans="1:23">
      <c r="A2107" s="467"/>
      <c r="B2107" s="467"/>
      <c r="C2107" s="468" t="s">
        <v>5107</v>
      </c>
      <c r="D2107" s="467" t="s">
        <v>222</v>
      </c>
      <c r="E2107" s="467" t="s">
        <v>259</v>
      </c>
      <c r="F2107" s="472">
        <v>43555</v>
      </c>
      <c r="G2107" s="467" t="s">
        <v>633</v>
      </c>
      <c r="H2107" s="467" t="s">
        <v>3084</v>
      </c>
      <c r="I2107" s="467" t="s">
        <v>2170</v>
      </c>
      <c r="J2107" s="467" t="s">
        <v>606</v>
      </c>
      <c r="K2107" s="467">
        <v>5.03</v>
      </c>
      <c r="L2107" s="467" t="s">
        <v>10</v>
      </c>
      <c r="M2107" s="467">
        <v>6.68</v>
      </c>
      <c r="N2107" s="467" t="s">
        <v>303</v>
      </c>
      <c r="O2107" s="467" t="s">
        <v>2180</v>
      </c>
      <c r="P2107" s="467" t="s">
        <v>307</v>
      </c>
      <c r="Q2107" s="467" t="s">
        <v>2168</v>
      </c>
      <c r="R2107" s="467" t="s">
        <v>2168</v>
      </c>
      <c r="S2107" s="467" t="s">
        <v>61</v>
      </c>
      <c r="T2107" s="467" t="s">
        <v>240</v>
      </c>
      <c r="U2107" s="467" t="s">
        <v>302</v>
      </c>
      <c r="V2107" s="467">
        <v>5.88</v>
      </c>
      <c r="W2107" s="467">
        <v>6.68</v>
      </c>
    </row>
    <row r="2108" spans="1:23">
      <c r="A2108" s="467"/>
      <c r="B2108" s="467"/>
      <c r="C2108" s="468" t="s">
        <v>5108</v>
      </c>
      <c r="D2108" s="467" t="s">
        <v>222</v>
      </c>
      <c r="E2108" s="467" t="s">
        <v>259</v>
      </c>
      <c r="F2108" s="472">
        <v>43555</v>
      </c>
      <c r="G2108" s="467" t="s">
        <v>633</v>
      </c>
      <c r="H2108" s="467" t="s">
        <v>3084</v>
      </c>
      <c r="I2108" s="467" t="s">
        <v>2170</v>
      </c>
      <c r="J2108" s="467" t="s">
        <v>634</v>
      </c>
      <c r="K2108" s="467">
        <v>3.22</v>
      </c>
      <c r="L2108" s="467" t="s">
        <v>10</v>
      </c>
      <c r="M2108" s="467">
        <v>4.2699999999999996</v>
      </c>
      <c r="N2108" s="467" t="s">
        <v>303</v>
      </c>
      <c r="O2108" s="467" t="s">
        <v>2180</v>
      </c>
      <c r="P2108" s="467" t="s">
        <v>307</v>
      </c>
      <c r="Q2108" s="467" t="s">
        <v>2168</v>
      </c>
      <c r="R2108" s="467" t="s">
        <v>2168</v>
      </c>
      <c r="S2108" s="467" t="s">
        <v>61</v>
      </c>
      <c r="T2108" s="467" t="s">
        <v>240</v>
      </c>
      <c r="U2108" s="467" t="s">
        <v>302</v>
      </c>
      <c r="V2108" s="467">
        <v>3.77</v>
      </c>
      <c r="W2108" s="467">
        <v>4.2699999999999996</v>
      </c>
    </row>
    <row r="2109" spans="1:23">
      <c r="A2109" s="467"/>
      <c r="B2109" s="467"/>
      <c r="C2109" s="468" t="s">
        <v>5109</v>
      </c>
      <c r="D2109" s="467" t="s">
        <v>222</v>
      </c>
      <c r="E2109" s="467" t="s">
        <v>259</v>
      </c>
      <c r="F2109" s="472">
        <v>43555</v>
      </c>
      <c r="G2109" s="467" t="s">
        <v>633</v>
      </c>
      <c r="H2109" s="467" t="s">
        <v>3084</v>
      </c>
      <c r="I2109" s="467" t="s">
        <v>2170</v>
      </c>
      <c r="J2109" s="467" t="s">
        <v>608</v>
      </c>
      <c r="K2109" s="467">
        <v>4.95</v>
      </c>
      <c r="L2109" s="467" t="s">
        <v>10</v>
      </c>
      <c r="M2109" s="467">
        <v>6.57</v>
      </c>
      <c r="N2109" s="467" t="s">
        <v>303</v>
      </c>
      <c r="O2109" s="467" t="s">
        <v>2180</v>
      </c>
      <c r="P2109" s="467" t="s">
        <v>307</v>
      </c>
      <c r="Q2109" s="467" t="s">
        <v>2168</v>
      </c>
      <c r="R2109" s="467" t="s">
        <v>2168</v>
      </c>
      <c r="S2109" s="467" t="s">
        <v>61</v>
      </c>
      <c r="T2109" s="467" t="s">
        <v>240</v>
      </c>
      <c r="U2109" s="467" t="s">
        <v>302</v>
      </c>
      <c r="V2109" s="467">
        <v>5.79</v>
      </c>
      <c r="W2109" s="467">
        <v>6.57</v>
      </c>
    </row>
    <row r="2110" spans="1:23">
      <c r="A2110" s="467"/>
      <c r="B2110" s="467"/>
      <c r="C2110" s="468" t="s">
        <v>5110</v>
      </c>
      <c r="D2110" s="467" t="s">
        <v>222</v>
      </c>
      <c r="E2110" s="467" t="s">
        <v>259</v>
      </c>
      <c r="F2110" s="472">
        <v>43555</v>
      </c>
      <c r="G2110" s="467" t="s">
        <v>633</v>
      </c>
      <c r="H2110" s="467" t="s">
        <v>3084</v>
      </c>
      <c r="I2110" s="467" t="s">
        <v>2170</v>
      </c>
      <c r="J2110" s="467" t="s">
        <v>608</v>
      </c>
      <c r="K2110" s="467">
        <v>5.75</v>
      </c>
      <c r="L2110" s="467" t="s">
        <v>10</v>
      </c>
      <c r="M2110" s="467">
        <v>7.63</v>
      </c>
      <c r="N2110" s="467" t="s">
        <v>303</v>
      </c>
      <c r="O2110" s="467" t="s">
        <v>2180</v>
      </c>
      <c r="P2110" s="467" t="s">
        <v>307</v>
      </c>
      <c r="Q2110" s="467" t="s">
        <v>2168</v>
      </c>
      <c r="R2110" s="467" t="s">
        <v>2168</v>
      </c>
      <c r="S2110" s="467" t="s">
        <v>61</v>
      </c>
      <c r="T2110" s="467" t="s">
        <v>240</v>
      </c>
      <c r="U2110" s="467" t="s">
        <v>302</v>
      </c>
      <c r="V2110" s="467">
        <v>6.72</v>
      </c>
      <c r="W2110" s="467">
        <v>7.63</v>
      </c>
    </row>
    <row r="2111" spans="1:23">
      <c r="A2111" s="467"/>
      <c r="B2111" s="467"/>
      <c r="C2111" s="468" t="s">
        <v>5111</v>
      </c>
      <c r="D2111" s="467" t="s">
        <v>222</v>
      </c>
      <c r="E2111" s="467" t="s">
        <v>259</v>
      </c>
      <c r="F2111" s="472">
        <v>43555</v>
      </c>
      <c r="G2111" s="467" t="s">
        <v>633</v>
      </c>
      <c r="H2111" s="467" t="s">
        <v>3084</v>
      </c>
      <c r="I2111" s="467" t="s">
        <v>2170</v>
      </c>
      <c r="J2111" s="467" t="s">
        <v>608</v>
      </c>
      <c r="K2111" s="467">
        <v>4.37</v>
      </c>
      <c r="L2111" s="467" t="s">
        <v>10</v>
      </c>
      <c r="M2111" s="467">
        <v>5.8</v>
      </c>
      <c r="N2111" s="467" t="s">
        <v>303</v>
      </c>
      <c r="O2111" s="467" t="s">
        <v>2180</v>
      </c>
      <c r="P2111" s="467" t="s">
        <v>307</v>
      </c>
      <c r="Q2111" s="467" t="s">
        <v>2168</v>
      </c>
      <c r="R2111" s="467" t="s">
        <v>2168</v>
      </c>
      <c r="S2111" s="467" t="s">
        <v>61</v>
      </c>
      <c r="T2111" s="467" t="s">
        <v>240</v>
      </c>
      <c r="U2111" s="467" t="s">
        <v>302</v>
      </c>
      <c r="V2111" s="467">
        <v>5.1100000000000003</v>
      </c>
      <c r="W2111" s="467">
        <v>5.8</v>
      </c>
    </row>
    <row r="2112" spans="1:23">
      <c r="A2112" s="467"/>
      <c r="B2112" s="467"/>
      <c r="C2112" s="468" t="s">
        <v>5112</v>
      </c>
      <c r="D2112" s="467" t="s">
        <v>222</v>
      </c>
      <c r="E2112" s="467" t="s">
        <v>259</v>
      </c>
      <c r="F2112" s="472">
        <v>43555</v>
      </c>
      <c r="G2112" s="467" t="s">
        <v>633</v>
      </c>
      <c r="H2112" s="467" t="s">
        <v>3084</v>
      </c>
      <c r="I2112" s="467" t="s">
        <v>2170</v>
      </c>
      <c r="J2112" s="467" t="s">
        <v>608</v>
      </c>
      <c r="K2112" s="467">
        <v>9.76</v>
      </c>
      <c r="L2112" s="467" t="s">
        <v>10</v>
      </c>
      <c r="M2112" s="467">
        <v>12.96</v>
      </c>
      <c r="N2112" s="467" t="s">
        <v>303</v>
      </c>
      <c r="O2112" s="467" t="s">
        <v>2180</v>
      </c>
      <c r="P2112" s="467" t="s">
        <v>307</v>
      </c>
      <c r="Q2112" s="467" t="s">
        <v>2168</v>
      </c>
      <c r="R2112" s="467" t="s">
        <v>2168</v>
      </c>
      <c r="S2112" s="467" t="s">
        <v>61</v>
      </c>
      <c r="T2112" s="467" t="s">
        <v>240</v>
      </c>
      <c r="U2112" s="467" t="s">
        <v>302</v>
      </c>
      <c r="V2112" s="467">
        <v>11.41</v>
      </c>
      <c r="W2112" s="467">
        <v>12.96</v>
      </c>
    </row>
    <row r="2113" spans="1:23">
      <c r="A2113" s="467"/>
      <c r="B2113" s="467"/>
      <c r="C2113" s="468" t="s">
        <v>5113</v>
      </c>
      <c r="D2113" s="467" t="s">
        <v>222</v>
      </c>
      <c r="E2113" s="467" t="s">
        <v>259</v>
      </c>
      <c r="F2113" s="472">
        <v>43555</v>
      </c>
      <c r="G2113" s="467" t="s">
        <v>633</v>
      </c>
      <c r="H2113" s="467" t="s">
        <v>3084</v>
      </c>
      <c r="I2113" s="467" t="s">
        <v>2170</v>
      </c>
      <c r="J2113" s="467" t="s">
        <v>608</v>
      </c>
      <c r="K2113" s="467">
        <v>12.55</v>
      </c>
      <c r="L2113" s="467" t="s">
        <v>10</v>
      </c>
      <c r="M2113" s="467">
        <v>16.66</v>
      </c>
      <c r="N2113" s="467" t="s">
        <v>303</v>
      </c>
      <c r="O2113" s="467" t="s">
        <v>2180</v>
      </c>
      <c r="P2113" s="467" t="s">
        <v>307</v>
      </c>
      <c r="Q2113" s="467" t="s">
        <v>2168</v>
      </c>
      <c r="R2113" s="467" t="s">
        <v>2168</v>
      </c>
      <c r="S2113" s="467" t="s">
        <v>61</v>
      </c>
      <c r="T2113" s="467" t="s">
        <v>240</v>
      </c>
      <c r="U2113" s="467" t="s">
        <v>302</v>
      </c>
      <c r="V2113" s="467">
        <v>14.68</v>
      </c>
      <c r="W2113" s="467">
        <v>16.66</v>
      </c>
    </row>
    <row r="2114" spans="1:23">
      <c r="A2114" s="467"/>
      <c r="B2114" s="467"/>
      <c r="C2114" s="468" t="s">
        <v>5114</v>
      </c>
      <c r="D2114" s="467" t="s">
        <v>222</v>
      </c>
      <c r="E2114" s="467" t="s">
        <v>259</v>
      </c>
      <c r="F2114" s="472">
        <v>43555</v>
      </c>
      <c r="G2114" s="467" t="s">
        <v>633</v>
      </c>
      <c r="H2114" s="467" t="s">
        <v>3084</v>
      </c>
      <c r="I2114" s="467" t="s">
        <v>2170</v>
      </c>
      <c r="J2114" s="467" t="s">
        <v>608</v>
      </c>
      <c r="K2114" s="467">
        <v>5.82</v>
      </c>
      <c r="L2114" s="467" t="s">
        <v>10</v>
      </c>
      <c r="M2114" s="467">
        <v>7.73</v>
      </c>
      <c r="N2114" s="467" t="s">
        <v>303</v>
      </c>
      <c r="O2114" s="467" t="s">
        <v>2180</v>
      </c>
      <c r="P2114" s="467" t="s">
        <v>307</v>
      </c>
      <c r="Q2114" s="467" t="s">
        <v>2168</v>
      </c>
      <c r="R2114" s="467" t="s">
        <v>2168</v>
      </c>
      <c r="S2114" s="467" t="s">
        <v>61</v>
      </c>
      <c r="T2114" s="467" t="s">
        <v>240</v>
      </c>
      <c r="U2114" s="467" t="s">
        <v>302</v>
      </c>
      <c r="V2114" s="467">
        <v>6.81</v>
      </c>
      <c r="W2114" s="467">
        <v>7.73</v>
      </c>
    </row>
    <row r="2115" spans="1:23">
      <c r="A2115" s="467"/>
      <c r="B2115" s="467"/>
      <c r="C2115" s="468" t="s">
        <v>5115</v>
      </c>
      <c r="D2115" s="467" t="s">
        <v>222</v>
      </c>
      <c r="E2115" s="467" t="s">
        <v>259</v>
      </c>
      <c r="F2115" s="472">
        <v>43555</v>
      </c>
      <c r="G2115" s="467" t="s">
        <v>633</v>
      </c>
      <c r="H2115" s="467" t="s">
        <v>3084</v>
      </c>
      <c r="I2115" s="467" t="s">
        <v>2170</v>
      </c>
      <c r="J2115" s="467" t="s">
        <v>608</v>
      </c>
      <c r="K2115" s="467">
        <v>4.37</v>
      </c>
      <c r="L2115" s="467" t="s">
        <v>10</v>
      </c>
      <c r="M2115" s="467">
        <v>5.8</v>
      </c>
      <c r="N2115" s="467" t="s">
        <v>303</v>
      </c>
      <c r="O2115" s="467" t="s">
        <v>2180</v>
      </c>
      <c r="P2115" s="467" t="s">
        <v>307</v>
      </c>
      <c r="Q2115" s="467" t="s">
        <v>2168</v>
      </c>
      <c r="R2115" s="467" t="s">
        <v>2168</v>
      </c>
      <c r="S2115" s="467" t="s">
        <v>61</v>
      </c>
      <c r="T2115" s="467" t="s">
        <v>240</v>
      </c>
      <c r="U2115" s="467" t="s">
        <v>302</v>
      </c>
      <c r="V2115" s="467">
        <v>5.1100000000000003</v>
      </c>
      <c r="W2115" s="467">
        <v>5.8</v>
      </c>
    </row>
    <row r="2116" spans="1:23">
      <c r="A2116" s="467"/>
      <c r="B2116" s="467"/>
      <c r="C2116" s="468" t="s">
        <v>5116</v>
      </c>
      <c r="D2116" s="467" t="s">
        <v>222</v>
      </c>
      <c r="E2116" s="467" t="s">
        <v>259</v>
      </c>
      <c r="F2116" s="472">
        <v>43555</v>
      </c>
      <c r="G2116" s="467" t="s">
        <v>633</v>
      </c>
      <c r="H2116" s="467" t="s">
        <v>3084</v>
      </c>
      <c r="I2116" s="467" t="s">
        <v>2170</v>
      </c>
      <c r="J2116" s="467" t="s">
        <v>608</v>
      </c>
      <c r="K2116" s="467">
        <v>3.17</v>
      </c>
      <c r="L2116" s="467" t="s">
        <v>10</v>
      </c>
      <c r="M2116" s="467">
        <v>4.21</v>
      </c>
      <c r="N2116" s="467" t="s">
        <v>303</v>
      </c>
      <c r="O2116" s="467" t="s">
        <v>2180</v>
      </c>
      <c r="P2116" s="467" t="s">
        <v>307</v>
      </c>
      <c r="Q2116" s="467" t="s">
        <v>2168</v>
      </c>
      <c r="R2116" s="467" t="s">
        <v>2168</v>
      </c>
      <c r="S2116" s="467" t="s">
        <v>61</v>
      </c>
      <c r="T2116" s="467" t="s">
        <v>240</v>
      </c>
      <c r="U2116" s="467" t="s">
        <v>302</v>
      </c>
      <c r="V2116" s="467">
        <v>3.71</v>
      </c>
      <c r="W2116" s="467">
        <v>4.21</v>
      </c>
    </row>
    <row r="2117" spans="1:23">
      <c r="A2117" s="467"/>
      <c r="B2117" s="467"/>
      <c r="C2117" s="468" t="s">
        <v>5117</v>
      </c>
      <c r="D2117" s="467" t="s">
        <v>222</v>
      </c>
      <c r="E2117" s="467" t="s">
        <v>259</v>
      </c>
      <c r="F2117" s="472">
        <v>43555</v>
      </c>
      <c r="G2117" s="467" t="s">
        <v>633</v>
      </c>
      <c r="H2117" s="467" t="s">
        <v>3084</v>
      </c>
      <c r="I2117" s="467" t="s">
        <v>2170</v>
      </c>
      <c r="J2117" s="467" t="s">
        <v>608</v>
      </c>
      <c r="K2117" s="467">
        <v>3.4</v>
      </c>
      <c r="L2117" s="467" t="s">
        <v>10</v>
      </c>
      <c r="M2117" s="467">
        <v>4.5199999999999996</v>
      </c>
      <c r="N2117" s="467" t="s">
        <v>303</v>
      </c>
      <c r="O2117" s="467" t="s">
        <v>2180</v>
      </c>
      <c r="P2117" s="467" t="s">
        <v>307</v>
      </c>
      <c r="Q2117" s="467" t="s">
        <v>2168</v>
      </c>
      <c r="R2117" s="467" t="s">
        <v>2168</v>
      </c>
      <c r="S2117" s="467" t="s">
        <v>61</v>
      </c>
      <c r="T2117" s="467" t="s">
        <v>240</v>
      </c>
      <c r="U2117" s="467" t="s">
        <v>302</v>
      </c>
      <c r="V2117" s="467">
        <v>3.98</v>
      </c>
      <c r="W2117" s="467">
        <v>4.5199999999999996</v>
      </c>
    </row>
    <row r="2118" spans="1:23">
      <c r="A2118" s="467"/>
      <c r="B2118" s="467"/>
      <c r="C2118" s="468" t="s">
        <v>5118</v>
      </c>
      <c r="D2118" s="467" t="s">
        <v>222</v>
      </c>
      <c r="E2118" s="467" t="s">
        <v>259</v>
      </c>
      <c r="F2118" s="472">
        <v>43555</v>
      </c>
      <c r="G2118" s="467" t="s">
        <v>633</v>
      </c>
      <c r="H2118" s="467" t="s">
        <v>3084</v>
      </c>
      <c r="I2118" s="467" t="s">
        <v>2170</v>
      </c>
      <c r="J2118" s="467" t="s">
        <v>608</v>
      </c>
      <c r="K2118" s="467">
        <v>1.45</v>
      </c>
      <c r="L2118" s="467" t="s">
        <v>10</v>
      </c>
      <c r="M2118" s="467">
        <v>1.92</v>
      </c>
      <c r="N2118" s="467" t="s">
        <v>303</v>
      </c>
      <c r="O2118" s="467" t="s">
        <v>2180</v>
      </c>
      <c r="P2118" s="467" t="s">
        <v>307</v>
      </c>
      <c r="Q2118" s="467" t="s">
        <v>2168</v>
      </c>
      <c r="R2118" s="467" t="s">
        <v>2168</v>
      </c>
      <c r="S2118" s="467" t="s">
        <v>61</v>
      </c>
      <c r="T2118" s="467" t="s">
        <v>240</v>
      </c>
      <c r="U2118" s="467" t="s">
        <v>302</v>
      </c>
      <c r="V2118" s="467">
        <v>1.7</v>
      </c>
      <c r="W2118" s="467">
        <v>1.92</v>
      </c>
    </row>
    <row r="2119" spans="1:23">
      <c r="A2119" s="467"/>
      <c r="B2119" s="467"/>
      <c r="C2119" s="468" t="s">
        <v>5119</v>
      </c>
      <c r="D2119" s="467" t="s">
        <v>222</v>
      </c>
      <c r="E2119" s="467" t="s">
        <v>259</v>
      </c>
      <c r="F2119" s="472">
        <v>43555</v>
      </c>
      <c r="G2119" s="467" t="s">
        <v>633</v>
      </c>
      <c r="H2119" s="467" t="s">
        <v>3084</v>
      </c>
      <c r="I2119" s="467" t="s">
        <v>2170</v>
      </c>
      <c r="J2119" s="467" t="s">
        <v>608</v>
      </c>
      <c r="K2119" s="467">
        <v>11.8</v>
      </c>
      <c r="L2119" s="467" t="s">
        <v>10</v>
      </c>
      <c r="M2119" s="467">
        <v>15.67</v>
      </c>
      <c r="N2119" s="467" t="s">
        <v>303</v>
      </c>
      <c r="O2119" s="467" t="s">
        <v>2180</v>
      </c>
      <c r="P2119" s="467" t="s">
        <v>307</v>
      </c>
      <c r="Q2119" s="467" t="s">
        <v>2168</v>
      </c>
      <c r="R2119" s="467" t="s">
        <v>2168</v>
      </c>
      <c r="S2119" s="467" t="s">
        <v>61</v>
      </c>
      <c r="T2119" s="467" t="s">
        <v>240</v>
      </c>
      <c r="U2119" s="467" t="s">
        <v>302</v>
      </c>
      <c r="V2119" s="467">
        <v>13.8</v>
      </c>
      <c r="W2119" s="467">
        <v>15.67</v>
      </c>
    </row>
    <row r="2120" spans="1:23">
      <c r="A2120" s="467"/>
      <c r="B2120" s="467"/>
      <c r="C2120" s="468" t="s">
        <v>5120</v>
      </c>
      <c r="D2120" s="467" t="s">
        <v>222</v>
      </c>
      <c r="E2120" s="467" t="s">
        <v>259</v>
      </c>
      <c r="F2120" s="472">
        <v>43555</v>
      </c>
      <c r="G2120" s="467" t="s">
        <v>633</v>
      </c>
      <c r="H2120" s="467" t="s">
        <v>3084</v>
      </c>
      <c r="I2120" s="467" t="s">
        <v>2170</v>
      </c>
      <c r="J2120" s="467" t="s">
        <v>611</v>
      </c>
      <c r="K2120" s="467">
        <v>15.34</v>
      </c>
      <c r="L2120" s="467" t="s">
        <v>10</v>
      </c>
      <c r="M2120" s="467">
        <v>20.36</v>
      </c>
      <c r="N2120" s="467" t="s">
        <v>303</v>
      </c>
      <c r="O2120" s="467" t="s">
        <v>2180</v>
      </c>
      <c r="P2120" s="467" t="s">
        <v>307</v>
      </c>
      <c r="Q2120" s="467" t="s">
        <v>2168</v>
      </c>
      <c r="R2120" s="467" t="s">
        <v>2168</v>
      </c>
      <c r="S2120" s="467" t="s">
        <v>61</v>
      </c>
      <c r="T2120" s="467" t="s">
        <v>240</v>
      </c>
      <c r="U2120" s="467" t="s">
        <v>302</v>
      </c>
      <c r="V2120" s="467">
        <v>17.940000000000001</v>
      </c>
      <c r="W2120" s="467">
        <v>20.36</v>
      </c>
    </row>
    <row r="2121" spans="1:23">
      <c r="A2121" s="467"/>
      <c r="B2121" s="467"/>
      <c r="C2121" s="468" t="s">
        <v>5121</v>
      </c>
      <c r="D2121" s="467" t="s">
        <v>222</v>
      </c>
      <c r="E2121" s="467" t="s">
        <v>259</v>
      </c>
      <c r="F2121" s="472">
        <v>43555</v>
      </c>
      <c r="G2121" s="467" t="s">
        <v>633</v>
      </c>
      <c r="H2121" s="467" t="s">
        <v>3084</v>
      </c>
      <c r="I2121" s="467" t="s">
        <v>2170</v>
      </c>
      <c r="J2121" s="467" t="s">
        <v>612</v>
      </c>
      <c r="K2121" s="467">
        <v>15.34</v>
      </c>
      <c r="L2121" s="467" t="s">
        <v>10</v>
      </c>
      <c r="M2121" s="467">
        <v>20.37</v>
      </c>
      <c r="N2121" s="467" t="s">
        <v>303</v>
      </c>
      <c r="O2121" s="467" t="s">
        <v>2180</v>
      </c>
      <c r="P2121" s="467" t="s">
        <v>307</v>
      </c>
      <c r="Q2121" s="467" t="s">
        <v>2168</v>
      </c>
      <c r="R2121" s="467" t="s">
        <v>2168</v>
      </c>
      <c r="S2121" s="467" t="s">
        <v>61</v>
      </c>
      <c r="T2121" s="467" t="s">
        <v>240</v>
      </c>
      <c r="U2121" s="467" t="s">
        <v>302</v>
      </c>
      <c r="V2121" s="467">
        <v>17.940000000000001</v>
      </c>
      <c r="W2121" s="467">
        <v>20.37</v>
      </c>
    </row>
    <row r="2122" spans="1:23">
      <c r="A2122" s="467"/>
      <c r="B2122" s="467"/>
      <c r="C2122" s="468" t="s">
        <v>5122</v>
      </c>
      <c r="D2122" s="467" t="s">
        <v>222</v>
      </c>
      <c r="E2122" s="467" t="s">
        <v>259</v>
      </c>
      <c r="F2122" s="472">
        <v>43555</v>
      </c>
      <c r="G2122" s="467" t="s">
        <v>633</v>
      </c>
      <c r="H2122" s="467" t="s">
        <v>3084</v>
      </c>
      <c r="I2122" s="467" t="s">
        <v>2170</v>
      </c>
      <c r="J2122" s="467" t="s">
        <v>616</v>
      </c>
      <c r="K2122" s="467">
        <v>15.34</v>
      </c>
      <c r="L2122" s="467" t="s">
        <v>10</v>
      </c>
      <c r="M2122" s="467">
        <v>20.37</v>
      </c>
      <c r="N2122" s="467" t="s">
        <v>303</v>
      </c>
      <c r="O2122" s="467" t="s">
        <v>2180</v>
      </c>
      <c r="P2122" s="467" t="s">
        <v>307</v>
      </c>
      <c r="Q2122" s="467" t="s">
        <v>2168</v>
      </c>
      <c r="R2122" s="467" t="s">
        <v>2168</v>
      </c>
      <c r="S2122" s="467" t="s">
        <v>61</v>
      </c>
      <c r="T2122" s="467" t="s">
        <v>240</v>
      </c>
      <c r="U2122" s="467" t="s">
        <v>302</v>
      </c>
      <c r="V2122" s="467">
        <v>17.940000000000001</v>
      </c>
      <c r="W2122" s="467">
        <v>20.37</v>
      </c>
    </row>
    <row r="2123" spans="1:23">
      <c r="A2123" s="467"/>
      <c r="B2123" s="467"/>
      <c r="C2123" s="468" t="s">
        <v>5123</v>
      </c>
      <c r="D2123" s="467" t="s">
        <v>222</v>
      </c>
      <c r="E2123" s="467" t="s">
        <v>259</v>
      </c>
      <c r="F2123" s="472">
        <v>43555</v>
      </c>
      <c r="G2123" s="467" t="s">
        <v>633</v>
      </c>
      <c r="H2123" s="467" t="s">
        <v>3084</v>
      </c>
      <c r="I2123" s="467" t="s">
        <v>2170</v>
      </c>
      <c r="J2123" s="467" t="s">
        <v>626</v>
      </c>
      <c r="K2123" s="467">
        <v>2.46</v>
      </c>
      <c r="L2123" s="467" t="s">
        <v>10</v>
      </c>
      <c r="M2123" s="467">
        <v>3.27</v>
      </c>
      <c r="N2123" s="467" t="s">
        <v>303</v>
      </c>
      <c r="O2123" s="467" t="s">
        <v>2180</v>
      </c>
      <c r="P2123" s="467" t="s">
        <v>307</v>
      </c>
      <c r="Q2123" s="467" t="s">
        <v>2168</v>
      </c>
      <c r="R2123" s="467" t="s">
        <v>2168</v>
      </c>
      <c r="S2123" s="467" t="s">
        <v>61</v>
      </c>
      <c r="T2123" s="467" t="s">
        <v>240</v>
      </c>
      <c r="U2123" s="467" t="s">
        <v>302</v>
      </c>
      <c r="V2123" s="467">
        <v>2.88</v>
      </c>
      <c r="W2123" s="467">
        <v>3.27</v>
      </c>
    </row>
    <row r="2124" spans="1:23">
      <c r="A2124" s="467"/>
      <c r="B2124" s="467"/>
      <c r="C2124" s="468" t="s">
        <v>5124</v>
      </c>
      <c r="D2124" s="467" t="s">
        <v>222</v>
      </c>
      <c r="E2124" s="467" t="s">
        <v>259</v>
      </c>
      <c r="F2124" s="472">
        <v>43555</v>
      </c>
      <c r="G2124" s="467" t="s">
        <v>633</v>
      </c>
      <c r="H2124" s="467" t="s">
        <v>3084</v>
      </c>
      <c r="I2124" s="467" t="s">
        <v>2170</v>
      </c>
      <c r="J2124" s="467" t="s">
        <v>627</v>
      </c>
      <c r="K2124" s="467">
        <v>2.4500000000000002</v>
      </c>
      <c r="L2124" s="467" t="s">
        <v>10</v>
      </c>
      <c r="M2124" s="467">
        <v>3.25</v>
      </c>
      <c r="N2124" s="467" t="s">
        <v>303</v>
      </c>
      <c r="O2124" s="467" t="s">
        <v>2180</v>
      </c>
      <c r="P2124" s="467" t="s">
        <v>307</v>
      </c>
      <c r="Q2124" s="467" t="s">
        <v>2168</v>
      </c>
      <c r="R2124" s="467" t="s">
        <v>2168</v>
      </c>
      <c r="S2124" s="467" t="s">
        <v>61</v>
      </c>
      <c r="T2124" s="467" t="s">
        <v>240</v>
      </c>
      <c r="U2124" s="467" t="s">
        <v>302</v>
      </c>
      <c r="V2124" s="467">
        <v>2.87</v>
      </c>
      <c r="W2124" s="467">
        <v>3.25</v>
      </c>
    </row>
    <row r="2125" spans="1:23">
      <c r="A2125" s="467"/>
      <c r="B2125" s="467"/>
      <c r="C2125" s="468" t="s">
        <v>5125</v>
      </c>
      <c r="D2125" s="467" t="s">
        <v>222</v>
      </c>
      <c r="E2125" s="467" t="s">
        <v>259</v>
      </c>
      <c r="F2125" s="472">
        <v>43555</v>
      </c>
      <c r="G2125" s="467" t="s">
        <v>633</v>
      </c>
      <c r="H2125" s="467" t="s">
        <v>3084</v>
      </c>
      <c r="I2125" s="467" t="s">
        <v>2170</v>
      </c>
      <c r="J2125" s="467" t="s">
        <v>628</v>
      </c>
      <c r="K2125" s="467">
        <v>2.4500000000000002</v>
      </c>
      <c r="L2125" s="467" t="s">
        <v>10</v>
      </c>
      <c r="M2125" s="467">
        <v>3.25</v>
      </c>
      <c r="N2125" s="467" t="s">
        <v>303</v>
      </c>
      <c r="O2125" s="467" t="s">
        <v>2180</v>
      </c>
      <c r="P2125" s="467" t="s">
        <v>307</v>
      </c>
      <c r="Q2125" s="467" t="s">
        <v>2168</v>
      </c>
      <c r="R2125" s="467" t="s">
        <v>2168</v>
      </c>
      <c r="S2125" s="467" t="s">
        <v>61</v>
      </c>
      <c r="T2125" s="467" t="s">
        <v>240</v>
      </c>
      <c r="U2125" s="467" t="s">
        <v>302</v>
      </c>
      <c r="V2125" s="467">
        <v>2.87</v>
      </c>
      <c r="W2125" s="467">
        <v>3.25</v>
      </c>
    </row>
    <row r="2126" spans="1:23">
      <c r="A2126" s="467"/>
      <c r="B2126" s="467"/>
      <c r="C2126" s="468" t="s">
        <v>5126</v>
      </c>
      <c r="D2126" s="467" t="s">
        <v>222</v>
      </c>
      <c r="E2126" s="467" t="s">
        <v>259</v>
      </c>
      <c r="F2126" s="472">
        <v>43555</v>
      </c>
      <c r="G2126" s="467" t="s">
        <v>633</v>
      </c>
      <c r="H2126" s="467" t="s">
        <v>3084</v>
      </c>
      <c r="I2126" s="467" t="s">
        <v>2170</v>
      </c>
      <c r="J2126" s="467" t="s">
        <v>608</v>
      </c>
      <c r="K2126" s="467">
        <v>1.45</v>
      </c>
      <c r="L2126" s="467" t="s">
        <v>10</v>
      </c>
      <c r="M2126" s="467">
        <v>1.93</v>
      </c>
      <c r="N2126" s="467" t="s">
        <v>303</v>
      </c>
      <c r="O2126" s="467" t="s">
        <v>2180</v>
      </c>
      <c r="P2126" s="467" t="s">
        <v>307</v>
      </c>
      <c r="Q2126" s="467" t="s">
        <v>2168</v>
      </c>
      <c r="R2126" s="467" t="s">
        <v>2168</v>
      </c>
      <c r="S2126" s="467" t="s">
        <v>61</v>
      </c>
      <c r="T2126" s="467" t="s">
        <v>240</v>
      </c>
      <c r="U2126" s="467" t="s">
        <v>302</v>
      </c>
      <c r="V2126" s="467">
        <v>1.7</v>
      </c>
      <c r="W2126" s="467">
        <v>1.93</v>
      </c>
    </row>
    <row r="2127" spans="1:23">
      <c r="A2127" s="467"/>
      <c r="B2127" s="467"/>
      <c r="C2127" s="468" t="s">
        <v>5127</v>
      </c>
      <c r="D2127" s="467" t="s">
        <v>222</v>
      </c>
      <c r="E2127" s="467" t="s">
        <v>259</v>
      </c>
      <c r="F2127" s="472">
        <v>43555</v>
      </c>
      <c r="G2127" s="467" t="s">
        <v>633</v>
      </c>
      <c r="H2127" s="467" t="s">
        <v>3084</v>
      </c>
      <c r="I2127" s="467" t="s">
        <v>2170</v>
      </c>
      <c r="J2127" s="467" t="s">
        <v>608</v>
      </c>
      <c r="K2127" s="467">
        <v>3.36</v>
      </c>
      <c r="L2127" s="467" t="s">
        <v>10</v>
      </c>
      <c r="M2127" s="467">
        <v>4.46</v>
      </c>
      <c r="N2127" s="467" t="s">
        <v>303</v>
      </c>
      <c r="O2127" s="467" t="s">
        <v>2180</v>
      </c>
      <c r="P2127" s="467" t="s">
        <v>307</v>
      </c>
      <c r="Q2127" s="467" t="s">
        <v>2168</v>
      </c>
      <c r="R2127" s="467" t="s">
        <v>2168</v>
      </c>
      <c r="S2127" s="467" t="s">
        <v>61</v>
      </c>
      <c r="T2127" s="467" t="s">
        <v>240</v>
      </c>
      <c r="U2127" s="467" t="s">
        <v>302</v>
      </c>
      <c r="V2127" s="467">
        <v>3.93</v>
      </c>
      <c r="W2127" s="467">
        <v>4.46</v>
      </c>
    </row>
    <row r="2128" spans="1:23">
      <c r="A2128" s="467"/>
      <c r="B2128" s="467"/>
      <c r="C2128" s="468" t="s">
        <v>5128</v>
      </c>
      <c r="D2128" s="467" t="s">
        <v>222</v>
      </c>
      <c r="E2128" s="467" t="s">
        <v>259</v>
      </c>
      <c r="F2128" s="472">
        <v>43555</v>
      </c>
      <c r="G2128" s="467" t="s">
        <v>633</v>
      </c>
      <c r="H2128" s="467" t="s">
        <v>3084</v>
      </c>
      <c r="I2128" s="467" t="s">
        <v>2170</v>
      </c>
      <c r="J2128" s="467" t="s">
        <v>608</v>
      </c>
      <c r="K2128" s="467">
        <v>1.94</v>
      </c>
      <c r="L2128" s="467" t="s">
        <v>10</v>
      </c>
      <c r="M2128" s="467">
        <v>2.57</v>
      </c>
      <c r="N2128" s="467" t="s">
        <v>303</v>
      </c>
      <c r="O2128" s="467" t="s">
        <v>2180</v>
      </c>
      <c r="P2128" s="467" t="s">
        <v>307</v>
      </c>
      <c r="Q2128" s="467" t="s">
        <v>2168</v>
      </c>
      <c r="R2128" s="467" t="s">
        <v>2168</v>
      </c>
      <c r="S2128" s="467" t="s">
        <v>61</v>
      </c>
      <c r="T2128" s="467" t="s">
        <v>240</v>
      </c>
      <c r="U2128" s="467" t="s">
        <v>302</v>
      </c>
      <c r="V2128" s="467">
        <v>2.27</v>
      </c>
      <c r="W2128" s="467">
        <v>2.57</v>
      </c>
    </row>
    <row r="2129" spans="1:23">
      <c r="A2129" s="467"/>
      <c r="B2129" s="467"/>
      <c r="C2129" s="468" t="s">
        <v>5129</v>
      </c>
      <c r="D2129" s="467" t="s">
        <v>222</v>
      </c>
      <c r="E2129" s="467" t="s">
        <v>259</v>
      </c>
      <c r="F2129" s="472">
        <v>43555</v>
      </c>
      <c r="G2129" s="467" t="s">
        <v>633</v>
      </c>
      <c r="H2129" s="467" t="s">
        <v>3084</v>
      </c>
      <c r="I2129" s="467" t="s">
        <v>2170</v>
      </c>
      <c r="J2129" s="467" t="s">
        <v>608</v>
      </c>
      <c r="K2129" s="467">
        <v>11.91</v>
      </c>
      <c r="L2129" s="467" t="s">
        <v>10</v>
      </c>
      <c r="M2129" s="467">
        <v>15.81</v>
      </c>
      <c r="N2129" s="467" t="s">
        <v>303</v>
      </c>
      <c r="O2129" s="467" t="s">
        <v>2180</v>
      </c>
      <c r="P2129" s="467" t="s">
        <v>307</v>
      </c>
      <c r="Q2129" s="467" t="s">
        <v>2168</v>
      </c>
      <c r="R2129" s="467" t="s">
        <v>2168</v>
      </c>
      <c r="S2129" s="467" t="s">
        <v>61</v>
      </c>
      <c r="T2129" s="467" t="s">
        <v>240</v>
      </c>
      <c r="U2129" s="467" t="s">
        <v>302</v>
      </c>
      <c r="V2129" s="467">
        <v>13.93</v>
      </c>
      <c r="W2129" s="467">
        <v>15.81</v>
      </c>
    </row>
    <row r="2130" spans="1:23">
      <c r="A2130" s="467"/>
      <c r="B2130" s="467"/>
      <c r="C2130" s="468" t="s">
        <v>5130</v>
      </c>
      <c r="D2130" s="467" t="s">
        <v>222</v>
      </c>
      <c r="E2130" s="467" t="s">
        <v>259</v>
      </c>
      <c r="F2130" s="472">
        <v>43555</v>
      </c>
      <c r="G2130" s="467" t="s">
        <v>633</v>
      </c>
      <c r="H2130" s="467" t="s">
        <v>3084</v>
      </c>
      <c r="I2130" s="467" t="s">
        <v>2170</v>
      </c>
      <c r="J2130" s="467" t="s">
        <v>608</v>
      </c>
      <c r="K2130" s="467">
        <v>5.51</v>
      </c>
      <c r="L2130" s="467" t="s">
        <v>10</v>
      </c>
      <c r="M2130" s="467">
        <v>7.31</v>
      </c>
      <c r="N2130" s="467" t="s">
        <v>303</v>
      </c>
      <c r="O2130" s="467" t="s">
        <v>2180</v>
      </c>
      <c r="P2130" s="467" t="s">
        <v>307</v>
      </c>
      <c r="Q2130" s="467" t="s">
        <v>2168</v>
      </c>
      <c r="R2130" s="467" t="s">
        <v>2168</v>
      </c>
      <c r="S2130" s="467" t="s">
        <v>61</v>
      </c>
      <c r="T2130" s="467" t="s">
        <v>240</v>
      </c>
      <c r="U2130" s="467" t="s">
        <v>302</v>
      </c>
      <c r="V2130" s="467">
        <v>6.44</v>
      </c>
      <c r="W2130" s="467">
        <v>7.31</v>
      </c>
    </row>
    <row r="2131" spans="1:23">
      <c r="A2131" s="467"/>
      <c r="B2131" s="467"/>
      <c r="C2131" s="468" t="s">
        <v>5131</v>
      </c>
      <c r="D2131" s="467" t="s">
        <v>222</v>
      </c>
      <c r="E2131" s="467" t="s">
        <v>259</v>
      </c>
      <c r="F2131" s="472">
        <v>43555</v>
      </c>
      <c r="G2131" s="467" t="s">
        <v>635</v>
      </c>
      <c r="H2131" s="467" t="s">
        <v>3084</v>
      </c>
      <c r="I2131" s="467" t="s">
        <v>2170</v>
      </c>
      <c r="J2131" s="467" t="s">
        <v>608</v>
      </c>
      <c r="K2131" s="467">
        <v>1.07</v>
      </c>
      <c r="L2131" s="467" t="s">
        <v>10</v>
      </c>
      <c r="M2131" s="467">
        <v>1.42</v>
      </c>
      <c r="N2131" s="467" t="s">
        <v>303</v>
      </c>
      <c r="O2131" s="467" t="s">
        <v>2180</v>
      </c>
      <c r="P2131" s="467" t="s">
        <v>307</v>
      </c>
      <c r="Q2131" s="467" t="s">
        <v>2168</v>
      </c>
      <c r="R2131" s="467" t="s">
        <v>2168</v>
      </c>
      <c r="S2131" s="467" t="s">
        <v>61</v>
      </c>
      <c r="T2131" s="467" t="s">
        <v>240</v>
      </c>
      <c r="U2131" s="467" t="s">
        <v>302</v>
      </c>
      <c r="V2131" s="467">
        <v>1.25</v>
      </c>
      <c r="W2131" s="467">
        <v>1.42</v>
      </c>
    </row>
    <row r="2132" spans="1:23">
      <c r="A2132" s="467"/>
      <c r="B2132" s="467"/>
      <c r="C2132" s="468" t="s">
        <v>5132</v>
      </c>
      <c r="D2132" s="467" t="s">
        <v>222</v>
      </c>
      <c r="E2132" s="467" t="s">
        <v>259</v>
      </c>
      <c r="F2132" s="472">
        <v>43555</v>
      </c>
      <c r="G2132" s="467" t="s">
        <v>636</v>
      </c>
      <c r="H2132" s="467" t="s">
        <v>3084</v>
      </c>
      <c r="I2132" s="467" t="s">
        <v>2170</v>
      </c>
      <c r="J2132" s="467" t="s">
        <v>637</v>
      </c>
      <c r="K2132" s="467">
        <v>1.08</v>
      </c>
      <c r="L2132" s="467" t="s">
        <v>10</v>
      </c>
      <c r="M2132" s="467">
        <v>1.44</v>
      </c>
      <c r="N2132" s="467" t="s">
        <v>303</v>
      </c>
      <c r="O2132" s="467" t="s">
        <v>2180</v>
      </c>
      <c r="P2132" s="467" t="s">
        <v>307</v>
      </c>
      <c r="Q2132" s="467" t="s">
        <v>2168</v>
      </c>
      <c r="R2132" s="467" t="s">
        <v>2168</v>
      </c>
      <c r="S2132" s="467" t="s">
        <v>61</v>
      </c>
      <c r="T2132" s="467" t="s">
        <v>240</v>
      </c>
      <c r="U2132" s="467" t="s">
        <v>302</v>
      </c>
      <c r="V2132" s="467">
        <v>1.26</v>
      </c>
      <c r="W2132" s="467">
        <v>1.44</v>
      </c>
    </row>
    <row r="2133" spans="1:23">
      <c r="A2133" s="467"/>
      <c r="B2133" s="467"/>
      <c r="C2133" s="468" t="s">
        <v>5133</v>
      </c>
      <c r="D2133" s="467" t="s">
        <v>222</v>
      </c>
      <c r="E2133" s="467" t="s">
        <v>259</v>
      </c>
      <c r="F2133" s="472">
        <v>43585</v>
      </c>
      <c r="G2133" s="467" t="s">
        <v>959</v>
      </c>
      <c r="H2133" s="467" t="s">
        <v>2790</v>
      </c>
      <c r="I2133" s="467" t="s">
        <v>2791</v>
      </c>
      <c r="J2133" s="467" t="s">
        <v>598</v>
      </c>
      <c r="K2133" s="467">
        <v>9.61</v>
      </c>
      <c r="L2133" s="467" t="s">
        <v>10</v>
      </c>
      <c r="M2133" s="467">
        <v>12.54</v>
      </c>
      <c r="N2133" s="467" t="s">
        <v>303</v>
      </c>
      <c r="O2133" s="467" t="s">
        <v>2180</v>
      </c>
      <c r="P2133" s="467" t="s">
        <v>307</v>
      </c>
      <c r="Q2133" s="467" t="s">
        <v>2168</v>
      </c>
      <c r="R2133" s="467" t="s">
        <v>2168</v>
      </c>
      <c r="S2133" s="467" t="s">
        <v>61</v>
      </c>
      <c r="T2133" s="467" t="s">
        <v>240</v>
      </c>
      <c r="U2133" s="467" t="s">
        <v>302</v>
      </c>
      <c r="V2133" s="467">
        <v>11.23</v>
      </c>
      <c r="W2133" s="467">
        <v>12.54</v>
      </c>
    </row>
    <row r="2134" spans="1:23">
      <c r="A2134" s="467"/>
      <c r="B2134" s="467"/>
      <c r="C2134" s="468" t="s">
        <v>5134</v>
      </c>
      <c r="D2134" s="467" t="s">
        <v>222</v>
      </c>
      <c r="E2134" s="467" t="s">
        <v>259</v>
      </c>
      <c r="F2134" s="472">
        <v>43585</v>
      </c>
      <c r="G2134" s="467" t="s">
        <v>1288</v>
      </c>
      <c r="H2134" s="467" t="s">
        <v>2790</v>
      </c>
      <c r="I2134" s="467" t="s">
        <v>2791</v>
      </c>
      <c r="J2134" s="467" t="s">
        <v>622</v>
      </c>
      <c r="K2134" s="467">
        <v>3.11</v>
      </c>
      <c r="L2134" s="467" t="s">
        <v>10</v>
      </c>
      <c r="M2134" s="467">
        <v>4.0599999999999996</v>
      </c>
      <c r="N2134" s="467" t="s">
        <v>303</v>
      </c>
      <c r="O2134" s="467" t="s">
        <v>2180</v>
      </c>
      <c r="P2134" s="467" t="s">
        <v>307</v>
      </c>
      <c r="Q2134" s="467" t="s">
        <v>2168</v>
      </c>
      <c r="R2134" s="467" t="s">
        <v>2168</v>
      </c>
      <c r="S2134" s="467" t="s">
        <v>61</v>
      </c>
      <c r="T2134" s="467" t="s">
        <v>240</v>
      </c>
      <c r="U2134" s="467" t="s">
        <v>302</v>
      </c>
      <c r="V2134" s="467">
        <v>3.64</v>
      </c>
      <c r="W2134" s="467">
        <v>4.0599999999999996</v>
      </c>
    </row>
    <row r="2135" spans="1:23">
      <c r="A2135" s="467"/>
      <c r="B2135" s="467"/>
      <c r="C2135" s="468" t="s">
        <v>5135</v>
      </c>
      <c r="D2135" s="467" t="s">
        <v>222</v>
      </c>
      <c r="E2135" s="467" t="s">
        <v>259</v>
      </c>
      <c r="F2135" s="472">
        <v>43585</v>
      </c>
      <c r="G2135" s="467" t="s">
        <v>1288</v>
      </c>
      <c r="H2135" s="467" t="s">
        <v>2790</v>
      </c>
      <c r="I2135" s="467" t="s">
        <v>2791</v>
      </c>
      <c r="J2135" s="467" t="s">
        <v>622</v>
      </c>
      <c r="K2135" s="467">
        <v>4.8899999999999997</v>
      </c>
      <c r="L2135" s="467" t="s">
        <v>10</v>
      </c>
      <c r="M2135" s="467">
        <v>6.38</v>
      </c>
      <c r="N2135" s="467" t="s">
        <v>303</v>
      </c>
      <c r="O2135" s="467" t="s">
        <v>2180</v>
      </c>
      <c r="P2135" s="467" t="s">
        <v>307</v>
      </c>
      <c r="Q2135" s="467" t="s">
        <v>2168</v>
      </c>
      <c r="R2135" s="467" t="s">
        <v>2168</v>
      </c>
      <c r="S2135" s="467" t="s">
        <v>61</v>
      </c>
      <c r="T2135" s="467" t="s">
        <v>240</v>
      </c>
      <c r="U2135" s="467" t="s">
        <v>302</v>
      </c>
      <c r="V2135" s="467">
        <v>5.72</v>
      </c>
      <c r="W2135" s="467">
        <v>6.38</v>
      </c>
    </row>
    <row r="2136" spans="1:23">
      <c r="A2136" s="467"/>
      <c r="B2136" s="467"/>
      <c r="C2136" s="468" t="s">
        <v>5136</v>
      </c>
      <c r="D2136" s="467" t="s">
        <v>222</v>
      </c>
      <c r="E2136" s="467" t="s">
        <v>259</v>
      </c>
      <c r="F2136" s="472">
        <v>43585</v>
      </c>
      <c r="G2136" s="467" t="s">
        <v>1288</v>
      </c>
      <c r="H2136" s="467" t="s">
        <v>2790</v>
      </c>
      <c r="I2136" s="467" t="s">
        <v>2791</v>
      </c>
      <c r="J2136" s="467" t="s">
        <v>622</v>
      </c>
      <c r="K2136" s="467">
        <v>7.87</v>
      </c>
      <c r="L2136" s="467" t="s">
        <v>10</v>
      </c>
      <c r="M2136" s="467">
        <v>10.26</v>
      </c>
      <c r="N2136" s="467" t="s">
        <v>303</v>
      </c>
      <c r="O2136" s="467" t="s">
        <v>2180</v>
      </c>
      <c r="P2136" s="467" t="s">
        <v>307</v>
      </c>
      <c r="Q2136" s="467" t="s">
        <v>2168</v>
      </c>
      <c r="R2136" s="467" t="s">
        <v>2168</v>
      </c>
      <c r="S2136" s="467" t="s">
        <v>61</v>
      </c>
      <c r="T2136" s="467" t="s">
        <v>240</v>
      </c>
      <c r="U2136" s="467" t="s">
        <v>302</v>
      </c>
      <c r="V2136" s="467">
        <v>9.1999999999999993</v>
      </c>
      <c r="W2136" s="467">
        <v>10.26</v>
      </c>
    </row>
    <row r="2137" spans="1:23">
      <c r="A2137" s="467"/>
      <c r="B2137" s="467"/>
      <c r="C2137" s="468" t="s">
        <v>5137</v>
      </c>
      <c r="D2137" s="467" t="s">
        <v>222</v>
      </c>
      <c r="E2137" s="467" t="s">
        <v>259</v>
      </c>
      <c r="F2137" s="472">
        <v>43585</v>
      </c>
      <c r="G2137" s="467" t="s">
        <v>1288</v>
      </c>
      <c r="H2137" s="467" t="s">
        <v>2790</v>
      </c>
      <c r="I2137" s="467" t="s">
        <v>2791</v>
      </c>
      <c r="J2137" s="467" t="s">
        <v>1289</v>
      </c>
      <c r="K2137" s="467">
        <v>1.79</v>
      </c>
      <c r="L2137" s="467" t="s">
        <v>10</v>
      </c>
      <c r="M2137" s="467">
        <v>2.34</v>
      </c>
      <c r="N2137" s="467" t="s">
        <v>303</v>
      </c>
      <c r="O2137" s="467" t="s">
        <v>2180</v>
      </c>
      <c r="P2137" s="467" t="s">
        <v>307</v>
      </c>
      <c r="Q2137" s="467" t="s">
        <v>2168</v>
      </c>
      <c r="R2137" s="467" t="s">
        <v>2168</v>
      </c>
      <c r="S2137" s="467" t="s">
        <v>61</v>
      </c>
      <c r="T2137" s="467" t="s">
        <v>240</v>
      </c>
      <c r="U2137" s="467" t="s">
        <v>302</v>
      </c>
      <c r="V2137" s="467">
        <v>2.09</v>
      </c>
      <c r="W2137" s="467">
        <v>2.34</v>
      </c>
    </row>
    <row r="2138" spans="1:23">
      <c r="A2138" s="467"/>
      <c r="B2138" s="467"/>
      <c r="C2138" s="468" t="s">
        <v>5138</v>
      </c>
      <c r="D2138" s="467" t="s">
        <v>222</v>
      </c>
      <c r="E2138" s="467" t="s">
        <v>259</v>
      </c>
      <c r="F2138" s="472">
        <v>43585</v>
      </c>
      <c r="G2138" s="467" t="s">
        <v>1288</v>
      </c>
      <c r="H2138" s="467" t="s">
        <v>2790</v>
      </c>
      <c r="I2138" s="467" t="s">
        <v>2791</v>
      </c>
      <c r="J2138" s="467" t="s">
        <v>1290</v>
      </c>
      <c r="K2138" s="467">
        <v>0.28999999999999998</v>
      </c>
      <c r="L2138" s="467" t="s">
        <v>10</v>
      </c>
      <c r="M2138" s="467">
        <v>0.38</v>
      </c>
      <c r="N2138" s="467" t="s">
        <v>303</v>
      </c>
      <c r="O2138" s="467" t="s">
        <v>2180</v>
      </c>
      <c r="P2138" s="467" t="s">
        <v>307</v>
      </c>
      <c r="Q2138" s="467" t="s">
        <v>2168</v>
      </c>
      <c r="R2138" s="467" t="s">
        <v>2168</v>
      </c>
      <c r="S2138" s="467" t="s">
        <v>61</v>
      </c>
      <c r="T2138" s="467" t="s">
        <v>240</v>
      </c>
      <c r="U2138" s="467" t="s">
        <v>302</v>
      </c>
      <c r="V2138" s="467">
        <v>0.34</v>
      </c>
      <c r="W2138" s="467">
        <v>0.38</v>
      </c>
    </row>
    <row r="2139" spans="1:23">
      <c r="A2139" s="467"/>
      <c r="B2139" s="467"/>
      <c r="C2139" s="468" t="s">
        <v>5139</v>
      </c>
      <c r="D2139" s="467" t="s">
        <v>222</v>
      </c>
      <c r="E2139" s="467" t="s">
        <v>259</v>
      </c>
      <c r="F2139" s="472">
        <v>43585</v>
      </c>
      <c r="G2139" s="467" t="s">
        <v>1288</v>
      </c>
      <c r="H2139" s="467" t="s">
        <v>2790</v>
      </c>
      <c r="I2139" s="467" t="s">
        <v>2791</v>
      </c>
      <c r="J2139" s="467" t="s">
        <v>622</v>
      </c>
      <c r="K2139" s="467">
        <v>4.76</v>
      </c>
      <c r="L2139" s="467" t="s">
        <v>10</v>
      </c>
      <c r="M2139" s="467">
        <v>6.21</v>
      </c>
      <c r="N2139" s="467" t="s">
        <v>303</v>
      </c>
      <c r="O2139" s="467" t="s">
        <v>2180</v>
      </c>
      <c r="P2139" s="467" t="s">
        <v>307</v>
      </c>
      <c r="Q2139" s="467" t="s">
        <v>2168</v>
      </c>
      <c r="R2139" s="467" t="s">
        <v>2168</v>
      </c>
      <c r="S2139" s="467" t="s">
        <v>61</v>
      </c>
      <c r="T2139" s="467" t="s">
        <v>240</v>
      </c>
      <c r="U2139" s="467" t="s">
        <v>302</v>
      </c>
      <c r="V2139" s="467">
        <v>5.56</v>
      </c>
      <c r="W2139" s="467">
        <v>6.21</v>
      </c>
    </row>
    <row r="2140" spans="1:23">
      <c r="A2140" s="467"/>
      <c r="B2140" s="467"/>
      <c r="C2140" s="468" t="s">
        <v>5140</v>
      </c>
      <c r="D2140" s="467" t="s">
        <v>222</v>
      </c>
      <c r="E2140" s="467" t="s">
        <v>259</v>
      </c>
      <c r="F2140" s="472">
        <v>43585</v>
      </c>
      <c r="G2140" s="467" t="s">
        <v>1288</v>
      </c>
      <c r="H2140" s="467" t="s">
        <v>2790</v>
      </c>
      <c r="I2140" s="467" t="s">
        <v>2791</v>
      </c>
      <c r="J2140" s="467" t="s">
        <v>600</v>
      </c>
      <c r="K2140" s="467">
        <v>4.42</v>
      </c>
      <c r="L2140" s="467" t="s">
        <v>10</v>
      </c>
      <c r="M2140" s="467">
        <v>5.77</v>
      </c>
      <c r="N2140" s="467" t="s">
        <v>303</v>
      </c>
      <c r="O2140" s="467" t="s">
        <v>2180</v>
      </c>
      <c r="P2140" s="467" t="s">
        <v>307</v>
      </c>
      <c r="Q2140" s="467" t="s">
        <v>2168</v>
      </c>
      <c r="R2140" s="467" t="s">
        <v>2168</v>
      </c>
      <c r="S2140" s="467" t="s">
        <v>61</v>
      </c>
      <c r="T2140" s="467" t="s">
        <v>240</v>
      </c>
      <c r="U2140" s="467" t="s">
        <v>302</v>
      </c>
      <c r="V2140" s="467">
        <v>5.17</v>
      </c>
      <c r="W2140" s="467">
        <v>5.77</v>
      </c>
    </row>
    <row r="2141" spans="1:23">
      <c r="A2141" s="467"/>
      <c r="B2141" s="467"/>
      <c r="C2141" s="468" t="s">
        <v>5141</v>
      </c>
      <c r="D2141" s="467" t="s">
        <v>222</v>
      </c>
      <c r="E2141" s="467" t="s">
        <v>259</v>
      </c>
      <c r="F2141" s="472">
        <v>43585</v>
      </c>
      <c r="G2141" s="467" t="s">
        <v>1288</v>
      </c>
      <c r="H2141" s="467" t="s">
        <v>2790</v>
      </c>
      <c r="I2141" s="467" t="s">
        <v>2791</v>
      </c>
      <c r="J2141" s="467" t="s">
        <v>601</v>
      </c>
      <c r="K2141" s="467">
        <v>4.42</v>
      </c>
      <c r="L2141" s="467" t="s">
        <v>10</v>
      </c>
      <c r="M2141" s="467">
        <v>5.77</v>
      </c>
      <c r="N2141" s="467" t="s">
        <v>303</v>
      </c>
      <c r="O2141" s="467" t="s">
        <v>2180</v>
      </c>
      <c r="P2141" s="467" t="s">
        <v>307</v>
      </c>
      <c r="Q2141" s="467" t="s">
        <v>2168</v>
      </c>
      <c r="R2141" s="467" t="s">
        <v>2168</v>
      </c>
      <c r="S2141" s="467" t="s">
        <v>61</v>
      </c>
      <c r="T2141" s="467" t="s">
        <v>240</v>
      </c>
      <c r="U2141" s="467" t="s">
        <v>302</v>
      </c>
      <c r="V2141" s="467">
        <v>5.17</v>
      </c>
      <c r="W2141" s="467">
        <v>5.77</v>
      </c>
    </row>
    <row r="2142" spans="1:23">
      <c r="A2142" s="467"/>
      <c r="B2142" s="467"/>
      <c r="C2142" s="468" t="s">
        <v>5142</v>
      </c>
      <c r="D2142" s="467" t="s">
        <v>222</v>
      </c>
      <c r="E2142" s="467" t="s">
        <v>259</v>
      </c>
      <c r="F2142" s="472">
        <v>43585</v>
      </c>
      <c r="G2142" s="467" t="s">
        <v>1288</v>
      </c>
      <c r="H2142" s="467" t="s">
        <v>2790</v>
      </c>
      <c r="I2142" s="467" t="s">
        <v>2791</v>
      </c>
      <c r="J2142" s="467" t="s">
        <v>602</v>
      </c>
      <c r="K2142" s="467">
        <v>4.42</v>
      </c>
      <c r="L2142" s="467" t="s">
        <v>10</v>
      </c>
      <c r="M2142" s="467">
        <v>5.77</v>
      </c>
      <c r="N2142" s="467" t="s">
        <v>303</v>
      </c>
      <c r="O2142" s="467" t="s">
        <v>2180</v>
      </c>
      <c r="P2142" s="467" t="s">
        <v>307</v>
      </c>
      <c r="Q2142" s="467" t="s">
        <v>2168</v>
      </c>
      <c r="R2142" s="467" t="s">
        <v>2168</v>
      </c>
      <c r="S2142" s="467" t="s">
        <v>61</v>
      </c>
      <c r="T2142" s="467" t="s">
        <v>240</v>
      </c>
      <c r="U2142" s="467" t="s">
        <v>302</v>
      </c>
      <c r="V2142" s="467">
        <v>5.17</v>
      </c>
      <c r="W2142" s="467">
        <v>5.77</v>
      </c>
    </row>
    <row r="2143" spans="1:23">
      <c r="A2143" s="467"/>
      <c r="B2143" s="467"/>
      <c r="C2143" s="468" t="s">
        <v>5143</v>
      </c>
      <c r="D2143" s="467" t="s">
        <v>222</v>
      </c>
      <c r="E2143" s="467" t="s">
        <v>259</v>
      </c>
      <c r="F2143" s="472">
        <v>43585</v>
      </c>
      <c r="G2143" s="467" t="s">
        <v>1288</v>
      </c>
      <c r="H2143" s="467" t="s">
        <v>2790</v>
      </c>
      <c r="I2143" s="467" t="s">
        <v>2791</v>
      </c>
      <c r="J2143" s="467" t="s">
        <v>603</v>
      </c>
      <c r="K2143" s="467">
        <v>4.42</v>
      </c>
      <c r="L2143" s="467" t="s">
        <v>10</v>
      </c>
      <c r="M2143" s="467">
        <v>5.77</v>
      </c>
      <c r="N2143" s="467" t="s">
        <v>303</v>
      </c>
      <c r="O2143" s="467" t="s">
        <v>2180</v>
      </c>
      <c r="P2143" s="467" t="s">
        <v>307</v>
      </c>
      <c r="Q2143" s="467" t="s">
        <v>2168</v>
      </c>
      <c r="R2143" s="467" t="s">
        <v>2168</v>
      </c>
      <c r="S2143" s="467" t="s">
        <v>61</v>
      </c>
      <c r="T2143" s="467" t="s">
        <v>240</v>
      </c>
      <c r="U2143" s="467" t="s">
        <v>302</v>
      </c>
      <c r="V2143" s="467">
        <v>5.17</v>
      </c>
      <c r="W2143" s="467">
        <v>5.77</v>
      </c>
    </row>
    <row r="2144" spans="1:23">
      <c r="A2144" s="467"/>
      <c r="B2144" s="467"/>
      <c r="C2144" s="468" t="s">
        <v>5144</v>
      </c>
      <c r="D2144" s="467" t="s">
        <v>222</v>
      </c>
      <c r="E2144" s="467" t="s">
        <v>259</v>
      </c>
      <c r="F2144" s="472">
        <v>43585</v>
      </c>
      <c r="G2144" s="467" t="s">
        <v>1288</v>
      </c>
      <c r="H2144" s="467" t="s">
        <v>2790</v>
      </c>
      <c r="I2144" s="467" t="s">
        <v>2791</v>
      </c>
      <c r="J2144" s="467" t="s">
        <v>605</v>
      </c>
      <c r="K2144" s="467">
        <v>4.42</v>
      </c>
      <c r="L2144" s="467" t="s">
        <v>10</v>
      </c>
      <c r="M2144" s="467">
        <v>5.77</v>
      </c>
      <c r="N2144" s="467" t="s">
        <v>303</v>
      </c>
      <c r="O2144" s="467" t="s">
        <v>2180</v>
      </c>
      <c r="P2144" s="467" t="s">
        <v>307</v>
      </c>
      <c r="Q2144" s="467" t="s">
        <v>2168</v>
      </c>
      <c r="R2144" s="467" t="s">
        <v>2168</v>
      </c>
      <c r="S2144" s="467" t="s">
        <v>61</v>
      </c>
      <c r="T2144" s="467" t="s">
        <v>240</v>
      </c>
      <c r="U2144" s="467" t="s">
        <v>302</v>
      </c>
      <c r="V2144" s="467">
        <v>5.17</v>
      </c>
      <c r="W2144" s="467">
        <v>5.77</v>
      </c>
    </row>
    <row r="2145" spans="1:23">
      <c r="A2145" s="467"/>
      <c r="B2145" s="467"/>
      <c r="C2145" s="468" t="s">
        <v>5145</v>
      </c>
      <c r="D2145" s="467" t="s">
        <v>222</v>
      </c>
      <c r="E2145" s="467" t="s">
        <v>259</v>
      </c>
      <c r="F2145" s="472">
        <v>43585</v>
      </c>
      <c r="G2145" s="467" t="s">
        <v>1288</v>
      </c>
      <c r="H2145" s="467" t="s">
        <v>2790</v>
      </c>
      <c r="I2145" s="467" t="s">
        <v>2791</v>
      </c>
      <c r="J2145" s="467" t="s">
        <v>1291</v>
      </c>
      <c r="K2145" s="467">
        <v>3.07</v>
      </c>
      <c r="L2145" s="467" t="s">
        <v>10</v>
      </c>
      <c r="M2145" s="467">
        <v>4</v>
      </c>
      <c r="N2145" s="467" t="s">
        <v>303</v>
      </c>
      <c r="O2145" s="467" t="s">
        <v>2180</v>
      </c>
      <c r="P2145" s="467" t="s">
        <v>307</v>
      </c>
      <c r="Q2145" s="467" t="s">
        <v>2168</v>
      </c>
      <c r="R2145" s="467" t="s">
        <v>2168</v>
      </c>
      <c r="S2145" s="467" t="s">
        <v>61</v>
      </c>
      <c r="T2145" s="467" t="s">
        <v>240</v>
      </c>
      <c r="U2145" s="467" t="s">
        <v>302</v>
      </c>
      <c r="V2145" s="467">
        <v>3.59</v>
      </c>
      <c r="W2145" s="467">
        <v>4</v>
      </c>
    </row>
    <row r="2146" spans="1:23">
      <c r="A2146" s="467"/>
      <c r="B2146" s="467"/>
      <c r="C2146" s="468" t="s">
        <v>5146</v>
      </c>
      <c r="D2146" s="467" t="s">
        <v>222</v>
      </c>
      <c r="E2146" s="467" t="s">
        <v>259</v>
      </c>
      <c r="F2146" s="472">
        <v>43585</v>
      </c>
      <c r="G2146" s="467" t="s">
        <v>1288</v>
      </c>
      <c r="H2146" s="467" t="s">
        <v>2790</v>
      </c>
      <c r="I2146" s="467" t="s">
        <v>2791</v>
      </c>
      <c r="J2146" s="467" t="s">
        <v>608</v>
      </c>
      <c r="K2146" s="467">
        <v>5.05</v>
      </c>
      <c r="L2146" s="467" t="s">
        <v>10</v>
      </c>
      <c r="M2146" s="467">
        <v>6.58</v>
      </c>
      <c r="N2146" s="467" t="s">
        <v>303</v>
      </c>
      <c r="O2146" s="467" t="s">
        <v>2180</v>
      </c>
      <c r="P2146" s="467" t="s">
        <v>307</v>
      </c>
      <c r="Q2146" s="467" t="s">
        <v>2168</v>
      </c>
      <c r="R2146" s="467" t="s">
        <v>2168</v>
      </c>
      <c r="S2146" s="467" t="s">
        <v>61</v>
      </c>
      <c r="T2146" s="467" t="s">
        <v>240</v>
      </c>
      <c r="U2146" s="467" t="s">
        <v>302</v>
      </c>
      <c r="V2146" s="467">
        <v>5.9</v>
      </c>
      <c r="W2146" s="467">
        <v>6.58</v>
      </c>
    </row>
    <row r="2147" spans="1:23">
      <c r="A2147" s="467"/>
      <c r="B2147" s="467"/>
      <c r="C2147" s="468" t="s">
        <v>5147</v>
      </c>
      <c r="D2147" s="467" t="s">
        <v>222</v>
      </c>
      <c r="E2147" s="467" t="s">
        <v>259</v>
      </c>
      <c r="F2147" s="472">
        <v>43585</v>
      </c>
      <c r="G2147" s="467" t="s">
        <v>1288</v>
      </c>
      <c r="H2147" s="467" t="s">
        <v>2790</v>
      </c>
      <c r="I2147" s="467" t="s">
        <v>2791</v>
      </c>
      <c r="J2147" s="467" t="s">
        <v>608</v>
      </c>
      <c r="K2147" s="467">
        <v>12.58</v>
      </c>
      <c r="L2147" s="467" t="s">
        <v>10</v>
      </c>
      <c r="M2147" s="467">
        <v>16.41</v>
      </c>
      <c r="N2147" s="467" t="s">
        <v>303</v>
      </c>
      <c r="O2147" s="467" t="s">
        <v>2180</v>
      </c>
      <c r="P2147" s="467" t="s">
        <v>307</v>
      </c>
      <c r="Q2147" s="467" t="s">
        <v>2168</v>
      </c>
      <c r="R2147" s="467" t="s">
        <v>2168</v>
      </c>
      <c r="S2147" s="467" t="s">
        <v>61</v>
      </c>
      <c r="T2147" s="467" t="s">
        <v>240</v>
      </c>
      <c r="U2147" s="467" t="s">
        <v>302</v>
      </c>
      <c r="V2147" s="467">
        <v>14.7</v>
      </c>
      <c r="W2147" s="467">
        <v>16.41</v>
      </c>
    </row>
    <row r="2148" spans="1:23">
      <c r="A2148" s="467"/>
      <c r="B2148" s="467"/>
      <c r="C2148" s="468" t="s">
        <v>5148</v>
      </c>
      <c r="D2148" s="467" t="s">
        <v>222</v>
      </c>
      <c r="E2148" s="467" t="s">
        <v>259</v>
      </c>
      <c r="F2148" s="472">
        <v>43585</v>
      </c>
      <c r="G2148" s="467" t="s">
        <v>1288</v>
      </c>
      <c r="H2148" s="467" t="s">
        <v>2790</v>
      </c>
      <c r="I2148" s="467" t="s">
        <v>2791</v>
      </c>
      <c r="J2148" s="467" t="s">
        <v>608</v>
      </c>
      <c r="K2148" s="467">
        <v>1.33</v>
      </c>
      <c r="L2148" s="467" t="s">
        <v>10</v>
      </c>
      <c r="M2148" s="467">
        <v>1.74</v>
      </c>
      <c r="N2148" s="467" t="s">
        <v>303</v>
      </c>
      <c r="O2148" s="467" t="s">
        <v>2180</v>
      </c>
      <c r="P2148" s="467" t="s">
        <v>307</v>
      </c>
      <c r="Q2148" s="467" t="s">
        <v>2168</v>
      </c>
      <c r="R2148" s="467" t="s">
        <v>2168</v>
      </c>
      <c r="S2148" s="467" t="s">
        <v>61</v>
      </c>
      <c r="T2148" s="467" t="s">
        <v>240</v>
      </c>
      <c r="U2148" s="467" t="s">
        <v>302</v>
      </c>
      <c r="V2148" s="467">
        <v>1.55</v>
      </c>
      <c r="W2148" s="467">
        <v>1.74</v>
      </c>
    </row>
    <row r="2149" spans="1:23">
      <c r="A2149" s="467"/>
      <c r="B2149" s="467"/>
      <c r="C2149" s="468" t="s">
        <v>5149</v>
      </c>
      <c r="D2149" s="467" t="s">
        <v>222</v>
      </c>
      <c r="E2149" s="467" t="s">
        <v>259</v>
      </c>
      <c r="F2149" s="472">
        <v>43585</v>
      </c>
      <c r="G2149" s="467" t="s">
        <v>1288</v>
      </c>
      <c r="H2149" s="467" t="s">
        <v>2790</v>
      </c>
      <c r="I2149" s="467" t="s">
        <v>2791</v>
      </c>
      <c r="J2149" s="467" t="s">
        <v>1292</v>
      </c>
      <c r="K2149" s="467">
        <v>172.05</v>
      </c>
      <c r="L2149" s="467" t="s">
        <v>10</v>
      </c>
      <c r="M2149" s="467">
        <v>224.4</v>
      </c>
      <c r="N2149" s="467" t="s">
        <v>303</v>
      </c>
      <c r="O2149" s="467" t="s">
        <v>2180</v>
      </c>
      <c r="P2149" s="467" t="s">
        <v>307</v>
      </c>
      <c r="Q2149" s="467" t="s">
        <v>2168</v>
      </c>
      <c r="R2149" s="467" t="s">
        <v>2168</v>
      </c>
      <c r="S2149" s="467" t="s">
        <v>61</v>
      </c>
      <c r="T2149" s="467" t="s">
        <v>240</v>
      </c>
      <c r="U2149" s="467" t="s">
        <v>302</v>
      </c>
      <c r="V2149" s="467">
        <v>201.1</v>
      </c>
      <c r="W2149" s="467">
        <v>224.4</v>
      </c>
    </row>
    <row r="2150" spans="1:23">
      <c r="A2150" s="467"/>
      <c r="B2150" s="467"/>
      <c r="C2150" s="468" t="s">
        <v>5150</v>
      </c>
      <c r="D2150" s="467" t="s">
        <v>222</v>
      </c>
      <c r="E2150" s="467" t="s">
        <v>259</v>
      </c>
      <c r="F2150" s="472">
        <v>43585</v>
      </c>
      <c r="G2150" s="467" t="s">
        <v>1288</v>
      </c>
      <c r="H2150" s="467" t="s">
        <v>2790</v>
      </c>
      <c r="I2150" s="467" t="s">
        <v>2791</v>
      </c>
      <c r="J2150" s="467" t="s">
        <v>608</v>
      </c>
      <c r="K2150" s="467">
        <v>1.49</v>
      </c>
      <c r="L2150" s="467" t="s">
        <v>10</v>
      </c>
      <c r="M2150" s="467">
        <v>1.94</v>
      </c>
      <c r="N2150" s="467" t="s">
        <v>303</v>
      </c>
      <c r="O2150" s="467" t="s">
        <v>2180</v>
      </c>
      <c r="P2150" s="467" t="s">
        <v>307</v>
      </c>
      <c r="Q2150" s="467" t="s">
        <v>2168</v>
      </c>
      <c r="R2150" s="467" t="s">
        <v>2168</v>
      </c>
      <c r="S2150" s="467" t="s">
        <v>61</v>
      </c>
      <c r="T2150" s="467" t="s">
        <v>240</v>
      </c>
      <c r="U2150" s="467" t="s">
        <v>302</v>
      </c>
      <c r="V2150" s="467">
        <v>1.74</v>
      </c>
      <c r="W2150" s="467">
        <v>1.94</v>
      </c>
    </row>
    <row r="2151" spans="1:23">
      <c r="A2151" s="467"/>
      <c r="B2151" s="467"/>
      <c r="C2151" s="468" t="s">
        <v>5151</v>
      </c>
      <c r="D2151" s="467" t="s">
        <v>222</v>
      </c>
      <c r="E2151" s="467" t="s">
        <v>259</v>
      </c>
      <c r="F2151" s="472">
        <v>43585</v>
      </c>
      <c r="G2151" s="467" t="s">
        <v>1288</v>
      </c>
      <c r="H2151" s="467" t="s">
        <v>2790</v>
      </c>
      <c r="I2151" s="467" t="s">
        <v>2791</v>
      </c>
      <c r="J2151" s="467" t="s">
        <v>608</v>
      </c>
      <c r="K2151" s="467">
        <v>1.82</v>
      </c>
      <c r="L2151" s="467" t="s">
        <v>10</v>
      </c>
      <c r="M2151" s="467">
        <v>2.37</v>
      </c>
      <c r="N2151" s="467" t="s">
        <v>303</v>
      </c>
      <c r="O2151" s="467" t="s">
        <v>2180</v>
      </c>
      <c r="P2151" s="467" t="s">
        <v>307</v>
      </c>
      <c r="Q2151" s="467" t="s">
        <v>2168</v>
      </c>
      <c r="R2151" s="467" t="s">
        <v>2168</v>
      </c>
      <c r="S2151" s="467" t="s">
        <v>61</v>
      </c>
      <c r="T2151" s="467" t="s">
        <v>240</v>
      </c>
      <c r="U2151" s="467" t="s">
        <v>302</v>
      </c>
      <c r="V2151" s="467">
        <v>2.13</v>
      </c>
      <c r="W2151" s="467">
        <v>2.37</v>
      </c>
    </row>
    <row r="2152" spans="1:23">
      <c r="A2152" s="467"/>
      <c r="B2152" s="467"/>
      <c r="C2152" s="468" t="s">
        <v>5152</v>
      </c>
      <c r="D2152" s="467" t="s">
        <v>222</v>
      </c>
      <c r="E2152" s="467" t="s">
        <v>259</v>
      </c>
      <c r="F2152" s="472">
        <v>43585</v>
      </c>
      <c r="G2152" s="467" t="s">
        <v>1288</v>
      </c>
      <c r="H2152" s="467" t="s">
        <v>2790</v>
      </c>
      <c r="I2152" s="467" t="s">
        <v>2791</v>
      </c>
      <c r="J2152" s="467" t="s">
        <v>608</v>
      </c>
      <c r="K2152" s="467">
        <v>0.89</v>
      </c>
      <c r="L2152" s="467" t="s">
        <v>10</v>
      </c>
      <c r="M2152" s="467">
        <v>1.1599999999999999</v>
      </c>
      <c r="N2152" s="467" t="s">
        <v>303</v>
      </c>
      <c r="O2152" s="467" t="s">
        <v>2180</v>
      </c>
      <c r="P2152" s="467" t="s">
        <v>307</v>
      </c>
      <c r="Q2152" s="467" t="s">
        <v>2168</v>
      </c>
      <c r="R2152" s="467" t="s">
        <v>2168</v>
      </c>
      <c r="S2152" s="467" t="s">
        <v>61</v>
      </c>
      <c r="T2152" s="467" t="s">
        <v>240</v>
      </c>
      <c r="U2152" s="467" t="s">
        <v>302</v>
      </c>
      <c r="V2152" s="467">
        <v>1.04</v>
      </c>
      <c r="W2152" s="467">
        <v>1.1599999999999999</v>
      </c>
    </row>
    <row r="2153" spans="1:23">
      <c r="A2153" s="467"/>
      <c r="B2153" s="467"/>
      <c r="C2153" s="468" t="s">
        <v>5153</v>
      </c>
      <c r="D2153" s="467" t="s">
        <v>222</v>
      </c>
      <c r="E2153" s="467" t="s">
        <v>259</v>
      </c>
      <c r="F2153" s="472">
        <v>43585</v>
      </c>
      <c r="G2153" s="467" t="s">
        <v>1288</v>
      </c>
      <c r="H2153" s="467" t="s">
        <v>2790</v>
      </c>
      <c r="I2153" s="467" t="s">
        <v>2791</v>
      </c>
      <c r="J2153" s="467" t="s">
        <v>608</v>
      </c>
      <c r="K2153" s="467">
        <v>7.18</v>
      </c>
      <c r="L2153" s="467" t="s">
        <v>10</v>
      </c>
      <c r="M2153" s="467">
        <v>9.3699999999999992</v>
      </c>
      <c r="N2153" s="467" t="s">
        <v>303</v>
      </c>
      <c r="O2153" s="467" t="s">
        <v>2180</v>
      </c>
      <c r="P2153" s="467" t="s">
        <v>307</v>
      </c>
      <c r="Q2153" s="467" t="s">
        <v>2168</v>
      </c>
      <c r="R2153" s="467" t="s">
        <v>2168</v>
      </c>
      <c r="S2153" s="467" t="s">
        <v>61</v>
      </c>
      <c r="T2153" s="467" t="s">
        <v>240</v>
      </c>
      <c r="U2153" s="467" t="s">
        <v>302</v>
      </c>
      <c r="V2153" s="467">
        <v>8.39</v>
      </c>
      <c r="W2153" s="467">
        <v>9.3699999999999992</v>
      </c>
    </row>
    <row r="2154" spans="1:23">
      <c r="A2154" s="467"/>
      <c r="B2154" s="467"/>
      <c r="C2154" s="468" t="s">
        <v>5154</v>
      </c>
      <c r="D2154" s="467" t="s">
        <v>222</v>
      </c>
      <c r="E2154" s="467" t="s">
        <v>259</v>
      </c>
      <c r="F2154" s="472">
        <v>43585</v>
      </c>
      <c r="G2154" s="467" t="s">
        <v>1288</v>
      </c>
      <c r="H2154" s="467" t="s">
        <v>2790</v>
      </c>
      <c r="I2154" s="467" t="s">
        <v>2791</v>
      </c>
      <c r="J2154" s="467" t="s">
        <v>608</v>
      </c>
      <c r="K2154" s="467">
        <v>2.76</v>
      </c>
      <c r="L2154" s="467" t="s">
        <v>10</v>
      </c>
      <c r="M2154" s="467">
        <v>3.6</v>
      </c>
      <c r="N2154" s="467" t="s">
        <v>303</v>
      </c>
      <c r="O2154" s="467" t="s">
        <v>2180</v>
      </c>
      <c r="P2154" s="467" t="s">
        <v>307</v>
      </c>
      <c r="Q2154" s="467" t="s">
        <v>2168</v>
      </c>
      <c r="R2154" s="467" t="s">
        <v>2168</v>
      </c>
      <c r="S2154" s="467" t="s">
        <v>61</v>
      </c>
      <c r="T2154" s="467" t="s">
        <v>240</v>
      </c>
      <c r="U2154" s="467" t="s">
        <v>302</v>
      </c>
      <c r="V2154" s="467">
        <v>3.23</v>
      </c>
      <c r="W2154" s="467">
        <v>3.6</v>
      </c>
    </row>
    <row r="2155" spans="1:23">
      <c r="A2155" s="467"/>
      <c r="B2155" s="467"/>
      <c r="C2155" s="468" t="s">
        <v>5155</v>
      </c>
      <c r="D2155" s="467" t="s">
        <v>222</v>
      </c>
      <c r="E2155" s="467" t="s">
        <v>259</v>
      </c>
      <c r="F2155" s="472">
        <v>43585</v>
      </c>
      <c r="G2155" s="467" t="s">
        <v>1288</v>
      </c>
      <c r="H2155" s="467" t="s">
        <v>2790</v>
      </c>
      <c r="I2155" s="467" t="s">
        <v>2791</v>
      </c>
      <c r="J2155" s="467" t="s">
        <v>608</v>
      </c>
      <c r="K2155" s="467">
        <v>1.78</v>
      </c>
      <c r="L2155" s="467" t="s">
        <v>10</v>
      </c>
      <c r="M2155" s="467">
        <v>2.3199999999999998</v>
      </c>
      <c r="N2155" s="467" t="s">
        <v>303</v>
      </c>
      <c r="O2155" s="467" t="s">
        <v>2180</v>
      </c>
      <c r="P2155" s="467" t="s">
        <v>307</v>
      </c>
      <c r="Q2155" s="467" t="s">
        <v>2168</v>
      </c>
      <c r="R2155" s="467" t="s">
        <v>2168</v>
      </c>
      <c r="S2155" s="467" t="s">
        <v>61</v>
      </c>
      <c r="T2155" s="467" t="s">
        <v>240</v>
      </c>
      <c r="U2155" s="467" t="s">
        <v>302</v>
      </c>
      <c r="V2155" s="467">
        <v>2.08</v>
      </c>
      <c r="W2155" s="467">
        <v>2.3199999999999998</v>
      </c>
    </row>
    <row r="2156" spans="1:23">
      <c r="A2156" s="467"/>
      <c r="B2156" s="467"/>
      <c r="C2156" s="468" t="s">
        <v>5156</v>
      </c>
      <c r="D2156" s="467" t="s">
        <v>222</v>
      </c>
      <c r="E2156" s="467" t="s">
        <v>259</v>
      </c>
      <c r="F2156" s="472">
        <v>43585</v>
      </c>
      <c r="G2156" s="467" t="s">
        <v>1288</v>
      </c>
      <c r="H2156" s="467" t="s">
        <v>2790</v>
      </c>
      <c r="I2156" s="467" t="s">
        <v>2791</v>
      </c>
      <c r="J2156" s="467" t="s">
        <v>608</v>
      </c>
      <c r="K2156" s="467">
        <v>4.9800000000000004</v>
      </c>
      <c r="L2156" s="467" t="s">
        <v>10</v>
      </c>
      <c r="M2156" s="467">
        <v>6.49</v>
      </c>
      <c r="N2156" s="467" t="s">
        <v>303</v>
      </c>
      <c r="O2156" s="467" t="s">
        <v>2180</v>
      </c>
      <c r="P2156" s="467" t="s">
        <v>307</v>
      </c>
      <c r="Q2156" s="467" t="s">
        <v>2168</v>
      </c>
      <c r="R2156" s="467" t="s">
        <v>2168</v>
      </c>
      <c r="S2156" s="467" t="s">
        <v>61</v>
      </c>
      <c r="T2156" s="467" t="s">
        <v>240</v>
      </c>
      <c r="U2156" s="467" t="s">
        <v>302</v>
      </c>
      <c r="V2156" s="467">
        <v>5.82</v>
      </c>
      <c r="W2156" s="467">
        <v>6.49</v>
      </c>
    </row>
    <row r="2157" spans="1:23">
      <c r="A2157" s="467"/>
      <c r="B2157" s="467"/>
      <c r="C2157" s="468" t="s">
        <v>5157</v>
      </c>
      <c r="D2157" s="467" t="s">
        <v>222</v>
      </c>
      <c r="E2157" s="467" t="s">
        <v>259</v>
      </c>
      <c r="F2157" s="472">
        <v>43585</v>
      </c>
      <c r="G2157" s="467" t="s">
        <v>1288</v>
      </c>
      <c r="H2157" s="467" t="s">
        <v>2790</v>
      </c>
      <c r="I2157" s="467" t="s">
        <v>2791</v>
      </c>
      <c r="J2157" s="467" t="s">
        <v>1293</v>
      </c>
      <c r="K2157" s="467">
        <v>50.67</v>
      </c>
      <c r="L2157" s="467" t="s">
        <v>10</v>
      </c>
      <c r="M2157" s="467">
        <v>66.08</v>
      </c>
      <c r="N2157" s="467" t="s">
        <v>303</v>
      </c>
      <c r="O2157" s="467" t="s">
        <v>2180</v>
      </c>
      <c r="P2157" s="467" t="s">
        <v>307</v>
      </c>
      <c r="Q2157" s="467" t="s">
        <v>2168</v>
      </c>
      <c r="R2157" s="467" t="s">
        <v>2168</v>
      </c>
      <c r="S2157" s="467" t="s">
        <v>61</v>
      </c>
      <c r="T2157" s="467" t="s">
        <v>240</v>
      </c>
      <c r="U2157" s="467" t="s">
        <v>302</v>
      </c>
      <c r="V2157" s="467">
        <v>59.23</v>
      </c>
      <c r="W2157" s="467">
        <v>66.08</v>
      </c>
    </row>
    <row r="2158" spans="1:23">
      <c r="A2158" s="467"/>
      <c r="B2158" s="467"/>
      <c r="C2158" s="468" t="s">
        <v>5158</v>
      </c>
      <c r="D2158" s="467" t="s">
        <v>222</v>
      </c>
      <c r="E2158" s="467" t="s">
        <v>259</v>
      </c>
      <c r="F2158" s="472">
        <v>43585</v>
      </c>
      <c r="G2158" s="467" t="s">
        <v>1288</v>
      </c>
      <c r="H2158" s="467" t="s">
        <v>2790</v>
      </c>
      <c r="I2158" s="467" t="s">
        <v>2791</v>
      </c>
      <c r="J2158" s="467" t="s">
        <v>1294</v>
      </c>
      <c r="K2158" s="467">
        <v>8.1</v>
      </c>
      <c r="L2158" s="467" t="s">
        <v>10</v>
      </c>
      <c r="M2158" s="467">
        <v>10.57</v>
      </c>
      <c r="N2158" s="467" t="s">
        <v>303</v>
      </c>
      <c r="O2158" s="467" t="s">
        <v>2180</v>
      </c>
      <c r="P2158" s="467" t="s">
        <v>307</v>
      </c>
      <c r="Q2158" s="467" t="s">
        <v>2168</v>
      </c>
      <c r="R2158" s="467" t="s">
        <v>2168</v>
      </c>
      <c r="S2158" s="467" t="s">
        <v>61</v>
      </c>
      <c r="T2158" s="467" t="s">
        <v>240</v>
      </c>
      <c r="U2158" s="467" t="s">
        <v>302</v>
      </c>
      <c r="V2158" s="467">
        <v>9.4700000000000006</v>
      </c>
      <c r="W2158" s="467">
        <v>10.57</v>
      </c>
    </row>
    <row r="2159" spans="1:23">
      <c r="A2159" s="467"/>
      <c r="B2159" s="467"/>
      <c r="C2159" s="468" t="s">
        <v>5159</v>
      </c>
      <c r="D2159" s="467" t="s">
        <v>222</v>
      </c>
      <c r="E2159" s="467" t="s">
        <v>259</v>
      </c>
      <c r="F2159" s="472">
        <v>43585</v>
      </c>
      <c r="G2159" s="467" t="s">
        <v>1288</v>
      </c>
      <c r="H2159" s="467" t="s">
        <v>2790</v>
      </c>
      <c r="I2159" s="467" t="s">
        <v>2791</v>
      </c>
      <c r="J2159" s="467" t="s">
        <v>608</v>
      </c>
      <c r="K2159" s="467">
        <v>9.1</v>
      </c>
      <c r="L2159" s="467" t="s">
        <v>10</v>
      </c>
      <c r="M2159" s="467">
        <v>11.87</v>
      </c>
      <c r="N2159" s="467" t="s">
        <v>303</v>
      </c>
      <c r="O2159" s="467" t="s">
        <v>2180</v>
      </c>
      <c r="P2159" s="467" t="s">
        <v>307</v>
      </c>
      <c r="Q2159" s="467" t="s">
        <v>2168</v>
      </c>
      <c r="R2159" s="467" t="s">
        <v>2168</v>
      </c>
      <c r="S2159" s="467" t="s">
        <v>61</v>
      </c>
      <c r="T2159" s="467" t="s">
        <v>240</v>
      </c>
      <c r="U2159" s="467" t="s">
        <v>302</v>
      </c>
      <c r="V2159" s="467">
        <v>10.64</v>
      </c>
      <c r="W2159" s="467">
        <v>11.87</v>
      </c>
    </row>
    <row r="2160" spans="1:23">
      <c r="A2160" s="467"/>
      <c r="B2160" s="467"/>
      <c r="C2160" s="468" t="s">
        <v>5160</v>
      </c>
      <c r="D2160" s="467" t="s">
        <v>222</v>
      </c>
      <c r="E2160" s="467" t="s">
        <v>259</v>
      </c>
      <c r="F2160" s="472">
        <v>43585</v>
      </c>
      <c r="G2160" s="467" t="s">
        <v>1288</v>
      </c>
      <c r="H2160" s="467" t="s">
        <v>2790</v>
      </c>
      <c r="I2160" s="467" t="s">
        <v>2791</v>
      </c>
      <c r="J2160" s="467" t="s">
        <v>608</v>
      </c>
      <c r="K2160" s="467">
        <v>1.48</v>
      </c>
      <c r="L2160" s="467" t="s">
        <v>10</v>
      </c>
      <c r="M2160" s="467">
        <v>1.93</v>
      </c>
      <c r="N2160" s="467" t="s">
        <v>303</v>
      </c>
      <c r="O2160" s="467" t="s">
        <v>2180</v>
      </c>
      <c r="P2160" s="467" t="s">
        <v>307</v>
      </c>
      <c r="Q2160" s="467" t="s">
        <v>2168</v>
      </c>
      <c r="R2160" s="467" t="s">
        <v>2168</v>
      </c>
      <c r="S2160" s="467" t="s">
        <v>61</v>
      </c>
      <c r="T2160" s="467" t="s">
        <v>240</v>
      </c>
      <c r="U2160" s="467" t="s">
        <v>302</v>
      </c>
      <c r="V2160" s="467">
        <v>1.73</v>
      </c>
      <c r="W2160" s="467">
        <v>1.93</v>
      </c>
    </row>
    <row r="2161" spans="1:23">
      <c r="A2161" s="467"/>
      <c r="B2161" s="467"/>
      <c r="C2161" s="468" t="s">
        <v>5161</v>
      </c>
      <c r="D2161" s="467" t="s">
        <v>222</v>
      </c>
      <c r="E2161" s="467" t="s">
        <v>259</v>
      </c>
      <c r="F2161" s="472">
        <v>43585</v>
      </c>
      <c r="G2161" s="467" t="s">
        <v>1288</v>
      </c>
      <c r="H2161" s="467" t="s">
        <v>2790</v>
      </c>
      <c r="I2161" s="467" t="s">
        <v>2791</v>
      </c>
      <c r="J2161" s="467" t="s">
        <v>608</v>
      </c>
      <c r="K2161" s="467">
        <v>11.12</v>
      </c>
      <c r="L2161" s="467" t="s">
        <v>10</v>
      </c>
      <c r="M2161" s="467">
        <v>14.5</v>
      </c>
      <c r="N2161" s="467" t="s">
        <v>303</v>
      </c>
      <c r="O2161" s="467" t="s">
        <v>2180</v>
      </c>
      <c r="P2161" s="467" t="s">
        <v>307</v>
      </c>
      <c r="Q2161" s="467" t="s">
        <v>2168</v>
      </c>
      <c r="R2161" s="467" t="s">
        <v>2168</v>
      </c>
      <c r="S2161" s="467" t="s">
        <v>61</v>
      </c>
      <c r="T2161" s="467" t="s">
        <v>240</v>
      </c>
      <c r="U2161" s="467" t="s">
        <v>302</v>
      </c>
      <c r="V2161" s="467">
        <v>13</v>
      </c>
      <c r="W2161" s="467">
        <v>14.5</v>
      </c>
    </row>
    <row r="2162" spans="1:23">
      <c r="A2162" s="467"/>
      <c r="B2162" s="467"/>
      <c r="C2162" s="468" t="s">
        <v>5162</v>
      </c>
      <c r="D2162" s="467" t="s">
        <v>222</v>
      </c>
      <c r="E2162" s="467" t="s">
        <v>259</v>
      </c>
      <c r="F2162" s="472">
        <v>43585</v>
      </c>
      <c r="G2162" s="467" t="s">
        <v>1288</v>
      </c>
      <c r="H2162" s="467" t="s">
        <v>2790</v>
      </c>
      <c r="I2162" s="467" t="s">
        <v>2791</v>
      </c>
      <c r="J2162" s="467" t="s">
        <v>1295</v>
      </c>
      <c r="K2162" s="467">
        <v>4.45</v>
      </c>
      <c r="L2162" s="467" t="s">
        <v>10</v>
      </c>
      <c r="M2162" s="467">
        <v>5.8</v>
      </c>
      <c r="N2162" s="467" t="s">
        <v>303</v>
      </c>
      <c r="O2162" s="467" t="s">
        <v>2180</v>
      </c>
      <c r="P2162" s="467" t="s">
        <v>307</v>
      </c>
      <c r="Q2162" s="467" t="s">
        <v>2168</v>
      </c>
      <c r="R2162" s="467" t="s">
        <v>2168</v>
      </c>
      <c r="S2162" s="467" t="s">
        <v>61</v>
      </c>
      <c r="T2162" s="467" t="s">
        <v>240</v>
      </c>
      <c r="U2162" s="467" t="s">
        <v>302</v>
      </c>
      <c r="V2162" s="467">
        <v>5.2</v>
      </c>
      <c r="W2162" s="467">
        <v>5.8</v>
      </c>
    </row>
    <row r="2163" spans="1:23">
      <c r="A2163" s="467"/>
      <c r="B2163" s="467"/>
      <c r="C2163" s="468" t="s">
        <v>5163</v>
      </c>
      <c r="D2163" s="467" t="s">
        <v>222</v>
      </c>
      <c r="E2163" s="467" t="s">
        <v>259</v>
      </c>
      <c r="F2163" s="472">
        <v>43585</v>
      </c>
      <c r="G2163" s="467" t="s">
        <v>1288</v>
      </c>
      <c r="H2163" s="467" t="s">
        <v>2790</v>
      </c>
      <c r="I2163" s="467" t="s">
        <v>2791</v>
      </c>
      <c r="J2163" s="467" t="s">
        <v>608</v>
      </c>
      <c r="K2163" s="467">
        <v>2.67</v>
      </c>
      <c r="L2163" s="467" t="s">
        <v>10</v>
      </c>
      <c r="M2163" s="467">
        <v>3.48</v>
      </c>
      <c r="N2163" s="467" t="s">
        <v>303</v>
      </c>
      <c r="O2163" s="467" t="s">
        <v>2180</v>
      </c>
      <c r="P2163" s="467" t="s">
        <v>307</v>
      </c>
      <c r="Q2163" s="467" t="s">
        <v>2168</v>
      </c>
      <c r="R2163" s="467" t="s">
        <v>2168</v>
      </c>
      <c r="S2163" s="467" t="s">
        <v>61</v>
      </c>
      <c r="T2163" s="467" t="s">
        <v>240</v>
      </c>
      <c r="U2163" s="467" t="s">
        <v>302</v>
      </c>
      <c r="V2163" s="467">
        <v>3.12</v>
      </c>
      <c r="W2163" s="467">
        <v>3.48</v>
      </c>
    </row>
    <row r="2164" spans="1:23">
      <c r="A2164" s="467"/>
      <c r="B2164" s="467"/>
      <c r="C2164" s="468" t="s">
        <v>5164</v>
      </c>
      <c r="D2164" s="467" t="s">
        <v>222</v>
      </c>
      <c r="E2164" s="467" t="s">
        <v>259</v>
      </c>
      <c r="F2164" s="472">
        <v>43585</v>
      </c>
      <c r="G2164" s="467" t="s">
        <v>1296</v>
      </c>
      <c r="H2164" s="467" t="s">
        <v>2790</v>
      </c>
      <c r="I2164" s="467" t="s">
        <v>2791</v>
      </c>
      <c r="J2164" s="467" t="s">
        <v>622</v>
      </c>
      <c r="K2164" s="467">
        <v>11.42</v>
      </c>
      <c r="L2164" s="467" t="s">
        <v>10</v>
      </c>
      <c r="M2164" s="467">
        <v>14.89</v>
      </c>
      <c r="N2164" s="467" t="s">
        <v>303</v>
      </c>
      <c r="O2164" s="467" t="s">
        <v>2180</v>
      </c>
      <c r="P2164" s="467" t="s">
        <v>307</v>
      </c>
      <c r="Q2164" s="467" t="s">
        <v>2168</v>
      </c>
      <c r="R2164" s="467" t="s">
        <v>2168</v>
      </c>
      <c r="S2164" s="467" t="s">
        <v>61</v>
      </c>
      <c r="T2164" s="467" t="s">
        <v>240</v>
      </c>
      <c r="U2164" s="467" t="s">
        <v>302</v>
      </c>
      <c r="V2164" s="467">
        <v>13.35</v>
      </c>
      <c r="W2164" s="467">
        <v>14.89</v>
      </c>
    </row>
    <row r="2165" spans="1:23">
      <c r="A2165" s="467"/>
      <c r="B2165" s="467"/>
      <c r="C2165" s="468" t="s">
        <v>5165</v>
      </c>
      <c r="D2165" s="467" t="s">
        <v>222</v>
      </c>
      <c r="E2165" s="467" t="s">
        <v>259</v>
      </c>
      <c r="F2165" s="472">
        <v>43585</v>
      </c>
      <c r="G2165" s="467" t="s">
        <v>1296</v>
      </c>
      <c r="H2165" s="467" t="s">
        <v>2790</v>
      </c>
      <c r="I2165" s="467" t="s">
        <v>2791</v>
      </c>
      <c r="J2165" s="467" t="s">
        <v>622</v>
      </c>
      <c r="K2165" s="467">
        <v>1.05</v>
      </c>
      <c r="L2165" s="467" t="s">
        <v>10</v>
      </c>
      <c r="M2165" s="467">
        <v>1.37</v>
      </c>
      <c r="N2165" s="467" t="s">
        <v>303</v>
      </c>
      <c r="O2165" s="467" t="s">
        <v>2180</v>
      </c>
      <c r="P2165" s="467" t="s">
        <v>307</v>
      </c>
      <c r="Q2165" s="467" t="s">
        <v>2168</v>
      </c>
      <c r="R2165" s="467" t="s">
        <v>2168</v>
      </c>
      <c r="S2165" s="467" t="s">
        <v>61</v>
      </c>
      <c r="T2165" s="467" t="s">
        <v>240</v>
      </c>
      <c r="U2165" s="467" t="s">
        <v>302</v>
      </c>
      <c r="V2165" s="467">
        <v>1.23</v>
      </c>
      <c r="W2165" s="467">
        <v>1.37</v>
      </c>
    </row>
    <row r="2166" spans="1:23">
      <c r="A2166" s="467"/>
      <c r="B2166" s="467"/>
      <c r="C2166" s="468" t="s">
        <v>5166</v>
      </c>
      <c r="D2166" s="467" t="s">
        <v>222</v>
      </c>
      <c r="E2166" s="467" t="s">
        <v>259</v>
      </c>
      <c r="F2166" s="472">
        <v>43585</v>
      </c>
      <c r="G2166" s="467" t="s">
        <v>1297</v>
      </c>
      <c r="H2166" s="467" t="s">
        <v>2790</v>
      </c>
      <c r="I2166" s="467" t="s">
        <v>2791</v>
      </c>
      <c r="J2166" s="467" t="s">
        <v>1298</v>
      </c>
      <c r="K2166" s="467">
        <v>1.1000000000000001</v>
      </c>
      <c r="L2166" s="467" t="s">
        <v>10</v>
      </c>
      <c r="M2166" s="467">
        <v>1.44</v>
      </c>
      <c r="N2166" s="467" t="s">
        <v>303</v>
      </c>
      <c r="O2166" s="467" t="s">
        <v>2180</v>
      </c>
      <c r="P2166" s="467" t="s">
        <v>307</v>
      </c>
      <c r="Q2166" s="467" t="s">
        <v>2168</v>
      </c>
      <c r="R2166" s="467" t="s">
        <v>2168</v>
      </c>
      <c r="S2166" s="467" t="s">
        <v>61</v>
      </c>
      <c r="T2166" s="467" t="s">
        <v>240</v>
      </c>
      <c r="U2166" s="467" t="s">
        <v>302</v>
      </c>
      <c r="V2166" s="467">
        <v>1.29</v>
      </c>
      <c r="W2166" s="467">
        <v>1.44</v>
      </c>
    </row>
    <row r="2167" spans="1:23">
      <c r="A2167" s="467"/>
      <c r="B2167" s="467"/>
      <c r="C2167" s="468" t="s">
        <v>5167</v>
      </c>
      <c r="D2167" s="467" t="s">
        <v>222</v>
      </c>
      <c r="E2167" s="467" t="s">
        <v>259</v>
      </c>
      <c r="F2167" s="472">
        <v>43585</v>
      </c>
      <c r="G2167" s="467" t="s">
        <v>1299</v>
      </c>
      <c r="H2167" s="467" t="s">
        <v>4179</v>
      </c>
      <c r="I2167" s="467" t="s">
        <v>2791</v>
      </c>
      <c r="J2167" s="467" t="s">
        <v>1300</v>
      </c>
      <c r="K2167" s="467">
        <v>518.52</v>
      </c>
      <c r="L2167" s="467" t="s">
        <v>10</v>
      </c>
      <c r="M2167" s="467">
        <v>676.28</v>
      </c>
      <c r="N2167" s="467" t="s">
        <v>303</v>
      </c>
      <c r="O2167" s="467" t="s">
        <v>2180</v>
      </c>
      <c r="P2167" s="467" t="s">
        <v>445</v>
      </c>
      <c r="Q2167" s="467" t="s">
        <v>2168</v>
      </c>
      <c r="R2167" s="467" t="s">
        <v>2168</v>
      </c>
      <c r="S2167" s="467" t="s">
        <v>61</v>
      </c>
      <c r="T2167" s="467" t="s">
        <v>240</v>
      </c>
      <c r="U2167" s="467" t="s">
        <v>302</v>
      </c>
      <c r="V2167" s="467">
        <v>606.07000000000005</v>
      </c>
      <c r="W2167" s="467">
        <v>676.28</v>
      </c>
    </row>
    <row r="2168" spans="1:23">
      <c r="A2168" s="467"/>
      <c r="B2168" s="467"/>
      <c r="C2168" s="468" t="s">
        <v>5168</v>
      </c>
      <c r="D2168" s="467" t="s">
        <v>222</v>
      </c>
      <c r="E2168" s="467" t="s">
        <v>259</v>
      </c>
      <c r="F2168" s="472">
        <v>43616</v>
      </c>
      <c r="G2168" s="467" t="s">
        <v>1301</v>
      </c>
      <c r="H2168" s="467" t="s">
        <v>5169</v>
      </c>
      <c r="I2168" s="467" t="s">
        <v>2800</v>
      </c>
      <c r="J2168" s="467" t="s">
        <v>1302</v>
      </c>
      <c r="K2168" s="467">
        <v>10.25</v>
      </c>
      <c r="L2168" s="467" t="s">
        <v>2168</v>
      </c>
      <c r="M2168" s="467">
        <v>0</v>
      </c>
      <c r="N2168" s="467" t="s">
        <v>303</v>
      </c>
      <c r="O2168" s="467" t="s">
        <v>2180</v>
      </c>
      <c r="P2168" s="467" t="s">
        <v>299</v>
      </c>
      <c r="Q2168" s="467" t="s">
        <v>2168</v>
      </c>
      <c r="R2168" s="467" t="s">
        <v>2168</v>
      </c>
      <c r="S2168" s="467" t="s">
        <v>61</v>
      </c>
      <c r="T2168" s="467" t="s">
        <v>240</v>
      </c>
      <c r="U2168" s="467" t="s">
        <v>302</v>
      </c>
      <c r="V2168" s="467">
        <v>11.87</v>
      </c>
      <c r="W2168" s="467">
        <v>13.36</v>
      </c>
    </row>
    <row r="2169" spans="1:23">
      <c r="A2169" s="467"/>
      <c r="B2169" s="467"/>
      <c r="C2169" s="468" t="s">
        <v>5170</v>
      </c>
      <c r="D2169" s="467" t="s">
        <v>222</v>
      </c>
      <c r="E2169" s="467" t="s">
        <v>259</v>
      </c>
      <c r="F2169" s="472">
        <v>43616</v>
      </c>
      <c r="G2169" s="467" t="s">
        <v>1303</v>
      </c>
      <c r="H2169" s="467" t="s">
        <v>5171</v>
      </c>
      <c r="I2169" s="467" t="s">
        <v>2800</v>
      </c>
      <c r="J2169" s="467" t="s">
        <v>1304</v>
      </c>
      <c r="K2169" s="467">
        <v>20.95</v>
      </c>
      <c r="L2169" s="467" t="s">
        <v>10</v>
      </c>
      <c r="M2169" s="467">
        <v>27.3</v>
      </c>
      <c r="N2169" s="467" t="s">
        <v>303</v>
      </c>
      <c r="O2169" s="467" t="s">
        <v>2180</v>
      </c>
      <c r="P2169" s="467" t="s">
        <v>299</v>
      </c>
      <c r="Q2169" s="467" t="s">
        <v>2168</v>
      </c>
      <c r="R2169" s="467" t="s">
        <v>2168</v>
      </c>
      <c r="S2169" s="467" t="s">
        <v>61</v>
      </c>
      <c r="T2169" s="467" t="s">
        <v>240</v>
      </c>
      <c r="U2169" s="467" t="s">
        <v>302</v>
      </c>
      <c r="V2169" s="467">
        <v>24.26</v>
      </c>
      <c r="W2169" s="467">
        <v>27.3</v>
      </c>
    </row>
    <row r="2170" spans="1:23">
      <c r="A2170" s="467"/>
      <c r="B2170" s="467"/>
      <c r="C2170" s="468" t="s">
        <v>5172</v>
      </c>
      <c r="D2170" s="467" t="s">
        <v>222</v>
      </c>
      <c r="E2170" s="467" t="s">
        <v>259</v>
      </c>
      <c r="F2170" s="472">
        <v>43616</v>
      </c>
      <c r="G2170" s="467" t="s">
        <v>1305</v>
      </c>
      <c r="H2170" s="467" t="s">
        <v>2799</v>
      </c>
      <c r="I2170" s="467" t="s">
        <v>2800</v>
      </c>
      <c r="J2170" s="467" t="s">
        <v>600</v>
      </c>
      <c r="K2170" s="467">
        <v>4.45</v>
      </c>
      <c r="L2170" s="467" t="s">
        <v>10</v>
      </c>
      <c r="M2170" s="467">
        <v>5.8</v>
      </c>
      <c r="N2170" s="467" t="s">
        <v>303</v>
      </c>
      <c r="O2170" s="467" t="s">
        <v>2180</v>
      </c>
      <c r="P2170" s="467" t="s">
        <v>307</v>
      </c>
      <c r="Q2170" s="467" t="s">
        <v>2168</v>
      </c>
      <c r="R2170" s="467" t="s">
        <v>2168</v>
      </c>
      <c r="S2170" s="467" t="s">
        <v>61</v>
      </c>
      <c r="T2170" s="467" t="s">
        <v>240</v>
      </c>
      <c r="U2170" s="467" t="s">
        <v>302</v>
      </c>
      <c r="V2170" s="467">
        <v>5.15</v>
      </c>
      <c r="W2170" s="467">
        <v>5.8</v>
      </c>
    </row>
    <row r="2171" spans="1:23">
      <c r="A2171" s="467"/>
      <c r="B2171" s="467"/>
      <c r="C2171" s="468" t="s">
        <v>5173</v>
      </c>
      <c r="D2171" s="467" t="s">
        <v>222</v>
      </c>
      <c r="E2171" s="467" t="s">
        <v>259</v>
      </c>
      <c r="F2171" s="472">
        <v>43616</v>
      </c>
      <c r="G2171" s="467" t="s">
        <v>1305</v>
      </c>
      <c r="H2171" s="467" t="s">
        <v>2799</v>
      </c>
      <c r="I2171" s="467" t="s">
        <v>2800</v>
      </c>
      <c r="J2171" s="467" t="s">
        <v>601</v>
      </c>
      <c r="K2171" s="467">
        <v>4.45</v>
      </c>
      <c r="L2171" s="467" t="s">
        <v>10</v>
      </c>
      <c r="M2171" s="467">
        <v>5.8</v>
      </c>
      <c r="N2171" s="467" t="s">
        <v>303</v>
      </c>
      <c r="O2171" s="467" t="s">
        <v>2180</v>
      </c>
      <c r="P2171" s="467" t="s">
        <v>307</v>
      </c>
      <c r="Q2171" s="467" t="s">
        <v>2168</v>
      </c>
      <c r="R2171" s="467" t="s">
        <v>2168</v>
      </c>
      <c r="S2171" s="467" t="s">
        <v>61</v>
      </c>
      <c r="T2171" s="467" t="s">
        <v>240</v>
      </c>
      <c r="U2171" s="467" t="s">
        <v>302</v>
      </c>
      <c r="V2171" s="467">
        <v>5.15</v>
      </c>
      <c r="W2171" s="467">
        <v>5.8</v>
      </c>
    </row>
    <row r="2172" spans="1:23">
      <c r="A2172" s="467"/>
      <c r="B2172" s="467"/>
      <c r="C2172" s="468" t="s">
        <v>5174</v>
      </c>
      <c r="D2172" s="467" t="s">
        <v>222</v>
      </c>
      <c r="E2172" s="467" t="s">
        <v>259</v>
      </c>
      <c r="F2172" s="472">
        <v>43616</v>
      </c>
      <c r="G2172" s="467" t="s">
        <v>1305</v>
      </c>
      <c r="H2172" s="467" t="s">
        <v>2799</v>
      </c>
      <c r="I2172" s="467" t="s">
        <v>2800</v>
      </c>
      <c r="J2172" s="467" t="s">
        <v>602</v>
      </c>
      <c r="K2172" s="467">
        <v>4.45</v>
      </c>
      <c r="L2172" s="467" t="s">
        <v>10</v>
      </c>
      <c r="M2172" s="467">
        <v>5.8</v>
      </c>
      <c r="N2172" s="467" t="s">
        <v>303</v>
      </c>
      <c r="O2172" s="467" t="s">
        <v>2180</v>
      </c>
      <c r="P2172" s="467" t="s">
        <v>307</v>
      </c>
      <c r="Q2172" s="467" t="s">
        <v>2168</v>
      </c>
      <c r="R2172" s="467" t="s">
        <v>2168</v>
      </c>
      <c r="S2172" s="467" t="s">
        <v>61</v>
      </c>
      <c r="T2172" s="467" t="s">
        <v>240</v>
      </c>
      <c r="U2172" s="467" t="s">
        <v>302</v>
      </c>
      <c r="V2172" s="467">
        <v>5.15</v>
      </c>
      <c r="W2172" s="467">
        <v>5.8</v>
      </c>
    </row>
    <row r="2173" spans="1:23">
      <c r="A2173" s="467"/>
      <c r="B2173" s="467"/>
      <c r="C2173" s="468" t="s">
        <v>5175</v>
      </c>
      <c r="D2173" s="467" t="s">
        <v>222</v>
      </c>
      <c r="E2173" s="467" t="s">
        <v>259</v>
      </c>
      <c r="F2173" s="472">
        <v>43616</v>
      </c>
      <c r="G2173" s="467" t="s">
        <v>1305</v>
      </c>
      <c r="H2173" s="467" t="s">
        <v>2799</v>
      </c>
      <c r="I2173" s="467" t="s">
        <v>2800</v>
      </c>
      <c r="J2173" s="467" t="s">
        <v>603</v>
      </c>
      <c r="K2173" s="467">
        <v>4.45</v>
      </c>
      <c r="L2173" s="467" t="s">
        <v>10</v>
      </c>
      <c r="M2173" s="467">
        <v>5.8</v>
      </c>
      <c r="N2173" s="467" t="s">
        <v>303</v>
      </c>
      <c r="O2173" s="467" t="s">
        <v>2180</v>
      </c>
      <c r="P2173" s="467" t="s">
        <v>307</v>
      </c>
      <c r="Q2173" s="467" t="s">
        <v>2168</v>
      </c>
      <c r="R2173" s="467" t="s">
        <v>2168</v>
      </c>
      <c r="S2173" s="467" t="s">
        <v>61</v>
      </c>
      <c r="T2173" s="467" t="s">
        <v>240</v>
      </c>
      <c r="U2173" s="467" t="s">
        <v>302</v>
      </c>
      <c r="V2173" s="467">
        <v>5.15</v>
      </c>
      <c r="W2173" s="467">
        <v>5.8</v>
      </c>
    </row>
    <row r="2174" spans="1:23">
      <c r="A2174" s="467"/>
      <c r="B2174" s="467"/>
      <c r="C2174" s="468" t="s">
        <v>5176</v>
      </c>
      <c r="D2174" s="467" t="s">
        <v>222</v>
      </c>
      <c r="E2174" s="467" t="s">
        <v>259</v>
      </c>
      <c r="F2174" s="472">
        <v>43616</v>
      </c>
      <c r="G2174" s="467" t="s">
        <v>1305</v>
      </c>
      <c r="H2174" s="467" t="s">
        <v>2799</v>
      </c>
      <c r="I2174" s="467" t="s">
        <v>2800</v>
      </c>
      <c r="J2174" s="467" t="s">
        <v>605</v>
      </c>
      <c r="K2174" s="467">
        <v>4.45</v>
      </c>
      <c r="L2174" s="467" t="s">
        <v>10</v>
      </c>
      <c r="M2174" s="467">
        <v>5.8</v>
      </c>
      <c r="N2174" s="467" t="s">
        <v>303</v>
      </c>
      <c r="O2174" s="467" t="s">
        <v>2180</v>
      </c>
      <c r="P2174" s="467" t="s">
        <v>307</v>
      </c>
      <c r="Q2174" s="467" t="s">
        <v>2168</v>
      </c>
      <c r="R2174" s="467" t="s">
        <v>2168</v>
      </c>
      <c r="S2174" s="467" t="s">
        <v>61</v>
      </c>
      <c r="T2174" s="467" t="s">
        <v>240</v>
      </c>
      <c r="U2174" s="467" t="s">
        <v>302</v>
      </c>
      <c r="V2174" s="467">
        <v>5.15</v>
      </c>
      <c r="W2174" s="467">
        <v>5.8</v>
      </c>
    </row>
    <row r="2175" spans="1:23">
      <c r="A2175" s="467"/>
      <c r="B2175" s="467"/>
      <c r="C2175" s="468" t="s">
        <v>5177</v>
      </c>
      <c r="D2175" s="467" t="s">
        <v>222</v>
      </c>
      <c r="E2175" s="467" t="s">
        <v>259</v>
      </c>
      <c r="F2175" s="472">
        <v>43616</v>
      </c>
      <c r="G2175" s="467" t="s">
        <v>1305</v>
      </c>
      <c r="H2175" s="467" t="s">
        <v>2799</v>
      </c>
      <c r="I2175" s="467" t="s">
        <v>2800</v>
      </c>
      <c r="J2175" s="467" t="s">
        <v>1306</v>
      </c>
      <c r="K2175" s="467">
        <v>4.45</v>
      </c>
      <c r="L2175" s="467" t="s">
        <v>10</v>
      </c>
      <c r="M2175" s="467">
        <v>5.8</v>
      </c>
      <c r="N2175" s="467" t="s">
        <v>303</v>
      </c>
      <c r="O2175" s="467" t="s">
        <v>2180</v>
      </c>
      <c r="P2175" s="467" t="s">
        <v>307</v>
      </c>
      <c r="Q2175" s="467" t="s">
        <v>2168</v>
      </c>
      <c r="R2175" s="467" t="s">
        <v>2168</v>
      </c>
      <c r="S2175" s="467" t="s">
        <v>61</v>
      </c>
      <c r="T2175" s="467" t="s">
        <v>240</v>
      </c>
      <c r="U2175" s="467" t="s">
        <v>302</v>
      </c>
      <c r="V2175" s="467">
        <v>5.15</v>
      </c>
      <c r="W2175" s="467">
        <v>5.8</v>
      </c>
    </row>
    <row r="2176" spans="1:23">
      <c r="A2176" s="467"/>
      <c r="B2176" s="467"/>
      <c r="C2176" s="468" t="s">
        <v>5178</v>
      </c>
      <c r="D2176" s="467" t="s">
        <v>222</v>
      </c>
      <c r="E2176" s="467" t="s">
        <v>259</v>
      </c>
      <c r="F2176" s="472">
        <v>43616</v>
      </c>
      <c r="G2176" s="467" t="s">
        <v>1305</v>
      </c>
      <c r="H2176" s="467" t="s">
        <v>2799</v>
      </c>
      <c r="I2176" s="467" t="s">
        <v>2800</v>
      </c>
      <c r="J2176" s="467" t="s">
        <v>1307</v>
      </c>
      <c r="K2176" s="467">
        <v>5.93</v>
      </c>
      <c r="L2176" s="467" t="s">
        <v>10</v>
      </c>
      <c r="M2176" s="467">
        <v>7.73</v>
      </c>
      <c r="N2176" s="467" t="s">
        <v>303</v>
      </c>
      <c r="O2176" s="467" t="s">
        <v>2180</v>
      </c>
      <c r="P2176" s="467" t="s">
        <v>307</v>
      </c>
      <c r="Q2176" s="467" t="s">
        <v>2168</v>
      </c>
      <c r="R2176" s="467" t="s">
        <v>2168</v>
      </c>
      <c r="S2176" s="467" t="s">
        <v>61</v>
      </c>
      <c r="T2176" s="467" t="s">
        <v>240</v>
      </c>
      <c r="U2176" s="467" t="s">
        <v>302</v>
      </c>
      <c r="V2176" s="467">
        <v>6.87</v>
      </c>
      <c r="W2176" s="467">
        <v>7.73</v>
      </c>
    </row>
    <row r="2177" spans="1:23">
      <c r="A2177" s="467"/>
      <c r="B2177" s="467"/>
      <c r="C2177" s="468" t="s">
        <v>5179</v>
      </c>
      <c r="D2177" s="467" t="s">
        <v>222</v>
      </c>
      <c r="E2177" s="467" t="s">
        <v>259</v>
      </c>
      <c r="F2177" s="472">
        <v>43616</v>
      </c>
      <c r="G2177" s="467" t="s">
        <v>1305</v>
      </c>
      <c r="H2177" s="467" t="s">
        <v>2799</v>
      </c>
      <c r="I2177" s="467" t="s">
        <v>2800</v>
      </c>
      <c r="J2177" s="467" t="s">
        <v>1308</v>
      </c>
      <c r="K2177" s="467">
        <v>12.17</v>
      </c>
      <c r="L2177" s="467" t="s">
        <v>10</v>
      </c>
      <c r="M2177" s="467">
        <v>15.86</v>
      </c>
      <c r="N2177" s="467" t="s">
        <v>303</v>
      </c>
      <c r="O2177" s="467" t="s">
        <v>2180</v>
      </c>
      <c r="P2177" s="467" t="s">
        <v>307</v>
      </c>
      <c r="Q2177" s="467" t="s">
        <v>2168</v>
      </c>
      <c r="R2177" s="467" t="s">
        <v>2168</v>
      </c>
      <c r="S2177" s="467" t="s">
        <v>61</v>
      </c>
      <c r="T2177" s="467" t="s">
        <v>240</v>
      </c>
      <c r="U2177" s="467" t="s">
        <v>302</v>
      </c>
      <c r="V2177" s="467">
        <v>14.1</v>
      </c>
      <c r="W2177" s="467">
        <v>15.86</v>
      </c>
    </row>
    <row r="2178" spans="1:23">
      <c r="A2178" s="467"/>
      <c r="B2178" s="467"/>
      <c r="C2178" s="468" t="s">
        <v>5180</v>
      </c>
      <c r="D2178" s="467" t="s">
        <v>222</v>
      </c>
      <c r="E2178" s="467" t="s">
        <v>259</v>
      </c>
      <c r="F2178" s="472">
        <v>43616</v>
      </c>
      <c r="G2178" s="467" t="s">
        <v>1305</v>
      </c>
      <c r="H2178" s="467" t="s">
        <v>2799</v>
      </c>
      <c r="I2178" s="467" t="s">
        <v>2800</v>
      </c>
      <c r="J2178" s="467" t="s">
        <v>622</v>
      </c>
      <c r="K2178" s="467">
        <v>32.049999999999997</v>
      </c>
      <c r="L2178" s="467" t="s">
        <v>10</v>
      </c>
      <c r="M2178" s="467">
        <v>41.76</v>
      </c>
      <c r="N2178" s="467" t="s">
        <v>303</v>
      </c>
      <c r="O2178" s="467" t="s">
        <v>2180</v>
      </c>
      <c r="P2178" s="467" t="s">
        <v>307</v>
      </c>
      <c r="Q2178" s="467" t="s">
        <v>2168</v>
      </c>
      <c r="R2178" s="467" t="s">
        <v>2168</v>
      </c>
      <c r="S2178" s="467" t="s">
        <v>61</v>
      </c>
      <c r="T2178" s="467" t="s">
        <v>240</v>
      </c>
      <c r="U2178" s="467" t="s">
        <v>302</v>
      </c>
      <c r="V2178" s="467">
        <v>37.119999999999997</v>
      </c>
      <c r="W2178" s="467">
        <v>41.76</v>
      </c>
    </row>
    <row r="2179" spans="1:23">
      <c r="A2179" s="467"/>
      <c r="B2179" s="467"/>
      <c r="C2179" s="468" t="s">
        <v>5181</v>
      </c>
      <c r="D2179" s="467" t="s">
        <v>222</v>
      </c>
      <c r="E2179" s="467" t="s">
        <v>259</v>
      </c>
      <c r="F2179" s="472">
        <v>43616</v>
      </c>
      <c r="G2179" s="467" t="s">
        <v>1305</v>
      </c>
      <c r="H2179" s="467" t="s">
        <v>2799</v>
      </c>
      <c r="I2179" s="467" t="s">
        <v>2800</v>
      </c>
      <c r="J2179" s="467" t="s">
        <v>622</v>
      </c>
      <c r="K2179" s="467">
        <v>3.56</v>
      </c>
      <c r="L2179" s="467" t="s">
        <v>10</v>
      </c>
      <c r="M2179" s="467">
        <v>4.6399999999999997</v>
      </c>
      <c r="N2179" s="467" t="s">
        <v>303</v>
      </c>
      <c r="O2179" s="467" t="s">
        <v>2180</v>
      </c>
      <c r="P2179" s="467" t="s">
        <v>307</v>
      </c>
      <c r="Q2179" s="467" t="s">
        <v>2168</v>
      </c>
      <c r="R2179" s="467" t="s">
        <v>2168</v>
      </c>
      <c r="S2179" s="467" t="s">
        <v>61</v>
      </c>
      <c r="T2179" s="467" t="s">
        <v>240</v>
      </c>
      <c r="U2179" s="467" t="s">
        <v>302</v>
      </c>
      <c r="V2179" s="467">
        <v>4.12</v>
      </c>
      <c r="W2179" s="467">
        <v>4.6399999999999997</v>
      </c>
    </row>
    <row r="2180" spans="1:23">
      <c r="A2180" s="467"/>
      <c r="B2180" s="467"/>
      <c r="C2180" s="468" t="s">
        <v>5182</v>
      </c>
      <c r="D2180" s="467" t="s">
        <v>222</v>
      </c>
      <c r="E2180" s="467" t="s">
        <v>259</v>
      </c>
      <c r="F2180" s="472">
        <v>43616</v>
      </c>
      <c r="G2180" s="467" t="s">
        <v>1305</v>
      </c>
      <c r="H2180" s="467" t="s">
        <v>2799</v>
      </c>
      <c r="I2180" s="467" t="s">
        <v>2800</v>
      </c>
      <c r="J2180" s="467" t="s">
        <v>622</v>
      </c>
      <c r="K2180" s="467">
        <v>4.45</v>
      </c>
      <c r="L2180" s="467" t="s">
        <v>10</v>
      </c>
      <c r="M2180" s="467">
        <v>5.8</v>
      </c>
      <c r="N2180" s="467" t="s">
        <v>303</v>
      </c>
      <c r="O2180" s="467" t="s">
        <v>2180</v>
      </c>
      <c r="P2180" s="467" t="s">
        <v>307</v>
      </c>
      <c r="Q2180" s="467" t="s">
        <v>2168</v>
      </c>
      <c r="R2180" s="467" t="s">
        <v>2168</v>
      </c>
      <c r="S2180" s="467" t="s">
        <v>61</v>
      </c>
      <c r="T2180" s="467" t="s">
        <v>240</v>
      </c>
      <c r="U2180" s="467" t="s">
        <v>302</v>
      </c>
      <c r="V2180" s="467">
        <v>5.15</v>
      </c>
      <c r="W2180" s="467">
        <v>5.8</v>
      </c>
    </row>
    <row r="2181" spans="1:23">
      <c r="A2181" s="467"/>
      <c r="B2181" s="467"/>
      <c r="C2181" s="468" t="s">
        <v>5183</v>
      </c>
      <c r="D2181" s="467" t="s">
        <v>222</v>
      </c>
      <c r="E2181" s="467" t="s">
        <v>259</v>
      </c>
      <c r="F2181" s="472">
        <v>43616</v>
      </c>
      <c r="G2181" s="467" t="s">
        <v>1305</v>
      </c>
      <c r="H2181" s="467" t="s">
        <v>2799</v>
      </c>
      <c r="I2181" s="467" t="s">
        <v>2800</v>
      </c>
      <c r="J2181" s="467" t="s">
        <v>1309</v>
      </c>
      <c r="K2181" s="467">
        <v>13.59</v>
      </c>
      <c r="L2181" s="467" t="s">
        <v>10</v>
      </c>
      <c r="M2181" s="467">
        <v>17.71</v>
      </c>
      <c r="N2181" s="467" t="s">
        <v>303</v>
      </c>
      <c r="O2181" s="467" t="s">
        <v>2180</v>
      </c>
      <c r="P2181" s="467" t="s">
        <v>307</v>
      </c>
      <c r="Q2181" s="467" t="s">
        <v>2168</v>
      </c>
      <c r="R2181" s="467" t="s">
        <v>2168</v>
      </c>
      <c r="S2181" s="467" t="s">
        <v>61</v>
      </c>
      <c r="T2181" s="467" t="s">
        <v>240</v>
      </c>
      <c r="U2181" s="467" t="s">
        <v>302</v>
      </c>
      <c r="V2181" s="467">
        <v>15.74</v>
      </c>
      <c r="W2181" s="467">
        <v>17.71</v>
      </c>
    </row>
    <row r="2182" spans="1:23">
      <c r="A2182" s="467"/>
      <c r="B2182" s="467"/>
      <c r="C2182" s="468" t="s">
        <v>5184</v>
      </c>
      <c r="D2182" s="467" t="s">
        <v>222</v>
      </c>
      <c r="E2182" s="467" t="s">
        <v>259</v>
      </c>
      <c r="F2182" s="472">
        <v>43616</v>
      </c>
      <c r="G2182" s="467" t="s">
        <v>1305</v>
      </c>
      <c r="H2182" s="467" t="s">
        <v>2799</v>
      </c>
      <c r="I2182" s="467" t="s">
        <v>2800</v>
      </c>
      <c r="J2182" s="467" t="s">
        <v>622</v>
      </c>
      <c r="K2182" s="467">
        <v>2.02</v>
      </c>
      <c r="L2182" s="467" t="s">
        <v>10</v>
      </c>
      <c r="M2182" s="467">
        <v>2.63</v>
      </c>
      <c r="N2182" s="467" t="s">
        <v>303</v>
      </c>
      <c r="O2182" s="467" t="s">
        <v>2180</v>
      </c>
      <c r="P2182" s="467" t="s">
        <v>307</v>
      </c>
      <c r="Q2182" s="467" t="s">
        <v>2168</v>
      </c>
      <c r="R2182" s="467" t="s">
        <v>2168</v>
      </c>
      <c r="S2182" s="467" t="s">
        <v>61</v>
      </c>
      <c r="T2182" s="467" t="s">
        <v>240</v>
      </c>
      <c r="U2182" s="467" t="s">
        <v>302</v>
      </c>
      <c r="V2182" s="467">
        <v>2.34</v>
      </c>
      <c r="W2182" s="467">
        <v>2.63</v>
      </c>
    </row>
    <row r="2183" spans="1:23">
      <c r="A2183" s="467"/>
      <c r="B2183" s="467"/>
      <c r="C2183" s="468" t="s">
        <v>5185</v>
      </c>
      <c r="D2183" s="467" t="s">
        <v>222</v>
      </c>
      <c r="E2183" s="467" t="s">
        <v>259</v>
      </c>
      <c r="F2183" s="472">
        <v>43616</v>
      </c>
      <c r="G2183" s="467" t="s">
        <v>1305</v>
      </c>
      <c r="H2183" s="467" t="s">
        <v>2799</v>
      </c>
      <c r="I2183" s="467" t="s">
        <v>2800</v>
      </c>
      <c r="J2183" s="467" t="s">
        <v>1309</v>
      </c>
      <c r="K2183" s="467">
        <v>12.17</v>
      </c>
      <c r="L2183" s="467" t="s">
        <v>10</v>
      </c>
      <c r="M2183" s="467">
        <v>15.86</v>
      </c>
      <c r="N2183" s="467" t="s">
        <v>303</v>
      </c>
      <c r="O2183" s="467" t="s">
        <v>2180</v>
      </c>
      <c r="P2183" s="467" t="s">
        <v>307</v>
      </c>
      <c r="Q2183" s="467" t="s">
        <v>2168</v>
      </c>
      <c r="R2183" s="467" t="s">
        <v>2168</v>
      </c>
      <c r="S2183" s="467" t="s">
        <v>61</v>
      </c>
      <c r="T2183" s="467" t="s">
        <v>240</v>
      </c>
      <c r="U2183" s="467" t="s">
        <v>302</v>
      </c>
      <c r="V2183" s="467">
        <v>14.1</v>
      </c>
      <c r="W2183" s="467">
        <v>15.86</v>
      </c>
    </row>
    <row r="2184" spans="1:23">
      <c r="A2184" s="467"/>
      <c r="B2184" s="467"/>
      <c r="C2184" s="468" t="s">
        <v>5186</v>
      </c>
      <c r="D2184" s="467" t="s">
        <v>222</v>
      </c>
      <c r="E2184" s="467" t="s">
        <v>259</v>
      </c>
      <c r="F2184" s="472">
        <v>43616</v>
      </c>
      <c r="G2184" s="467" t="s">
        <v>1305</v>
      </c>
      <c r="H2184" s="467" t="s">
        <v>2799</v>
      </c>
      <c r="I2184" s="467" t="s">
        <v>2800</v>
      </c>
      <c r="J2184" s="467" t="s">
        <v>622</v>
      </c>
      <c r="K2184" s="467">
        <v>3.12</v>
      </c>
      <c r="L2184" s="467" t="s">
        <v>10</v>
      </c>
      <c r="M2184" s="467">
        <v>4.0599999999999996</v>
      </c>
      <c r="N2184" s="467" t="s">
        <v>303</v>
      </c>
      <c r="O2184" s="467" t="s">
        <v>2180</v>
      </c>
      <c r="P2184" s="467" t="s">
        <v>307</v>
      </c>
      <c r="Q2184" s="467" t="s">
        <v>2168</v>
      </c>
      <c r="R2184" s="467" t="s">
        <v>2168</v>
      </c>
      <c r="S2184" s="467" t="s">
        <v>61</v>
      </c>
      <c r="T2184" s="467" t="s">
        <v>240</v>
      </c>
      <c r="U2184" s="467" t="s">
        <v>302</v>
      </c>
      <c r="V2184" s="467">
        <v>3.61</v>
      </c>
      <c r="W2184" s="467">
        <v>4.0599999999999996</v>
      </c>
    </row>
    <row r="2185" spans="1:23">
      <c r="A2185" s="467"/>
      <c r="B2185" s="467"/>
      <c r="C2185" s="468" t="s">
        <v>5187</v>
      </c>
      <c r="D2185" s="467" t="s">
        <v>222</v>
      </c>
      <c r="E2185" s="467" t="s">
        <v>259</v>
      </c>
      <c r="F2185" s="472">
        <v>43616</v>
      </c>
      <c r="G2185" s="467" t="s">
        <v>1305</v>
      </c>
      <c r="H2185" s="467" t="s">
        <v>2799</v>
      </c>
      <c r="I2185" s="467" t="s">
        <v>2800</v>
      </c>
      <c r="J2185" s="467" t="s">
        <v>622</v>
      </c>
      <c r="K2185" s="467">
        <v>1.07</v>
      </c>
      <c r="L2185" s="467" t="s">
        <v>10</v>
      </c>
      <c r="M2185" s="467">
        <v>1.4</v>
      </c>
      <c r="N2185" s="467" t="s">
        <v>303</v>
      </c>
      <c r="O2185" s="467" t="s">
        <v>2180</v>
      </c>
      <c r="P2185" s="467" t="s">
        <v>307</v>
      </c>
      <c r="Q2185" s="467" t="s">
        <v>2168</v>
      </c>
      <c r="R2185" s="467" t="s">
        <v>2168</v>
      </c>
      <c r="S2185" s="467" t="s">
        <v>61</v>
      </c>
      <c r="T2185" s="467" t="s">
        <v>240</v>
      </c>
      <c r="U2185" s="467" t="s">
        <v>302</v>
      </c>
      <c r="V2185" s="467">
        <v>1.24</v>
      </c>
      <c r="W2185" s="467">
        <v>1.4</v>
      </c>
    </row>
    <row r="2186" spans="1:23">
      <c r="A2186" s="467"/>
      <c r="B2186" s="467"/>
      <c r="C2186" s="468" t="s">
        <v>5188</v>
      </c>
      <c r="D2186" s="467" t="s">
        <v>222</v>
      </c>
      <c r="E2186" s="467" t="s">
        <v>259</v>
      </c>
      <c r="F2186" s="472">
        <v>43616</v>
      </c>
      <c r="G2186" s="467" t="s">
        <v>1305</v>
      </c>
      <c r="H2186" s="467" t="s">
        <v>2799</v>
      </c>
      <c r="I2186" s="467" t="s">
        <v>2800</v>
      </c>
      <c r="J2186" s="467" t="s">
        <v>622</v>
      </c>
      <c r="K2186" s="467">
        <v>4.45</v>
      </c>
      <c r="L2186" s="467" t="s">
        <v>10</v>
      </c>
      <c r="M2186" s="467">
        <v>5.8</v>
      </c>
      <c r="N2186" s="467" t="s">
        <v>303</v>
      </c>
      <c r="O2186" s="467" t="s">
        <v>2180</v>
      </c>
      <c r="P2186" s="467" t="s">
        <v>307</v>
      </c>
      <c r="Q2186" s="467" t="s">
        <v>2168</v>
      </c>
      <c r="R2186" s="467" t="s">
        <v>2168</v>
      </c>
      <c r="S2186" s="467" t="s">
        <v>61</v>
      </c>
      <c r="T2186" s="467" t="s">
        <v>240</v>
      </c>
      <c r="U2186" s="467" t="s">
        <v>302</v>
      </c>
      <c r="V2186" s="467">
        <v>5.15</v>
      </c>
      <c r="W2186" s="467">
        <v>5.8</v>
      </c>
    </row>
    <row r="2187" spans="1:23">
      <c r="A2187" s="467"/>
      <c r="B2187" s="467"/>
      <c r="C2187" s="468" t="s">
        <v>5189</v>
      </c>
      <c r="D2187" s="467" t="s">
        <v>222</v>
      </c>
      <c r="E2187" s="467" t="s">
        <v>259</v>
      </c>
      <c r="F2187" s="472">
        <v>43616</v>
      </c>
      <c r="G2187" s="467" t="s">
        <v>1305</v>
      </c>
      <c r="H2187" s="467" t="s">
        <v>2799</v>
      </c>
      <c r="I2187" s="467" t="s">
        <v>2800</v>
      </c>
      <c r="J2187" s="467" t="s">
        <v>622</v>
      </c>
      <c r="K2187" s="467">
        <v>9.8699999999999992</v>
      </c>
      <c r="L2187" s="467" t="s">
        <v>10</v>
      </c>
      <c r="M2187" s="467">
        <v>12.86</v>
      </c>
      <c r="N2187" s="467" t="s">
        <v>303</v>
      </c>
      <c r="O2187" s="467" t="s">
        <v>2180</v>
      </c>
      <c r="P2187" s="467" t="s">
        <v>307</v>
      </c>
      <c r="Q2187" s="467" t="s">
        <v>2168</v>
      </c>
      <c r="R2187" s="467" t="s">
        <v>2168</v>
      </c>
      <c r="S2187" s="467" t="s">
        <v>61</v>
      </c>
      <c r="T2187" s="467" t="s">
        <v>240</v>
      </c>
      <c r="U2187" s="467" t="s">
        <v>302</v>
      </c>
      <c r="V2187" s="467">
        <v>11.43</v>
      </c>
      <c r="W2187" s="467">
        <v>12.86</v>
      </c>
    </row>
    <row r="2188" spans="1:23">
      <c r="A2188" s="467"/>
      <c r="B2188" s="467"/>
      <c r="C2188" s="468" t="s">
        <v>5190</v>
      </c>
      <c r="D2188" s="467" t="s">
        <v>222</v>
      </c>
      <c r="E2188" s="467" t="s">
        <v>259</v>
      </c>
      <c r="F2188" s="472">
        <v>43616</v>
      </c>
      <c r="G2188" s="467" t="s">
        <v>1305</v>
      </c>
      <c r="H2188" s="467" t="s">
        <v>2799</v>
      </c>
      <c r="I2188" s="467" t="s">
        <v>2800</v>
      </c>
      <c r="J2188" s="467" t="s">
        <v>1309</v>
      </c>
      <c r="K2188" s="467">
        <v>1.97</v>
      </c>
      <c r="L2188" s="467" t="s">
        <v>10</v>
      </c>
      <c r="M2188" s="467">
        <v>2.57</v>
      </c>
      <c r="N2188" s="467" t="s">
        <v>303</v>
      </c>
      <c r="O2188" s="467" t="s">
        <v>2180</v>
      </c>
      <c r="P2188" s="467" t="s">
        <v>307</v>
      </c>
      <c r="Q2188" s="467" t="s">
        <v>2168</v>
      </c>
      <c r="R2188" s="467" t="s">
        <v>2168</v>
      </c>
      <c r="S2188" s="467" t="s">
        <v>61</v>
      </c>
      <c r="T2188" s="467" t="s">
        <v>240</v>
      </c>
      <c r="U2188" s="467" t="s">
        <v>302</v>
      </c>
      <c r="V2188" s="467">
        <v>2.2799999999999998</v>
      </c>
      <c r="W2188" s="467">
        <v>2.57</v>
      </c>
    </row>
    <row r="2189" spans="1:23">
      <c r="A2189" s="467"/>
      <c r="B2189" s="467"/>
      <c r="C2189" s="468" t="s">
        <v>5191</v>
      </c>
      <c r="D2189" s="467" t="s">
        <v>222</v>
      </c>
      <c r="E2189" s="467" t="s">
        <v>259</v>
      </c>
      <c r="F2189" s="472">
        <v>43616</v>
      </c>
      <c r="G2189" s="467" t="s">
        <v>1305</v>
      </c>
      <c r="H2189" s="467" t="s">
        <v>2799</v>
      </c>
      <c r="I2189" s="467" t="s">
        <v>2800</v>
      </c>
      <c r="J2189" s="467" t="s">
        <v>622</v>
      </c>
      <c r="K2189" s="467">
        <v>19.63</v>
      </c>
      <c r="L2189" s="467" t="s">
        <v>10</v>
      </c>
      <c r="M2189" s="467">
        <v>25.58</v>
      </c>
      <c r="N2189" s="467" t="s">
        <v>303</v>
      </c>
      <c r="O2189" s="467" t="s">
        <v>2180</v>
      </c>
      <c r="P2189" s="467" t="s">
        <v>307</v>
      </c>
      <c r="Q2189" s="467" t="s">
        <v>2168</v>
      </c>
      <c r="R2189" s="467" t="s">
        <v>2168</v>
      </c>
      <c r="S2189" s="467" t="s">
        <v>61</v>
      </c>
      <c r="T2189" s="467" t="s">
        <v>240</v>
      </c>
      <c r="U2189" s="467" t="s">
        <v>302</v>
      </c>
      <c r="V2189" s="467">
        <v>22.74</v>
      </c>
      <c r="W2189" s="467">
        <v>25.58</v>
      </c>
    </row>
    <row r="2190" spans="1:23">
      <c r="A2190" s="467"/>
      <c r="B2190" s="467"/>
      <c r="C2190" s="468" t="s">
        <v>5192</v>
      </c>
      <c r="D2190" s="467" t="s">
        <v>222</v>
      </c>
      <c r="E2190" s="467" t="s">
        <v>259</v>
      </c>
      <c r="F2190" s="472">
        <v>43616</v>
      </c>
      <c r="G2190" s="467" t="s">
        <v>1305</v>
      </c>
      <c r="H2190" s="467" t="s">
        <v>2799</v>
      </c>
      <c r="I2190" s="467" t="s">
        <v>2800</v>
      </c>
      <c r="J2190" s="467" t="s">
        <v>622</v>
      </c>
      <c r="K2190" s="467">
        <v>7.3</v>
      </c>
      <c r="L2190" s="467" t="s">
        <v>10</v>
      </c>
      <c r="M2190" s="467">
        <v>9.51</v>
      </c>
      <c r="N2190" s="467" t="s">
        <v>303</v>
      </c>
      <c r="O2190" s="467" t="s">
        <v>2180</v>
      </c>
      <c r="P2190" s="467" t="s">
        <v>307</v>
      </c>
      <c r="Q2190" s="467" t="s">
        <v>2168</v>
      </c>
      <c r="R2190" s="467" t="s">
        <v>2168</v>
      </c>
      <c r="S2190" s="467" t="s">
        <v>61</v>
      </c>
      <c r="T2190" s="467" t="s">
        <v>240</v>
      </c>
      <c r="U2190" s="467" t="s">
        <v>302</v>
      </c>
      <c r="V2190" s="467">
        <v>8.4499999999999993</v>
      </c>
      <c r="W2190" s="467">
        <v>9.51</v>
      </c>
    </row>
    <row r="2191" spans="1:23">
      <c r="A2191" s="467"/>
      <c r="B2191" s="467"/>
      <c r="C2191" s="468" t="s">
        <v>5193</v>
      </c>
      <c r="D2191" s="467" t="s">
        <v>222</v>
      </c>
      <c r="E2191" s="467" t="s">
        <v>259</v>
      </c>
      <c r="F2191" s="472">
        <v>43616</v>
      </c>
      <c r="G2191" s="467" t="s">
        <v>1305</v>
      </c>
      <c r="H2191" s="467" t="s">
        <v>2799</v>
      </c>
      <c r="I2191" s="467" t="s">
        <v>2800</v>
      </c>
      <c r="J2191" s="467" t="s">
        <v>1310</v>
      </c>
      <c r="K2191" s="467">
        <v>1.48</v>
      </c>
      <c r="L2191" s="467" t="s">
        <v>10</v>
      </c>
      <c r="M2191" s="467">
        <v>1.93</v>
      </c>
      <c r="N2191" s="467" t="s">
        <v>303</v>
      </c>
      <c r="O2191" s="467" t="s">
        <v>2180</v>
      </c>
      <c r="P2191" s="467" t="s">
        <v>307</v>
      </c>
      <c r="Q2191" s="467" t="s">
        <v>2168</v>
      </c>
      <c r="R2191" s="467" t="s">
        <v>2168</v>
      </c>
      <c r="S2191" s="467" t="s">
        <v>61</v>
      </c>
      <c r="T2191" s="467" t="s">
        <v>240</v>
      </c>
      <c r="U2191" s="467" t="s">
        <v>302</v>
      </c>
      <c r="V2191" s="467">
        <v>1.71</v>
      </c>
      <c r="W2191" s="467">
        <v>1.93</v>
      </c>
    </row>
    <row r="2192" spans="1:23">
      <c r="A2192" s="467"/>
      <c r="B2192" s="467"/>
      <c r="C2192" s="468" t="s">
        <v>5194</v>
      </c>
      <c r="D2192" s="467" t="s">
        <v>222</v>
      </c>
      <c r="E2192" s="467" t="s">
        <v>259</v>
      </c>
      <c r="F2192" s="472">
        <v>43616</v>
      </c>
      <c r="G2192" s="467" t="s">
        <v>1305</v>
      </c>
      <c r="H2192" s="467" t="s">
        <v>2799</v>
      </c>
      <c r="I2192" s="467" t="s">
        <v>2800</v>
      </c>
      <c r="J2192" s="467" t="s">
        <v>1311</v>
      </c>
      <c r="K2192" s="467">
        <v>2.56</v>
      </c>
      <c r="L2192" s="467" t="s">
        <v>10</v>
      </c>
      <c r="M2192" s="467">
        <v>3.33</v>
      </c>
      <c r="N2192" s="467" t="s">
        <v>303</v>
      </c>
      <c r="O2192" s="467" t="s">
        <v>2180</v>
      </c>
      <c r="P2192" s="467" t="s">
        <v>307</v>
      </c>
      <c r="Q2192" s="467" t="s">
        <v>2168</v>
      </c>
      <c r="R2192" s="467" t="s">
        <v>2168</v>
      </c>
      <c r="S2192" s="467" t="s">
        <v>61</v>
      </c>
      <c r="T2192" s="467" t="s">
        <v>240</v>
      </c>
      <c r="U2192" s="467" t="s">
        <v>302</v>
      </c>
      <c r="V2192" s="467">
        <v>2.97</v>
      </c>
      <c r="W2192" s="467">
        <v>3.33</v>
      </c>
    </row>
    <row r="2193" spans="1:23">
      <c r="A2193" s="467"/>
      <c r="B2193" s="467"/>
      <c r="C2193" s="468" t="s">
        <v>5195</v>
      </c>
      <c r="D2193" s="467" t="s">
        <v>222</v>
      </c>
      <c r="E2193" s="467" t="s">
        <v>259</v>
      </c>
      <c r="F2193" s="472">
        <v>43616</v>
      </c>
      <c r="G2193" s="467" t="s">
        <v>1305</v>
      </c>
      <c r="H2193" s="467" t="s">
        <v>2799</v>
      </c>
      <c r="I2193" s="467" t="s">
        <v>2800</v>
      </c>
      <c r="J2193" s="467" t="s">
        <v>1312</v>
      </c>
      <c r="K2193" s="467">
        <v>0.41</v>
      </c>
      <c r="L2193" s="467" t="s">
        <v>10</v>
      </c>
      <c r="M2193" s="467">
        <v>0.53</v>
      </c>
      <c r="N2193" s="467" t="s">
        <v>303</v>
      </c>
      <c r="O2193" s="467" t="s">
        <v>2180</v>
      </c>
      <c r="P2193" s="467" t="s">
        <v>307</v>
      </c>
      <c r="Q2193" s="467" t="s">
        <v>2168</v>
      </c>
      <c r="R2193" s="467" t="s">
        <v>2168</v>
      </c>
      <c r="S2193" s="467" t="s">
        <v>61</v>
      </c>
      <c r="T2193" s="467" t="s">
        <v>240</v>
      </c>
      <c r="U2193" s="467" t="s">
        <v>302</v>
      </c>
      <c r="V2193" s="467">
        <v>0.47</v>
      </c>
      <c r="W2193" s="467">
        <v>0.53</v>
      </c>
    </row>
    <row r="2194" spans="1:23">
      <c r="A2194" s="467"/>
      <c r="B2194" s="467"/>
      <c r="C2194" s="468" t="s">
        <v>5196</v>
      </c>
      <c r="D2194" s="467" t="s">
        <v>222</v>
      </c>
      <c r="E2194" s="467" t="s">
        <v>259</v>
      </c>
      <c r="F2194" s="472">
        <v>43616</v>
      </c>
      <c r="G2194" s="467" t="s">
        <v>1305</v>
      </c>
      <c r="H2194" s="467" t="s">
        <v>2799</v>
      </c>
      <c r="I2194" s="467" t="s">
        <v>2800</v>
      </c>
      <c r="J2194" s="467" t="s">
        <v>1313</v>
      </c>
      <c r="K2194" s="467">
        <v>4.78</v>
      </c>
      <c r="L2194" s="467" t="s">
        <v>10</v>
      </c>
      <c r="M2194" s="467">
        <v>6.23</v>
      </c>
      <c r="N2194" s="467" t="s">
        <v>303</v>
      </c>
      <c r="O2194" s="467" t="s">
        <v>2180</v>
      </c>
      <c r="P2194" s="467" t="s">
        <v>307</v>
      </c>
      <c r="Q2194" s="467" t="s">
        <v>2168</v>
      </c>
      <c r="R2194" s="467" t="s">
        <v>2168</v>
      </c>
      <c r="S2194" s="467" t="s">
        <v>61</v>
      </c>
      <c r="T2194" s="467" t="s">
        <v>240</v>
      </c>
      <c r="U2194" s="467" t="s">
        <v>302</v>
      </c>
      <c r="V2194" s="467">
        <v>5.54</v>
      </c>
      <c r="W2194" s="467">
        <v>6.23</v>
      </c>
    </row>
    <row r="2195" spans="1:23">
      <c r="A2195" s="467"/>
      <c r="B2195" s="467"/>
      <c r="C2195" s="468" t="s">
        <v>5197</v>
      </c>
      <c r="D2195" s="467" t="s">
        <v>222</v>
      </c>
      <c r="E2195" s="467" t="s">
        <v>259</v>
      </c>
      <c r="F2195" s="472">
        <v>43616</v>
      </c>
      <c r="G2195" s="467" t="s">
        <v>1305</v>
      </c>
      <c r="H2195" s="467" t="s">
        <v>2799</v>
      </c>
      <c r="I2195" s="467" t="s">
        <v>2800</v>
      </c>
      <c r="J2195" s="467" t="s">
        <v>622</v>
      </c>
      <c r="K2195" s="467">
        <v>5.04</v>
      </c>
      <c r="L2195" s="467" t="s">
        <v>10</v>
      </c>
      <c r="M2195" s="467">
        <v>6.57</v>
      </c>
      <c r="N2195" s="467" t="s">
        <v>303</v>
      </c>
      <c r="O2195" s="467" t="s">
        <v>2180</v>
      </c>
      <c r="P2195" s="467" t="s">
        <v>307</v>
      </c>
      <c r="Q2195" s="467" t="s">
        <v>2168</v>
      </c>
      <c r="R2195" s="467" t="s">
        <v>2168</v>
      </c>
      <c r="S2195" s="467" t="s">
        <v>61</v>
      </c>
      <c r="T2195" s="467" t="s">
        <v>240</v>
      </c>
      <c r="U2195" s="467" t="s">
        <v>302</v>
      </c>
      <c r="V2195" s="467">
        <v>5.84</v>
      </c>
      <c r="W2195" s="467">
        <v>6.57</v>
      </c>
    </row>
    <row r="2196" spans="1:23">
      <c r="A2196" s="467"/>
      <c r="B2196" s="467"/>
      <c r="C2196" s="468" t="s">
        <v>5198</v>
      </c>
      <c r="D2196" s="467" t="s">
        <v>222</v>
      </c>
      <c r="E2196" s="467" t="s">
        <v>259</v>
      </c>
      <c r="F2196" s="472">
        <v>43616</v>
      </c>
      <c r="G2196" s="467" t="s">
        <v>1305</v>
      </c>
      <c r="H2196" s="467" t="s">
        <v>2799</v>
      </c>
      <c r="I2196" s="467" t="s">
        <v>2800</v>
      </c>
      <c r="J2196" s="467" t="s">
        <v>622</v>
      </c>
      <c r="K2196" s="467">
        <v>1.61</v>
      </c>
      <c r="L2196" s="467" t="s">
        <v>10</v>
      </c>
      <c r="M2196" s="467">
        <v>2.1</v>
      </c>
      <c r="N2196" s="467" t="s">
        <v>303</v>
      </c>
      <c r="O2196" s="467" t="s">
        <v>2180</v>
      </c>
      <c r="P2196" s="467" t="s">
        <v>307</v>
      </c>
      <c r="Q2196" s="467" t="s">
        <v>2168</v>
      </c>
      <c r="R2196" s="467" t="s">
        <v>2168</v>
      </c>
      <c r="S2196" s="467" t="s">
        <v>61</v>
      </c>
      <c r="T2196" s="467" t="s">
        <v>240</v>
      </c>
      <c r="U2196" s="467" t="s">
        <v>302</v>
      </c>
      <c r="V2196" s="467">
        <v>1.86</v>
      </c>
      <c r="W2196" s="467">
        <v>2.1</v>
      </c>
    </row>
    <row r="2197" spans="1:23">
      <c r="A2197" s="467"/>
      <c r="B2197" s="467"/>
      <c r="C2197" s="468" t="s">
        <v>5199</v>
      </c>
      <c r="D2197" s="467" t="s">
        <v>222</v>
      </c>
      <c r="E2197" s="467" t="s">
        <v>259</v>
      </c>
      <c r="F2197" s="472">
        <v>43616</v>
      </c>
      <c r="G2197" s="467" t="s">
        <v>1305</v>
      </c>
      <c r="H2197" s="467" t="s">
        <v>2799</v>
      </c>
      <c r="I2197" s="467" t="s">
        <v>2800</v>
      </c>
      <c r="J2197" s="467" t="s">
        <v>622</v>
      </c>
      <c r="K2197" s="467">
        <v>4.51</v>
      </c>
      <c r="L2197" s="467" t="s">
        <v>10</v>
      </c>
      <c r="M2197" s="467">
        <v>5.87</v>
      </c>
      <c r="N2197" s="467" t="s">
        <v>303</v>
      </c>
      <c r="O2197" s="467" t="s">
        <v>2180</v>
      </c>
      <c r="P2197" s="467" t="s">
        <v>307</v>
      </c>
      <c r="Q2197" s="467" t="s">
        <v>2168</v>
      </c>
      <c r="R2197" s="467" t="s">
        <v>2168</v>
      </c>
      <c r="S2197" s="467" t="s">
        <v>61</v>
      </c>
      <c r="T2197" s="467" t="s">
        <v>240</v>
      </c>
      <c r="U2197" s="467" t="s">
        <v>302</v>
      </c>
      <c r="V2197" s="467">
        <v>5.22</v>
      </c>
      <c r="W2197" s="467">
        <v>5.87</v>
      </c>
    </row>
    <row r="2198" spans="1:23">
      <c r="A2198" s="467"/>
      <c r="B2198" s="467"/>
      <c r="C2198" s="468" t="s">
        <v>5200</v>
      </c>
      <c r="D2198" s="467" t="s">
        <v>222</v>
      </c>
      <c r="E2198" s="467" t="s">
        <v>259</v>
      </c>
      <c r="F2198" s="472">
        <v>43616</v>
      </c>
      <c r="G2198" s="467" t="s">
        <v>1305</v>
      </c>
      <c r="H2198" s="467" t="s">
        <v>2799</v>
      </c>
      <c r="I2198" s="467" t="s">
        <v>2800</v>
      </c>
      <c r="J2198" s="467" t="s">
        <v>622</v>
      </c>
      <c r="K2198" s="467">
        <v>1.48</v>
      </c>
      <c r="L2198" s="467" t="s">
        <v>10</v>
      </c>
      <c r="M2198" s="467">
        <v>1.93</v>
      </c>
      <c r="N2198" s="467" t="s">
        <v>303</v>
      </c>
      <c r="O2198" s="467" t="s">
        <v>2180</v>
      </c>
      <c r="P2198" s="467" t="s">
        <v>307</v>
      </c>
      <c r="Q2198" s="467" t="s">
        <v>2168</v>
      </c>
      <c r="R2198" s="467" t="s">
        <v>2168</v>
      </c>
      <c r="S2198" s="467" t="s">
        <v>61</v>
      </c>
      <c r="T2198" s="467" t="s">
        <v>240</v>
      </c>
      <c r="U2198" s="467" t="s">
        <v>302</v>
      </c>
      <c r="V2198" s="467">
        <v>1.71</v>
      </c>
      <c r="W2198" s="467">
        <v>1.93</v>
      </c>
    </row>
    <row r="2199" spans="1:23">
      <c r="A2199" s="467"/>
      <c r="B2199" s="467"/>
      <c r="C2199" s="468" t="s">
        <v>5201</v>
      </c>
      <c r="D2199" s="467" t="s">
        <v>222</v>
      </c>
      <c r="E2199" s="467" t="s">
        <v>259</v>
      </c>
      <c r="F2199" s="472">
        <v>43616</v>
      </c>
      <c r="G2199" s="467" t="s">
        <v>1305</v>
      </c>
      <c r="H2199" s="467" t="s">
        <v>2799</v>
      </c>
      <c r="I2199" s="467" t="s">
        <v>2800</v>
      </c>
      <c r="J2199" s="467" t="s">
        <v>622</v>
      </c>
      <c r="K2199" s="467">
        <v>1.36</v>
      </c>
      <c r="L2199" s="467" t="s">
        <v>10</v>
      </c>
      <c r="M2199" s="467">
        <v>1.77</v>
      </c>
      <c r="N2199" s="467" t="s">
        <v>303</v>
      </c>
      <c r="O2199" s="467" t="s">
        <v>2180</v>
      </c>
      <c r="P2199" s="467" t="s">
        <v>307</v>
      </c>
      <c r="Q2199" s="467" t="s">
        <v>2168</v>
      </c>
      <c r="R2199" s="467" t="s">
        <v>2168</v>
      </c>
      <c r="S2199" s="467" t="s">
        <v>61</v>
      </c>
      <c r="T2199" s="467" t="s">
        <v>240</v>
      </c>
      <c r="U2199" s="467" t="s">
        <v>302</v>
      </c>
      <c r="V2199" s="467">
        <v>1.58</v>
      </c>
      <c r="W2199" s="467">
        <v>1.77</v>
      </c>
    </row>
    <row r="2200" spans="1:23">
      <c r="A2200" s="467"/>
      <c r="B2200" s="467"/>
      <c r="C2200" s="468" t="s">
        <v>5202</v>
      </c>
      <c r="D2200" s="467" t="s">
        <v>222</v>
      </c>
      <c r="E2200" s="467" t="s">
        <v>259</v>
      </c>
      <c r="F2200" s="472">
        <v>43616</v>
      </c>
      <c r="G2200" s="467" t="s">
        <v>1305</v>
      </c>
      <c r="H2200" s="467" t="s">
        <v>2799</v>
      </c>
      <c r="I2200" s="467" t="s">
        <v>2800</v>
      </c>
      <c r="J2200" s="467" t="s">
        <v>622</v>
      </c>
      <c r="K2200" s="467">
        <v>2.59</v>
      </c>
      <c r="L2200" s="467" t="s">
        <v>10</v>
      </c>
      <c r="M2200" s="467">
        <v>3.38</v>
      </c>
      <c r="N2200" s="467" t="s">
        <v>303</v>
      </c>
      <c r="O2200" s="467" t="s">
        <v>2180</v>
      </c>
      <c r="P2200" s="467" t="s">
        <v>307</v>
      </c>
      <c r="Q2200" s="467" t="s">
        <v>2168</v>
      </c>
      <c r="R2200" s="467" t="s">
        <v>2168</v>
      </c>
      <c r="S2200" s="467" t="s">
        <v>61</v>
      </c>
      <c r="T2200" s="467" t="s">
        <v>240</v>
      </c>
      <c r="U2200" s="467" t="s">
        <v>302</v>
      </c>
      <c r="V2200" s="467">
        <v>3</v>
      </c>
      <c r="W2200" s="467">
        <v>3.38</v>
      </c>
    </row>
    <row r="2201" spans="1:23">
      <c r="A2201" s="467"/>
      <c r="B2201" s="467"/>
      <c r="C2201" s="468" t="s">
        <v>5203</v>
      </c>
      <c r="D2201" s="467" t="s">
        <v>222</v>
      </c>
      <c r="E2201" s="467" t="s">
        <v>259</v>
      </c>
      <c r="F2201" s="472">
        <v>43616</v>
      </c>
      <c r="G2201" s="467" t="s">
        <v>1305</v>
      </c>
      <c r="H2201" s="467" t="s">
        <v>2799</v>
      </c>
      <c r="I2201" s="467" t="s">
        <v>2800</v>
      </c>
      <c r="J2201" s="467" t="s">
        <v>622</v>
      </c>
      <c r="K2201" s="467">
        <v>23.49</v>
      </c>
      <c r="L2201" s="467" t="s">
        <v>10</v>
      </c>
      <c r="M2201" s="467">
        <v>30.6</v>
      </c>
      <c r="N2201" s="467" t="s">
        <v>303</v>
      </c>
      <c r="O2201" s="467" t="s">
        <v>2180</v>
      </c>
      <c r="P2201" s="467" t="s">
        <v>307</v>
      </c>
      <c r="Q2201" s="467" t="s">
        <v>2168</v>
      </c>
      <c r="R2201" s="467" t="s">
        <v>2168</v>
      </c>
      <c r="S2201" s="467" t="s">
        <v>61</v>
      </c>
      <c r="T2201" s="467" t="s">
        <v>240</v>
      </c>
      <c r="U2201" s="467" t="s">
        <v>302</v>
      </c>
      <c r="V2201" s="467">
        <v>27.21</v>
      </c>
      <c r="W2201" s="467">
        <v>30.6</v>
      </c>
    </row>
    <row r="2202" spans="1:23">
      <c r="A2202" s="467"/>
      <c r="B2202" s="467"/>
      <c r="C2202" s="468" t="s">
        <v>5204</v>
      </c>
      <c r="D2202" s="467" t="s">
        <v>222</v>
      </c>
      <c r="E2202" s="467" t="s">
        <v>259</v>
      </c>
      <c r="F2202" s="472">
        <v>43616</v>
      </c>
      <c r="G2202" s="467" t="s">
        <v>1305</v>
      </c>
      <c r="H2202" s="467" t="s">
        <v>2799</v>
      </c>
      <c r="I2202" s="467" t="s">
        <v>2800</v>
      </c>
      <c r="J2202" s="467" t="s">
        <v>1314</v>
      </c>
      <c r="K2202" s="467">
        <v>56.2</v>
      </c>
      <c r="L2202" s="467" t="s">
        <v>10</v>
      </c>
      <c r="M2202" s="467">
        <v>73.22</v>
      </c>
      <c r="N2202" s="467" t="s">
        <v>303</v>
      </c>
      <c r="O2202" s="467" t="s">
        <v>2180</v>
      </c>
      <c r="P2202" s="467" t="s">
        <v>307</v>
      </c>
      <c r="Q2202" s="467" t="s">
        <v>2168</v>
      </c>
      <c r="R2202" s="467" t="s">
        <v>2168</v>
      </c>
      <c r="S2202" s="467" t="s">
        <v>61</v>
      </c>
      <c r="T2202" s="467" t="s">
        <v>240</v>
      </c>
      <c r="U2202" s="467" t="s">
        <v>302</v>
      </c>
      <c r="V2202" s="467">
        <v>65.09</v>
      </c>
      <c r="W2202" s="467">
        <v>73.22</v>
      </c>
    </row>
    <row r="2203" spans="1:23">
      <c r="A2203" s="467"/>
      <c r="B2203" s="467"/>
      <c r="C2203" s="468" t="s">
        <v>5205</v>
      </c>
      <c r="D2203" s="467" t="s">
        <v>222</v>
      </c>
      <c r="E2203" s="467" t="s">
        <v>259</v>
      </c>
      <c r="F2203" s="472">
        <v>43616</v>
      </c>
      <c r="G2203" s="467" t="s">
        <v>1305</v>
      </c>
      <c r="H2203" s="467" t="s">
        <v>2799</v>
      </c>
      <c r="I2203" s="467" t="s">
        <v>2800</v>
      </c>
      <c r="J2203" s="467" t="s">
        <v>1315</v>
      </c>
      <c r="K2203" s="467">
        <v>8.99</v>
      </c>
      <c r="L2203" s="467" t="s">
        <v>10</v>
      </c>
      <c r="M2203" s="467">
        <v>11.71</v>
      </c>
      <c r="N2203" s="467" t="s">
        <v>303</v>
      </c>
      <c r="O2203" s="467" t="s">
        <v>2180</v>
      </c>
      <c r="P2203" s="467" t="s">
        <v>307</v>
      </c>
      <c r="Q2203" s="467" t="s">
        <v>2168</v>
      </c>
      <c r="R2203" s="467" t="s">
        <v>2168</v>
      </c>
      <c r="S2203" s="467" t="s">
        <v>61</v>
      </c>
      <c r="T2203" s="467" t="s">
        <v>240</v>
      </c>
      <c r="U2203" s="467" t="s">
        <v>302</v>
      </c>
      <c r="V2203" s="467">
        <v>10.41</v>
      </c>
      <c r="W2203" s="467">
        <v>11.71</v>
      </c>
    </row>
    <row r="2204" spans="1:23">
      <c r="A2204" s="467"/>
      <c r="B2204" s="467"/>
      <c r="C2204" s="468" t="s">
        <v>5206</v>
      </c>
      <c r="D2204" s="467" t="s">
        <v>222</v>
      </c>
      <c r="E2204" s="467" t="s">
        <v>259</v>
      </c>
      <c r="F2204" s="472">
        <v>43616</v>
      </c>
      <c r="G2204" s="467" t="s">
        <v>1305</v>
      </c>
      <c r="H2204" s="467" t="s">
        <v>2799</v>
      </c>
      <c r="I2204" s="467" t="s">
        <v>2800</v>
      </c>
      <c r="J2204" s="467" t="s">
        <v>1316</v>
      </c>
      <c r="K2204" s="467">
        <v>122.98</v>
      </c>
      <c r="L2204" s="467" t="s">
        <v>10</v>
      </c>
      <c r="M2204" s="467">
        <v>160.22999999999999</v>
      </c>
      <c r="N2204" s="467" t="s">
        <v>303</v>
      </c>
      <c r="O2204" s="467" t="s">
        <v>2180</v>
      </c>
      <c r="P2204" s="467" t="s">
        <v>307</v>
      </c>
      <c r="Q2204" s="467" t="s">
        <v>2168</v>
      </c>
      <c r="R2204" s="467" t="s">
        <v>2168</v>
      </c>
      <c r="S2204" s="467" t="s">
        <v>61</v>
      </c>
      <c r="T2204" s="467" t="s">
        <v>240</v>
      </c>
      <c r="U2204" s="467" t="s">
        <v>302</v>
      </c>
      <c r="V2204" s="467">
        <v>142.44</v>
      </c>
      <c r="W2204" s="467">
        <v>160.22999999999999</v>
      </c>
    </row>
    <row r="2205" spans="1:23">
      <c r="A2205" s="467"/>
      <c r="B2205" s="467"/>
      <c r="C2205" s="468" t="s">
        <v>5207</v>
      </c>
      <c r="D2205" s="467" t="s">
        <v>222</v>
      </c>
      <c r="E2205" s="467" t="s">
        <v>259</v>
      </c>
      <c r="F2205" s="472">
        <v>43616</v>
      </c>
      <c r="G2205" s="467" t="s">
        <v>1317</v>
      </c>
      <c r="H2205" s="467" t="s">
        <v>2799</v>
      </c>
      <c r="I2205" s="467" t="s">
        <v>2800</v>
      </c>
      <c r="J2205" s="467" t="s">
        <v>1318</v>
      </c>
      <c r="K2205" s="467">
        <v>8.57</v>
      </c>
      <c r="L2205" s="467" t="s">
        <v>10</v>
      </c>
      <c r="M2205" s="467">
        <v>11.16</v>
      </c>
      <c r="N2205" s="467" t="s">
        <v>303</v>
      </c>
      <c r="O2205" s="467" t="s">
        <v>2180</v>
      </c>
      <c r="P2205" s="467" t="s">
        <v>307</v>
      </c>
      <c r="Q2205" s="467" t="s">
        <v>2168</v>
      </c>
      <c r="R2205" s="467" t="s">
        <v>2168</v>
      </c>
      <c r="S2205" s="467" t="s">
        <v>61</v>
      </c>
      <c r="T2205" s="467" t="s">
        <v>240</v>
      </c>
      <c r="U2205" s="467" t="s">
        <v>302</v>
      </c>
      <c r="V2205" s="467">
        <v>9.93</v>
      </c>
      <c r="W2205" s="467">
        <v>11.16</v>
      </c>
    </row>
    <row r="2206" spans="1:23">
      <c r="A2206" s="467"/>
      <c r="B2206" s="467"/>
      <c r="C2206" s="468" t="s">
        <v>5208</v>
      </c>
      <c r="D2206" s="467" t="s">
        <v>222</v>
      </c>
      <c r="E2206" s="467" t="s">
        <v>259</v>
      </c>
      <c r="F2206" s="472">
        <v>43616</v>
      </c>
      <c r="G2206" s="467" t="s">
        <v>1319</v>
      </c>
      <c r="H2206" s="467" t="s">
        <v>2799</v>
      </c>
      <c r="I2206" s="467" t="s">
        <v>2800</v>
      </c>
      <c r="J2206" s="467" t="s">
        <v>1320</v>
      </c>
      <c r="K2206" s="467">
        <v>2.67</v>
      </c>
      <c r="L2206" s="467" t="s">
        <v>10</v>
      </c>
      <c r="M2206" s="467">
        <v>3.48</v>
      </c>
      <c r="N2206" s="467" t="s">
        <v>303</v>
      </c>
      <c r="O2206" s="467" t="s">
        <v>2180</v>
      </c>
      <c r="P2206" s="467" t="s">
        <v>307</v>
      </c>
      <c r="Q2206" s="467" t="s">
        <v>2168</v>
      </c>
      <c r="R2206" s="467" t="s">
        <v>2168</v>
      </c>
      <c r="S2206" s="467" t="s">
        <v>61</v>
      </c>
      <c r="T2206" s="467" t="s">
        <v>240</v>
      </c>
      <c r="U2206" s="467" t="s">
        <v>302</v>
      </c>
      <c r="V2206" s="467">
        <v>3.09</v>
      </c>
      <c r="W2206" s="467">
        <v>3.48</v>
      </c>
    </row>
    <row r="2207" spans="1:23">
      <c r="A2207" s="467"/>
      <c r="B2207" s="467"/>
      <c r="C2207" s="468" t="s">
        <v>5209</v>
      </c>
      <c r="D2207" s="467" t="s">
        <v>222</v>
      </c>
      <c r="E2207" s="467" t="s">
        <v>259</v>
      </c>
      <c r="F2207" s="472">
        <v>43646</v>
      </c>
      <c r="G2207" s="467" t="s">
        <v>1321</v>
      </c>
      <c r="H2207" s="467" t="s">
        <v>2402</v>
      </c>
      <c r="I2207" s="467" t="s">
        <v>2201</v>
      </c>
      <c r="J2207" s="467" t="s">
        <v>600</v>
      </c>
      <c r="K2207" s="467">
        <v>4.5999999999999996</v>
      </c>
      <c r="L2207" s="467" t="s">
        <v>10</v>
      </c>
      <c r="M2207" s="467">
        <v>5.8</v>
      </c>
      <c r="N2207" s="467" t="s">
        <v>303</v>
      </c>
      <c r="O2207" s="467" t="s">
        <v>2180</v>
      </c>
      <c r="P2207" s="467" t="s">
        <v>307</v>
      </c>
      <c r="Q2207" s="467" t="s">
        <v>2168</v>
      </c>
      <c r="R2207" s="467" t="s">
        <v>2168</v>
      </c>
      <c r="S2207" s="467" t="s">
        <v>61</v>
      </c>
      <c r="T2207" s="467" t="s">
        <v>240</v>
      </c>
      <c r="U2207" s="467" t="s">
        <v>302</v>
      </c>
      <c r="V2207" s="467">
        <v>5.21</v>
      </c>
      <c r="W2207" s="467">
        <v>5.8</v>
      </c>
    </row>
    <row r="2208" spans="1:23">
      <c r="A2208" s="467"/>
      <c r="B2208" s="467"/>
      <c r="C2208" s="468" t="s">
        <v>5210</v>
      </c>
      <c r="D2208" s="467" t="s">
        <v>222</v>
      </c>
      <c r="E2208" s="467" t="s">
        <v>259</v>
      </c>
      <c r="F2208" s="472">
        <v>43646</v>
      </c>
      <c r="G2208" s="467" t="s">
        <v>1321</v>
      </c>
      <c r="H2208" s="467" t="s">
        <v>2402</v>
      </c>
      <c r="I2208" s="467" t="s">
        <v>2201</v>
      </c>
      <c r="J2208" s="467" t="s">
        <v>601</v>
      </c>
      <c r="K2208" s="467">
        <v>4.5999999999999996</v>
      </c>
      <c r="L2208" s="467" t="s">
        <v>10</v>
      </c>
      <c r="M2208" s="467">
        <v>5.8</v>
      </c>
      <c r="N2208" s="467" t="s">
        <v>303</v>
      </c>
      <c r="O2208" s="467" t="s">
        <v>2180</v>
      </c>
      <c r="P2208" s="467" t="s">
        <v>307</v>
      </c>
      <c r="Q2208" s="467" t="s">
        <v>2168</v>
      </c>
      <c r="R2208" s="467" t="s">
        <v>2168</v>
      </c>
      <c r="S2208" s="467" t="s">
        <v>61</v>
      </c>
      <c r="T2208" s="467" t="s">
        <v>240</v>
      </c>
      <c r="U2208" s="467" t="s">
        <v>302</v>
      </c>
      <c r="V2208" s="467">
        <v>5.21</v>
      </c>
      <c r="W2208" s="467">
        <v>5.8</v>
      </c>
    </row>
    <row r="2209" spans="1:23">
      <c r="A2209" s="467"/>
      <c r="B2209" s="467"/>
      <c r="C2209" s="468" t="s">
        <v>5211</v>
      </c>
      <c r="D2209" s="467" t="s">
        <v>222</v>
      </c>
      <c r="E2209" s="467" t="s">
        <v>259</v>
      </c>
      <c r="F2209" s="472">
        <v>43646</v>
      </c>
      <c r="G2209" s="467" t="s">
        <v>1321</v>
      </c>
      <c r="H2209" s="467" t="s">
        <v>2402</v>
      </c>
      <c r="I2209" s="467" t="s">
        <v>2201</v>
      </c>
      <c r="J2209" s="467" t="s">
        <v>602</v>
      </c>
      <c r="K2209" s="467">
        <v>4.5999999999999996</v>
      </c>
      <c r="L2209" s="467" t="s">
        <v>10</v>
      </c>
      <c r="M2209" s="467">
        <v>5.8</v>
      </c>
      <c r="N2209" s="467" t="s">
        <v>303</v>
      </c>
      <c r="O2209" s="467" t="s">
        <v>2180</v>
      </c>
      <c r="P2209" s="467" t="s">
        <v>307</v>
      </c>
      <c r="Q2209" s="467" t="s">
        <v>2168</v>
      </c>
      <c r="R2209" s="467" t="s">
        <v>2168</v>
      </c>
      <c r="S2209" s="467" t="s">
        <v>61</v>
      </c>
      <c r="T2209" s="467" t="s">
        <v>240</v>
      </c>
      <c r="U2209" s="467" t="s">
        <v>302</v>
      </c>
      <c r="V2209" s="467">
        <v>5.21</v>
      </c>
      <c r="W2209" s="467">
        <v>5.8</v>
      </c>
    </row>
    <row r="2210" spans="1:23">
      <c r="A2210" s="467"/>
      <c r="B2210" s="467"/>
      <c r="C2210" s="468" t="s">
        <v>5212</v>
      </c>
      <c r="D2210" s="467" t="s">
        <v>222</v>
      </c>
      <c r="E2210" s="467" t="s">
        <v>259</v>
      </c>
      <c r="F2210" s="472">
        <v>43646</v>
      </c>
      <c r="G2210" s="467" t="s">
        <v>1321</v>
      </c>
      <c r="H2210" s="467" t="s">
        <v>2402</v>
      </c>
      <c r="I2210" s="467" t="s">
        <v>2201</v>
      </c>
      <c r="J2210" s="467" t="s">
        <v>603</v>
      </c>
      <c r="K2210" s="467">
        <v>4.5999999999999996</v>
      </c>
      <c r="L2210" s="467" t="s">
        <v>10</v>
      </c>
      <c r="M2210" s="467">
        <v>5.8</v>
      </c>
      <c r="N2210" s="467" t="s">
        <v>303</v>
      </c>
      <c r="O2210" s="467" t="s">
        <v>2180</v>
      </c>
      <c r="P2210" s="467" t="s">
        <v>307</v>
      </c>
      <c r="Q2210" s="467" t="s">
        <v>2168</v>
      </c>
      <c r="R2210" s="467" t="s">
        <v>2168</v>
      </c>
      <c r="S2210" s="467" t="s">
        <v>61</v>
      </c>
      <c r="T2210" s="467" t="s">
        <v>240</v>
      </c>
      <c r="U2210" s="467" t="s">
        <v>302</v>
      </c>
      <c r="V2210" s="467">
        <v>5.21</v>
      </c>
      <c r="W2210" s="467">
        <v>5.8</v>
      </c>
    </row>
    <row r="2211" spans="1:23">
      <c r="A2211" s="467"/>
      <c r="B2211" s="467"/>
      <c r="C2211" s="468" t="s">
        <v>5213</v>
      </c>
      <c r="D2211" s="467" t="s">
        <v>222</v>
      </c>
      <c r="E2211" s="467" t="s">
        <v>259</v>
      </c>
      <c r="F2211" s="472">
        <v>43646</v>
      </c>
      <c r="G2211" s="467" t="s">
        <v>1321</v>
      </c>
      <c r="H2211" s="467" t="s">
        <v>2402</v>
      </c>
      <c r="I2211" s="467" t="s">
        <v>2201</v>
      </c>
      <c r="J2211" s="467" t="s">
        <v>605</v>
      </c>
      <c r="K2211" s="467">
        <v>4.5999999999999996</v>
      </c>
      <c r="L2211" s="467" t="s">
        <v>10</v>
      </c>
      <c r="M2211" s="467">
        <v>5.8</v>
      </c>
      <c r="N2211" s="467" t="s">
        <v>303</v>
      </c>
      <c r="O2211" s="467" t="s">
        <v>2180</v>
      </c>
      <c r="P2211" s="467" t="s">
        <v>307</v>
      </c>
      <c r="Q2211" s="467" t="s">
        <v>2168</v>
      </c>
      <c r="R2211" s="467" t="s">
        <v>2168</v>
      </c>
      <c r="S2211" s="467" t="s">
        <v>61</v>
      </c>
      <c r="T2211" s="467" t="s">
        <v>240</v>
      </c>
      <c r="U2211" s="467" t="s">
        <v>302</v>
      </c>
      <c r="V2211" s="467">
        <v>5.21</v>
      </c>
      <c r="W2211" s="467">
        <v>5.8</v>
      </c>
    </row>
    <row r="2212" spans="1:23">
      <c r="A2212" s="467"/>
      <c r="B2212" s="467"/>
      <c r="C2212" s="468" t="s">
        <v>5214</v>
      </c>
      <c r="D2212" s="467" t="s">
        <v>222</v>
      </c>
      <c r="E2212" s="467" t="s">
        <v>259</v>
      </c>
      <c r="F2212" s="472">
        <v>43646</v>
      </c>
      <c r="G2212" s="467" t="s">
        <v>1321</v>
      </c>
      <c r="H2212" s="467" t="s">
        <v>2402</v>
      </c>
      <c r="I2212" s="467" t="s">
        <v>2201</v>
      </c>
      <c r="J2212" s="467" t="s">
        <v>1322</v>
      </c>
      <c r="K2212" s="467">
        <v>4.5999999999999996</v>
      </c>
      <c r="L2212" s="467" t="s">
        <v>10</v>
      </c>
      <c r="M2212" s="467">
        <v>5.8</v>
      </c>
      <c r="N2212" s="467" t="s">
        <v>303</v>
      </c>
      <c r="O2212" s="467" t="s">
        <v>2180</v>
      </c>
      <c r="P2212" s="467" t="s">
        <v>307</v>
      </c>
      <c r="Q2212" s="467" t="s">
        <v>2168</v>
      </c>
      <c r="R2212" s="467" t="s">
        <v>2168</v>
      </c>
      <c r="S2212" s="467" t="s">
        <v>61</v>
      </c>
      <c r="T2212" s="467" t="s">
        <v>240</v>
      </c>
      <c r="U2212" s="467" t="s">
        <v>302</v>
      </c>
      <c r="V2212" s="467">
        <v>5.21</v>
      </c>
      <c r="W2212" s="467">
        <v>5.8</v>
      </c>
    </row>
    <row r="2213" spans="1:23">
      <c r="A2213" s="467"/>
      <c r="B2213" s="467"/>
      <c r="C2213" s="468" t="s">
        <v>5215</v>
      </c>
      <c r="D2213" s="467" t="s">
        <v>222</v>
      </c>
      <c r="E2213" s="467" t="s">
        <v>259</v>
      </c>
      <c r="F2213" s="472">
        <v>43646</v>
      </c>
      <c r="G2213" s="467" t="s">
        <v>1321</v>
      </c>
      <c r="H2213" s="467" t="s">
        <v>2402</v>
      </c>
      <c r="I2213" s="467" t="s">
        <v>2201</v>
      </c>
      <c r="J2213" s="467" t="s">
        <v>1306</v>
      </c>
      <c r="K2213" s="467">
        <v>4.5999999999999996</v>
      </c>
      <c r="L2213" s="467" t="s">
        <v>10</v>
      </c>
      <c r="M2213" s="467">
        <v>5.8</v>
      </c>
      <c r="N2213" s="467" t="s">
        <v>303</v>
      </c>
      <c r="O2213" s="467" t="s">
        <v>2180</v>
      </c>
      <c r="P2213" s="467" t="s">
        <v>307</v>
      </c>
      <c r="Q2213" s="467" t="s">
        <v>2168</v>
      </c>
      <c r="R2213" s="467" t="s">
        <v>2168</v>
      </c>
      <c r="S2213" s="467" t="s">
        <v>61</v>
      </c>
      <c r="T2213" s="467" t="s">
        <v>240</v>
      </c>
      <c r="U2213" s="467" t="s">
        <v>302</v>
      </c>
      <c r="V2213" s="467">
        <v>5.21</v>
      </c>
      <c r="W2213" s="467">
        <v>5.8</v>
      </c>
    </row>
    <row r="2214" spans="1:23">
      <c r="A2214" s="467"/>
      <c r="B2214" s="467"/>
      <c r="C2214" s="468" t="s">
        <v>5216</v>
      </c>
      <c r="D2214" s="467" t="s">
        <v>222</v>
      </c>
      <c r="E2214" s="467" t="s">
        <v>259</v>
      </c>
      <c r="F2214" s="472">
        <v>43646</v>
      </c>
      <c r="G2214" s="467" t="s">
        <v>1321</v>
      </c>
      <c r="H2214" s="467" t="s">
        <v>2402</v>
      </c>
      <c r="I2214" s="467" t="s">
        <v>2201</v>
      </c>
      <c r="J2214" s="467" t="s">
        <v>1323</v>
      </c>
      <c r="K2214" s="467">
        <v>13.21</v>
      </c>
      <c r="L2214" s="467" t="s">
        <v>10</v>
      </c>
      <c r="M2214" s="467">
        <v>16.670000000000002</v>
      </c>
      <c r="N2214" s="467" t="s">
        <v>303</v>
      </c>
      <c r="O2214" s="467" t="s">
        <v>2180</v>
      </c>
      <c r="P2214" s="467" t="s">
        <v>307</v>
      </c>
      <c r="Q2214" s="467" t="s">
        <v>2168</v>
      </c>
      <c r="R2214" s="467" t="s">
        <v>2168</v>
      </c>
      <c r="S2214" s="467" t="s">
        <v>61</v>
      </c>
      <c r="T2214" s="467" t="s">
        <v>240</v>
      </c>
      <c r="U2214" s="467" t="s">
        <v>302</v>
      </c>
      <c r="V2214" s="467">
        <v>14.95</v>
      </c>
      <c r="W2214" s="467">
        <v>16.670000000000002</v>
      </c>
    </row>
    <row r="2215" spans="1:23">
      <c r="A2215" s="467"/>
      <c r="B2215" s="467"/>
      <c r="C2215" s="468" t="s">
        <v>5217</v>
      </c>
      <c r="D2215" s="467" t="s">
        <v>222</v>
      </c>
      <c r="E2215" s="467" t="s">
        <v>259</v>
      </c>
      <c r="F2215" s="472">
        <v>43646</v>
      </c>
      <c r="G2215" s="467" t="s">
        <v>1321</v>
      </c>
      <c r="H2215" s="467" t="s">
        <v>2402</v>
      </c>
      <c r="I2215" s="467" t="s">
        <v>2201</v>
      </c>
      <c r="J2215" s="467" t="s">
        <v>1323</v>
      </c>
      <c r="K2215" s="467">
        <v>3.07</v>
      </c>
      <c r="L2215" s="467" t="s">
        <v>10</v>
      </c>
      <c r="M2215" s="467">
        <v>3.87</v>
      </c>
      <c r="N2215" s="467" t="s">
        <v>303</v>
      </c>
      <c r="O2215" s="467" t="s">
        <v>2180</v>
      </c>
      <c r="P2215" s="467" t="s">
        <v>307</v>
      </c>
      <c r="Q2215" s="467" t="s">
        <v>2168</v>
      </c>
      <c r="R2215" s="467" t="s">
        <v>2168</v>
      </c>
      <c r="S2215" s="467" t="s">
        <v>61</v>
      </c>
      <c r="T2215" s="467" t="s">
        <v>240</v>
      </c>
      <c r="U2215" s="467" t="s">
        <v>302</v>
      </c>
      <c r="V2215" s="467">
        <v>3.47</v>
      </c>
      <c r="W2215" s="467">
        <v>3.87</v>
      </c>
    </row>
    <row r="2216" spans="1:23">
      <c r="A2216" s="467"/>
      <c r="B2216" s="467"/>
      <c r="C2216" s="468" t="s">
        <v>5218</v>
      </c>
      <c r="D2216" s="467" t="s">
        <v>222</v>
      </c>
      <c r="E2216" s="467" t="s">
        <v>259</v>
      </c>
      <c r="F2216" s="472">
        <v>43646</v>
      </c>
      <c r="G2216" s="467" t="s">
        <v>1321</v>
      </c>
      <c r="H2216" s="467" t="s">
        <v>2402</v>
      </c>
      <c r="I2216" s="467" t="s">
        <v>2201</v>
      </c>
      <c r="J2216" s="467" t="s">
        <v>608</v>
      </c>
      <c r="K2216" s="467">
        <v>9.17</v>
      </c>
      <c r="L2216" s="467" t="s">
        <v>10</v>
      </c>
      <c r="M2216" s="467">
        <v>11.58</v>
      </c>
      <c r="N2216" s="467" t="s">
        <v>303</v>
      </c>
      <c r="O2216" s="467" t="s">
        <v>2180</v>
      </c>
      <c r="P2216" s="467" t="s">
        <v>307</v>
      </c>
      <c r="Q2216" s="467" t="s">
        <v>2168</v>
      </c>
      <c r="R2216" s="467" t="s">
        <v>2168</v>
      </c>
      <c r="S2216" s="467" t="s">
        <v>61</v>
      </c>
      <c r="T2216" s="467" t="s">
        <v>240</v>
      </c>
      <c r="U2216" s="467" t="s">
        <v>302</v>
      </c>
      <c r="V2216" s="467">
        <v>10.38</v>
      </c>
      <c r="W2216" s="467">
        <v>11.58</v>
      </c>
    </row>
    <row r="2217" spans="1:23">
      <c r="A2217" s="467"/>
      <c r="B2217" s="467"/>
      <c r="C2217" s="468" t="s">
        <v>5219</v>
      </c>
      <c r="D2217" s="467" t="s">
        <v>222</v>
      </c>
      <c r="E2217" s="467" t="s">
        <v>259</v>
      </c>
      <c r="F2217" s="472">
        <v>43646</v>
      </c>
      <c r="G2217" s="467" t="s">
        <v>1321</v>
      </c>
      <c r="H2217" s="467" t="s">
        <v>2402</v>
      </c>
      <c r="I2217" s="467" t="s">
        <v>2201</v>
      </c>
      <c r="J2217" s="467" t="s">
        <v>1308</v>
      </c>
      <c r="K2217" s="467">
        <v>12.83</v>
      </c>
      <c r="L2217" s="467" t="s">
        <v>10</v>
      </c>
      <c r="M2217" s="467">
        <v>16.2</v>
      </c>
      <c r="N2217" s="467" t="s">
        <v>303</v>
      </c>
      <c r="O2217" s="467" t="s">
        <v>2180</v>
      </c>
      <c r="P2217" s="467" t="s">
        <v>307</v>
      </c>
      <c r="Q2217" s="467" t="s">
        <v>2168</v>
      </c>
      <c r="R2217" s="467" t="s">
        <v>2168</v>
      </c>
      <c r="S2217" s="467" t="s">
        <v>61</v>
      </c>
      <c r="T2217" s="467" t="s">
        <v>240</v>
      </c>
      <c r="U2217" s="467" t="s">
        <v>302</v>
      </c>
      <c r="V2217" s="467">
        <v>14.52</v>
      </c>
      <c r="W2217" s="467">
        <v>16.2</v>
      </c>
    </row>
    <row r="2218" spans="1:23">
      <c r="A2218" s="467"/>
      <c r="B2218" s="467"/>
      <c r="C2218" s="468" t="s">
        <v>5220</v>
      </c>
      <c r="D2218" s="467" t="s">
        <v>222</v>
      </c>
      <c r="E2218" s="467" t="s">
        <v>259</v>
      </c>
      <c r="F2218" s="472">
        <v>43646</v>
      </c>
      <c r="G2218" s="467" t="s">
        <v>1321</v>
      </c>
      <c r="H2218" s="467" t="s">
        <v>2402</v>
      </c>
      <c r="I2218" s="467" t="s">
        <v>2201</v>
      </c>
      <c r="J2218" s="467" t="s">
        <v>608</v>
      </c>
      <c r="K2218" s="467">
        <v>1.0900000000000001</v>
      </c>
      <c r="L2218" s="467" t="s">
        <v>10</v>
      </c>
      <c r="M2218" s="467">
        <v>1.38</v>
      </c>
      <c r="N2218" s="467" t="s">
        <v>303</v>
      </c>
      <c r="O2218" s="467" t="s">
        <v>2180</v>
      </c>
      <c r="P2218" s="467" t="s">
        <v>307</v>
      </c>
      <c r="Q2218" s="467" t="s">
        <v>2168</v>
      </c>
      <c r="R2218" s="467" t="s">
        <v>2168</v>
      </c>
      <c r="S2218" s="467" t="s">
        <v>61</v>
      </c>
      <c r="T2218" s="467" t="s">
        <v>240</v>
      </c>
      <c r="U2218" s="467" t="s">
        <v>302</v>
      </c>
      <c r="V2218" s="467">
        <v>1.23</v>
      </c>
      <c r="W2218" s="467">
        <v>1.38</v>
      </c>
    </row>
    <row r="2219" spans="1:23">
      <c r="A2219" s="467"/>
      <c r="B2219" s="467"/>
      <c r="C2219" s="468" t="s">
        <v>5221</v>
      </c>
      <c r="D2219" s="467" t="s">
        <v>222</v>
      </c>
      <c r="E2219" s="467" t="s">
        <v>259</v>
      </c>
      <c r="F2219" s="472">
        <v>43646</v>
      </c>
      <c r="G2219" s="467" t="s">
        <v>1321</v>
      </c>
      <c r="H2219" s="467" t="s">
        <v>2402</v>
      </c>
      <c r="I2219" s="467" t="s">
        <v>2201</v>
      </c>
      <c r="J2219" s="467" t="s">
        <v>1324</v>
      </c>
      <c r="K2219" s="467">
        <v>32.68</v>
      </c>
      <c r="L2219" s="467" t="s">
        <v>10</v>
      </c>
      <c r="M2219" s="467">
        <v>41.25</v>
      </c>
      <c r="N2219" s="467" t="s">
        <v>303</v>
      </c>
      <c r="O2219" s="467" t="s">
        <v>2180</v>
      </c>
      <c r="P2219" s="467" t="s">
        <v>307</v>
      </c>
      <c r="Q2219" s="467" t="s">
        <v>2168</v>
      </c>
      <c r="R2219" s="467" t="s">
        <v>2168</v>
      </c>
      <c r="S2219" s="467" t="s">
        <v>61</v>
      </c>
      <c r="T2219" s="467" t="s">
        <v>240</v>
      </c>
      <c r="U2219" s="467" t="s">
        <v>302</v>
      </c>
      <c r="V2219" s="467">
        <v>36.979999999999997</v>
      </c>
      <c r="W2219" s="467">
        <v>41.25</v>
      </c>
    </row>
    <row r="2220" spans="1:23">
      <c r="A2220" s="467"/>
      <c r="B2220" s="467"/>
      <c r="C2220" s="468" t="s">
        <v>5222</v>
      </c>
      <c r="D2220" s="467" t="s">
        <v>222</v>
      </c>
      <c r="E2220" s="467" t="s">
        <v>259</v>
      </c>
      <c r="F2220" s="472">
        <v>43646</v>
      </c>
      <c r="G2220" s="467" t="s">
        <v>1321</v>
      </c>
      <c r="H2220" s="467" t="s">
        <v>2402</v>
      </c>
      <c r="I2220" s="467" t="s">
        <v>2201</v>
      </c>
      <c r="J2220" s="467" t="s">
        <v>608</v>
      </c>
      <c r="K2220" s="467">
        <v>23.66</v>
      </c>
      <c r="L2220" s="467" t="s">
        <v>10</v>
      </c>
      <c r="M2220" s="467">
        <v>29.87</v>
      </c>
      <c r="N2220" s="467" t="s">
        <v>303</v>
      </c>
      <c r="O2220" s="467" t="s">
        <v>2180</v>
      </c>
      <c r="P2220" s="467" t="s">
        <v>307</v>
      </c>
      <c r="Q2220" s="467" t="s">
        <v>2168</v>
      </c>
      <c r="R2220" s="467" t="s">
        <v>2168</v>
      </c>
      <c r="S2220" s="467" t="s">
        <v>61</v>
      </c>
      <c r="T2220" s="467" t="s">
        <v>240</v>
      </c>
      <c r="U2220" s="467" t="s">
        <v>302</v>
      </c>
      <c r="V2220" s="467">
        <v>26.77</v>
      </c>
      <c r="W2220" s="467">
        <v>29.87</v>
      </c>
    </row>
    <row r="2221" spans="1:23">
      <c r="A2221" s="467"/>
      <c r="B2221" s="467"/>
      <c r="C2221" s="468" t="s">
        <v>5223</v>
      </c>
      <c r="D2221" s="467" t="s">
        <v>222</v>
      </c>
      <c r="E2221" s="467" t="s">
        <v>259</v>
      </c>
      <c r="F2221" s="472">
        <v>43646</v>
      </c>
      <c r="G2221" s="467" t="s">
        <v>1321</v>
      </c>
      <c r="H2221" s="467" t="s">
        <v>2402</v>
      </c>
      <c r="I2221" s="467" t="s">
        <v>2201</v>
      </c>
      <c r="J2221" s="467" t="s">
        <v>1325</v>
      </c>
      <c r="K2221" s="467">
        <v>260.97000000000003</v>
      </c>
      <c r="L2221" s="467" t="s">
        <v>10</v>
      </c>
      <c r="M2221" s="467">
        <v>329.41</v>
      </c>
      <c r="N2221" s="467" t="s">
        <v>303</v>
      </c>
      <c r="O2221" s="467" t="s">
        <v>2180</v>
      </c>
      <c r="P2221" s="467" t="s">
        <v>307</v>
      </c>
      <c r="Q2221" s="467" t="s">
        <v>2168</v>
      </c>
      <c r="R2221" s="467" t="s">
        <v>2168</v>
      </c>
      <c r="S2221" s="467" t="s">
        <v>61</v>
      </c>
      <c r="T2221" s="467" t="s">
        <v>240</v>
      </c>
      <c r="U2221" s="467" t="s">
        <v>302</v>
      </c>
      <c r="V2221" s="467">
        <v>295.31</v>
      </c>
      <c r="W2221" s="467">
        <v>329.41</v>
      </c>
    </row>
    <row r="2222" spans="1:23">
      <c r="A2222" s="467"/>
      <c r="B2222" s="467"/>
      <c r="C2222" s="468" t="s">
        <v>5224</v>
      </c>
      <c r="D2222" s="467" t="s">
        <v>222</v>
      </c>
      <c r="E2222" s="467" t="s">
        <v>259</v>
      </c>
      <c r="F2222" s="472">
        <v>43646</v>
      </c>
      <c r="G2222" s="467" t="s">
        <v>1321</v>
      </c>
      <c r="H2222" s="467" t="s">
        <v>2402</v>
      </c>
      <c r="I2222" s="467" t="s">
        <v>2201</v>
      </c>
      <c r="J2222" s="467" t="s">
        <v>1325</v>
      </c>
      <c r="K2222" s="467">
        <v>37.56</v>
      </c>
      <c r="L2222" s="467" t="s">
        <v>10</v>
      </c>
      <c r="M2222" s="467">
        <v>47.41</v>
      </c>
      <c r="N2222" s="467" t="s">
        <v>303</v>
      </c>
      <c r="O2222" s="467" t="s">
        <v>2180</v>
      </c>
      <c r="P2222" s="467" t="s">
        <v>307</v>
      </c>
      <c r="Q2222" s="467" t="s">
        <v>2168</v>
      </c>
      <c r="R2222" s="467" t="s">
        <v>2168</v>
      </c>
      <c r="S2222" s="467" t="s">
        <v>61</v>
      </c>
      <c r="T2222" s="467" t="s">
        <v>240</v>
      </c>
      <c r="U2222" s="467" t="s">
        <v>302</v>
      </c>
      <c r="V2222" s="467">
        <v>42.5</v>
      </c>
      <c r="W2222" s="467">
        <v>47.41</v>
      </c>
    </row>
    <row r="2223" spans="1:23">
      <c r="A2223" s="467"/>
      <c r="B2223" s="467"/>
      <c r="C2223" s="468" t="s">
        <v>5225</v>
      </c>
      <c r="D2223" s="467" t="s">
        <v>222</v>
      </c>
      <c r="E2223" s="467" t="s">
        <v>259</v>
      </c>
      <c r="F2223" s="472">
        <v>43646</v>
      </c>
      <c r="G2223" s="467" t="s">
        <v>1321</v>
      </c>
      <c r="H2223" s="467" t="s">
        <v>2402</v>
      </c>
      <c r="I2223" s="467" t="s">
        <v>2201</v>
      </c>
      <c r="J2223" s="467" t="s">
        <v>608</v>
      </c>
      <c r="K2223" s="467">
        <v>1.22</v>
      </c>
      <c r="L2223" s="467" t="s">
        <v>10</v>
      </c>
      <c r="M2223" s="467">
        <v>1.54</v>
      </c>
      <c r="N2223" s="467" t="s">
        <v>303</v>
      </c>
      <c r="O2223" s="467" t="s">
        <v>2180</v>
      </c>
      <c r="P2223" s="467" t="s">
        <v>307</v>
      </c>
      <c r="Q2223" s="467" t="s">
        <v>2168</v>
      </c>
      <c r="R2223" s="467" t="s">
        <v>2168</v>
      </c>
      <c r="S2223" s="467" t="s">
        <v>61</v>
      </c>
      <c r="T2223" s="467" t="s">
        <v>240</v>
      </c>
      <c r="U2223" s="467" t="s">
        <v>302</v>
      </c>
      <c r="V2223" s="467">
        <v>1.38</v>
      </c>
      <c r="W2223" s="467">
        <v>1.54</v>
      </c>
    </row>
    <row r="2224" spans="1:23">
      <c r="A2224" s="467"/>
      <c r="B2224" s="467"/>
      <c r="C2224" s="468" t="s">
        <v>5226</v>
      </c>
      <c r="D2224" s="467" t="s">
        <v>222</v>
      </c>
      <c r="E2224" s="467" t="s">
        <v>259</v>
      </c>
      <c r="F2224" s="472">
        <v>43646</v>
      </c>
      <c r="G2224" s="467" t="s">
        <v>1321</v>
      </c>
      <c r="H2224" s="467" t="s">
        <v>2402</v>
      </c>
      <c r="I2224" s="467" t="s">
        <v>2201</v>
      </c>
      <c r="J2224" s="467" t="s">
        <v>608</v>
      </c>
      <c r="K2224" s="467">
        <v>5.7</v>
      </c>
      <c r="L2224" s="467" t="s">
        <v>10</v>
      </c>
      <c r="M2224" s="467">
        <v>7.19</v>
      </c>
      <c r="N2224" s="467" t="s">
        <v>303</v>
      </c>
      <c r="O2224" s="467" t="s">
        <v>2180</v>
      </c>
      <c r="P2224" s="467" t="s">
        <v>307</v>
      </c>
      <c r="Q2224" s="467" t="s">
        <v>2168</v>
      </c>
      <c r="R2224" s="467" t="s">
        <v>2168</v>
      </c>
      <c r="S2224" s="467" t="s">
        <v>61</v>
      </c>
      <c r="T2224" s="467" t="s">
        <v>240</v>
      </c>
      <c r="U2224" s="467" t="s">
        <v>302</v>
      </c>
      <c r="V2224" s="467">
        <v>6.45</v>
      </c>
      <c r="W2224" s="467">
        <v>7.19</v>
      </c>
    </row>
    <row r="2225" spans="1:23">
      <c r="A2225" s="467"/>
      <c r="B2225" s="467"/>
      <c r="C2225" s="468" t="s">
        <v>5227</v>
      </c>
      <c r="D2225" s="467" t="s">
        <v>222</v>
      </c>
      <c r="E2225" s="467" t="s">
        <v>259</v>
      </c>
      <c r="F2225" s="472">
        <v>43646</v>
      </c>
      <c r="G2225" s="467" t="s">
        <v>1321</v>
      </c>
      <c r="H2225" s="467" t="s">
        <v>2402</v>
      </c>
      <c r="I2225" s="467" t="s">
        <v>2201</v>
      </c>
      <c r="J2225" s="467" t="s">
        <v>608</v>
      </c>
      <c r="K2225" s="467">
        <v>12.25</v>
      </c>
      <c r="L2225" s="467" t="s">
        <v>10</v>
      </c>
      <c r="M2225" s="467">
        <v>15.46</v>
      </c>
      <c r="N2225" s="467" t="s">
        <v>303</v>
      </c>
      <c r="O2225" s="467" t="s">
        <v>2180</v>
      </c>
      <c r="P2225" s="467" t="s">
        <v>307</v>
      </c>
      <c r="Q2225" s="467" t="s">
        <v>2168</v>
      </c>
      <c r="R2225" s="467" t="s">
        <v>2168</v>
      </c>
      <c r="S2225" s="467" t="s">
        <v>61</v>
      </c>
      <c r="T2225" s="467" t="s">
        <v>240</v>
      </c>
      <c r="U2225" s="467" t="s">
        <v>302</v>
      </c>
      <c r="V2225" s="467">
        <v>13.86</v>
      </c>
      <c r="W2225" s="467">
        <v>15.46</v>
      </c>
    </row>
    <row r="2226" spans="1:23">
      <c r="A2226" s="467"/>
      <c r="B2226" s="467"/>
      <c r="C2226" s="468" t="s">
        <v>5228</v>
      </c>
      <c r="D2226" s="467" t="s">
        <v>222</v>
      </c>
      <c r="E2226" s="467" t="s">
        <v>259</v>
      </c>
      <c r="F2226" s="472">
        <v>43646</v>
      </c>
      <c r="G2226" s="467" t="s">
        <v>1321</v>
      </c>
      <c r="H2226" s="467" t="s">
        <v>2402</v>
      </c>
      <c r="I2226" s="467" t="s">
        <v>2201</v>
      </c>
      <c r="J2226" s="467" t="s">
        <v>608</v>
      </c>
      <c r="K2226" s="467">
        <v>1.53</v>
      </c>
      <c r="L2226" s="467" t="s">
        <v>10</v>
      </c>
      <c r="M2226" s="467">
        <v>1.93</v>
      </c>
      <c r="N2226" s="467" t="s">
        <v>303</v>
      </c>
      <c r="O2226" s="467" t="s">
        <v>2180</v>
      </c>
      <c r="P2226" s="467" t="s">
        <v>307</v>
      </c>
      <c r="Q2226" s="467" t="s">
        <v>2168</v>
      </c>
      <c r="R2226" s="467" t="s">
        <v>2168</v>
      </c>
      <c r="S2226" s="467" t="s">
        <v>61</v>
      </c>
      <c r="T2226" s="467" t="s">
        <v>240</v>
      </c>
      <c r="U2226" s="467" t="s">
        <v>302</v>
      </c>
      <c r="V2226" s="467">
        <v>1.73</v>
      </c>
      <c r="W2226" s="467">
        <v>1.93</v>
      </c>
    </row>
    <row r="2227" spans="1:23">
      <c r="A2227" s="467"/>
      <c r="B2227" s="467"/>
      <c r="C2227" s="468" t="s">
        <v>5229</v>
      </c>
      <c r="D2227" s="467" t="s">
        <v>222</v>
      </c>
      <c r="E2227" s="467" t="s">
        <v>259</v>
      </c>
      <c r="F2227" s="472">
        <v>43646</v>
      </c>
      <c r="G2227" s="467" t="s">
        <v>1321</v>
      </c>
      <c r="H2227" s="467" t="s">
        <v>2402</v>
      </c>
      <c r="I2227" s="467" t="s">
        <v>2201</v>
      </c>
      <c r="J2227" s="467" t="s">
        <v>608</v>
      </c>
      <c r="K2227" s="467">
        <v>1.48</v>
      </c>
      <c r="L2227" s="467" t="s">
        <v>10</v>
      </c>
      <c r="M2227" s="467">
        <v>1.87</v>
      </c>
      <c r="N2227" s="467" t="s">
        <v>303</v>
      </c>
      <c r="O2227" s="467" t="s">
        <v>2180</v>
      </c>
      <c r="P2227" s="467" t="s">
        <v>307</v>
      </c>
      <c r="Q2227" s="467" t="s">
        <v>2168</v>
      </c>
      <c r="R2227" s="467" t="s">
        <v>2168</v>
      </c>
      <c r="S2227" s="467" t="s">
        <v>61</v>
      </c>
      <c r="T2227" s="467" t="s">
        <v>240</v>
      </c>
      <c r="U2227" s="467" t="s">
        <v>302</v>
      </c>
      <c r="V2227" s="467">
        <v>1.67</v>
      </c>
      <c r="W2227" s="467">
        <v>1.87</v>
      </c>
    </row>
    <row r="2228" spans="1:23">
      <c r="A2228" s="467"/>
      <c r="B2228" s="467"/>
      <c r="C2228" s="468" t="s">
        <v>5230</v>
      </c>
      <c r="D2228" s="467" t="s">
        <v>222</v>
      </c>
      <c r="E2228" s="467" t="s">
        <v>259</v>
      </c>
      <c r="F2228" s="472">
        <v>43646</v>
      </c>
      <c r="G2228" s="467" t="s">
        <v>1321</v>
      </c>
      <c r="H2228" s="467" t="s">
        <v>2402</v>
      </c>
      <c r="I2228" s="467" t="s">
        <v>2201</v>
      </c>
      <c r="J2228" s="467" t="s">
        <v>608</v>
      </c>
      <c r="K2228" s="467">
        <v>2.94</v>
      </c>
      <c r="L2228" s="467" t="s">
        <v>10</v>
      </c>
      <c r="M2228" s="467">
        <v>3.71</v>
      </c>
      <c r="N2228" s="467" t="s">
        <v>303</v>
      </c>
      <c r="O2228" s="467" t="s">
        <v>2180</v>
      </c>
      <c r="P2228" s="467" t="s">
        <v>307</v>
      </c>
      <c r="Q2228" s="467" t="s">
        <v>2168</v>
      </c>
      <c r="R2228" s="467" t="s">
        <v>2168</v>
      </c>
      <c r="S2228" s="467" t="s">
        <v>61</v>
      </c>
      <c r="T2228" s="467" t="s">
        <v>240</v>
      </c>
      <c r="U2228" s="467" t="s">
        <v>302</v>
      </c>
      <c r="V2228" s="467">
        <v>3.33</v>
      </c>
      <c r="W2228" s="467">
        <v>3.71</v>
      </c>
    </row>
    <row r="2229" spans="1:23">
      <c r="A2229" s="467"/>
      <c r="B2229" s="467"/>
      <c r="C2229" s="468" t="s">
        <v>5231</v>
      </c>
      <c r="D2229" s="467" t="s">
        <v>222</v>
      </c>
      <c r="E2229" s="467" t="s">
        <v>259</v>
      </c>
      <c r="F2229" s="472">
        <v>43646</v>
      </c>
      <c r="G2229" s="467" t="s">
        <v>1321</v>
      </c>
      <c r="H2229" s="467" t="s">
        <v>2402</v>
      </c>
      <c r="I2229" s="467" t="s">
        <v>2201</v>
      </c>
      <c r="J2229" s="467" t="s">
        <v>608</v>
      </c>
      <c r="K2229" s="467">
        <v>24.63</v>
      </c>
      <c r="L2229" s="467" t="s">
        <v>10</v>
      </c>
      <c r="M2229" s="467">
        <v>31.09</v>
      </c>
      <c r="N2229" s="467" t="s">
        <v>303</v>
      </c>
      <c r="O2229" s="467" t="s">
        <v>2180</v>
      </c>
      <c r="P2229" s="467" t="s">
        <v>307</v>
      </c>
      <c r="Q2229" s="467" t="s">
        <v>2168</v>
      </c>
      <c r="R2229" s="467" t="s">
        <v>2168</v>
      </c>
      <c r="S2229" s="467" t="s">
        <v>61</v>
      </c>
      <c r="T2229" s="467" t="s">
        <v>240</v>
      </c>
      <c r="U2229" s="467" t="s">
        <v>302</v>
      </c>
      <c r="V2229" s="467">
        <v>27.87</v>
      </c>
      <c r="W2229" s="467">
        <v>31.09</v>
      </c>
    </row>
    <row r="2230" spans="1:23">
      <c r="A2230" s="467"/>
      <c r="B2230" s="467"/>
      <c r="C2230" s="468" t="s">
        <v>5232</v>
      </c>
      <c r="D2230" s="467" t="s">
        <v>222</v>
      </c>
      <c r="E2230" s="467" t="s">
        <v>259</v>
      </c>
      <c r="F2230" s="472">
        <v>43646</v>
      </c>
      <c r="G2230" s="467" t="s">
        <v>1321</v>
      </c>
      <c r="H2230" s="467" t="s">
        <v>2402</v>
      </c>
      <c r="I2230" s="467" t="s">
        <v>2201</v>
      </c>
      <c r="J2230" s="467" t="s">
        <v>1326</v>
      </c>
      <c r="K2230" s="467">
        <v>46.29</v>
      </c>
      <c r="L2230" s="467" t="s">
        <v>10</v>
      </c>
      <c r="M2230" s="467">
        <v>58.43</v>
      </c>
      <c r="N2230" s="467" t="s">
        <v>303</v>
      </c>
      <c r="O2230" s="467" t="s">
        <v>2180</v>
      </c>
      <c r="P2230" s="467" t="s">
        <v>307</v>
      </c>
      <c r="Q2230" s="467" t="s">
        <v>2168</v>
      </c>
      <c r="R2230" s="467" t="s">
        <v>2168</v>
      </c>
      <c r="S2230" s="467" t="s">
        <v>61</v>
      </c>
      <c r="T2230" s="467" t="s">
        <v>240</v>
      </c>
      <c r="U2230" s="467" t="s">
        <v>302</v>
      </c>
      <c r="V2230" s="467">
        <v>52.38</v>
      </c>
      <c r="W2230" s="467">
        <v>58.43</v>
      </c>
    </row>
    <row r="2231" spans="1:23">
      <c r="A2231" s="467"/>
      <c r="B2231" s="467"/>
      <c r="C2231" s="468" t="s">
        <v>5233</v>
      </c>
      <c r="D2231" s="467" t="s">
        <v>222</v>
      </c>
      <c r="E2231" s="467" t="s">
        <v>259</v>
      </c>
      <c r="F2231" s="472">
        <v>43646</v>
      </c>
      <c r="G2231" s="467" t="s">
        <v>1321</v>
      </c>
      <c r="H2231" s="467" t="s">
        <v>2402</v>
      </c>
      <c r="I2231" s="467" t="s">
        <v>2201</v>
      </c>
      <c r="J2231" s="467" t="s">
        <v>1327</v>
      </c>
      <c r="K2231" s="467">
        <v>7.4</v>
      </c>
      <c r="L2231" s="467" t="s">
        <v>10</v>
      </c>
      <c r="M2231" s="467">
        <v>9.34</v>
      </c>
      <c r="N2231" s="467" t="s">
        <v>303</v>
      </c>
      <c r="O2231" s="467" t="s">
        <v>2180</v>
      </c>
      <c r="P2231" s="467" t="s">
        <v>307</v>
      </c>
      <c r="Q2231" s="467" t="s">
        <v>2168</v>
      </c>
      <c r="R2231" s="467" t="s">
        <v>2168</v>
      </c>
      <c r="S2231" s="467" t="s">
        <v>61</v>
      </c>
      <c r="T2231" s="467" t="s">
        <v>240</v>
      </c>
      <c r="U2231" s="467" t="s">
        <v>302</v>
      </c>
      <c r="V2231" s="467">
        <v>8.3699999999999992</v>
      </c>
      <c r="W2231" s="467">
        <v>9.34</v>
      </c>
    </row>
    <row r="2232" spans="1:23">
      <c r="A2232" s="467"/>
      <c r="B2232" s="467"/>
      <c r="C2232" s="468" t="s">
        <v>5234</v>
      </c>
      <c r="D2232" s="467" t="s">
        <v>222</v>
      </c>
      <c r="E2232" s="467" t="s">
        <v>259</v>
      </c>
      <c r="F2232" s="472">
        <v>43646</v>
      </c>
      <c r="G2232" s="467" t="s">
        <v>1321</v>
      </c>
      <c r="H2232" s="467" t="s">
        <v>2402</v>
      </c>
      <c r="I2232" s="467" t="s">
        <v>2201</v>
      </c>
      <c r="J2232" s="467" t="s">
        <v>1328</v>
      </c>
      <c r="K2232" s="467">
        <v>7.53</v>
      </c>
      <c r="L2232" s="467" t="s">
        <v>10</v>
      </c>
      <c r="M2232" s="467">
        <v>9.51</v>
      </c>
      <c r="N2232" s="467" t="s">
        <v>303</v>
      </c>
      <c r="O2232" s="467" t="s">
        <v>2180</v>
      </c>
      <c r="P2232" s="467" t="s">
        <v>307</v>
      </c>
      <c r="Q2232" s="467" t="s">
        <v>2168</v>
      </c>
      <c r="R2232" s="467" t="s">
        <v>2168</v>
      </c>
      <c r="S2232" s="467" t="s">
        <v>61</v>
      </c>
      <c r="T2232" s="467" t="s">
        <v>240</v>
      </c>
      <c r="U2232" s="467" t="s">
        <v>302</v>
      </c>
      <c r="V2232" s="467">
        <v>8.52</v>
      </c>
      <c r="W2232" s="467">
        <v>9.51</v>
      </c>
    </row>
    <row r="2233" spans="1:23">
      <c r="A2233" s="467"/>
      <c r="B2233" s="467"/>
      <c r="C2233" s="468" t="s">
        <v>5235</v>
      </c>
      <c r="D2233" s="467" t="s">
        <v>222</v>
      </c>
      <c r="E2233" s="467" t="s">
        <v>259</v>
      </c>
      <c r="F2233" s="472">
        <v>43646</v>
      </c>
      <c r="G2233" s="467" t="s">
        <v>1321</v>
      </c>
      <c r="H2233" s="467" t="s">
        <v>2402</v>
      </c>
      <c r="I2233" s="467" t="s">
        <v>2201</v>
      </c>
      <c r="J2233" s="467" t="s">
        <v>1328</v>
      </c>
      <c r="K2233" s="467">
        <v>1.22</v>
      </c>
      <c r="L2233" s="467" t="s">
        <v>10</v>
      </c>
      <c r="M2233" s="467">
        <v>1.54</v>
      </c>
      <c r="N2233" s="467" t="s">
        <v>303</v>
      </c>
      <c r="O2233" s="467" t="s">
        <v>2180</v>
      </c>
      <c r="P2233" s="467" t="s">
        <v>307</v>
      </c>
      <c r="Q2233" s="467" t="s">
        <v>2168</v>
      </c>
      <c r="R2233" s="467" t="s">
        <v>2168</v>
      </c>
      <c r="S2233" s="467" t="s">
        <v>61</v>
      </c>
      <c r="T2233" s="467" t="s">
        <v>240</v>
      </c>
      <c r="U2233" s="467" t="s">
        <v>302</v>
      </c>
      <c r="V2233" s="467">
        <v>1.38</v>
      </c>
      <c r="W2233" s="467">
        <v>1.54</v>
      </c>
    </row>
    <row r="2234" spans="1:23">
      <c r="A2234" s="467"/>
      <c r="B2234" s="467"/>
      <c r="C2234" s="468" t="s">
        <v>5236</v>
      </c>
      <c r="D2234" s="467" t="s">
        <v>222</v>
      </c>
      <c r="E2234" s="467" t="s">
        <v>259</v>
      </c>
      <c r="F2234" s="472">
        <v>43646</v>
      </c>
      <c r="G2234" s="467" t="s">
        <v>1329</v>
      </c>
      <c r="H2234" s="467" t="s">
        <v>2402</v>
      </c>
      <c r="I2234" s="467" t="s">
        <v>2201</v>
      </c>
      <c r="J2234" s="467" t="s">
        <v>1330</v>
      </c>
      <c r="K2234" s="467">
        <v>2.76</v>
      </c>
      <c r="L2234" s="467" t="s">
        <v>10</v>
      </c>
      <c r="M2234" s="467">
        <v>3.48</v>
      </c>
      <c r="N2234" s="467" t="s">
        <v>303</v>
      </c>
      <c r="O2234" s="467" t="s">
        <v>2180</v>
      </c>
      <c r="P2234" s="467" t="s">
        <v>307</v>
      </c>
      <c r="Q2234" s="467" t="s">
        <v>2168</v>
      </c>
      <c r="R2234" s="467" t="s">
        <v>2168</v>
      </c>
      <c r="S2234" s="467" t="s">
        <v>61</v>
      </c>
      <c r="T2234" s="467" t="s">
        <v>240</v>
      </c>
      <c r="U2234" s="467" t="s">
        <v>302</v>
      </c>
      <c r="V2234" s="467">
        <v>3.12</v>
      </c>
      <c r="W2234" s="467">
        <v>3.48</v>
      </c>
    </row>
    <row r="2235" spans="1:23">
      <c r="A2235" s="467"/>
      <c r="B2235" s="467"/>
      <c r="C2235" s="468" t="s">
        <v>5237</v>
      </c>
      <c r="D2235" s="467" t="s">
        <v>222</v>
      </c>
      <c r="E2235" s="467" t="s">
        <v>259</v>
      </c>
      <c r="F2235" s="472">
        <v>43646</v>
      </c>
      <c r="G2235" s="467" t="s">
        <v>1329</v>
      </c>
      <c r="H2235" s="467" t="s">
        <v>2402</v>
      </c>
      <c r="I2235" s="467" t="s">
        <v>2201</v>
      </c>
      <c r="J2235" s="467" t="s">
        <v>1331</v>
      </c>
      <c r="K2235" s="467">
        <v>5.21</v>
      </c>
      <c r="L2235" s="467" t="s">
        <v>10</v>
      </c>
      <c r="M2235" s="467">
        <v>6.57</v>
      </c>
      <c r="N2235" s="467" t="s">
        <v>303</v>
      </c>
      <c r="O2235" s="467" t="s">
        <v>2180</v>
      </c>
      <c r="P2235" s="467" t="s">
        <v>307</v>
      </c>
      <c r="Q2235" s="467" t="s">
        <v>2168</v>
      </c>
      <c r="R2235" s="467" t="s">
        <v>2168</v>
      </c>
      <c r="S2235" s="467" t="s">
        <v>61</v>
      </c>
      <c r="T2235" s="467" t="s">
        <v>240</v>
      </c>
      <c r="U2235" s="467" t="s">
        <v>302</v>
      </c>
      <c r="V2235" s="467">
        <v>5.9</v>
      </c>
      <c r="W2235" s="467">
        <v>6.57</v>
      </c>
    </row>
    <row r="2236" spans="1:23">
      <c r="A2236" s="467"/>
      <c r="B2236" s="467"/>
      <c r="C2236" s="468" t="s">
        <v>5238</v>
      </c>
      <c r="D2236" s="467" t="s">
        <v>222</v>
      </c>
      <c r="E2236" s="467" t="s">
        <v>259</v>
      </c>
      <c r="F2236" s="472">
        <v>43677</v>
      </c>
      <c r="G2236" s="467" t="s">
        <v>2072</v>
      </c>
      <c r="H2236" s="467" t="s">
        <v>2410</v>
      </c>
      <c r="I2236" s="467" t="s">
        <v>2411</v>
      </c>
      <c r="J2236" s="467" t="s">
        <v>600</v>
      </c>
      <c r="K2236" s="467">
        <v>4.57</v>
      </c>
      <c r="L2236" s="467" t="s">
        <v>10</v>
      </c>
      <c r="M2236" s="467">
        <v>5.8</v>
      </c>
      <c r="N2236" s="467" t="s">
        <v>303</v>
      </c>
      <c r="O2236" s="467" t="s">
        <v>2180</v>
      </c>
      <c r="P2236" s="467" t="s">
        <v>307</v>
      </c>
      <c r="Q2236" s="467" t="s">
        <v>2168</v>
      </c>
      <c r="R2236" s="467" t="s">
        <v>2168</v>
      </c>
      <c r="S2236" s="467" t="s">
        <v>61</v>
      </c>
      <c r="T2236" s="467" t="s">
        <v>240</v>
      </c>
      <c r="U2236" s="467" t="s">
        <v>302</v>
      </c>
      <c r="V2236" s="467">
        <v>5.1100000000000003</v>
      </c>
      <c r="W2236" s="467">
        <v>5.8</v>
      </c>
    </row>
    <row r="2237" spans="1:23">
      <c r="A2237" s="467"/>
      <c r="B2237" s="467"/>
      <c r="C2237" s="468" t="s">
        <v>5239</v>
      </c>
      <c r="D2237" s="467" t="s">
        <v>222</v>
      </c>
      <c r="E2237" s="467" t="s">
        <v>259</v>
      </c>
      <c r="F2237" s="472">
        <v>43677</v>
      </c>
      <c r="G2237" s="467" t="s">
        <v>2072</v>
      </c>
      <c r="H2237" s="467" t="s">
        <v>2410</v>
      </c>
      <c r="I2237" s="467" t="s">
        <v>2411</v>
      </c>
      <c r="J2237" s="467" t="s">
        <v>1726</v>
      </c>
      <c r="K2237" s="467">
        <v>4.57</v>
      </c>
      <c r="L2237" s="467" t="s">
        <v>10</v>
      </c>
      <c r="M2237" s="467">
        <v>5.8</v>
      </c>
      <c r="N2237" s="467" t="s">
        <v>303</v>
      </c>
      <c r="O2237" s="467" t="s">
        <v>2180</v>
      </c>
      <c r="P2237" s="467" t="s">
        <v>307</v>
      </c>
      <c r="Q2237" s="467" t="s">
        <v>2168</v>
      </c>
      <c r="R2237" s="467" t="s">
        <v>2168</v>
      </c>
      <c r="S2237" s="467" t="s">
        <v>61</v>
      </c>
      <c r="T2237" s="467" t="s">
        <v>240</v>
      </c>
      <c r="U2237" s="467" t="s">
        <v>302</v>
      </c>
      <c r="V2237" s="467">
        <v>5.1100000000000003</v>
      </c>
      <c r="W2237" s="467">
        <v>5.8</v>
      </c>
    </row>
    <row r="2238" spans="1:23">
      <c r="A2238" s="467"/>
      <c r="B2238" s="467"/>
      <c r="C2238" s="468" t="s">
        <v>5240</v>
      </c>
      <c r="D2238" s="467" t="s">
        <v>222</v>
      </c>
      <c r="E2238" s="467" t="s">
        <v>259</v>
      </c>
      <c r="F2238" s="472">
        <v>43677</v>
      </c>
      <c r="G2238" s="467" t="s">
        <v>2072</v>
      </c>
      <c r="H2238" s="467" t="s">
        <v>2410</v>
      </c>
      <c r="I2238" s="467" t="s">
        <v>2411</v>
      </c>
      <c r="J2238" s="467" t="s">
        <v>601</v>
      </c>
      <c r="K2238" s="467">
        <v>4.57</v>
      </c>
      <c r="L2238" s="467" t="s">
        <v>10</v>
      </c>
      <c r="M2238" s="467">
        <v>5.8</v>
      </c>
      <c r="N2238" s="467" t="s">
        <v>303</v>
      </c>
      <c r="O2238" s="467" t="s">
        <v>2180</v>
      </c>
      <c r="P2238" s="467" t="s">
        <v>307</v>
      </c>
      <c r="Q2238" s="467" t="s">
        <v>2168</v>
      </c>
      <c r="R2238" s="467" t="s">
        <v>2168</v>
      </c>
      <c r="S2238" s="467" t="s">
        <v>61</v>
      </c>
      <c r="T2238" s="467" t="s">
        <v>240</v>
      </c>
      <c r="U2238" s="467" t="s">
        <v>302</v>
      </c>
      <c r="V2238" s="467">
        <v>5.1100000000000003</v>
      </c>
      <c r="W2238" s="467">
        <v>5.8</v>
      </c>
    </row>
    <row r="2239" spans="1:23">
      <c r="A2239" s="467"/>
      <c r="B2239" s="467"/>
      <c r="C2239" s="468" t="s">
        <v>5241</v>
      </c>
      <c r="D2239" s="467" t="s">
        <v>222</v>
      </c>
      <c r="E2239" s="467" t="s">
        <v>259</v>
      </c>
      <c r="F2239" s="472">
        <v>43677</v>
      </c>
      <c r="G2239" s="467" t="s">
        <v>2072</v>
      </c>
      <c r="H2239" s="467" t="s">
        <v>2410</v>
      </c>
      <c r="I2239" s="467" t="s">
        <v>2411</v>
      </c>
      <c r="J2239" s="467" t="s">
        <v>602</v>
      </c>
      <c r="K2239" s="467">
        <v>4.57</v>
      </c>
      <c r="L2239" s="467" t="s">
        <v>10</v>
      </c>
      <c r="M2239" s="467">
        <v>5.8</v>
      </c>
      <c r="N2239" s="467" t="s">
        <v>303</v>
      </c>
      <c r="O2239" s="467" t="s">
        <v>2180</v>
      </c>
      <c r="P2239" s="467" t="s">
        <v>307</v>
      </c>
      <c r="Q2239" s="467" t="s">
        <v>2168</v>
      </c>
      <c r="R2239" s="467" t="s">
        <v>2168</v>
      </c>
      <c r="S2239" s="467" t="s">
        <v>61</v>
      </c>
      <c r="T2239" s="467" t="s">
        <v>240</v>
      </c>
      <c r="U2239" s="467" t="s">
        <v>302</v>
      </c>
      <c r="V2239" s="467">
        <v>5.1100000000000003</v>
      </c>
      <c r="W2239" s="467">
        <v>5.8</v>
      </c>
    </row>
    <row r="2240" spans="1:23">
      <c r="A2240" s="467"/>
      <c r="B2240" s="467"/>
      <c r="C2240" s="468" t="s">
        <v>5242</v>
      </c>
      <c r="D2240" s="467" t="s">
        <v>222</v>
      </c>
      <c r="E2240" s="467" t="s">
        <v>259</v>
      </c>
      <c r="F2240" s="472">
        <v>43677</v>
      </c>
      <c r="G2240" s="467" t="s">
        <v>2072</v>
      </c>
      <c r="H2240" s="467" t="s">
        <v>2410</v>
      </c>
      <c r="I2240" s="467" t="s">
        <v>2411</v>
      </c>
      <c r="J2240" s="467" t="s">
        <v>603</v>
      </c>
      <c r="K2240" s="467">
        <v>4.57</v>
      </c>
      <c r="L2240" s="467" t="s">
        <v>10</v>
      </c>
      <c r="M2240" s="467">
        <v>5.8</v>
      </c>
      <c r="N2240" s="467" t="s">
        <v>303</v>
      </c>
      <c r="O2240" s="467" t="s">
        <v>2180</v>
      </c>
      <c r="P2240" s="467" t="s">
        <v>307</v>
      </c>
      <c r="Q2240" s="467" t="s">
        <v>2168</v>
      </c>
      <c r="R2240" s="467" t="s">
        <v>2168</v>
      </c>
      <c r="S2240" s="467" t="s">
        <v>61</v>
      </c>
      <c r="T2240" s="467" t="s">
        <v>240</v>
      </c>
      <c r="U2240" s="467" t="s">
        <v>302</v>
      </c>
      <c r="V2240" s="467">
        <v>5.1100000000000003</v>
      </c>
      <c r="W2240" s="467">
        <v>5.8</v>
      </c>
    </row>
    <row r="2241" spans="1:23">
      <c r="A2241" s="467"/>
      <c r="B2241" s="467"/>
      <c r="C2241" s="468" t="s">
        <v>5243</v>
      </c>
      <c r="D2241" s="467" t="s">
        <v>222</v>
      </c>
      <c r="E2241" s="467" t="s">
        <v>259</v>
      </c>
      <c r="F2241" s="472">
        <v>43677</v>
      </c>
      <c r="G2241" s="467" t="s">
        <v>2072</v>
      </c>
      <c r="H2241" s="467" t="s">
        <v>2410</v>
      </c>
      <c r="I2241" s="467" t="s">
        <v>2411</v>
      </c>
      <c r="J2241" s="467" t="s">
        <v>605</v>
      </c>
      <c r="K2241" s="467">
        <v>4.57</v>
      </c>
      <c r="L2241" s="467" t="s">
        <v>10</v>
      </c>
      <c r="M2241" s="467">
        <v>5.8</v>
      </c>
      <c r="N2241" s="467" t="s">
        <v>303</v>
      </c>
      <c r="O2241" s="467" t="s">
        <v>2180</v>
      </c>
      <c r="P2241" s="467" t="s">
        <v>307</v>
      </c>
      <c r="Q2241" s="467" t="s">
        <v>2168</v>
      </c>
      <c r="R2241" s="467" t="s">
        <v>2168</v>
      </c>
      <c r="S2241" s="467" t="s">
        <v>61</v>
      </c>
      <c r="T2241" s="467" t="s">
        <v>240</v>
      </c>
      <c r="U2241" s="467" t="s">
        <v>302</v>
      </c>
      <c r="V2241" s="467">
        <v>5.1100000000000003</v>
      </c>
      <c r="W2241" s="467">
        <v>5.8</v>
      </c>
    </row>
    <row r="2242" spans="1:23">
      <c r="A2242" s="467"/>
      <c r="B2242" s="467"/>
      <c r="C2242" s="468" t="s">
        <v>5244</v>
      </c>
      <c r="D2242" s="467" t="s">
        <v>222</v>
      </c>
      <c r="E2242" s="467" t="s">
        <v>259</v>
      </c>
      <c r="F2242" s="472">
        <v>43677</v>
      </c>
      <c r="G2242" s="467" t="s">
        <v>2072</v>
      </c>
      <c r="H2242" s="467" t="s">
        <v>2410</v>
      </c>
      <c r="I2242" s="467" t="s">
        <v>2411</v>
      </c>
      <c r="J2242" s="467" t="s">
        <v>1306</v>
      </c>
      <c r="K2242" s="467">
        <v>4.57</v>
      </c>
      <c r="L2242" s="467" t="s">
        <v>10</v>
      </c>
      <c r="M2242" s="467">
        <v>5.8</v>
      </c>
      <c r="N2242" s="467" t="s">
        <v>303</v>
      </c>
      <c r="O2242" s="467" t="s">
        <v>2180</v>
      </c>
      <c r="P2242" s="467" t="s">
        <v>307</v>
      </c>
      <c r="Q2242" s="467" t="s">
        <v>2168</v>
      </c>
      <c r="R2242" s="467" t="s">
        <v>2168</v>
      </c>
      <c r="S2242" s="467" t="s">
        <v>61</v>
      </c>
      <c r="T2242" s="467" t="s">
        <v>240</v>
      </c>
      <c r="U2242" s="467" t="s">
        <v>302</v>
      </c>
      <c r="V2242" s="467">
        <v>5.1100000000000003</v>
      </c>
      <c r="W2242" s="467">
        <v>5.8</v>
      </c>
    </row>
    <row r="2243" spans="1:23">
      <c r="A2243" s="467"/>
      <c r="B2243" s="467"/>
      <c r="C2243" s="468" t="s">
        <v>5245</v>
      </c>
      <c r="D2243" s="467" t="s">
        <v>222</v>
      </c>
      <c r="E2243" s="467" t="s">
        <v>259</v>
      </c>
      <c r="F2243" s="472">
        <v>43677</v>
      </c>
      <c r="G2243" s="467" t="s">
        <v>2072</v>
      </c>
      <c r="H2243" s="467" t="s">
        <v>2410</v>
      </c>
      <c r="I2243" s="467" t="s">
        <v>2411</v>
      </c>
      <c r="J2243" s="467" t="s">
        <v>1308</v>
      </c>
      <c r="K2243" s="467">
        <v>12.3</v>
      </c>
      <c r="L2243" s="467" t="s">
        <v>10</v>
      </c>
      <c r="M2243" s="467">
        <v>15.62</v>
      </c>
      <c r="N2243" s="467" t="s">
        <v>303</v>
      </c>
      <c r="O2243" s="467" t="s">
        <v>2180</v>
      </c>
      <c r="P2243" s="467" t="s">
        <v>307</v>
      </c>
      <c r="Q2243" s="467" t="s">
        <v>2168</v>
      </c>
      <c r="R2243" s="467" t="s">
        <v>2168</v>
      </c>
      <c r="S2243" s="467" t="s">
        <v>61</v>
      </c>
      <c r="T2243" s="467" t="s">
        <v>240</v>
      </c>
      <c r="U2243" s="467" t="s">
        <v>302</v>
      </c>
      <c r="V2243" s="467">
        <v>13.75</v>
      </c>
      <c r="W2243" s="467">
        <v>15.62</v>
      </c>
    </row>
    <row r="2244" spans="1:23">
      <c r="A2244" s="467"/>
      <c r="B2244" s="467"/>
      <c r="C2244" s="468" t="s">
        <v>5246</v>
      </c>
      <c r="D2244" s="467" t="s">
        <v>222</v>
      </c>
      <c r="E2244" s="467" t="s">
        <v>259</v>
      </c>
      <c r="F2244" s="472">
        <v>43677</v>
      </c>
      <c r="G2244" s="467" t="s">
        <v>2072</v>
      </c>
      <c r="H2244" s="467" t="s">
        <v>2410</v>
      </c>
      <c r="I2244" s="467" t="s">
        <v>2411</v>
      </c>
      <c r="J2244" s="467" t="s">
        <v>2073</v>
      </c>
      <c r="K2244" s="467">
        <v>22.84</v>
      </c>
      <c r="L2244" s="467" t="s">
        <v>10</v>
      </c>
      <c r="M2244" s="467">
        <v>29</v>
      </c>
      <c r="N2244" s="467" t="s">
        <v>303</v>
      </c>
      <c r="O2244" s="467" t="s">
        <v>2180</v>
      </c>
      <c r="P2244" s="467" t="s">
        <v>307</v>
      </c>
      <c r="Q2244" s="467" t="s">
        <v>2168</v>
      </c>
      <c r="R2244" s="467" t="s">
        <v>2168</v>
      </c>
      <c r="S2244" s="467" t="s">
        <v>61</v>
      </c>
      <c r="T2244" s="467" t="s">
        <v>240</v>
      </c>
      <c r="U2244" s="467" t="s">
        <v>302</v>
      </c>
      <c r="V2244" s="467">
        <v>25.54</v>
      </c>
      <c r="W2244" s="467">
        <v>29</v>
      </c>
    </row>
    <row r="2245" spans="1:23">
      <c r="A2245" s="467"/>
      <c r="B2245" s="467"/>
      <c r="C2245" s="468" t="s">
        <v>5247</v>
      </c>
      <c r="D2245" s="467" t="s">
        <v>222</v>
      </c>
      <c r="E2245" s="467" t="s">
        <v>259</v>
      </c>
      <c r="F2245" s="472">
        <v>43677</v>
      </c>
      <c r="G2245" s="467" t="s">
        <v>2072</v>
      </c>
      <c r="H2245" s="467" t="s">
        <v>2410</v>
      </c>
      <c r="I2245" s="467" t="s">
        <v>2411</v>
      </c>
      <c r="J2245" s="467" t="s">
        <v>1725</v>
      </c>
      <c r="K2245" s="467">
        <v>21.47</v>
      </c>
      <c r="L2245" s="467" t="s">
        <v>10</v>
      </c>
      <c r="M2245" s="467">
        <v>27.26</v>
      </c>
      <c r="N2245" s="467" t="s">
        <v>303</v>
      </c>
      <c r="O2245" s="467" t="s">
        <v>2180</v>
      </c>
      <c r="P2245" s="467" t="s">
        <v>307</v>
      </c>
      <c r="Q2245" s="467" t="s">
        <v>2168</v>
      </c>
      <c r="R2245" s="467" t="s">
        <v>2168</v>
      </c>
      <c r="S2245" s="467" t="s">
        <v>61</v>
      </c>
      <c r="T2245" s="467" t="s">
        <v>240</v>
      </c>
      <c r="U2245" s="467" t="s">
        <v>302</v>
      </c>
      <c r="V2245" s="467">
        <v>24.01</v>
      </c>
      <c r="W2245" s="467">
        <v>27.26</v>
      </c>
    </row>
    <row r="2246" spans="1:23">
      <c r="A2246" s="467"/>
      <c r="B2246" s="467"/>
      <c r="C2246" s="468" t="s">
        <v>5248</v>
      </c>
      <c r="D2246" s="467" t="s">
        <v>222</v>
      </c>
      <c r="E2246" s="467" t="s">
        <v>259</v>
      </c>
      <c r="F2246" s="472">
        <v>43677</v>
      </c>
      <c r="G2246" s="467" t="s">
        <v>2072</v>
      </c>
      <c r="H2246" s="467" t="s">
        <v>2410</v>
      </c>
      <c r="I2246" s="467" t="s">
        <v>2411</v>
      </c>
      <c r="J2246" s="467" t="s">
        <v>2074</v>
      </c>
      <c r="K2246" s="467">
        <v>9.76</v>
      </c>
      <c r="L2246" s="467" t="s">
        <v>10</v>
      </c>
      <c r="M2246" s="467">
        <v>12.39</v>
      </c>
      <c r="N2246" s="467" t="s">
        <v>303</v>
      </c>
      <c r="O2246" s="467" t="s">
        <v>2180</v>
      </c>
      <c r="P2246" s="467" t="s">
        <v>307</v>
      </c>
      <c r="Q2246" s="467" t="s">
        <v>2168</v>
      </c>
      <c r="R2246" s="467" t="s">
        <v>2168</v>
      </c>
      <c r="S2246" s="467" t="s">
        <v>61</v>
      </c>
      <c r="T2246" s="467" t="s">
        <v>240</v>
      </c>
      <c r="U2246" s="467" t="s">
        <v>302</v>
      </c>
      <c r="V2246" s="467">
        <v>10.91</v>
      </c>
      <c r="W2246" s="467">
        <v>12.39</v>
      </c>
    </row>
    <row r="2247" spans="1:23">
      <c r="A2247" s="467"/>
      <c r="B2247" s="467"/>
      <c r="C2247" s="468" t="s">
        <v>5249</v>
      </c>
      <c r="D2247" s="467" t="s">
        <v>222</v>
      </c>
      <c r="E2247" s="467" t="s">
        <v>259</v>
      </c>
      <c r="F2247" s="472">
        <v>43677</v>
      </c>
      <c r="G2247" s="467" t="s">
        <v>2072</v>
      </c>
      <c r="H2247" s="467" t="s">
        <v>2410</v>
      </c>
      <c r="I2247" s="467" t="s">
        <v>2411</v>
      </c>
      <c r="J2247" s="467" t="s">
        <v>1725</v>
      </c>
      <c r="K2247" s="467">
        <v>3.2</v>
      </c>
      <c r="L2247" s="467" t="s">
        <v>10</v>
      </c>
      <c r="M2247" s="467">
        <v>4.0599999999999996</v>
      </c>
      <c r="N2247" s="467" t="s">
        <v>303</v>
      </c>
      <c r="O2247" s="467" t="s">
        <v>2180</v>
      </c>
      <c r="P2247" s="467" t="s">
        <v>307</v>
      </c>
      <c r="Q2247" s="467" t="s">
        <v>2168</v>
      </c>
      <c r="R2247" s="467" t="s">
        <v>2168</v>
      </c>
      <c r="S2247" s="467" t="s">
        <v>61</v>
      </c>
      <c r="T2247" s="467" t="s">
        <v>240</v>
      </c>
      <c r="U2247" s="467" t="s">
        <v>302</v>
      </c>
      <c r="V2247" s="467">
        <v>3.58</v>
      </c>
      <c r="W2247" s="467">
        <v>4.0599999999999996</v>
      </c>
    </row>
    <row r="2248" spans="1:23">
      <c r="A2248" s="467"/>
      <c r="B2248" s="467"/>
      <c r="C2248" s="468" t="s">
        <v>5250</v>
      </c>
      <c r="D2248" s="467" t="s">
        <v>222</v>
      </c>
      <c r="E2248" s="467" t="s">
        <v>259</v>
      </c>
      <c r="F2248" s="472">
        <v>43677</v>
      </c>
      <c r="G2248" s="467" t="s">
        <v>2072</v>
      </c>
      <c r="H2248" s="467" t="s">
        <v>2410</v>
      </c>
      <c r="I2248" s="467" t="s">
        <v>2411</v>
      </c>
      <c r="J2248" s="467" t="s">
        <v>624</v>
      </c>
      <c r="K2248" s="467">
        <v>404.24</v>
      </c>
      <c r="L2248" s="467" t="s">
        <v>10</v>
      </c>
      <c r="M2248" s="467">
        <v>513.36</v>
      </c>
      <c r="N2248" s="467" t="s">
        <v>303</v>
      </c>
      <c r="O2248" s="467" t="s">
        <v>2180</v>
      </c>
      <c r="P2248" s="467" t="s">
        <v>307</v>
      </c>
      <c r="Q2248" s="467" t="s">
        <v>2168</v>
      </c>
      <c r="R2248" s="467" t="s">
        <v>2168</v>
      </c>
      <c r="S2248" s="467" t="s">
        <v>61</v>
      </c>
      <c r="T2248" s="467" t="s">
        <v>240</v>
      </c>
      <c r="U2248" s="467" t="s">
        <v>302</v>
      </c>
      <c r="V2248" s="467">
        <v>452.03</v>
      </c>
      <c r="W2248" s="467">
        <v>513.36</v>
      </c>
    </row>
    <row r="2249" spans="1:23">
      <c r="A2249" s="467"/>
      <c r="B2249" s="467"/>
      <c r="C2249" s="468" t="s">
        <v>5251</v>
      </c>
      <c r="D2249" s="467" t="s">
        <v>222</v>
      </c>
      <c r="E2249" s="467" t="s">
        <v>259</v>
      </c>
      <c r="F2249" s="472">
        <v>43677</v>
      </c>
      <c r="G2249" s="467" t="s">
        <v>2072</v>
      </c>
      <c r="H2249" s="467" t="s">
        <v>2410</v>
      </c>
      <c r="I2249" s="467" t="s">
        <v>2411</v>
      </c>
      <c r="J2249" s="467" t="s">
        <v>2075</v>
      </c>
      <c r="K2249" s="467">
        <v>7.87</v>
      </c>
      <c r="L2249" s="467" t="s">
        <v>10</v>
      </c>
      <c r="M2249" s="467">
        <v>10</v>
      </c>
      <c r="N2249" s="467" t="s">
        <v>303</v>
      </c>
      <c r="O2249" s="467" t="s">
        <v>2180</v>
      </c>
      <c r="P2249" s="467" t="s">
        <v>307</v>
      </c>
      <c r="Q2249" s="467" t="s">
        <v>2168</v>
      </c>
      <c r="R2249" s="467" t="s">
        <v>2168</v>
      </c>
      <c r="S2249" s="467" t="s">
        <v>61</v>
      </c>
      <c r="T2249" s="467" t="s">
        <v>240</v>
      </c>
      <c r="U2249" s="467" t="s">
        <v>302</v>
      </c>
      <c r="V2249" s="467">
        <v>8.8000000000000007</v>
      </c>
      <c r="W2249" s="467">
        <v>10</v>
      </c>
    </row>
    <row r="2250" spans="1:23">
      <c r="A2250" s="467"/>
      <c r="B2250" s="467"/>
      <c r="C2250" s="468" t="s">
        <v>5252</v>
      </c>
      <c r="D2250" s="467" t="s">
        <v>222</v>
      </c>
      <c r="E2250" s="467" t="s">
        <v>259</v>
      </c>
      <c r="F2250" s="472">
        <v>43677</v>
      </c>
      <c r="G2250" s="467" t="s">
        <v>2072</v>
      </c>
      <c r="H2250" s="467" t="s">
        <v>2410</v>
      </c>
      <c r="I2250" s="467" t="s">
        <v>2411</v>
      </c>
      <c r="J2250" s="467" t="s">
        <v>2076</v>
      </c>
      <c r="K2250" s="467">
        <v>1.26</v>
      </c>
      <c r="L2250" s="467" t="s">
        <v>10</v>
      </c>
      <c r="M2250" s="467">
        <v>1.6</v>
      </c>
      <c r="N2250" s="467" t="s">
        <v>303</v>
      </c>
      <c r="O2250" s="467" t="s">
        <v>2180</v>
      </c>
      <c r="P2250" s="467" t="s">
        <v>307</v>
      </c>
      <c r="Q2250" s="467" t="s">
        <v>2168</v>
      </c>
      <c r="R2250" s="467" t="s">
        <v>2168</v>
      </c>
      <c r="S2250" s="467" t="s">
        <v>61</v>
      </c>
      <c r="T2250" s="467" t="s">
        <v>240</v>
      </c>
      <c r="U2250" s="467" t="s">
        <v>302</v>
      </c>
      <c r="V2250" s="467">
        <v>1.41</v>
      </c>
      <c r="W2250" s="467">
        <v>1.6</v>
      </c>
    </row>
    <row r="2251" spans="1:23">
      <c r="A2251" s="467"/>
      <c r="B2251" s="467"/>
      <c r="C2251" s="468" t="s">
        <v>5253</v>
      </c>
      <c r="D2251" s="467" t="s">
        <v>222</v>
      </c>
      <c r="E2251" s="467" t="s">
        <v>259</v>
      </c>
      <c r="F2251" s="472">
        <v>43677</v>
      </c>
      <c r="G2251" s="467" t="s">
        <v>2072</v>
      </c>
      <c r="H2251" s="467" t="s">
        <v>2410</v>
      </c>
      <c r="I2251" s="467" t="s">
        <v>2411</v>
      </c>
      <c r="J2251" s="467" t="s">
        <v>2077</v>
      </c>
      <c r="K2251" s="467">
        <v>14.67</v>
      </c>
      <c r="L2251" s="467" t="s">
        <v>10</v>
      </c>
      <c r="M2251" s="467">
        <v>18.63</v>
      </c>
      <c r="N2251" s="467" t="s">
        <v>303</v>
      </c>
      <c r="O2251" s="467" t="s">
        <v>2180</v>
      </c>
      <c r="P2251" s="467" t="s">
        <v>307</v>
      </c>
      <c r="Q2251" s="467" t="s">
        <v>2168</v>
      </c>
      <c r="R2251" s="467" t="s">
        <v>2168</v>
      </c>
      <c r="S2251" s="467" t="s">
        <v>61</v>
      </c>
      <c r="T2251" s="467" t="s">
        <v>240</v>
      </c>
      <c r="U2251" s="467" t="s">
        <v>302</v>
      </c>
      <c r="V2251" s="467">
        <v>16.399999999999999</v>
      </c>
      <c r="W2251" s="467">
        <v>18.63</v>
      </c>
    </row>
    <row r="2252" spans="1:23">
      <c r="A2252" s="467"/>
      <c r="B2252" s="467"/>
      <c r="C2252" s="468" t="s">
        <v>5254</v>
      </c>
      <c r="D2252" s="467" t="s">
        <v>222</v>
      </c>
      <c r="E2252" s="467" t="s">
        <v>259</v>
      </c>
      <c r="F2252" s="472">
        <v>43677</v>
      </c>
      <c r="G2252" s="467" t="s">
        <v>2072</v>
      </c>
      <c r="H2252" s="467" t="s">
        <v>2410</v>
      </c>
      <c r="I2252" s="467" t="s">
        <v>2411</v>
      </c>
      <c r="J2252" s="467" t="s">
        <v>2074</v>
      </c>
      <c r="K2252" s="467">
        <v>9.2799999999999994</v>
      </c>
      <c r="L2252" s="467" t="s">
        <v>10</v>
      </c>
      <c r="M2252" s="467">
        <v>11.79</v>
      </c>
      <c r="N2252" s="467" t="s">
        <v>303</v>
      </c>
      <c r="O2252" s="467" t="s">
        <v>2180</v>
      </c>
      <c r="P2252" s="467" t="s">
        <v>307</v>
      </c>
      <c r="Q2252" s="467" t="s">
        <v>2168</v>
      </c>
      <c r="R2252" s="467" t="s">
        <v>2168</v>
      </c>
      <c r="S2252" s="467" t="s">
        <v>61</v>
      </c>
      <c r="T2252" s="467" t="s">
        <v>240</v>
      </c>
      <c r="U2252" s="467" t="s">
        <v>302</v>
      </c>
      <c r="V2252" s="467">
        <v>10.38</v>
      </c>
      <c r="W2252" s="467">
        <v>11.79</v>
      </c>
    </row>
    <row r="2253" spans="1:23">
      <c r="A2253" s="467"/>
      <c r="B2253" s="467"/>
      <c r="C2253" s="468" t="s">
        <v>5255</v>
      </c>
      <c r="D2253" s="467" t="s">
        <v>222</v>
      </c>
      <c r="E2253" s="467" t="s">
        <v>259</v>
      </c>
      <c r="F2253" s="472">
        <v>43677</v>
      </c>
      <c r="G2253" s="467" t="s">
        <v>2072</v>
      </c>
      <c r="H2253" s="467" t="s">
        <v>2410</v>
      </c>
      <c r="I2253" s="467" t="s">
        <v>2411</v>
      </c>
      <c r="J2253" s="467" t="s">
        <v>1725</v>
      </c>
      <c r="K2253" s="467">
        <v>11.26</v>
      </c>
      <c r="L2253" s="467" t="s">
        <v>10</v>
      </c>
      <c r="M2253" s="467">
        <v>14.3</v>
      </c>
      <c r="N2253" s="467" t="s">
        <v>303</v>
      </c>
      <c r="O2253" s="467" t="s">
        <v>2180</v>
      </c>
      <c r="P2253" s="467" t="s">
        <v>307</v>
      </c>
      <c r="Q2253" s="467" t="s">
        <v>2168</v>
      </c>
      <c r="R2253" s="467" t="s">
        <v>2168</v>
      </c>
      <c r="S2253" s="467" t="s">
        <v>61</v>
      </c>
      <c r="T2253" s="467" t="s">
        <v>240</v>
      </c>
      <c r="U2253" s="467" t="s">
        <v>302</v>
      </c>
      <c r="V2253" s="467">
        <v>12.59</v>
      </c>
      <c r="W2253" s="467">
        <v>14.3</v>
      </c>
    </row>
    <row r="2254" spans="1:23">
      <c r="A2254" s="467"/>
      <c r="B2254" s="467"/>
      <c r="C2254" s="468" t="s">
        <v>5256</v>
      </c>
      <c r="D2254" s="467" t="s">
        <v>222</v>
      </c>
      <c r="E2254" s="467" t="s">
        <v>259</v>
      </c>
      <c r="F2254" s="472">
        <v>43677</v>
      </c>
      <c r="G2254" s="467" t="s">
        <v>2072</v>
      </c>
      <c r="H2254" s="467" t="s">
        <v>2410</v>
      </c>
      <c r="I2254" s="467" t="s">
        <v>2411</v>
      </c>
      <c r="J2254" s="467" t="s">
        <v>1725</v>
      </c>
      <c r="K2254" s="467">
        <v>8.2200000000000006</v>
      </c>
      <c r="L2254" s="467" t="s">
        <v>10</v>
      </c>
      <c r="M2254" s="467">
        <v>10.44</v>
      </c>
      <c r="N2254" s="467" t="s">
        <v>303</v>
      </c>
      <c r="O2254" s="467" t="s">
        <v>2180</v>
      </c>
      <c r="P2254" s="467" t="s">
        <v>307</v>
      </c>
      <c r="Q2254" s="467" t="s">
        <v>2168</v>
      </c>
      <c r="R2254" s="467" t="s">
        <v>2168</v>
      </c>
      <c r="S2254" s="467" t="s">
        <v>61</v>
      </c>
      <c r="T2254" s="467" t="s">
        <v>240</v>
      </c>
      <c r="U2254" s="467" t="s">
        <v>302</v>
      </c>
      <c r="V2254" s="467">
        <v>9.19</v>
      </c>
      <c r="W2254" s="467">
        <v>10.44</v>
      </c>
    </row>
    <row r="2255" spans="1:23">
      <c r="A2255" s="467"/>
      <c r="B2255" s="467"/>
      <c r="C2255" s="468" t="s">
        <v>5257</v>
      </c>
      <c r="D2255" s="467" t="s">
        <v>222</v>
      </c>
      <c r="E2255" s="467" t="s">
        <v>259</v>
      </c>
      <c r="F2255" s="472">
        <v>43677</v>
      </c>
      <c r="G2255" s="467" t="s">
        <v>2072</v>
      </c>
      <c r="H2255" s="467" t="s">
        <v>2410</v>
      </c>
      <c r="I2255" s="467" t="s">
        <v>2411</v>
      </c>
      <c r="J2255" s="467" t="s">
        <v>1725</v>
      </c>
      <c r="K2255" s="467">
        <v>168.34</v>
      </c>
      <c r="L2255" s="467" t="s">
        <v>10</v>
      </c>
      <c r="M2255" s="467">
        <v>213.78</v>
      </c>
      <c r="N2255" s="467" t="s">
        <v>303</v>
      </c>
      <c r="O2255" s="467" t="s">
        <v>2180</v>
      </c>
      <c r="P2255" s="467" t="s">
        <v>307</v>
      </c>
      <c r="Q2255" s="467" t="s">
        <v>2168</v>
      </c>
      <c r="R2255" s="467" t="s">
        <v>2168</v>
      </c>
      <c r="S2255" s="467" t="s">
        <v>61</v>
      </c>
      <c r="T2255" s="467" t="s">
        <v>240</v>
      </c>
      <c r="U2255" s="467" t="s">
        <v>302</v>
      </c>
      <c r="V2255" s="467">
        <v>188.24</v>
      </c>
      <c r="W2255" s="467">
        <v>213.78</v>
      </c>
    </row>
    <row r="2256" spans="1:23">
      <c r="A2256" s="467"/>
      <c r="B2256" s="467"/>
      <c r="C2256" s="468" t="s">
        <v>5258</v>
      </c>
      <c r="D2256" s="467" t="s">
        <v>222</v>
      </c>
      <c r="E2256" s="467" t="s">
        <v>259</v>
      </c>
      <c r="F2256" s="472">
        <v>43677</v>
      </c>
      <c r="G2256" s="467" t="s">
        <v>2072</v>
      </c>
      <c r="H2256" s="467" t="s">
        <v>2410</v>
      </c>
      <c r="I2256" s="467" t="s">
        <v>2411</v>
      </c>
      <c r="J2256" s="467" t="s">
        <v>1725</v>
      </c>
      <c r="K2256" s="467">
        <v>9.2799999999999994</v>
      </c>
      <c r="L2256" s="467" t="s">
        <v>10</v>
      </c>
      <c r="M2256" s="467">
        <v>11.79</v>
      </c>
      <c r="N2256" s="467" t="s">
        <v>303</v>
      </c>
      <c r="O2256" s="467" t="s">
        <v>2180</v>
      </c>
      <c r="P2256" s="467" t="s">
        <v>307</v>
      </c>
      <c r="Q2256" s="467" t="s">
        <v>2168</v>
      </c>
      <c r="R2256" s="467" t="s">
        <v>2168</v>
      </c>
      <c r="S2256" s="467" t="s">
        <v>61</v>
      </c>
      <c r="T2256" s="467" t="s">
        <v>240</v>
      </c>
      <c r="U2256" s="467" t="s">
        <v>302</v>
      </c>
      <c r="V2256" s="467">
        <v>10.38</v>
      </c>
      <c r="W2256" s="467">
        <v>11.79</v>
      </c>
    </row>
    <row r="2257" spans="1:23">
      <c r="A2257" s="467"/>
      <c r="B2257" s="467"/>
      <c r="C2257" s="468" t="s">
        <v>5259</v>
      </c>
      <c r="D2257" s="467" t="s">
        <v>222</v>
      </c>
      <c r="E2257" s="467" t="s">
        <v>259</v>
      </c>
      <c r="F2257" s="472">
        <v>43677</v>
      </c>
      <c r="G2257" s="467" t="s">
        <v>2072</v>
      </c>
      <c r="H2257" s="467" t="s">
        <v>2410</v>
      </c>
      <c r="I2257" s="467" t="s">
        <v>2411</v>
      </c>
      <c r="J2257" s="467" t="s">
        <v>1725</v>
      </c>
      <c r="K2257" s="467">
        <v>2.2599999999999998</v>
      </c>
      <c r="L2257" s="467" t="s">
        <v>10</v>
      </c>
      <c r="M2257" s="467">
        <v>2.87</v>
      </c>
      <c r="N2257" s="467" t="s">
        <v>303</v>
      </c>
      <c r="O2257" s="467" t="s">
        <v>2180</v>
      </c>
      <c r="P2257" s="467" t="s">
        <v>307</v>
      </c>
      <c r="Q2257" s="467" t="s">
        <v>2168</v>
      </c>
      <c r="R2257" s="467" t="s">
        <v>2168</v>
      </c>
      <c r="S2257" s="467" t="s">
        <v>61</v>
      </c>
      <c r="T2257" s="467" t="s">
        <v>240</v>
      </c>
      <c r="U2257" s="467" t="s">
        <v>302</v>
      </c>
      <c r="V2257" s="467">
        <v>2.5299999999999998</v>
      </c>
      <c r="W2257" s="467">
        <v>2.87</v>
      </c>
    </row>
    <row r="2258" spans="1:23">
      <c r="A2258" s="467"/>
      <c r="B2258" s="467"/>
      <c r="C2258" s="468" t="s">
        <v>5260</v>
      </c>
      <c r="D2258" s="467" t="s">
        <v>222</v>
      </c>
      <c r="E2258" s="467" t="s">
        <v>259</v>
      </c>
      <c r="F2258" s="472">
        <v>43677</v>
      </c>
      <c r="G2258" s="467" t="s">
        <v>2072</v>
      </c>
      <c r="H2258" s="467" t="s">
        <v>2410</v>
      </c>
      <c r="I2258" s="467" t="s">
        <v>2411</v>
      </c>
      <c r="J2258" s="467" t="s">
        <v>1725</v>
      </c>
      <c r="K2258" s="467">
        <v>26.03</v>
      </c>
      <c r="L2258" s="467" t="s">
        <v>10</v>
      </c>
      <c r="M2258" s="467">
        <v>33.049999999999997</v>
      </c>
      <c r="N2258" s="467" t="s">
        <v>303</v>
      </c>
      <c r="O2258" s="467" t="s">
        <v>2180</v>
      </c>
      <c r="P2258" s="467" t="s">
        <v>307</v>
      </c>
      <c r="Q2258" s="467" t="s">
        <v>2168</v>
      </c>
      <c r="R2258" s="467" t="s">
        <v>2168</v>
      </c>
      <c r="S2258" s="467" t="s">
        <v>61</v>
      </c>
      <c r="T2258" s="467" t="s">
        <v>240</v>
      </c>
      <c r="U2258" s="467" t="s">
        <v>302</v>
      </c>
      <c r="V2258" s="467">
        <v>29.11</v>
      </c>
      <c r="W2258" s="467">
        <v>33.049999999999997</v>
      </c>
    </row>
    <row r="2259" spans="1:23">
      <c r="A2259" s="467"/>
      <c r="B2259" s="467"/>
      <c r="C2259" s="468" t="s">
        <v>5261</v>
      </c>
      <c r="D2259" s="467" t="s">
        <v>222</v>
      </c>
      <c r="E2259" s="467" t="s">
        <v>259</v>
      </c>
      <c r="F2259" s="472">
        <v>43677</v>
      </c>
      <c r="G2259" s="467" t="s">
        <v>2072</v>
      </c>
      <c r="H2259" s="467" t="s">
        <v>2410</v>
      </c>
      <c r="I2259" s="467" t="s">
        <v>2411</v>
      </c>
      <c r="J2259" s="467" t="s">
        <v>2078</v>
      </c>
      <c r="K2259" s="467">
        <v>22.04</v>
      </c>
      <c r="L2259" s="467" t="s">
        <v>10</v>
      </c>
      <c r="M2259" s="467">
        <v>27.99</v>
      </c>
      <c r="N2259" s="467" t="s">
        <v>303</v>
      </c>
      <c r="O2259" s="467" t="s">
        <v>2180</v>
      </c>
      <c r="P2259" s="467" t="s">
        <v>307</v>
      </c>
      <c r="Q2259" s="467" t="s">
        <v>2168</v>
      </c>
      <c r="R2259" s="467" t="s">
        <v>2168</v>
      </c>
      <c r="S2259" s="467" t="s">
        <v>61</v>
      </c>
      <c r="T2259" s="467" t="s">
        <v>240</v>
      </c>
      <c r="U2259" s="467" t="s">
        <v>302</v>
      </c>
      <c r="V2259" s="467">
        <v>24.65</v>
      </c>
      <c r="W2259" s="467">
        <v>27.99</v>
      </c>
    </row>
    <row r="2260" spans="1:23">
      <c r="A2260" s="467"/>
      <c r="B2260" s="467"/>
      <c r="C2260" s="468" t="s">
        <v>5262</v>
      </c>
      <c r="D2260" s="467" t="s">
        <v>222</v>
      </c>
      <c r="E2260" s="467" t="s">
        <v>259</v>
      </c>
      <c r="F2260" s="472">
        <v>43677</v>
      </c>
      <c r="G2260" s="467" t="s">
        <v>2072</v>
      </c>
      <c r="H2260" s="467" t="s">
        <v>2410</v>
      </c>
      <c r="I2260" s="467" t="s">
        <v>2411</v>
      </c>
      <c r="J2260" s="467" t="s">
        <v>1725</v>
      </c>
      <c r="K2260" s="467">
        <v>16.62</v>
      </c>
      <c r="L2260" s="467" t="s">
        <v>10</v>
      </c>
      <c r="M2260" s="467">
        <v>21.11</v>
      </c>
      <c r="N2260" s="467" t="s">
        <v>303</v>
      </c>
      <c r="O2260" s="467" t="s">
        <v>2180</v>
      </c>
      <c r="P2260" s="467" t="s">
        <v>307</v>
      </c>
      <c r="Q2260" s="467" t="s">
        <v>2168</v>
      </c>
      <c r="R2260" s="467" t="s">
        <v>2168</v>
      </c>
      <c r="S2260" s="467" t="s">
        <v>61</v>
      </c>
      <c r="T2260" s="467" t="s">
        <v>240</v>
      </c>
      <c r="U2260" s="467" t="s">
        <v>302</v>
      </c>
      <c r="V2260" s="467">
        <v>18.579999999999998</v>
      </c>
      <c r="W2260" s="467">
        <v>21.11</v>
      </c>
    </row>
    <row r="2261" spans="1:23">
      <c r="A2261" s="467"/>
      <c r="B2261" s="467"/>
      <c r="C2261" s="468" t="s">
        <v>5263</v>
      </c>
      <c r="D2261" s="467" t="s">
        <v>222</v>
      </c>
      <c r="E2261" s="467" t="s">
        <v>259</v>
      </c>
      <c r="F2261" s="472">
        <v>43677</v>
      </c>
      <c r="G2261" s="467" t="s">
        <v>2072</v>
      </c>
      <c r="H2261" s="467" t="s">
        <v>2410</v>
      </c>
      <c r="I2261" s="467" t="s">
        <v>2411</v>
      </c>
      <c r="J2261" s="467" t="s">
        <v>1725</v>
      </c>
      <c r="K2261" s="467">
        <v>9.56</v>
      </c>
      <c r="L2261" s="467" t="s">
        <v>10</v>
      </c>
      <c r="M2261" s="467">
        <v>12.14</v>
      </c>
      <c r="N2261" s="467" t="s">
        <v>303</v>
      </c>
      <c r="O2261" s="467" t="s">
        <v>2180</v>
      </c>
      <c r="P2261" s="467" t="s">
        <v>307</v>
      </c>
      <c r="Q2261" s="467" t="s">
        <v>2168</v>
      </c>
      <c r="R2261" s="467" t="s">
        <v>2168</v>
      </c>
      <c r="S2261" s="467" t="s">
        <v>61</v>
      </c>
      <c r="T2261" s="467" t="s">
        <v>240</v>
      </c>
      <c r="U2261" s="467" t="s">
        <v>302</v>
      </c>
      <c r="V2261" s="467">
        <v>10.69</v>
      </c>
      <c r="W2261" s="467">
        <v>12.14</v>
      </c>
    </row>
    <row r="2262" spans="1:23">
      <c r="A2262" s="467"/>
      <c r="B2262" s="467"/>
      <c r="C2262" s="468" t="s">
        <v>5264</v>
      </c>
      <c r="D2262" s="467" t="s">
        <v>222</v>
      </c>
      <c r="E2262" s="467" t="s">
        <v>259</v>
      </c>
      <c r="F2262" s="472">
        <v>43677</v>
      </c>
      <c r="G2262" s="467" t="s">
        <v>2072</v>
      </c>
      <c r="H2262" s="467" t="s">
        <v>2410</v>
      </c>
      <c r="I2262" s="467" t="s">
        <v>2411</v>
      </c>
      <c r="J2262" s="467" t="s">
        <v>1725</v>
      </c>
      <c r="K2262" s="467">
        <v>9.57</v>
      </c>
      <c r="L2262" s="467" t="s">
        <v>10</v>
      </c>
      <c r="M2262" s="467">
        <v>12.15</v>
      </c>
      <c r="N2262" s="467" t="s">
        <v>303</v>
      </c>
      <c r="O2262" s="467" t="s">
        <v>2180</v>
      </c>
      <c r="P2262" s="467" t="s">
        <v>307</v>
      </c>
      <c r="Q2262" s="467" t="s">
        <v>2168</v>
      </c>
      <c r="R2262" s="467" t="s">
        <v>2168</v>
      </c>
      <c r="S2262" s="467" t="s">
        <v>61</v>
      </c>
      <c r="T2262" s="467" t="s">
        <v>240</v>
      </c>
      <c r="U2262" s="467" t="s">
        <v>302</v>
      </c>
      <c r="V2262" s="467">
        <v>10.7</v>
      </c>
      <c r="W2262" s="467">
        <v>12.15</v>
      </c>
    </row>
    <row r="2263" spans="1:23">
      <c r="A2263" s="467"/>
      <c r="B2263" s="467"/>
      <c r="C2263" s="468" t="s">
        <v>5265</v>
      </c>
      <c r="D2263" s="467" t="s">
        <v>222</v>
      </c>
      <c r="E2263" s="467" t="s">
        <v>259</v>
      </c>
      <c r="F2263" s="472">
        <v>43677</v>
      </c>
      <c r="G2263" s="467" t="s">
        <v>2072</v>
      </c>
      <c r="H2263" s="467" t="s">
        <v>2410</v>
      </c>
      <c r="I2263" s="467" t="s">
        <v>2411</v>
      </c>
      <c r="J2263" s="467" t="s">
        <v>1725</v>
      </c>
      <c r="K2263" s="467">
        <v>1.62</v>
      </c>
      <c r="L2263" s="467" t="s">
        <v>10</v>
      </c>
      <c r="M2263" s="467">
        <v>2.06</v>
      </c>
      <c r="N2263" s="467" t="s">
        <v>303</v>
      </c>
      <c r="O2263" s="467" t="s">
        <v>2180</v>
      </c>
      <c r="P2263" s="467" t="s">
        <v>307</v>
      </c>
      <c r="Q2263" s="467" t="s">
        <v>2168</v>
      </c>
      <c r="R2263" s="467" t="s">
        <v>2168</v>
      </c>
      <c r="S2263" s="467" t="s">
        <v>61</v>
      </c>
      <c r="T2263" s="467" t="s">
        <v>240</v>
      </c>
      <c r="U2263" s="467" t="s">
        <v>302</v>
      </c>
      <c r="V2263" s="467">
        <v>1.81</v>
      </c>
      <c r="W2263" s="467">
        <v>2.06</v>
      </c>
    </row>
    <row r="2264" spans="1:23">
      <c r="A2264" s="467"/>
      <c r="B2264" s="467"/>
      <c r="C2264" s="468" t="s">
        <v>5266</v>
      </c>
      <c r="D2264" s="467" t="s">
        <v>222</v>
      </c>
      <c r="E2264" s="467" t="s">
        <v>259</v>
      </c>
      <c r="F2264" s="472">
        <v>43677</v>
      </c>
      <c r="G2264" s="467" t="s">
        <v>2072</v>
      </c>
      <c r="H2264" s="467" t="s">
        <v>2410</v>
      </c>
      <c r="I2264" s="467" t="s">
        <v>2411</v>
      </c>
      <c r="J2264" s="467" t="s">
        <v>1725</v>
      </c>
      <c r="K2264" s="467">
        <v>1.62</v>
      </c>
      <c r="L2264" s="467" t="s">
        <v>10</v>
      </c>
      <c r="M2264" s="467">
        <v>2.06</v>
      </c>
      <c r="N2264" s="467" t="s">
        <v>303</v>
      </c>
      <c r="O2264" s="467" t="s">
        <v>2180</v>
      </c>
      <c r="P2264" s="467" t="s">
        <v>307</v>
      </c>
      <c r="Q2264" s="467" t="s">
        <v>2168</v>
      </c>
      <c r="R2264" s="467" t="s">
        <v>2168</v>
      </c>
      <c r="S2264" s="467" t="s">
        <v>61</v>
      </c>
      <c r="T2264" s="467" t="s">
        <v>240</v>
      </c>
      <c r="U2264" s="467" t="s">
        <v>302</v>
      </c>
      <c r="V2264" s="467">
        <v>1.81</v>
      </c>
      <c r="W2264" s="467">
        <v>2.06</v>
      </c>
    </row>
    <row r="2265" spans="1:23">
      <c r="A2265" s="467"/>
      <c r="B2265" s="467"/>
      <c r="C2265" s="468" t="s">
        <v>5267</v>
      </c>
      <c r="D2265" s="467" t="s">
        <v>222</v>
      </c>
      <c r="E2265" s="467" t="s">
        <v>259</v>
      </c>
      <c r="F2265" s="472">
        <v>43677</v>
      </c>
      <c r="G2265" s="467" t="s">
        <v>2072</v>
      </c>
      <c r="H2265" s="467" t="s">
        <v>2410</v>
      </c>
      <c r="I2265" s="467" t="s">
        <v>2411</v>
      </c>
      <c r="J2265" s="467" t="s">
        <v>1725</v>
      </c>
      <c r="K2265" s="467">
        <v>3.52</v>
      </c>
      <c r="L2265" s="467" t="s">
        <v>10</v>
      </c>
      <c r="M2265" s="467">
        <v>4.47</v>
      </c>
      <c r="N2265" s="467" t="s">
        <v>303</v>
      </c>
      <c r="O2265" s="467" t="s">
        <v>2180</v>
      </c>
      <c r="P2265" s="467" t="s">
        <v>307</v>
      </c>
      <c r="Q2265" s="467" t="s">
        <v>2168</v>
      </c>
      <c r="R2265" s="467" t="s">
        <v>2168</v>
      </c>
      <c r="S2265" s="467" t="s">
        <v>61</v>
      </c>
      <c r="T2265" s="467" t="s">
        <v>240</v>
      </c>
      <c r="U2265" s="467" t="s">
        <v>302</v>
      </c>
      <c r="V2265" s="467">
        <v>3.94</v>
      </c>
      <c r="W2265" s="467">
        <v>4.47</v>
      </c>
    </row>
    <row r="2266" spans="1:23">
      <c r="A2266" s="467"/>
      <c r="B2266" s="467"/>
      <c r="C2266" s="468" t="s">
        <v>5268</v>
      </c>
      <c r="D2266" s="467" t="s">
        <v>222</v>
      </c>
      <c r="E2266" s="467" t="s">
        <v>259</v>
      </c>
      <c r="F2266" s="472">
        <v>43677</v>
      </c>
      <c r="G2266" s="467" t="s">
        <v>2072</v>
      </c>
      <c r="H2266" s="467" t="s">
        <v>2410</v>
      </c>
      <c r="I2266" s="467" t="s">
        <v>2411</v>
      </c>
      <c r="J2266" s="467" t="s">
        <v>1725</v>
      </c>
      <c r="K2266" s="467">
        <v>2.06</v>
      </c>
      <c r="L2266" s="467" t="s">
        <v>10</v>
      </c>
      <c r="M2266" s="467">
        <v>2.61</v>
      </c>
      <c r="N2266" s="467" t="s">
        <v>303</v>
      </c>
      <c r="O2266" s="467" t="s">
        <v>2180</v>
      </c>
      <c r="P2266" s="467" t="s">
        <v>307</v>
      </c>
      <c r="Q2266" s="467" t="s">
        <v>2168</v>
      </c>
      <c r="R2266" s="467" t="s">
        <v>2168</v>
      </c>
      <c r="S2266" s="467" t="s">
        <v>61</v>
      </c>
      <c r="T2266" s="467" t="s">
        <v>240</v>
      </c>
      <c r="U2266" s="467" t="s">
        <v>302</v>
      </c>
      <c r="V2266" s="467">
        <v>2.2999999999999998</v>
      </c>
      <c r="W2266" s="467">
        <v>2.61</v>
      </c>
    </row>
    <row r="2267" spans="1:23">
      <c r="A2267" s="467"/>
      <c r="B2267" s="467"/>
      <c r="C2267" s="468" t="s">
        <v>5269</v>
      </c>
      <c r="D2267" s="467" t="s">
        <v>222</v>
      </c>
      <c r="E2267" s="467" t="s">
        <v>259</v>
      </c>
      <c r="F2267" s="472">
        <v>43677</v>
      </c>
      <c r="G2267" s="467" t="s">
        <v>2072</v>
      </c>
      <c r="H2267" s="467" t="s">
        <v>2410</v>
      </c>
      <c r="I2267" s="467" t="s">
        <v>2411</v>
      </c>
      <c r="J2267" s="467" t="s">
        <v>1725</v>
      </c>
      <c r="K2267" s="467">
        <v>2.06</v>
      </c>
      <c r="L2267" s="467" t="s">
        <v>10</v>
      </c>
      <c r="M2267" s="467">
        <v>2.61</v>
      </c>
      <c r="N2267" s="467" t="s">
        <v>303</v>
      </c>
      <c r="O2267" s="467" t="s">
        <v>2180</v>
      </c>
      <c r="P2267" s="467" t="s">
        <v>307</v>
      </c>
      <c r="Q2267" s="467" t="s">
        <v>2168</v>
      </c>
      <c r="R2267" s="467" t="s">
        <v>2168</v>
      </c>
      <c r="S2267" s="467" t="s">
        <v>61</v>
      </c>
      <c r="T2267" s="467" t="s">
        <v>240</v>
      </c>
      <c r="U2267" s="467" t="s">
        <v>302</v>
      </c>
      <c r="V2267" s="467">
        <v>2.2999999999999998</v>
      </c>
      <c r="W2267" s="467">
        <v>2.61</v>
      </c>
    </row>
    <row r="2268" spans="1:23">
      <c r="A2268" s="467"/>
      <c r="B2268" s="467"/>
      <c r="C2268" s="468" t="s">
        <v>5270</v>
      </c>
      <c r="D2268" s="467" t="s">
        <v>222</v>
      </c>
      <c r="E2268" s="467" t="s">
        <v>259</v>
      </c>
      <c r="F2268" s="472">
        <v>43677</v>
      </c>
      <c r="G2268" s="467" t="s">
        <v>2072</v>
      </c>
      <c r="H2268" s="467" t="s">
        <v>2410</v>
      </c>
      <c r="I2268" s="467" t="s">
        <v>2411</v>
      </c>
      <c r="J2268" s="467" t="s">
        <v>1725</v>
      </c>
      <c r="K2268" s="467">
        <v>2.74</v>
      </c>
      <c r="L2268" s="467" t="s">
        <v>10</v>
      </c>
      <c r="M2268" s="467">
        <v>3.48</v>
      </c>
      <c r="N2268" s="467" t="s">
        <v>303</v>
      </c>
      <c r="O2268" s="467" t="s">
        <v>2180</v>
      </c>
      <c r="P2268" s="467" t="s">
        <v>307</v>
      </c>
      <c r="Q2268" s="467" t="s">
        <v>2168</v>
      </c>
      <c r="R2268" s="467" t="s">
        <v>2168</v>
      </c>
      <c r="S2268" s="467" t="s">
        <v>61</v>
      </c>
      <c r="T2268" s="467" t="s">
        <v>240</v>
      </c>
      <c r="U2268" s="467" t="s">
        <v>302</v>
      </c>
      <c r="V2268" s="467">
        <v>3.06</v>
      </c>
      <c r="W2268" s="467">
        <v>3.48</v>
      </c>
    </row>
    <row r="2269" spans="1:23">
      <c r="A2269" s="467"/>
      <c r="B2269" s="467"/>
      <c r="C2269" s="468" t="s">
        <v>5271</v>
      </c>
      <c r="D2269" s="467" t="s">
        <v>222</v>
      </c>
      <c r="E2269" s="467" t="s">
        <v>259</v>
      </c>
      <c r="F2269" s="472">
        <v>43677</v>
      </c>
      <c r="G2269" s="467" t="s">
        <v>2072</v>
      </c>
      <c r="H2269" s="467" t="s">
        <v>2410</v>
      </c>
      <c r="I2269" s="467" t="s">
        <v>2411</v>
      </c>
      <c r="J2269" s="467" t="s">
        <v>1725</v>
      </c>
      <c r="K2269" s="467">
        <v>1.72</v>
      </c>
      <c r="L2269" s="467" t="s">
        <v>10</v>
      </c>
      <c r="M2269" s="467">
        <v>2.19</v>
      </c>
      <c r="N2269" s="467" t="s">
        <v>303</v>
      </c>
      <c r="O2269" s="467" t="s">
        <v>2180</v>
      </c>
      <c r="P2269" s="467" t="s">
        <v>307</v>
      </c>
      <c r="Q2269" s="467" t="s">
        <v>2168</v>
      </c>
      <c r="R2269" s="467" t="s">
        <v>2168</v>
      </c>
      <c r="S2269" s="467" t="s">
        <v>61</v>
      </c>
      <c r="T2269" s="467" t="s">
        <v>240</v>
      </c>
      <c r="U2269" s="467" t="s">
        <v>302</v>
      </c>
      <c r="V2269" s="467">
        <v>1.92</v>
      </c>
      <c r="W2269" s="467">
        <v>2.19</v>
      </c>
    </row>
    <row r="2270" spans="1:23">
      <c r="A2270" s="467"/>
      <c r="B2270" s="467"/>
      <c r="C2270" s="468" t="s">
        <v>5272</v>
      </c>
      <c r="D2270" s="467" t="s">
        <v>222</v>
      </c>
      <c r="E2270" s="467" t="s">
        <v>259</v>
      </c>
      <c r="F2270" s="472">
        <v>43677</v>
      </c>
      <c r="G2270" s="467" t="s">
        <v>2072</v>
      </c>
      <c r="H2270" s="467" t="s">
        <v>2410</v>
      </c>
      <c r="I2270" s="467" t="s">
        <v>2411</v>
      </c>
      <c r="J2270" s="467" t="s">
        <v>1725</v>
      </c>
      <c r="K2270" s="467">
        <v>9.34</v>
      </c>
      <c r="L2270" s="467" t="s">
        <v>10</v>
      </c>
      <c r="M2270" s="467">
        <v>11.86</v>
      </c>
      <c r="N2270" s="467" t="s">
        <v>303</v>
      </c>
      <c r="O2270" s="467" t="s">
        <v>2180</v>
      </c>
      <c r="P2270" s="467" t="s">
        <v>307</v>
      </c>
      <c r="Q2270" s="467" t="s">
        <v>2168</v>
      </c>
      <c r="R2270" s="467" t="s">
        <v>2168</v>
      </c>
      <c r="S2270" s="467" t="s">
        <v>61</v>
      </c>
      <c r="T2270" s="467" t="s">
        <v>240</v>
      </c>
      <c r="U2270" s="467" t="s">
        <v>302</v>
      </c>
      <c r="V2270" s="467">
        <v>10.44</v>
      </c>
      <c r="W2270" s="467">
        <v>11.86</v>
      </c>
    </row>
    <row r="2271" spans="1:23">
      <c r="A2271" s="467"/>
      <c r="B2271" s="467"/>
      <c r="C2271" s="468" t="s">
        <v>5273</v>
      </c>
      <c r="D2271" s="467" t="s">
        <v>222</v>
      </c>
      <c r="E2271" s="467" t="s">
        <v>259</v>
      </c>
      <c r="F2271" s="472">
        <v>43677</v>
      </c>
      <c r="G2271" s="467" t="s">
        <v>2072</v>
      </c>
      <c r="H2271" s="467" t="s">
        <v>2410</v>
      </c>
      <c r="I2271" s="467" t="s">
        <v>2411</v>
      </c>
      <c r="J2271" s="467" t="s">
        <v>1725</v>
      </c>
      <c r="K2271" s="467">
        <v>1.52</v>
      </c>
      <c r="L2271" s="467" t="s">
        <v>10</v>
      </c>
      <c r="M2271" s="467">
        <v>1.93</v>
      </c>
      <c r="N2271" s="467" t="s">
        <v>303</v>
      </c>
      <c r="O2271" s="467" t="s">
        <v>2180</v>
      </c>
      <c r="P2271" s="467" t="s">
        <v>307</v>
      </c>
      <c r="Q2271" s="467" t="s">
        <v>2168</v>
      </c>
      <c r="R2271" s="467" t="s">
        <v>2168</v>
      </c>
      <c r="S2271" s="467" t="s">
        <v>61</v>
      </c>
      <c r="T2271" s="467" t="s">
        <v>240</v>
      </c>
      <c r="U2271" s="467" t="s">
        <v>302</v>
      </c>
      <c r="V2271" s="467">
        <v>1.7</v>
      </c>
      <c r="W2271" s="467">
        <v>1.93</v>
      </c>
    </row>
    <row r="2272" spans="1:23">
      <c r="A2272" s="467"/>
      <c r="B2272" s="467"/>
      <c r="C2272" s="468" t="s">
        <v>5274</v>
      </c>
      <c r="D2272" s="467" t="s">
        <v>222</v>
      </c>
      <c r="E2272" s="467" t="s">
        <v>259</v>
      </c>
      <c r="F2272" s="472">
        <v>43677</v>
      </c>
      <c r="G2272" s="467" t="s">
        <v>2072</v>
      </c>
      <c r="H2272" s="467" t="s">
        <v>2410</v>
      </c>
      <c r="I2272" s="467" t="s">
        <v>2411</v>
      </c>
      <c r="J2272" s="467" t="s">
        <v>2079</v>
      </c>
      <c r="K2272" s="467">
        <v>45.51</v>
      </c>
      <c r="L2272" s="467" t="s">
        <v>10</v>
      </c>
      <c r="M2272" s="467">
        <v>57.79</v>
      </c>
      <c r="N2272" s="467" t="s">
        <v>303</v>
      </c>
      <c r="O2272" s="467" t="s">
        <v>2180</v>
      </c>
      <c r="P2272" s="467" t="s">
        <v>307</v>
      </c>
      <c r="Q2272" s="467" t="s">
        <v>2168</v>
      </c>
      <c r="R2272" s="467" t="s">
        <v>2168</v>
      </c>
      <c r="S2272" s="467" t="s">
        <v>61</v>
      </c>
      <c r="T2272" s="467" t="s">
        <v>240</v>
      </c>
      <c r="U2272" s="467" t="s">
        <v>302</v>
      </c>
      <c r="V2272" s="467">
        <v>50.89</v>
      </c>
      <c r="W2272" s="467">
        <v>57.79</v>
      </c>
    </row>
    <row r="2273" spans="1:23">
      <c r="A2273" s="467"/>
      <c r="B2273" s="467"/>
      <c r="C2273" s="468" t="s">
        <v>5275</v>
      </c>
      <c r="D2273" s="467" t="s">
        <v>222</v>
      </c>
      <c r="E2273" s="467" t="s">
        <v>259</v>
      </c>
      <c r="F2273" s="472">
        <v>43677</v>
      </c>
      <c r="G2273" s="467" t="s">
        <v>2072</v>
      </c>
      <c r="H2273" s="467" t="s">
        <v>2410</v>
      </c>
      <c r="I2273" s="467" t="s">
        <v>2411</v>
      </c>
      <c r="J2273" s="467" t="s">
        <v>2080</v>
      </c>
      <c r="K2273" s="467">
        <v>7.28</v>
      </c>
      <c r="L2273" s="467" t="s">
        <v>10</v>
      </c>
      <c r="M2273" s="467">
        <v>9.25</v>
      </c>
      <c r="N2273" s="467" t="s">
        <v>303</v>
      </c>
      <c r="O2273" s="467" t="s">
        <v>2180</v>
      </c>
      <c r="P2273" s="467" t="s">
        <v>307</v>
      </c>
      <c r="Q2273" s="467" t="s">
        <v>2168</v>
      </c>
      <c r="R2273" s="467" t="s">
        <v>2168</v>
      </c>
      <c r="S2273" s="467" t="s">
        <v>61</v>
      </c>
      <c r="T2273" s="467" t="s">
        <v>240</v>
      </c>
      <c r="U2273" s="467" t="s">
        <v>302</v>
      </c>
      <c r="V2273" s="467">
        <v>8.14</v>
      </c>
      <c r="W2273" s="467">
        <v>9.25</v>
      </c>
    </row>
    <row r="2274" spans="1:23">
      <c r="A2274" s="467"/>
      <c r="B2274" s="467"/>
      <c r="C2274" s="468" t="s">
        <v>5276</v>
      </c>
      <c r="D2274" s="467" t="s">
        <v>222</v>
      </c>
      <c r="E2274" s="467" t="s">
        <v>259</v>
      </c>
      <c r="F2274" s="472">
        <v>43677</v>
      </c>
      <c r="G2274" s="467" t="s">
        <v>2072</v>
      </c>
      <c r="H2274" s="467" t="s">
        <v>2410</v>
      </c>
      <c r="I2274" s="467" t="s">
        <v>2411</v>
      </c>
      <c r="J2274" s="467" t="s">
        <v>1725</v>
      </c>
      <c r="K2274" s="467">
        <v>7.49</v>
      </c>
      <c r="L2274" s="467" t="s">
        <v>10</v>
      </c>
      <c r="M2274" s="467">
        <v>9.51</v>
      </c>
      <c r="N2274" s="467" t="s">
        <v>303</v>
      </c>
      <c r="O2274" s="467" t="s">
        <v>2180</v>
      </c>
      <c r="P2274" s="467" t="s">
        <v>307</v>
      </c>
      <c r="Q2274" s="467" t="s">
        <v>2168</v>
      </c>
      <c r="R2274" s="467" t="s">
        <v>2168</v>
      </c>
      <c r="S2274" s="467" t="s">
        <v>61</v>
      </c>
      <c r="T2274" s="467" t="s">
        <v>240</v>
      </c>
      <c r="U2274" s="467" t="s">
        <v>302</v>
      </c>
      <c r="V2274" s="467">
        <v>8.3800000000000008</v>
      </c>
      <c r="W2274" s="467">
        <v>9.51</v>
      </c>
    </row>
    <row r="2275" spans="1:23">
      <c r="A2275" s="467"/>
      <c r="B2275" s="467"/>
      <c r="C2275" s="468" t="s">
        <v>5277</v>
      </c>
      <c r="D2275" s="467" t="s">
        <v>222</v>
      </c>
      <c r="E2275" s="467" t="s">
        <v>259</v>
      </c>
      <c r="F2275" s="472">
        <v>43677</v>
      </c>
      <c r="G2275" s="467" t="s">
        <v>2081</v>
      </c>
      <c r="H2275" s="467" t="s">
        <v>2410</v>
      </c>
      <c r="I2275" s="467" t="s">
        <v>2411</v>
      </c>
      <c r="J2275" s="467" t="s">
        <v>2082</v>
      </c>
      <c r="K2275" s="467">
        <v>8.2200000000000006</v>
      </c>
      <c r="L2275" s="467" t="s">
        <v>10</v>
      </c>
      <c r="M2275" s="467">
        <v>10.44</v>
      </c>
      <c r="N2275" s="467" t="s">
        <v>303</v>
      </c>
      <c r="O2275" s="467" t="s">
        <v>2180</v>
      </c>
      <c r="P2275" s="467" t="s">
        <v>307</v>
      </c>
      <c r="Q2275" s="467" t="s">
        <v>2168</v>
      </c>
      <c r="R2275" s="467" t="s">
        <v>2168</v>
      </c>
      <c r="S2275" s="467" t="s">
        <v>61</v>
      </c>
      <c r="T2275" s="467" t="s">
        <v>240</v>
      </c>
      <c r="U2275" s="467" t="s">
        <v>302</v>
      </c>
      <c r="V2275" s="467">
        <v>9.19</v>
      </c>
      <c r="W2275" s="467">
        <v>10.44</v>
      </c>
    </row>
    <row r="2276" spans="1:23">
      <c r="A2276" s="467"/>
      <c r="B2276" s="467"/>
      <c r="C2276" s="468" t="s">
        <v>5278</v>
      </c>
      <c r="D2276" s="467" t="s">
        <v>222</v>
      </c>
      <c r="E2276" s="467" t="s">
        <v>259</v>
      </c>
      <c r="F2276" s="472">
        <v>43677</v>
      </c>
      <c r="G2276" s="467" t="s">
        <v>2083</v>
      </c>
      <c r="H2276" s="467" t="s">
        <v>2410</v>
      </c>
      <c r="I2276" s="467" t="s">
        <v>2411</v>
      </c>
      <c r="J2276" s="467" t="s">
        <v>1725</v>
      </c>
      <c r="K2276" s="467">
        <v>0.72</v>
      </c>
      <c r="L2276" s="467" t="s">
        <v>10</v>
      </c>
      <c r="M2276" s="467">
        <v>0.91</v>
      </c>
      <c r="N2276" s="467" t="s">
        <v>303</v>
      </c>
      <c r="O2276" s="467" t="s">
        <v>2180</v>
      </c>
      <c r="P2276" s="467" t="s">
        <v>307</v>
      </c>
      <c r="Q2276" s="467" t="s">
        <v>2168</v>
      </c>
      <c r="R2276" s="467" t="s">
        <v>2168</v>
      </c>
      <c r="S2276" s="467" t="s">
        <v>61</v>
      </c>
      <c r="T2276" s="467" t="s">
        <v>240</v>
      </c>
      <c r="U2276" s="467" t="s">
        <v>302</v>
      </c>
      <c r="V2276" s="467">
        <v>0.81</v>
      </c>
      <c r="W2276" s="467">
        <v>0.91</v>
      </c>
    </row>
    <row r="2277" spans="1:23">
      <c r="A2277" s="467"/>
      <c r="B2277" s="467"/>
      <c r="C2277" s="468" t="s">
        <v>5279</v>
      </c>
      <c r="D2277" s="467" t="s">
        <v>222</v>
      </c>
      <c r="E2277" s="467" t="s">
        <v>259</v>
      </c>
      <c r="F2277" s="472">
        <v>43708</v>
      </c>
      <c r="G2277" s="467" t="s">
        <v>2084</v>
      </c>
      <c r="H2277" s="467" t="s">
        <v>2435</v>
      </c>
      <c r="I2277" s="467" t="s">
        <v>2332</v>
      </c>
      <c r="J2277" s="467" t="s">
        <v>600</v>
      </c>
      <c r="K2277" s="467">
        <v>4.75</v>
      </c>
      <c r="L2277" s="467" t="s">
        <v>10</v>
      </c>
      <c r="M2277" s="467">
        <v>5.8</v>
      </c>
      <c r="N2277" s="467" t="s">
        <v>303</v>
      </c>
      <c r="O2277" s="467" t="s">
        <v>2180</v>
      </c>
      <c r="P2277" s="467" t="s">
        <v>307</v>
      </c>
      <c r="Q2277" s="467" t="s">
        <v>2168</v>
      </c>
      <c r="R2277" s="467" t="s">
        <v>2168</v>
      </c>
      <c r="S2277" s="467" t="s">
        <v>61</v>
      </c>
      <c r="T2277" s="467" t="s">
        <v>240</v>
      </c>
      <c r="U2277" s="467" t="s">
        <v>302</v>
      </c>
      <c r="V2277" s="467">
        <v>5.18</v>
      </c>
      <c r="W2277" s="467">
        <v>5.8</v>
      </c>
    </row>
    <row r="2278" spans="1:23">
      <c r="A2278" s="467"/>
      <c r="B2278" s="467"/>
      <c r="C2278" s="468" t="s">
        <v>5280</v>
      </c>
      <c r="D2278" s="467" t="s">
        <v>222</v>
      </c>
      <c r="E2278" s="467" t="s">
        <v>259</v>
      </c>
      <c r="F2278" s="472">
        <v>43708</v>
      </c>
      <c r="G2278" s="467" t="s">
        <v>2084</v>
      </c>
      <c r="H2278" s="467" t="s">
        <v>2435</v>
      </c>
      <c r="I2278" s="467" t="s">
        <v>2332</v>
      </c>
      <c r="J2278" s="467" t="s">
        <v>1726</v>
      </c>
      <c r="K2278" s="467">
        <v>4.75</v>
      </c>
      <c r="L2278" s="467" t="s">
        <v>10</v>
      </c>
      <c r="M2278" s="467">
        <v>5.8</v>
      </c>
      <c r="N2278" s="467" t="s">
        <v>303</v>
      </c>
      <c r="O2278" s="467" t="s">
        <v>2180</v>
      </c>
      <c r="P2278" s="467" t="s">
        <v>307</v>
      </c>
      <c r="Q2278" s="467" t="s">
        <v>2168</v>
      </c>
      <c r="R2278" s="467" t="s">
        <v>2168</v>
      </c>
      <c r="S2278" s="467" t="s">
        <v>61</v>
      </c>
      <c r="T2278" s="467" t="s">
        <v>240</v>
      </c>
      <c r="U2278" s="467" t="s">
        <v>302</v>
      </c>
      <c r="V2278" s="467">
        <v>5.18</v>
      </c>
      <c r="W2278" s="467">
        <v>5.8</v>
      </c>
    </row>
    <row r="2279" spans="1:23">
      <c r="A2279" s="467"/>
      <c r="B2279" s="467"/>
      <c r="C2279" s="468" t="s">
        <v>5281</v>
      </c>
      <c r="D2279" s="467" t="s">
        <v>222</v>
      </c>
      <c r="E2279" s="467" t="s">
        <v>259</v>
      </c>
      <c r="F2279" s="472">
        <v>43708</v>
      </c>
      <c r="G2279" s="467" t="s">
        <v>2084</v>
      </c>
      <c r="H2279" s="467" t="s">
        <v>2435</v>
      </c>
      <c r="I2279" s="467" t="s">
        <v>2332</v>
      </c>
      <c r="J2279" s="467" t="s">
        <v>601</v>
      </c>
      <c r="K2279" s="467">
        <v>4.75</v>
      </c>
      <c r="L2279" s="467" t="s">
        <v>10</v>
      </c>
      <c r="M2279" s="467">
        <v>5.8</v>
      </c>
      <c r="N2279" s="467" t="s">
        <v>303</v>
      </c>
      <c r="O2279" s="467" t="s">
        <v>2180</v>
      </c>
      <c r="P2279" s="467" t="s">
        <v>307</v>
      </c>
      <c r="Q2279" s="467" t="s">
        <v>2168</v>
      </c>
      <c r="R2279" s="467" t="s">
        <v>2168</v>
      </c>
      <c r="S2279" s="467" t="s">
        <v>61</v>
      </c>
      <c r="T2279" s="467" t="s">
        <v>240</v>
      </c>
      <c r="U2279" s="467" t="s">
        <v>302</v>
      </c>
      <c r="V2279" s="467">
        <v>5.18</v>
      </c>
      <c r="W2279" s="467">
        <v>5.8</v>
      </c>
    </row>
    <row r="2280" spans="1:23">
      <c r="A2280" s="467"/>
      <c r="B2280" s="467"/>
      <c r="C2280" s="468" t="s">
        <v>5282</v>
      </c>
      <c r="D2280" s="467" t="s">
        <v>222</v>
      </c>
      <c r="E2280" s="467" t="s">
        <v>259</v>
      </c>
      <c r="F2280" s="472">
        <v>43708</v>
      </c>
      <c r="G2280" s="467" t="s">
        <v>2084</v>
      </c>
      <c r="H2280" s="467" t="s">
        <v>2435</v>
      </c>
      <c r="I2280" s="467" t="s">
        <v>2332</v>
      </c>
      <c r="J2280" s="467" t="s">
        <v>602</v>
      </c>
      <c r="K2280" s="467">
        <v>4.75</v>
      </c>
      <c r="L2280" s="467" t="s">
        <v>10</v>
      </c>
      <c r="M2280" s="467">
        <v>5.8</v>
      </c>
      <c r="N2280" s="467" t="s">
        <v>303</v>
      </c>
      <c r="O2280" s="467" t="s">
        <v>2180</v>
      </c>
      <c r="P2280" s="467" t="s">
        <v>307</v>
      </c>
      <c r="Q2280" s="467" t="s">
        <v>2168</v>
      </c>
      <c r="R2280" s="467" t="s">
        <v>2168</v>
      </c>
      <c r="S2280" s="467" t="s">
        <v>61</v>
      </c>
      <c r="T2280" s="467" t="s">
        <v>240</v>
      </c>
      <c r="U2280" s="467" t="s">
        <v>302</v>
      </c>
      <c r="V2280" s="467">
        <v>5.18</v>
      </c>
      <c r="W2280" s="467">
        <v>5.8</v>
      </c>
    </row>
    <row r="2281" spans="1:23">
      <c r="A2281" s="467"/>
      <c r="B2281" s="467"/>
      <c r="C2281" s="468" t="s">
        <v>5283</v>
      </c>
      <c r="D2281" s="467" t="s">
        <v>222</v>
      </c>
      <c r="E2281" s="467" t="s">
        <v>259</v>
      </c>
      <c r="F2281" s="472">
        <v>43708</v>
      </c>
      <c r="G2281" s="467" t="s">
        <v>2084</v>
      </c>
      <c r="H2281" s="467" t="s">
        <v>2435</v>
      </c>
      <c r="I2281" s="467" t="s">
        <v>2332</v>
      </c>
      <c r="J2281" s="467" t="s">
        <v>603</v>
      </c>
      <c r="K2281" s="467">
        <v>4.75</v>
      </c>
      <c r="L2281" s="467" t="s">
        <v>10</v>
      </c>
      <c r="M2281" s="467">
        <v>5.8</v>
      </c>
      <c r="N2281" s="467" t="s">
        <v>303</v>
      </c>
      <c r="O2281" s="467" t="s">
        <v>2180</v>
      </c>
      <c r="P2281" s="467" t="s">
        <v>307</v>
      </c>
      <c r="Q2281" s="467" t="s">
        <v>2168</v>
      </c>
      <c r="R2281" s="467" t="s">
        <v>2168</v>
      </c>
      <c r="S2281" s="467" t="s">
        <v>61</v>
      </c>
      <c r="T2281" s="467" t="s">
        <v>240</v>
      </c>
      <c r="U2281" s="467" t="s">
        <v>302</v>
      </c>
      <c r="V2281" s="467">
        <v>5.18</v>
      </c>
      <c r="W2281" s="467">
        <v>5.8</v>
      </c>
    </row>
    <row r="2282" spans="1:23">
      <c r="A2282" s="467"/>
      <c r="B2282" s="467"/>
      <c r="C2282" s="468" t="s">
        <v>5284</v>
      </c>
      <c r="D2282" s="467" t="s">
        <v>222</v>
      </c>
      <c r="E2282" s="467" t="s">
        <v>259</v>
      </c>
      <c r="F2282" s="472">
        <v>43708</v>
      </c>
      <c r="G2282" s="467" t="s">
        <v>2084</v>
      </c>
      <c r="H2282" s="467" t="s">
        <v>2435</v>
      </c>
      <c r="I2282" s="467" t="s">
        <v>2332</v>
      </c>
      <c r="J2282" s="467" t="s">
        <v>605</v>
      </c>
      <c r="K2282" s="467">
        <v>4.75</v>
      </c>
      <c r="L2282" s="467" t="s">
        <v>10</v>
      </c>
      <c r="M2282" s="467">
        <v>5.8</v>
      </c>
      <c r="N2282" s="467" t="s">
        <v>303</v>
      </c>
      <c r="O2282" s="467" t="s">
        <v>2180</v>
      </c>
      <c r="P2282" s="467" t="s">
        <v>307</v>
      </c>
      <c r="Q2282" s="467" t="s">
        <v>2168</v>
      </c>
      <c r="R2282" s="467" t="s">
        <v>2168</v>
      </c>
      <c r="S2282" s="467" t="s">
        <v>61</v>
      </c>
      <c r="T2282" s="467" t="s">
        <v>240</v>
      </c>
      <c r="U2282" s="467" t="s">
        <v>302</v>
      </c>
      <c r="V2282" s="467">
        <v>5.18</v>
      </c>
      <c r="W2282" s="467">
        <v>5.8</v>
      </c>
    </row>
    <row r="2283" spans="1:23">
      <c r="A2283" s="467"/>
      <c r="B2283" s="467"/>
      <c r="C2283" s="468" t="s">
        <v>5285</v>
      </c>
      <c r="D2283" s="467" t="s">
        <v>222</v>
      </c>
      <c r="E2283" s="467" t="s">
        <v>259</v>
      </c>
      <c r="F2283" s="472">
        <v>43708</v>
      </c>
      <c r="G2283" s="467" t="s">
        <v>2084</v>
      </c>
      <c r="H2283" s="467" t="s">
        <v>2435</v>
      </c>
      <c r="I2283" s="467" t="s">
        <v>2332</v>
      </c>
      <c r="J2283" s="467" t="s">
        <v>1306</v>
      </c>
      <c r="K2283" s="467">
        <v>4.75</v>
      </c>
      <c r="L2283" s="467" t="s">
        <v>10</v>
      </c>
      <c r="M2283" s="467">
        <v>5.8</v>
      </c>
      <c r="N2283" s="467" t="s">
        <v>303</v>
      </c>
      <c r="O2283" s="467" t="s">
        <v>2180</v>
      </c>
      <c r="P2283" s="467" t="s">
        <v>307</v>
      </c>
      <c r="Q2283" s="467" t="s">
        <v>2168</v>
      </c>
      <c r="R2283" s="467" t="s">
        <v>2168</v>
      </c>
      <c r="S2283" s="467" t="s">
        <v>61</v>
      </c>
      <c r="T2283" s="467" t="s">
        <v>240</v>
      </c>
      <c r="U2283" s="467" t="s">
        <v>302</v>
      </c>
      <c r="V2283" s="467">
        <v>5.18</v>
      </c>
      <c r="W2283" s="467">
        <v>5.8</v>
      </c>
    </row>
    <row r="2284" spans="1:23">
      <c r="A2284" s="467"/>
      <c r="B2284" s="467"/>
      <c r="C2284" s="468" t="s">
        <v>5286</v>
      </c>
      <c r="D2284" s="467" t="s">
        <v>222</v>
      </c>
      <c r="E2284" s="467" t="s">
        <v>259</v>
      </c>
      <c r="F2284" s="472">
        <v>43708</v>
      </c>
      <c r="G2284" s="467" t="s">
        <v>2084</v>
      </c>
      <c r="H2284" s="467" t="s">
        <v>2435</v>
      </c>
      <c r="I2284" s="467" t="s">
        <v>2332</v>
      </c>
      <c r="J2284" s="467" t="s">
        <v>2085</v>
      </c>
      <c r="K2284" s="467">
        <v>72.03</v>
      </c>
      <c r="L2284" s="467" t="s">
        <v>10</v>
      </c>
      <c r="M2284" s="467">
        <v>88</v>
      </c>
      <c r="N2284" s="467" t="s">
        <v>303</v>
      </c>
      <c r="O2284" s="467" t="s">
        <v>2180</v>
      </c>
      <c r="P2284" s="467" t="s">
        <v>307</v>
      </c>
      <c r="Q2284" s="467" t="s">
        <v>2168</v>
      </c>
      <c r="R2284" s="467" t="s">
        <v>2168</v>
      </c>
      <c r="S2284" s="467" t="s">
        <v>61</v>
      </c>
      <c r="T2284" s="467" t="s">
        <v>240</v>
      </c>
      <c r="U2284" s="467" t="s">
        <v>302</v>
      </c>
      <c r="V2284" s="467">
        <v>78.59</v>
      </c>
      <c r="W2284" s="467">
        <v>88</v>
      </c>
    </row>
    <row r="2285" spans="1:23">
      <c r="A2285" s="467"/>
      <c r="B2285" s="467"/>
      <c r="C2285" s="468" t="s">
        <v>5287</v>
      </c>
      <c r="D2285" s="467" t="s">
        <v>222</v>
      </c>
      <c r="E2285" s="467" t="s">
        <v>259</v>
      </c>
      <c r="F2285" s="472">
        <v>43708</v>
      </c>
      <c r="G2285" s="467" t="s">
        <v>2084</v>
      </c>
      <c r="H2285" s="467" t="s">
        <v>2435</v>
      </c>
      <c r="I2285" s="467" t="s">
        <v>2332</v>
      </c>
      <c r="J2285" s="467" t="s">
        <v>1725</v>
      </c>
      <c r="K2285" s="467">
        <v>3.02</v>
      </c>
      <c r="L2285" s="467" t="s">
        <v>10</v>
      </c>
      <c r="M2285" s="467">
        <v>3.69</v>
      </c>
      <c r="N2285" s="467" t="s">
        <v>303</v>
      </c>
      <c r="O2285" s="467" t="s">
        <v>2180</v>
      </c>
      <c r="P2285" s="467" t="s">
        <v>307</v>
      </c>
      <c r="Q2285" s="467" t="s">
        <v>2168</v>
      </c>
      <c r="R2285" s="467" t="s">
        <v>2168</v>
      </c>
      <c r="S2285" s="467" t="s">
        <v>61</v>
      </c>
      <c r="T2285" s="467" t="s">
        <v>240</v>
      </c>
      <c r="U2285" s="467" t="s">
        <v>302</v>
      </c>
      <c r="V2285" s="467">
        <v>3.3</v>
      </c>
      <c r="W2285" s="467">
        <v>3.69</v>
      </c>
    </row>
    <row r="2286" spans="1:23">
      <c r="A2286" s="467"/>
      <c r="B2286" s="467"/>
      <c r="C2286" s="468" t="s">
        <v>5288</v>
      </c>
      <c r="D2286" s="467" t="s">
        <v>222</v>
      </c>
      <c r="E2286" s="467" t="s">
        <v>259</v>
      </c>
      <c r="F2286" s="472">
        <v>43708</v>
      </c>
      <c r="G2286" s="467" t="s">
        <v>2084</v>
      </c>
      <c r="H2286" s="467" t="s">
        <v>2435</v>
      </c>
      <c r="I2286" s="467" t="s">
        <v>2332</v>
      </c>
      <c r="J2286" s="467" t="s">
        <v>1725</v>
      </c>
      <c r="K2286" s="467">
        <v>1.19</v>
      </c>
      <c r="L2286" s="467" t="s">
        <v>10</v>
      </c>
      <c r="M2286" s="467">
        <v>1.45</v>
      </c>
      <c r="N2286" s="467" t="s">
        <v>303</v>
      </c>
      <c r="O2286" s="467" t="s">
        <v>2180</v>
      </c>
      <c r="P2286" s="467" t="s">
        <v>307</v>
      </c>
      <c r="Q2286" s="467" t="s">
        <v>2168</v>
      </c>
      <c r="R2286" s="467" t="s">
        <v>2168</v>
      </c>
      <c r="S2286" s="467" t="s">
        <v>61</v>
      </c>
      <c r="T2286" s="467" t="s">
        <v>240</v>
      </c>
      <c r="U2286" s="467" t="s">
        <v>302</v>
      </c>
      <c r="V2286" s="467">
        <v>1.3</v>
      </c>
      <c r="W2286" s="467">
        <v>1.45</v>
      </c>
    </row>
    <row r="2287" spans="1:23">
      <c r="A2287" s="467"/>
      <c r="B2287" s="467"/>
      <c r="C2287" s="468" t="s">
        <v>5289</v>
      </c>
      <c r="D2287" s="467" t="s">
        <v>222</v>
      </c>
      <c r="E2287" s="467" t="s">
        <v>259</v>
      </c>
      <c r="F2287" s="472">
        <v>43708</v>
      </c>
      <c r="G2287" s="467" t="s">
        <v>2084</v>
      </c>
      <c r="H2287" s="467" t="s">
        <v>2435</v>
      </c>
      <c r="I2287" s="467" t="s">
        <v>2332</v>
      </c>
      <c r="J2287" s="467" t="s">
        <v>1725</v>
      </c>
      <c r="K2287" s="467">
        <v>6.81</v>
      </c>
      <c r="L2287" s="467" t="s">
        <v>10</v>
      </c>
      <c r="M2287" s="467">
        <v>8.32</v>
      </c>
      <c r="N2287" s="467" t="s">
        <v>303</v>
      </c>
      <c r="O2287" s="467" t="s">
        <v>2180</v>
      </c>
      <c r="P2287" s="467" t="s">
        <v>307</v>
      </c>
      <c r="Q2287" s="467" t="s">
        <v>2168</v>
      </c>
      <c r="R2287" s="467" t="s">
        <v>2168</v>
      </c>
      <c r="S2287" s="467" t="s">
        <v>61</v>
      </c>
      <c r="T2287" s="467" t="s">
        <v>240</v>
      </c>
      <c r="U2287" s="467" t="s">
        <v>302</v>
      </c>
      <c r="V2287" s="467">
        <v>7.43</v>
      </c>
      <c r="W2287" s="467">
        <v>8.32</v>
      </c>
    </row>
    <row r="2288" spans="1:23">
      <c r="A2288" s="467"/>
      <c r="B2288" s="467"/>
      <c r="C2288" s="468" t="s">
        <v>5290</v>
      </c>
      <c r="D2288" s="467" t="s">
        <v>222</v>
      </c>
      <c r="E2288" s="467" t="s">
        <v>259</v>
      </c>
      <c r="F2288" s="472">
        <v>43708</v>
      </c>
      <c r="G2288" s="467" t="s">
        <v>2084</v>
      </c>
      <c r="H2288" s="467" t="s">
        <v>2435</v>
      </c>
      <c r="I2288" s="467" t="s">
        <v>2332</v>
      </c>
      <c r="J2288" s="467" t="s">
        <v>1725</v>
      </c>
      <c r="K2288" s="467">
        <v>1.06</v>
      </c>
      <c r="L2288" s="467" t="s">
        <v>10</v>
      </c>
      <c r="M2288" s="467">
        <v>1.3</v>
      </c>
      <c r="N2288" s="467" t="s">
        <v>303</v>
      </c>
      <c r="O2288" s="467" t="s">
        <v>2180</v>
      </c>
      <c r="P2288" s="467" t="s">
        <v>307</v>
      </c>
      <c r="Q2288" s="467" t="s">
        <v>2168</v>
      </c>
      <c r="R2288" s="467" t="s">
        <v>2168</v>
      </c>
      <c r="S2288" s="467" t="s">
        <v>61</v>
      </c>
      <c r="T2288" s="467" t="s">
        <v>240</v>
      </c>
      <c r="U2288" s="467" t="s">
        <v>302</v>
      </c>
      <c r="V2288" s="467">
        <v>1.1599999999999999</v>
      </c>
      <c r="W2288" s="467">
        <v>1.3</v>
      </c>
    </row>
    <row r="2289" spans="1:23">
      <c r="A2289" s="467"/>
      <c r="B2289" s="467"/>
      <c r="C2289" s="468" t="s">
        <v>5291</v>
      </c>
      <c r="D2289" s="467" t="s">
        <v>222</v>
      </c>
      <c r="E2289" s="467" t="s">
        <v>259</v>
      </c>
      <c r="F2289" s="472">
        <v>43708</v>
      </c>
      <c r="G2289" s="467" t="s">
        <v>2084</v>
      </c>
      <c r="H2289" s="467" t="s">
        <v>2435</v>
      </c>
      <c r="I2289" s="467" t="s">
        <v>2332</v>
      </c>
      <c r="J2289" s="467" t="s">
        <v>1725</v>
      </c>
      <c r="K2289" s="467">
        <v>5.7</v>
      </c>
      <c r="L2289" s="467" t="s">
        <v>10</v>
      </c>
      <c r="M2289" s="467">
        <v>6.96</v>
      </c>
      <c r="N2289" s="467" t="s">
        <v>303</v>
      </c>
      <c r="O2289" s="467" t="s">
        <v>2180</v>
      </c>
      <c r="P2289" s="467" t="s">
        <v>307</v>
      </c>
      <c r="Q2289" s="467" t="s">
        <v>2168</v>
      </c>
      <c r="R2289" s="467" t="s">
        <v>2168</v>
      </c>
      <c r="S2289" s="467" t="s">
        <v>61</v>
      </c>
      <c r="T2289" s="467" t="s">
        <v>240</v>
      </c>
      <c r="U2289" s="467" t="s">
        <v>302</v>
      </c>
      <c r="V2289" s="467">
        <v>6.22</v>
      </c>
      <c r="W2289" s="467">
        <v>6.96</v>
      </c>
    </row>
    <row r="2290" spans="1:23">
      <c r="A2290" s="467"/>
      <c r="B2290" s="467"/>
      <c r="C2290" s="468" t="s">
        <v>5292</v>
      </c>
      <c r="D2290" s="467" t="s">
        <v>222</v>
      </c>
      <c r="E2290" s="467" t="s">
        <v>259</v>
      </c>
      <c r="F2290" s="472">
        <v>43708</v>
      </c>
      <c r="G2290" s="467" t="s">
        <v>2084</v>
      </c>
      <c r="H2290" s="467" t="s">
        <v>2435</v>
      </c>
      <c r="I2290" s="467" t="s">
        <v>2332</v>
      </c>
      <c r="J2290" s="467" t="s">
        <v>1725</v>
      </c>
      <c r="K2290" s="467">
        <v>1.42</v>
      </c>
      <c r="L2290" s="467" t="s">
        <v>10</v>
      </c>
      <c r="M2290" s="467">
        <v>1.74</v>
      </c>
      <c r="N2290" s="467" t="s">
        <v>303</v>
      </c>
      <c r="O2290" s="467" t="s">
        <v>2180</v>
      </c>
      <c r="P2290" s="467" t="s">
        <v>307</v>
      </c>
      <c r="Q2290" s="467" t="s">
        <v>2168</v>
      </c>
      <c r="R2290" s="467" t="s">
        <v>2168</v>
      </c>
      <c r="S2290" s="467" t="s">
        <v>61</v>
      </c>
      <c r="T2290" s="467" t="s">
        <v>240</v>
      </c>
      <c r="U2290" s="467" t="s">
        <v>302</v>
      </c>
      <c r="V2290" s="467">
        <v>1.55</v>
      </c>
      <c r="W2290" s="467">
        <v>1.74</v>
      </c>
    </row>
    <row r="2291" spans="1:23">
      <c r="A2291" s="467"/>
      <c r="B2291" s="467"/>
      <c r="C2291" s="468" t="s">
        <v>5293</v>
      </c>
      <c r="D2291" s="467" t="s">
        <v>222</v>
      </c>
      <c r="E2291" s="467" t="s">
        <v>259</v>
      </c>
      <c r="F2291" s="472">
        <v>43708</v>
      </c>
      <c r="G2291" s="467" t="s">
        <v>2084</v>
      </c>
      <c r="H2291" s="467" t="s">
        <v>2435</v>
      </c>
      <c r="I2291" s="467" t="s">
        <v>2332</v>
      </c>
      <c r="J2291" s="467" t="s">
        <v>1725</v>
      </c>
      <c r="K2291" s="467">
        <v>6.74</v>
      </c>
      <c r="L2291" s="467" t="s">
        <v>10</v>
      </c>
      <c r="M2291" s="467">
        <v>8.24</v>
      </c>
      <c r="N2291" s="467" t="s">
        <v>303</v>
      </c>
      <c r="O2291" s="467" t="s">
        <v>2180</v>
      </c>
      <c r="P2291" s="467" t="s">
        <v>307</v>
      </c>
      <c r="Q2291" s="467" t="s">
        <v>2168</v>
      </c>
      <c r="R2291" s="467" t="s">
        <v>2168</v>
      </c>
      <c r="S2291" s="467" t="s">
        <v>61</v>
      </c>
      <c r="T2291" s="467" t="s">
        <v>240</v>
      </c>
      <c r="U2291" s="467" t="s">
        <v>302</v>
      </c>
      <c r="V2291" s="467">
        <v>7.35</v>
      </c>
      <c r="W2291" s="467">
        <v>8.24</v>
      </c>
    </row>
    <row r="2292" spans="1:23">
      <c r="A2292" s="467"/>
      <c r="B2292" s="467"/>
      <c r="C2292" s="468" t="s">
        <v>5294</v>
      </c>
      <c r="D2292" s="467" t="s">
        <v>222</v>
      </c>
      <c r="E2292" s="467" t="s">
        <v>259</v>
      </c>
      <c r="F2292" s="472">
        <v>43708</v>
      </c>
      <c r="G2292" s="467" t="s">
        <v>2084</v>
      </c>
      <c r="H2292" s="467" t="s">
        <v>2435</v>
      </c>
      <c r="I2292" s="467" t="s">
        <v>2332</v>
      </c>
      <c r="J2292" s="467" t="s">
        <v>1725</v>
      </c>
      <c r="K2292" s="467">
        <v>6.33</v>
      </c>
      <c r="L2292" s="467" t="s">
        <v>10</v>
      </c>
      <c r="M2292" s="467">
        <v>7.73</v>
      </c>
      <c r="N2292" s="467" t="s">
        <v>303</v>
      </c>
      <c r="O2292" s="467" t="s">
        <v>2180</v>
      </c>
      <c r="P2292" s="467" t="s">
        <v>307</v>
      </c>
      <c r="Q2292" s="467" t="s">
        <v>2168</v>
      </c>
      <c r="R2292" s="467" t="s">
        <v>2168</v>
      </c>
      <c r="S2292" s="467" t="s">
        <v>61</v>
      </c>
      <c r="T2292" s="467" t="s">
        <v>240</v>
      </c>
      <c r="U2292" s="467" t="s">
        <v>302</v>
      </c>
      <c r="V2292" s="467">
        <v>6.91</v>
      </c>
      <c r="W2292" s="467">
        <v>7.73</v>
      </c>
    </row>
    <row r="2293" spans="1:23">
      <c r="A2293" s="467"/>
      <c r="B2293" s="467"/>
      <c r="C2293" s="468" t="s">
        <v>5295</v>
      </c>
      <c r="D2293" s="467" t="s">
        <v>222</v>
      </c>
      <c r="E2293" s="467" t="s">
        <v>259</v>
      </c>
      <c r="F2293" s="472">
        <v>43708</v>
      </c>
      <c r="G2293" s="467" t="s">
        <v>2084</v>
      </c>
      <c r="H2293" s="467" t="s">
        <v>2435</v>
      </c>
      <c r="I2293" s="467" t="s">
        <v>2332</v>
      </c>
      <c r="J2293" s="467" t="s">
        <v>1725</v>
      </c>
      <c r="K2293" s="467">
        <v>3.16</v>
      </c>
      <c r="L2293" s="467" t="s">
        <v>10</v>
      </c>
      <c r="M2293" s="467">
        <v>3.86</v>
      </c>
      <c r="N2293" s="467" t="s">
        <v>303</v>
      </c>
      <c r="O2293" s="467" t="s">
        <v>2180</v>
      </c>
      <c r="P2293" s="467" t="s">
        <v>307</v>
      </c>
      <c r="Q2293" s="467" t="s">
        <v>2168</v>
      </c>
      <c r="R2293" s="467" t="s">
        <v>2168</v>
      </c>
      <c r="S2293" s="467" t="s">
        <v>61</v>
      </c>
      <c r="T2293" s="467" t="s">
        <v>240</v>
      </c>
      <c r="U2293" s="467" t="s">
        <v>302</v>
      </c>
      <c r="V2293" s="467">
        <v>3.45</v>
      </c>
      <c r="W2293" s="467">
        <v>3.86</v>
      </c>
    </row>
    <row r="2294" spans="1:23">
      <c r="A2294" s="467"/>
      <c r="B2294" s="467"/>
      <c r="C2294" s="468" t="s">
        <v>5296</v>
      </c>
      <c r="D2294" s="467" t="s">
        <v>222</v>
      </c>
      <c r="E2294" s="467" t="s">
        <v>259</v>
      </c>
      <c r="F2294" s="472">
        <v>43708</v>
      </c>
      <c r="G2294" s="467" t="s">
        <v>2084</v>
      </c>
      <c r="H2294" s="467" t="s">
        <v>2435</v>
      </c>
      <c r="I2294" s="467" t="s">
        <v>2332</v>
      </c>
      <c r="J2294" s="467" t="s">
        <v>1725</v>
      </c>
      <c r="K2294" s="467">
        <v>24.85</v>
      </c>
      <c r="L2294" s="467" t="s">
        <v>10</v>
      </c>
      <c r="M2294" s="467">
        <v>30.36</v>
      </c>
      <c r="N2294" s="467" t="s">
        <v>303</v>
      </c>
      <c r="O2294" s="467" t="s">
        <v>2180</v>
      </c>
      <c r="P2294" s="467" t="s">
        <v>307</v>
      </c>
      <c r="Q2294" s="467" t="s">
        <v>2168</v>
      </c>
      <c r="R2294" s="467" t="s">
        <v>2168</v>
      </c>
      <c r="S2294" s="467" t="s">
        <v>61</v>
      </c>
      <c r="T2294" s="467" t="s">
        <v>240</v>
      </c>
      <c r="U2294" s="467" t="s">
        <v>302</v>
      </c>
      <c r="V2294" s="467">
        <v>27.11</v>
      </c>
      <c r="W2294" s="467">
        <v>30.36</v>
      </c>
    </row>
    <row r="2295" spans="1:23">
      <c r="A2295" s="467"/>
      <c r="B2295" s="467"/>
      <c r="C2295" s="468" t="s">
        <v>5297</v>
      </c>
      <c r="D2295" s="467" t="s">
        <v>222</v>
      </c>
      <c r="E2295" s="467" t="s">
        <v>259</v>
      </c>
      <c r="F2295" s="472">
        <v>43708</v>
      </c>
      <c r="G2295" s="467" t="s">
        <v>2084</v>
      </c>
      <c r="H2295" s="467" t="s">
        <v>2435</v>
      </c>
      <c r="I2295" s="467" t="s">
        <v>2332</v>
      </c>
      <c r="J2295" s="467" t="s">
        <v>1734</v>
      </c>
      <c r="K2295" s="467">
        <v>110.29</v>
      </c>
      <c r="L2295" s="467" t="s">
        <v>10</v>
      </c>
      <c r="M2295" s="467">
        <v>134.75</v>
      </c>
      <c r="N2295" s="467" t="s">
        <v>303</v>
      </c>
      <c r="O2295" s="467" t="s">
        <v>2180</v>
      </c>
      <c r="P2295" s="467" t="s">
        <v>307</v>
      </c>
      <c r="Q2295" s="467" t="s">
        <v>2168</v>
      </c>
      <c r="R2295" s="467" t="s">
        <v>2168</v>
      </c>
      <c r="S2295" s="467" t="s">
        <v>61</v>
      </c>
      <c r="T2295" s="467" t="s">
        <v>240</v>
      </c>
      <c r="U2295" s="467" t="s">
        <v>302</v>
      </c>
      <c r="V2295" s="467">
        <v>120.33</v>
      </c>
      <c r="W2295" s="467">
        <v>134.75</v>
      </c>
    </row>
    <row r="2296" spans="1:23">
      <c r="A2296" s="467"/>
      <c r="B2296" s="467"/>
      <c r="C2296" s="468" t="s">
        <v>5298</v>
      </c>
      <c r="D2296" s="467" t="s">
        <v>222</v>
      </c>
      <c r="E2296" s="467" t="s">
        <v>259</v>
      </c>
      <c r="F2296" s="472">
        <v>43708</v>
      </c>
      <c r="G2296" s="467" t="s">
        <v>2084</v>
      </c>
      <c r="H2296" s="467" t="s">
        <v>2435</v>
      </c>
      <c r="I2296" s="467" t="s">
        <v>2332</v>
      </c>
      <c r="J2296" s="467" t="s">
        <v>1725</v>
      </c>
      <c r="K2296" s="467">
        <v>1.92</v>
      </c>
      <c r="L2296" s="467" t="s">
        <v>10</v>
      </c>
      <c r="M2296" s="467">
        <v>2.35</v>
      </c>
      <c r="N2296" s="467" t="s">
        <v>303</v>
      </c>
      <c r="O2296" s="467" t="s">
        <v>2180</v>
      </c>
      <c r="P2296" s="467" t="s">
        <v>307</v>
      </c>
      <c r="Q2296" s="467" t="s">
        <v>2168</v>
      </c>
      <c r="R2296" s="467" t="s">
        <v>2168</v>
      </c>
      <c r="S2296" s="467" t="s">
        <v>61</v>
      </c>
      <c r="T2296" s="467" t="s">
        <v>240</v>
      </c>
      <c r="U2296" s="467" t="s">
        <v>302</v>
      </c>
      <c r="V2296" s="467">
        <v>2.09</v>
      </c>
      <c r="W2296" s="467">
        <v>2.35</v>
      </c>
    </row>
    <row r="2297" spans="1:23">
      <c r="A2297" s="467"/>
      <c r="B2297" s="467"/>
      <c r="C2297" s="468" t="s">
        <v>5299</v>
      </c>
      <c r="D2297" s="467" t="s">
        <v>222</v>
      </c>
      <c r="E2297" s="467" t="s">
        <v>259</v>
      </c>
      <c r="F2297" s="472">
        <v>43708</v>
      </c>
      <c r="G2297" s="467" t="s">
        <v>2084</v>
      </c>
      <c r="H2297" s="467" t="s">
        <v>2435</v>
      </c>
      <c r="I2297" s="467" t="s">
        <v>2332</v>
      </c>
      <c r="J2297" s="467" t="s">
        <v>1725</v>
      </c>
      <c r="K2297" s="467">
        <v>12.82</v>
      </c>
      <c r="L2297" s="467" t="s">
        <v>10</v>
      </c>
      <c r="M2297" s="467">
        <v>15.66</v>
      </c>
      <c r="N2297" s="467" t="s">
        <v>303</v>
      </c>
      <c r="O2297" s="467" t="s">
        <v>2180</v>
      </c>
      <c r="P2297" s="467" t="s">
        <v>307</v>
      </c>
      <c r="Q2297" s="467" t="s">
        <v>2168</v>
      </c>
      <c r="R2297" s="467" t="s">
        <v>2168</v>
      </c>
      <c r="S2297" s="467" t="s">
        <v>61</v>
      </c>
      <c r="T2297" s="467" t="s">
        <v>240</v>
      </c>
      <c r="U2297" s="467" t="s">
        <v>302</v>
      </c>
      <c r="V2297" s="467">
        <v>13.99</v>
      </c>
      <c r="W2297" s="467">
        <v>15.66</v>
      </c>
    </row>
    <row r="2298" spans="1:23">
      <c r="A2298" s="467"/>
      <c r="B2298" s="467"/>
      <c r="C2298" s="468" t="s">
        <v>5300</v>
      </c>
      <c r="D2298" s="467" t="s">
        <v>222</v>
      </c>
      <c r="E2298" s="467" t="s">
        <v>259</v>
      </c>
      <c r="F2298" s="472">
        <v>43708</v>
      </c>
      <c r="G2298" s="467" t="s">
        <v>2084</v>
      </c>
      <c r="H2298" s="467" t="s">
        <v>2435</v>
      </c>
      <c r="I2298" s="467" t="s">
        <v>2332</v>
      </c>
      <c r="J2298" s="467" t="s">
        <v>569</v>
      </c>
      <c r="K2298" s="467">
        <v>12.98</v>
      </c>
      <c r="L2298" s="467" t="s">
        <v>10</v>
      </c>
      <c r="M2298" s="467">
        <v>15.86</v>
      </c>
      <c r="N2298" s="467" t="s">
        <v>303</v>
      </c>
      <c r="O2298" s="467" t="s">
        <v>2180</v>
      </c>
      <c r="P2298" s="467" t="s">
        <v>307</v>
      </c>
      <c r="Q2298" s="467" t="s">
        <v>2168</v>
      </c>
      <c r="R2298" s="467" t="s">
        <v>2168</v>
      </c>
      <c r="S2298" s="467" t="s">
        <v>61</v>
      </c>
      <c r="T2298" s="467" t="s">
        <v>240</v>
      </c>
      <c r="U2298" s="467" t="s">
        <v>302</v>
      </c>
      <c r="V2298" s="467">
        <v>14.16</v>
      </c>
      <c r="W2298" s="467">
        <v>15.86</v>
      </c>
    </row>
    <row r="2299" spans="1:23">
      <c r="A2299" s="467"/>
      <c r="B2299" s="467"/>
      <c r="C2299" s="468" t="s">
        <v>5301</v>
      </c>
      <c r="D2299" s="467" t="s">
        <v>222</v>
      </c>
      <c r="E2299" s="467" t="s">
        <v>259</v>
      </c>
      <c r="F2299" s="472">
        <v>43708</v>
      </c>
      <c r="G2299" s="467" t="s">
        <v>2084</v>
      </c>
      <c r="H2299" s="467" t="s">
        <v>2435</v>
      </c>
      <c r="I2299" s="467" t="s">
        <v>2332</v>
      </c>
      <c r="J2299" s="467" t="s">
        <v>569</v>
      </c>
      <c r="K2299" s="467">
        <v>2.1</v>
      </c>
      <c r="L2299" s="467" t="s">
        <v>10</v>
      </c>
      <c r="M2299" s="467">
        <v>2.56</v>
      </c>
      <c r="N2299" s="467" t="s">
        <v>303</v>
      </c>
      <c r="O2299" s="467" t="s">
        <v>2180</v>
      </c>
      <c r="P2299" s="467" t="s">
        <v>307</v>
      </c>
      <c r="Q2299" s="467" t="s">
        <v>2168</v>
      </c>
      <c r="R2299" s="467" t="s">
        <v>2168</v>
      </c>
      <c r="S2299" s="467" t="s">
        <v>61</v>
      </c>
      <c r="T2299" s="467" t="s">
        <v>240</v>
      </c>
      <c r="U2299" s="467" t="s">
        <v>302</v>
      </c>
      <c r="V2299" s="467">
        <v>2.29</v>
      </c>
      <c r="W2299" s="467">
        <v>2.56</v>
      </c>
    </row>
    <row r="2300" spans="1:23">
      <c r="A2300" s="467"/>
      <c r="B2300" s="467"/>
      <c r="C2300" s="468" t="s">
        <v>5302</v>
      </c>
      <c r="D2300" s="467" t="s">
        <v>222</v>
      </c>
      <c r="E2300" s="467" t="s">
        <v>259</v>
      </c>
      <c r="F2300" s="472">
        <v>43708</v>
      </c>
      <c r="G2300" s="467" t="s">
        <v>2084</v>
      </c>
      <c r="H2300" s="467" t="s">
        <v>2435</v>
      </c>
      <c r="I2300" s="467" t="s">
        <v>2332</v>
      </c>
      <c r="J2300" s="467" t="s">
        <v>2086</v>
      </c>
      <c r="K2300" s="467">
        <v>47.39</v>
      </c>
      <c r="L2300" s="467" t="s">
        <v>10</v>
      </c>
      <c r="M2300" s="467">
        <v>57.9</v>
      </c>
      <c r="N2300" s="467" t="s">
        <v>303</v>
      </c>
      <c r="O2300" s="467" t="s">
        <v>2180</v>
      </c>
      <c r="P2300" s="467" t="s">
        <v>307</v>
      </c>
      <c r="Q2300" s="467" t="s">
        <v>2168</v>
      </c>
      <c r="R2300" s="467" t="s">
        <v>2168</v>
      </c>
      <c r="S2300" s="467" t="s">
        <v>61</v>
      </c>
      <c r="T2300" s="467" t="s">
        <v>240</v>
      </c>
      <c r="U2300" s="467" t="s">
        <v>302</v>
      </c>
      <c r="V2300" s="467">
        <v>51.71</v>
      </c>
      <c r="W2300" s="467">
        <v>57.9</v>
      </c>
    </row>
    <row r="2301" spans="1:23">
      <c r="A2301" s="467"/>
      <c r="B2301" s="467"/>
      <c r="C2301" s="468" t="s">
        <v>5303</v>
      </c>
      <c r="D2301" s="467" t="s">
        <v>222</v>
      </c>
      <c r="E2301" s="467" t="s">
        <v>259</v>
      </c>
      <c r="F2301" s="472">
        <v>43708</v>
      </c>
      <c r="G2301" s="467" t="s">
        <v>2084</v>
      </c>
      <c r="H2301" s="467" t="s">
        <v>2435</v>
      </c>
      <c r="I2301" s="467" t="s">
        <v>2332</v>
      </c>
      <c r="J2301" s="467" t="s">
        <v>2087</v>
      </c>
      <c r="K2301" s="467">
        <v>7.58</v>
      </c>
      <c r="L2301" s="467" t="s">
        <v>10</v>
      </c>
      <c r="M2301" s="467">
        <v>9.26</v>
      </c>
      <c r="N2301" s="467" t="s">
        <v>303</v>
      </c>
      <c r="O2301" s="467" t="s">
        <v>2180</v>
      </c>
      <c r="P2301" s="467" t="s">
        <v>307</v>
      </c>
      <c r="Q2301" s="467" t="s">
        <v>2168</v>
      </c>
      <c r="R2301" s="467" t="s">
        <v>2168</v>
      </c>
      <c r="S2301" s="467" t="s">
        <v>61</v>
      </c>
      <c r="T2301" s="467" t="s">
        <v>240</v>
      </c>
      <c r="U2301" s="467" t="s">
        <v>302</v>
      </c>
      <c r="V2301" s="467">
        <v>8.27</v>
      </c>
      <c r="W2301" s="467">
        <v>9.26</v>
      </c>
    </row>
    <row r="2302" spans="1:23">
      <c r="A2302" s="467"/>
      <c r="B2302" s="467"/>
      <c r="C2302" s="468" t="s">
        <v>5304</v>
      </c>
      <c r="D2302" s="467" t="s">
        <v>222</v>
      </c>
      <c r="E2302" s="467" t="s">
        <v>259</v>
      </c>
      <c r="F2302" s="472">
        <v>43708</v>
      </c>
      <c r="G2302" s="467" t="s">
        <v>2084</v>
      </c>
      <c r="H2302" s="467" t="s">
        <v>2435</v>
      </c>
      <c r="I2302" s="467" t="s">
        <v>2332</v>
      </c>
      <c r="J2302" s="467" t="s">
        <v>569</v>
      </c>
      <c r="K2302" s="467">
        <v>10.76</v>
      </c>
      <c r="L2302" s="467" t="s">
        <v>10</v>
      </c>
      <c r="M2302" s="467">
        <v>13.15</v>
      </c>
      <c r="N2302" s="467" t="s">
        <v>303</v>
      </c>
      <c r="O2302" s="467" t="s">
        <v>2180</v>
      </c>
      <c r="P2302" s="467" t="s">
        <v>307</v>
      </c>
      <c r="Q2302" s="467" t="s">
        <v>2168</v>
      </c>
      <c r="R2302" s="467" t="s">
        <v>2168</v>
      </c>
      <c r="S2302" s="467" t="s">
        <v>61</v>
      </c>
      <c r="T2302" s="467" t="s">
        <v>240</v>
      </c>
      <c r="U2302" s="467" t="s">
        <v>302</v>
      </c>
      <c r="V2302" s="467">
        <v>11.74</v>
      </c>
      <c r="W2302" s="467">
        <v>13.15</v>
      </c>
    </row>
    <row r="2303" spans="1:23">
      <c r="A2303" s="467"/>
      <c r="B2303" s="467"/>
      <c r="C2303" s="468" t="s">
        <v>5305</v>
      </c>
      <c r="D2303" s="467" t="s">
        <v>222</v>
      </c>
      <c r="E2303" s="467" t="s">
        <v>259</v>
      </c>
      <c r="F2303" s="472">
        <v>43708</v>
      </c>
      <c r="G2303" s="467" t="s">
        <v>2084</v>
      </c>
      <c r="H2303" s="467" t="s">
        <v>2435</v>
      </c>
      <c r="I2303" s="467" t="s">
        <v>2332</v>
      </c>
      <c r="J2303" s="467" t="s">
        <v>569</v>
      </c>
      <c r="K2303" s="467">
        <v>10.23</v>
      </c>
      <c r="L2303" s="467" t="s">
        <v>10</v>
      </c>
      <c r="M2303" s="467">
        <v>12.5</v>
      </c>
      <c r="N2303" s="467" t="s">
        <v>303</v>
      </c>
      <c r="O2303" s="467" t="s">
        <v>2180</v>
      </c>
      <c r="P2303" s="467" t="s">
        <v>307</v>
      </c>
      <c r="Q2303" s="467" t="s">
        <v>2168</v>
      </c>
      <c r="R2303" s="467" t="s">
        <v>2168</v>
      </c>
      <c r="S2303" s="467" t="s">
        <v>61</v>
      </c>
      <c r="T2303" s="467" t="s">
        <v>240</v>
      </c>
      <c r="U2303" s="467" t="s">
        <v>302</v>
      </c>
      <c r="V2303" s="467">
        <v>11.16</v>
      </c>
      <c r="W2303" s="467">
        <v>12.5</v>
      </c>
    </row>
    <row r="2304" spans="1:23">
      <c r="A2304" s="467"/>
      <c r="B2304" s="467"/>
      <c r="C2304" s="468" t="s">
        <v>5306</v>
      </c>
      <c r="D2304" s="467" t="s">
        <v>222</v>
      </c>
      <c r="E2304" s="467" t="s">
        <v>259</v>
      </c>
      <c r="F2304" s="472">
        <v>43708</v>
      </c>
      <c r="G2304" s="467" t="s">
        <v>2084</v>
      </c>
      <c r="H2304" s="467" t="s">
        <v>2435</v>
      </c>
      <c r="I2304" s="467" t="s">
        <v>2332</v>
      </c>
      <c r="J2304" s="467" t="s">
        <v>1725</v>
      </c>
      <c r="K2304" s="467">
        <v>3.32</v>
      </c>
      <c r="L2304" s="467" t="s">
        <v>10</v>
      </c>
      <c r="M2304" s="467">
        <v>4.0599999999999996</v>
      </c>
      <c r="N2304" s="467" t="s">
        <v>303</v>
      </c>
      <c r="O2304" s="467" t="s">
        <v>2180</v>
      </c>
      <c r="P2304" s="467" t="s">
        <v>307</v>
      </c>
      <c r="Q2304" s="467" t="s">
        <v>2168</v>
      </c>
      <c r="R2304" s="467" t="s">
        <v>2168</v>
      </c>
      <c r="S2304" s="467" t="s">
        <v>61</v>
      </c>
      <c r="T2304" s="467" t="s">
        <v>240</v>
      </c>
      <c r="U2304" s="467" t="s">
        <v>302</v>
      </c>
      <c r="V2304" s="467">
        <v>3.62</v>
      </c>
      <c r="W2304" s="467">
        <v>4.0599999999999996</v>
      </c>
    </row>
    <row r="2305" spans="1:23">
      <c r="A2305" s="467"/>
      <c r="B2305" s="467"/>
      <c r="C2305" s="468" t="s">
        <v>5307</v>
      </c>
      <c r="D2305" s="467" t="s">
        <v>222</v>
      </c>
      <c r="E2305" s="467" t="s">
        <v>259</v>
      </c>
      <c r="F2305" s="472">
        <v>43708</v>
      </c>
      <c r="G2305" s="467" t="s">
        <v>2084</v>
      </c>
      <c r="H2305" s="467" t="s">
        <v>2435</v>
      </c>
      <c r="I2305" s="467" t="s">
        <v>2332</v>
      </c>
      <c r="J2305" s="467" t="s">
        <v>1725</v>
      </c>
      <c r="K2305" s="467">
        <v>1.19</v>
      </c>
      <c r="L2305" s="467" t="s">
        <v>10</v>
      </c>
      <c r="M2305" s="467">
        <v>1.45</v>
      </c>
      <c r="N2305" s="467" t="s">
        <v>303</v>
      </c>
      <c r="O2305" s="467" t="s">
        <v>2180</v>
      </c>
      <c r="P2305" s="467" t="s">
        <v>307</v>
      </c>
      <c r="Q2305" s="467" t="s">
        <v>2168</v>
      </c>
      <c r="R2305" s="467" t="s">
        <v>2168</v>
      </c>
      <c r="S2305" s="467" t="s">
        <v>61</v>
      </c>
      <c r="T2305" s="467" t="s">
        <v>240</v>
      </c>
      <c r="U2305" s="467" t="s">
        <v>302</v>
      </c>
      <c r="V2305" s="467">
        <v>1.3</v>
      </c>
      <c r="W2305" s="467">
        <v>1.45</v>
      </c>
    </row>
    <row r="2306" spans="1:23">
      <c r="A2306" s="467"/>
      <c r="B2306" s="467"/>
      <c r="C2306" s="468" t="s">
        <v>5308</v>
      </c>
      <c r="D2306" s="467" t="s">
        <v>222</v>
      </c>
      <c r="E2306" s="467" t="s">
        <v>259</v>
      </c>
      <c r="F2306" s="472">
        <v>43708</v>
      </c>
      <c r="G2306" s="467" t="s">
        <v>2084</v>
      </c>
      <c r="H2306" s="467" t="s">
        <v>2435</v>
      </c>
      <c r="I2306" s="467" t="s">
        <v>2332</v>
      </c>
      <c r="J2306" s="467" t="s">
        <v>1725</v>
      </c>
      <c r="K2306" s="467">
        <v>1.38</v>
      </c>
      <c r="L2306" s="467" t="s">
        <v>10</v>
      </c>
      <c r="M2306" s="467">
        <v>1.68</v>
      </c>
      <c r="N2306" s="467" t="s">
        <v>303</v>
      </c>
      <c r="O2306" s="467" t="s">
        <v>2180</v>
      </c>
      <c r="P2306" s="467" t="s">
        <v>307</v>
      </c>
      <c r="Q2306" s="467" t="s">
        <v>2168</v>
      </c>
      <c r="R2306" s="467" t="s">
        <v>2168</v>
      </c>
      <c r="S2306" s="467" t="s">
        <v>61</v>
      </c>
      <c r="T2306" s="467" t="s">
        <v>240</v>
      </c>
      <c r="U2306" s="467" t="s">
        <v>302</v>
      </c>
      <c r="V2306" s="467">
        <v>1.51</v>
      </c>
      <c r="W2306" s="467">
        <v>1.68</v>
      </c>
    </row>
    <row r="2307" spans="1:23">
      <c r="A2307" s="467"/>
      <c r="B2307" s="467"/>
      <c r="C2307" s="468" t="s">
        <v>5309</v>
      </c>
      <c r="D2307" s="467" t="s">
        <v>222</v>
      </c>
      <c r="E2307" s="467" t="s">
        <v>259</v>
      </c>
      <c r="F2307" s="472">
        <v>43708</v>
      </c>
      <c r="G2307" s="467" t="s">
        <v>2088</v>
      </c>
      <c r="H2307" s="467" t="s">
        <v>2435</v>
      </c>
      <c r="I2307" s="467" t="s">
        <v>2332</v>
      </c>
      <c r="J2307" s="467" t="s">
        <v>1331</v>
      </c>
      <c r="K2307" s="467">
        <v>2.25</v>
      </c>
      <c r="L2307" s="467" t="s">
        <v>10</v>
      </c>
      <c r="M2307" s="467">
        <v>2.75</v>
      </c>
      <c r="N2307" s="467" t="s">
        <v>303</v>
      </c>
      <c r="O2307" s="467" t="s">
        <v>2180</v>
      </c>
      <c r="P2307" s="467" t="s">
        <v>307</v>
      </c>
      <c r="Q2307" s="467" t="s">
        <v>2168</v>
      </c>
      <c r="R2307" s="467" t="s">
        <v>2168</v>
      </c>
      <c r="S2307" s="467" t="s">
        <v>61</v>
      </c>
      <c r="T2307" s="467" t="s">
        <v>240</v>
      </c>
      <c r="U2307" s="467" t="s">
        <v>302</v>
      </c>
      <c r="V2307" s="467">
        <v>2.4500000000000002</v>
      </c>
      <c r="W2307" s="467">
        <v>2.75</v>
      </c>
    </row>
    <row r="2308" spans="1:23">
      <c r="A2308" s="467"/>
      <c r="B2308" s="467"/>
      <c r="C2308" s="468" t="s">
        <v>5310</v>
      </c>
      <c r="D2308" s="467" t="s">
        <v>222</v>
      </c>
      <c r="E2308" s="467" t="s">
        <v>259</v>
      </c>
      <c r="F2308" s="472">
        <v>43738</v>
      </c>
      <c r="G2308" s="467" t="s">
        <v>1720</v>
      </c>
      <c r="H2308" s="467" t="s">
        <v>5311</v>
      </c>
      <c r="I2308" s="467" t="s">
        <v>2248</v>
      </c>
      <c r="J2308" s="467" t="s">
        <v>1721</v>
      </c>
      <c r="K2308" s="467">
        <v>4.0999999999999996</v>
      </c>
      <c r="L2308" s="467" t="s">
        <v>2168</v>
      </c>
      <c r="M2308" s="467">
        <v>0</v>
      </c>
      <c r="N2308" s="467" t="s">
        <v>303</v>
      </c>
      <c r="O2308" s="467" t="s">
        <v>2180</v>
      </c>
      <c r="P2308" s="467" t="s">
        <v>299</v>
      </c>
      <c r="Q2308" s="467" t="s">
        <v>2168</v>
      </c>
      <c r="R2308" s="467" t="s">
        <v>2168</v>
      </c>
      <c r="S2308" s="467" t="s">
        <v>61</v>
      </c>
      <c r="T2308" s="467" t="s">
        <v>240</v>
      </c>
      <c r="U2308" s="467" t="s">
        <v>302</v>
      </c>
      <c r="V2308" s="467">
        <v>4.53</v>
      </c>
      <c r="W2308" s="467">
        <v>4.99</v>
      </c>
    </row>
    <row r="2309" spans="1:23">
      <c r="A2309" s="467"/>
      <c r="B2309" s="467"/>
      <c r="C2309" s="468" t="s">
        <v>5312</v>
      </c>
      <c r="D2309" s="467" t="s">
        <v>222</v>
      </c>
      <c r="E2309" s="467" t="s">
        <v>259</v>
      </c>
      <c r="F2309" s="472">
        <v>43738</v>
      </c>
      <c r="G2309" s="467" t="s">
        <v>1720</v>
      </c>
      <c r="H2309" s="467" t="s">
        <v>5311</v>
      </c>
      <c r="I2309" s="467" t="s">
        <v>2248</v>
      </c>
      <c r="J2309" s="467" t="s">
        <v>1722</v>
      </c>
      <c r="K2309" s="467">
        <v>4.0999999999999996</v>
      </c>
      <c r="L2309" s="467" t="s">
        <v>2168</v>
      </c>
      <c r="M2309" s="467">
        <v>0</v>
      </c>
      <c r="N2309" s="467" t="s">
        <v>303</v>
      </c>
      <c r="O2309" s="467" t="s">
        <v>2180</v>
      </c>
      <c r="P2309" s="467" t="s">
        <v>299</v>
      </c>
      <c r="Q2309" s="467" t="s">
        <v>2168</v>
      </c>
      <c r="R2309" s="467" t="s">
        <v>2168</v>
      </c>
      <c r="S2309" s="467" t="s">
        <v>61</v>
      </c>
      <c r="T2309" s="467" t="s">
        <v>240</v>
      </c>
      <c r="U2309" s="467" t="s">
        <v>302</v>
      </c>
      <c r="V2309" s="467">
        <v>4.53</v>
      </c>
      <c r="W2309" s="467">
        <v>4.99</v>
      </c>
    </row>
    <row r="2310" spans="1:23">
      <c r="A2310" s="467"/>
      <c r="B2310" s="467"/>
      <c r="C2310" s="468" t="s">
        <v>5313</v>
      </c>
      <c r="D2310" s="467" t="s">
        <v>222</v>
      </c>
      <c r="E2310" s="467" t="s">
        <v>259</v>
      </c>
      <c r="F2310" s="472">
        <v>43738</v>
      </c>
      <c r="G2310" s="467" t="s">
        <v>1720</v>
      </c>
      <c r="H2310" s="467" t="s">
        <v>5311</v>
      </c>
      <c r="I2310" s="467" t="s">
        <v>2248</v>
      </c>
      <c r="J2310" s="467" t="s">
        <v>1723</v>
      </c>
      <c r="K2310" s="467">
        <v>4.0999999999999996</v>
      </c>
      <c r="L2310" s="467" t="s">
        <v>2168</v>
      </c>
      <c r="M2310" s="467">
        <v>0</v>
      </c>
      <c r="N2310" s="467" t="s">
        <v>303</v>
      </c>
      <c r="O2310" s="467" t="s">
        <v>2180</v>
      </c>
      <c r="P2310" s="467" t="s">
        <v>299</v>
      </c>
      <c r="Q2310" s="467" t="s">
        <v>2168</v>
      </c>
      <c r="R2310" s="467" t="s">
        <v>2168</v>
      </c>
      <c r="S2310" s="467" t="s">
        <v>61</v>
      </c>
      <c r="T2310" s="467" t="s">
        <v>240</v>
      </c>
      <c r="U2310" s="467" t="s">
        <v>302</v>
      </c>
      <c r="V2310" s="467">
        <v>4.53</v>
      </c>
      <c r="W2310" s="467">
        <v>4.99</v>
      </c>
    </row>
    <row r="2311" spans="1:23">
      <c r="A2311" s="467"/>
      <c r="B2311" s="467"/>
      <c r="C2311" s="468" t="s">
        <v>5314</v>
      </c>
      <c r="D2311" s="467" t="s">
        <v>222</v>
      </c>
      <c r="E2311" s="467" t="s">
        <v>259</v>
      </c>
      <c r="F2311" s="472">
        <v>43738</v>
      </c>
      <c r="G2311" s="467" t="s">
        <v>1724</v>
      </c>
      <c r="H2311" s="467" t="s">
        <v>2858</v>
      </c>
      <c r="I2311" s="467" t="s">
        <v>2248</v>
      </c>
      <c r="J2311" s="467" t="s">
        <v>1725</v>
      </c>
      <c r="K2311" s="467">
        <v>8.44</v>
      </c>
      <c r="L2311" s="467" t="s">
        <v>10</v>
      </c>
      <c r="M2311" s="467">
        <v>10.27</v>
      </c>
      <c r="N2311" s="467" t="s">
        <v>303</v>
      </c>
      <c r="O2311" s="467" t="s">
        <v>2180</v>
      </c>
      <c r="P2311" s="467" t="s">
        <v>307</v>
      </c>
      <c r="Q2311" s="467" t="s">
        <v>2168</v>
      </c>
      <c r="R2311" s="467" t="s">
        <v>2168</v>
      </c>
      <c r="S2311" s="467" t="s">
        <v>61</v>
      </c>
      <c r="T2311" s="467" t="s">
        <v>240</v>
      </c>
      <c r="U2311" s="467" t="s">
        <v>302</v>
      </c>
      <c r="V2311" s="467">
        <v>9.32</v>
      </c>
      <c r="W2311" s="467">
        <v>10.27</v>
      </c>
    </row>
    <row r="2312" spans="1:23">
      <c r="A2312" s="467"/>
      <c r="B2312" s="467"/>
      <c r="C2312" s="468" t="s">
        <v>5315</v>
      </c>
      <c r="D2312" s="467" t="s">
        <v>222</v>
      </c>
      <c r="E2312" s="467" t="s">
        <v>259</v>
      </c>
      <c r="F2312" s="472">
        <v>43738</v>
      </c>
      <c r="G2312" s="467" t="s">
        <v>1724</v>
      </c>
      <c r="H2312" s="467" t="s">
        <v>2858</v>
      </c>
      <c r="I2312" s="467" t="s">
        <v>2248</v>
      </c>
      <c r="J2312" s="467" t="s">
        <v>600</v>
      </c>
      <c r="K2312" s="467">
        <v>4.7699999999999996</v>
      </c>
      <c r="L2312" s="467" t="s">
        <v>10</v>
      </c>
      <c r="M2312" s="467">
        <v>5.8</v>
      </c>
      <c r="N2312" s="467" t="s">
        <v>303</v>
      </c>
      <c r="O2312" s="467" t="s">
        <v>2180</v>
      </c>
      <c r="P2312" s="467" t="s">
        <v>307</v>
      </c>
      <c r="Q2312" s="467" t="s">
        <v>2168</v>
      </c>
      <c r="R2312" s="467" t="s">
        <v>2168</v>
      </c>
      <c r="S2312" s="467" t="s">
        <v>61</v>
      </c>
      <c r="T2312" s="467" t="s">
        <v>240</v>
      </c>
      <c r="U2312" s="467" t="s">
        <v>302</v>
      </c>
      <c r="V2312" s="467">
        <v>5.27</v>
      </c>
      <c r="W2312" s="467">
        <v>5.8</v>
      </c>
    </row>
    <row r="2313" spans="1:23">
      <c r="A2313" s="467"/>
      <c r="B2313" s="467"/>
      <c r="C2313" s="468" t="s">
        <v>5316</v>
      </c>
      <c r="D2313" s="467" t="s">
        <v>222</v>
      </c>
      <c r="E2313" s="467" t="s">
        <v>259</v>
      </c>
      <c r="F2313" s="472">
        <v>43738</v>
      </c>
      <c r="G2313" s="467" t="s">
        <v>1724</v>
      </c>
      <c r="H2313" s="467" t="s">
        <v>2858</v>
      </c>
      <c r="I2313" s="467" t="s">
        <v>2248</v>
      </c>
      <c r="J2313" s="467" t="s">
        <v>1726</v>
      </c>
      <c r="K2313" s="467">
        <v>4.7699999999999996</v>
      </c>
      <c r="L2313" s="467" t="s">
        <v>10</v>
      </c>
      <c r="M2313" s="467">
        <v>5.8</v>
      </c>
      <c r="N2313" s="467" t="s">
        <v>303</v>
      </c>
      <c r="O2313" s="467" t="s">
        <v>2180</v>
      </c>
      <c r="P2313" s="467" t="s">
        <v>307</v>
      </c>
      <c r="Q2313" s="467" t="s">
        <v>2168</v>
      </c>
      <c r="R2313" s="467" t="s">
        <v>2168</v>
      </c>
      <c r="S2313" s="467" t="s">
        <v>61</v>
      </c>
      <c r="T2313" s="467" t="s">
        <v>240</v>
      </c>
      <c r="U2313" s="467" t="s">
        <v>302</v>
      </c>
      <c r="V2313" s="467">
        <v>5.27</v>
      </c>
      <c r="W2313" s="467">
        <v>5.8</v>
      </c>
    </row>
    <row r="2314" spans="1:23">
      <c r="A2314" s="467"/>
      <c r="B2314" s="467"/>
      <c r="C2314" s="468" t="s">
        <v>5317</v>
      </c>
      <c r="D2314" s="467" t="s">
        <v>222</v>
      </c>
      <c r="E2314" s="467" t="s">
        <v>259</v>
      </c>
      <c r="F2314" s="472">
        <v>43738</v>
      </c>
      <c r="G2314" s="467" t="s">
        <v>1724</v>
      </c>
      <c r="H2314" s="467" t="s">
        <v>2858</v>
      </c>
      <c r="I2314" s="467" t="s">
        <v>2248</v>
      </c>
      <c r="J2314" s="467" t="s">
        <v>601</v>
      </c>
      <c r="K2314" s="467">
        <v>4.7699999999999996</v>
      </c>
      <c r="L2314" s="467" t="s">
        <v>10</v>
      </c>
      <c r="M2314" s="467">
        <v>5.8</v>
      </c>
      <c r="N2314" s="467" t="s">
        <v>303</v>
      </c>
      <c r="O2314" s="467" t="s">
        <v>2180</v>
      </c>
      <c r="P2314" s="467" t="s">
        <v>307</v>
      </c>
      <c r="Q2314" s="467" t="s">
        <v>2168</v>
      </c>
      <c r="R2314" s="467" t="s">
        <v>2168</v>
      </c>
      <c r="S2314" s="467" t="s">
        <v>61</v>
      </c>
      <c r="T2314" s="467" t="s">
        <v>240</v>
      </c>
      <c r="U2314" s="467" t="s">
        <v>302</v>
      </c>
      <c r="V2314" s="467">
        <v>5.27</v>
      </c>
      <c r="W2314" s="467">
        <v>5.8</v>
      </c>
    </row>
    <row r="2315" spans="1:23">
      <c r="A2315" s="467"/>
      <c r="B2315" s="467"/>
      <c r="C2315" s="468" t="s">
        <v>5318</v>
      </c>
      <c r="D2315" s="467" t="s">
        <v>222</v>
      </c>
      <c r="E2315" s="467" t="s">
        <v>259</v>
      </c>
      <c r="F2315" s="472">
        <v>43738</v>
      </c>
      <c r="G2315" s="467" t="s">
        <v>1724</v>
      </c>
      <c r="H2315" s="467" t="s">
        <v>2858</v>
      </c>
      <c r="I2315" s="467" t="s">
        <v>2248</v>
      </c>
      <c r="J2315" s="467" t="s">
        <v>602</v>
      </c>
      <c r="K2315" s="467">
        <v>4.7699999999999996</v>
      </c>
      <c r="L2315" s="467" t="s">
        <v>10</v>
      </c>
      <c r="M2315" s="467">
        <v>5.8</v>
      </c>
      <c r="N2315" s="467" t="s">
        <v>303</v>
      </c>
      <c r="O2315" s="467" t="s">
        <v>2180</v>
      </c>
      <c r="P2315" s="467" t="s">
        <v>307</v>
      </c>
      <c r="Q2315" s="467" t="s">
        <v>2168</v>
      </c>
      <c r="R2315" s="467" t="s">
        <v>2168</v>
      </c>
      <c r="S2315" s="467" t="s">
        <v>61</v>
      </c>
      <c r="T2315" s="467" t="s">
        <v>240</v>
      </c>
      <c r="U2315" s="467" t="s">
        <v>302</v>
      </c>
      <c r="V2315" s="467">
        <v>5.27</v>
      </c>
      <c r="W2315" s="467">
        <v>5.8</v>
      </c>
    </row>
    <row r="2316" spans="1:23">
      <c r="A2316" s="467"/>
      <c r="B2316" s="467"/>
      <c r="C2316" s="468" t="s">
        <v>5319</v>
      </c>
      <c r="D2316" s="467" t="s">
        <v>222</v>
      </c>
      <c r="E2316" s="467" t="s">
        <v>259</v>
      </c>
      <c r="F2316" s="472">
        <v>43738</v>
      </c>
      <c r="G2316" s="467" t="s">
        <v>1724</v>
      </c>
      <c r="H2316" s="467" t="s">
        <v>2858</v>
      </c>
      <c r="I2316" s="467" t="s">
        <v>2248</v>
      </c>
      <c r="J2316" s="467" t="s">
        <v>603</v>
      </c>
      <c r="K2316" s="467">
        <v>4.7699999999999996</v>
      </c>
      <c r="L2316" s="467" t="s">
        <v>10</v>
      </c>
      <c r="M2316" s="467">
        <v>5.8</v>
      </c>
      <c r="N2316" s="467" t="s">
        <v>303</v>
      </c>
      <c r="O2316" s="467" t="s">
        <v>2180</v>
      </c>
      <c r="P2316" s="467" t="s">
        <v>307</v>
      </c>
      <c r="Q2316" s="467" t="s">
        <v>2168</v>
      </c>
      <c r="R2316" s="467" t="s">
        <v>2168</v>
      </c>
      <c r="S2316" s="467" t="s">
        <v>61</v>
      </c>
      <c r="T2316" s="467" t="s">
        <v>240</v>
      </c>
      <c r="U2316" s="467" t="s">
        <v>302</v>
      </c>
      <c r="V2316" s="467">
        <v>5.27</v>
      </c>
      <c r="W2316" s="467">
        <v>5.8</v>
      </c>
    </row>
    <row r="2317" spans="1:23">
      <c r="A2317" s="467"/>
      <c r="B2317" s="467"/>
      <c r="C2317" s="468" t="s">
        <v>5320</v>
      </c>
      <c r="D2317" s="467" t="s">
        <v>222</v>
      </c>
      <c r="E2317" s="467" t="s">
        <v>259</v>
      </c>
      <c r="F2317" s="472">
        <v>43738</v>
      </c>
      <c r="G2317" s="467" t="s">
        <v>1724</v>
      </c>
      <c r="H2317" s="467" t="s">
        <v>2858</v>
      </c>
      <c r="I2317" s="467" t="s">
        <v>2248</v>
      </c>
      <c r="J2317" s="467" t="s">
        <v>605</v>
      </c>
      <c r="K2317" s="467">
        <v>4.7699999999999996</v>
      </c>
      <c r="L2317" s="467" t="s">
        <v>10</v>
      </c>
      <c r="M2317" s="467">
        <v>5.8</v>
      </c>
      <c r="N2317" s="467" t="s">
        <v>303</v>
      </c>
      <c r="O2317" s="467" t="s">
        <v>2180</v>
      </c>
      <c r="P2317" s="467" t="s">
        <v>307</v>
      </c>
      <c r="Q2317" s="467" t="s">
        <v>2168</v>
      </c>
      <c r="R2317" s="467" t="s">
        <v>2168</v>
      </c>
      <c r="S2317" s="467" t="s">
        <v>61</v>
      </c>
      <c r="T2317" s="467" t="s">
        <v>240</v>
      </c>
      <c r="U2317" s="467" t="s">
        <v>302</v>
      </c>
      <c r="V2317" s="467">
        <v>5.27</v>
      </c>
      <c r="W2317" s="467">
        <v>5.8</v>
      </c>
    </row>
    <row r="2318" spans="1:23">
      <c r="A2318" s="467"/>
      <c r="B2318" s="467"/>
      <c r="C2318" s="468" t="s">
        <v>5321</v>
      </c>
      <c r="D2318" s="467" t="s">
        <v>222</v>
      </c>
      <c r="E2318" s="467" t="s">
        <v>259</v>
      </c>
      <c r="F2318" s="472">
        <v>43738</v>
      </c>
      <c r="G2318" s="467" t="s">
        <v>1724</v>
      </c>
      <c r="H2318" s="467" t="s">
        <v>2858</v>
      </c>
      <c r="I2318" s="467" t="s">
        <v>2248</v>
      </c>
      <c r="J2318" s="467" t="s">
        <v>1306</v>
      </c>
      <c r="K2318" s="467">
        <v>4.7699999999999996</v>
      </c>
      <c r="L2318" s="467" t="s">
        <v>10</v>
      </c>
      <c r="M2318" s="467">
        <v>5.8</v>
      </c>
      <c r="N2318" s="467" t="s">
        <v>303</v>
      </c>
      <c r="O2318" s="467" t="s">
        <v>2180</v>
      </c>
      <c r="P2318" s="467" t="s">
        <v>307</v>
      </c>
      <c r="Q2318" s="467" t="s">
        <v>2168</v>
      </c>
      <c r="R2318" s="467" t="s">
        <v>2168</v>
      </c>
      <c r="S2318" s="467" t="s">
        <v>61</v>
      </c>
      <c r="T2318" s="467" t="s">
        <v>240</v>
      </c>
      <c r="U2318" s="467" t="s">
        <v>302</v>
      </c>
      <c r="V2318" s="467">
        <v>5.27</v>
      </c>
      <c r="W2318" s="467">
        <v>5.8</v>
      </c>
    </row>
    <row r="2319" spans="1:23">
      <c r="A2319" s="467"/>
      <c r="B2319" s="467"/>
      <c r="C2319" s="468" t="s">
        <v>5322</v>
      </c>
      <c r="D2319" s="467" t="s">
        <v>222</v>
      </c>
      <c r="E2319" s="467" t="s">
        <v>259</v>
      </c>
      <c r="F2319" s="472">
        <v>43738</v>
      </c>
      <c r="G2319" s="467" t="s">
        <v>1724</v>
      </c>
      <c r="H2319" s="467" t="s">
        <v>2858</v>
      </c>
      <c r="I2319" s="467" t="s">
        <v>2248</v>
      </c>
      <c r="J2319" s="467" t="s">
        <v>1727</v>
      </c>
      <c r="K2319" s="467">
        <v>444.41</v>
      </c>
      <c r="L2319" s="467" t="s">
        <v>10</v>
      </c>
      <c r="M2319" s="467">
        <v>540.48</v>
      </c>
      <c r="N2319" s="467" t="s">
        <v>303</v>
      </c>
      <c r="O2319" s="467" t="s">
        <v>2180</v>
      </c>
      <c r="P2319" s="467" t="s">
        <v>307</v>
      </c>
      <c r="Q2319" s="467" t="s">
        <v>2168</v>
      </c>
      <c r="R2319" s="467" t="s">
        <v>2168</v>
      </c>
      <c r="S2319" s="467" t="s">
        <v>61</v>
      </c>
      <c r="T2319" s="467" t="s">
        <v>240</v>
      </c>
      <c r="U2319" s="467" t="s">
        <v>302</v>
      </c>
      <c r="V2319" s="467">
        <v>490.89</v>
      </c>
      <c r="W2319" s="467">
        <v>540.48</v>
      </c>
    </row>
    <row r="2320" spans="1:23">
      <c r="A2320" s="467"/>
      <c r="B2320" s="467"/>
      <c r="C2320" s="468" t="s">
        <v>5323</v>
      </c>
      <c r="D2320" s="467" t="s">
        <v>222</v>
      </c>
      <c r="E2320" s="467" t="s">
        <v>259</v>
      </c>
      <c r="F2320" s="472">
        <v>43738</v>
      </c>
      <c r="G2320" s="467" t="s">
        <v>1724</v>
      </c>
      <c r="H2320" s="467" t="s">
        <v>2858</v>
      </c>
      <c r="I2320" s="467" t="s">
        <v>2248</v>
      </c>
      <c r="J2320" s="467" t="s">
        <v>1725</v>
      </c>
      <c r="K2320" s="467">
        <v>2.74</v>
      </c>
      <c r="L2320" s="467" t="s">
        <v>10</v>
      </c>
      <c r="M2320" s="467">
        <v>3.33</v>
      </c>
      <c r="N2320" s="467" t="s">
        <v>303</v>
      </c>
      <c r="O2320" s="467" t="s">
        <v>2180</v>
      </c>
      <c r="P2320" s="467" t="s">
        <v>307</v>
      </c>
      <c r="Q2320" s="467" t="s">
        <v>2168</v>
      </c>
      <c r="R2320" s="467" t="s">
        <v>2168</v>
      </c>
      <c r="S2320" s="467" t="s">
        <v>61</v>
      </c>
      <c r="T2320" s="467" t="s">
        <v>240</v>
      </c>
      <c r="U2320" s="467" t="s">
        <v>302</v>
      </c>
      <c r="V2320" s="467">
        <v>3.03</v>
      </c>
      <c r="W2320" s="467">
        <v>3.33</v>
      </c>
    </row>
    <row r="2321" spans="1:23">
      <c r="A2321" s="467"/>
      <c r="B2321" s="467"/>
      <c r="C2321" s="468" t="s">
        <v>5324</v>
      </c>
      <c r="D2321" s="467" t="s">
        <v>222</v>
      </c>
      <c r="E2321" s="467" t="s">
        <v>259</v>
      </c>
      <c r="F2321" s="472">
        <v>43738</v>
      </c>
      <c r="G2321" s="467" t="s">
        <v>1724</v>
      </c>
      <c r="H2321" s="467" t="s">
        <v>2858</v>
      </c>
      <c r="I2321" s="467" t="s">
        <v>2248</v>
      </c>
      <c r="J2321" s="467" t="s">
        <v>1725</v>
      </c>
      <c r="K2321" s="467">
        <v>3.18</v>
      </c>
      <c r="L2321" s="467" t="s">
        <v>10</v>
      </c>
      <c r="M2321" s="467">
        <v>3.87</v>
      </c>
      <c r="N2321" s="467" t="s">
        <v>303</v>
      </c>
      <c r="O2321" s="467" t="s">
        <v>2180</v>
      </c>
      <c r="P2321" s="467" t="s">
        <v>307</v>
      </c>
      <c r="Q2321" s="467" t="s">
        <v>2168</v>
      </c>
      <c r="R2321" s="467" t="s">
        <v>2168</v>
      </c>
      <c r="S2321" s="467" t="s">
        <v>61</v>
      </c>
      <c r="T2321" s="467" t="s">
        <v>240</v>
      </c>
      <c r="U2321" s="467" t="s">
        <v>302</v>
      </c>
      <c r="V2321" s="467">
        <v>3.51</v>
      </c>
      <c r="W2321" s="467">
        <v>3.87</v>
      </c>
    </row>
    <row r="2322" spans="1:23">
      <c r="A2322" s="467"/>
      <c r="B2322" s="467"/>
      <c r="C2322" s="468" t="s">
        <v>5325</v>
      </c>
      <c r="D2322" s="467" t="s">
        <v>222</v>
      </c>
      <c r="E2322" s="467" t="s">
        <v>259</v>
      </c>
      <c r="F2322" s="472">
        <v>43738</v>
      </c>
      <c r="G2322" s="467" t="s">
        <v>1724</v>
      </c>
      <c r="H2322" s="467" t="s">
        <v>2858</v>
      </c>
      <c r="I2322" s="467" t="s">
        <v>2248</v>
      </c>
      <c r="J2322" s="467" t="s">
        <v>1728</v>
      </c>
      <c r="K2322" s="467">
        <v>2.1</v>
      </c>
      <c r="L2322" s="467" t="s">
        <v>10</v>
      </c>
      <c r="M2322" s="467">
        <v>2.56</v>
      </c>
      <c r="N2322" s="467" t="s">
        <v>303</v>
      </c>
      <c r="O2322" s="467" t="s">
        <v>2180</v>
      </c>
      <c r="P2322" s="467" t="s">
        <v>307</v>
      </c>
      <c r="Q2322" s="467" t="s">
        <v>2168</v>
      </c>
      <c r="R2322" s="467" t="s">
        <v>2168</v>
      </c>
      <c r="S2322" s="467" t="s">
        <v>61</v>
      </c>
      <c r="T2322" s="467" t="s">
        <v>240</v>
      </c>
      <c r="U2322" s="467" t="s">
        <v>302</v>
      </c>
      <c r="V2322" s="467">
        <v>2.3199999999999998</v>
      </c>
      <c r="W2322" s="467">
        <v>2.56</v>
      </c>
    </row>
    <row r="2323" spans="1:23">
      <c r="A2323" s="467"/>
      <c r="B2323" s="467"/>
      <c r="C2323" s="468" t="s">
        <v>5326</v>
      </c>
      <c r="D2323" s="467" t="s">
        <v>222</v>
      </c>
      <c r="E2323" s="467" t="s">
        <v>259</v>
      </c>
      <c r="F2323" s="472">
        <v>43738</v>
      </c>
      <c r="G2323" s="467" t="s">
        <v>1724</v>
      </c>
      <c r="H2323" s="467" t="s">
        <v>2858</v>
      </c>
      <c r="I2323" s="467" t="s">
        <v>2248</v>
      </c>
      <c r="J2323" s="467" t="s">
        <v>1729</v>
      </c>
      <c r="K2323" s="467">
        <v>1.32</v>
      </c>
      <c r="L2323" s="467" t="s">
        <v>10</v>
      </c>
      <c r="M2323" s="467">
        <v>1.6</v>
      </c>
      <c r="N2323" s="467" t="s">
        <v>303</v>
      </c>
      <c r="O2323" s="467" t="s">
        <v>2180</v>
      </c>
      <c r="P2323" s="467" t="s">
        <v>307</v>
      </c>
      <c r="Q2323" s="467" t="s">
        <v>2168</v>
      </c>
      <c r="R2323" s="467" t="s">
        <v>2168</v>
      </c>
      <c r="S2323" s="467" t="s">
        <v>61</v>
      </c>
      <c r="T2323" s="467" t="s">
        <v>240</v>
      </c>
      <c r="U2323" s="467" t="s">
        <v>302</v>
      </c>
      <c r="V2323" s="467">
        <v>1.46</v>
      </c>
      <c r="W2323" s="467">
        <v>1.6</v>
      </c>
    </row>
    <row r="2324" spans="1:23">
      <c r="A2324" s="467"/>
      <c r="B2324" s="467"/>
      <c r="C2324" s="468" t="s">
        <v>5327</v>
      </c>
      <c r="D2324" s="467" t="s">
        <v>222</v>
      </c>
      <c r="E2324" s="467" t="s">
        <v>259</v>
      </c>
      <c r="F2324" s="472">
        <v>43738</v>
      </c>
      <c r="G2324" s="467" t="s">
        <v>1724</v>
      </c>
      <c r="H2324" s="467" t="s">
        <v>2858</v>
      </c>
      <c r="I2324" s="467" t="s">
        <v>2248</v>
      </c>
      <c r="J2324" s="467" t="s">
        <v>1730</v>
      </c>
      <c r="K2324" s="467">
        <v>8.2200000000000006</v>
      </c>
      <c r="L2324" s="467" t="s">
        <v>10</v>
      </c>
      <c r="M2324" s="467">
        <v>10</v>
      </c>
      <c r="N2324" s="467" t="s">
        <v>303</v>
      </c>
      <c r="O2324" s="467" t="s">
        <v>2180</v>
      </c>
      <c r="P2324" s="467" t="s">
        <v>307</v>
      </c>
      <c r="Q2324" s="467" t="s">
        <v>2168</v>
      </c>
      <c r="R2324" s="467" t="s">
        <v>2168</v>
      </c>
      <c r="S2324" s="467" t="s">
        <v>61</v>
      </c>
      <c r="T2324" s="467" t="s">
        <v>240</v>
      </c>
      <c r="U2324" s="467" t="s">
        <v>302</v>
      </c>
      <c r="V2324" s="467">
        <v>9.08</v>
      </c>
      <c r="W2324" s="467">
        <v>10</v>
      </c>
    </row>
    <row r="2325" spans="1:23">
      <c r="A2325" s="467"/>
      <c r="B2325" s="467"/>
      <c r="C2325" s="468" t="s">
        <v>5328</v>
      </c>
      <c r="D2325" s="467" t="s">
        <v>222</v>
      </c>
      <c r="E2325" s="467" t="s">
        <v>259</v>
      </c>
      <c r="F2325" s="472">
        <v>43738</v>
      </c>
      <c r="G2325" s="467" t="s">
        <v>1724</v>
      </c>
      <c r="H2325" s="467" t="s">
        <v>2858</v>
      </c>
      <c r="I2325" s="467" t="s">
        <v>2248</v>
      </c>
      <c r="J2325" s="467" t="s">
        <v>1731</v>
      </c>
      <c r="K2325" s="467">
        <v>15.27</v>
      </c>
      <c r="L2325" s="467" t="s">
        <v>10</v>
      </c>
      <c r="M2325" s="467">
        <v>18.57</v>
      </c>
      <c r="N2325" s="467" t="s">
        <v>303</v>
      </c>
      <c r="O2325" s="467" t="s">
        <v>2180</v>
      </c>
      <c r="P2325" s="467" t="s">
        <v>307</v>
      </c>
      <c r="Q2325" s="467" t="s">
        <v>2168</v>
      </c>
      <c r="R2325" s="467" t="s">
        <v>2168</v>
      </c>
      <c r="S2325" s="467" t="s">
        <v>61</v>
      </c>
      <c r="T2325" s="467" t="s">
        <v>240</v>
      </c>
      <c r="U2325" s="467" t="s">
        <v>302</v>
      </c>
      <c r="V2325" s="467">
        <v>16.87</v>
      </c>
      <c r="W2325" s="467">
        <v>18.57</v>
      </c>
    </row>
    <row r="2326" spans="1:23">
      <c r="A2326" s="467"/>
      <c r="B2326" s="467"/>
      <c r="C2326" s="468" t="s">
        <v>5329</v>
      </c>
      <c r="D2326" s="467" t="s">
        <v>222</v>
      </c>
      <c r="E2326" s="467" t="s">
        <v>259</v>
      </c>
      <c r="F2326" s="472">
        <v>43738</v>
      </c>
      <c r="G2326" s="467" t="s">
        <v>1724</v>
      </c>
      <c r="H2326" s="467" t="s">
        <v>2858</v>
      </c>
      <c r="I2326" s="467" t="s">
        <v>2248</v>
      </c>
      <c r="J2326" s="467" t="s">
        <v>1732</v>
      </c>
      <c r="K2326" s="467">
        <v>87.6</v>
      </c>
      <c r="L2326" s="467" t="s">
        <v>10</v>
      </c>
      <c r="M2326" s="467">
        <v>106.54</v>
      </c>
      <c r="N2326" s="467" t="s">
        <v>303</v>
      </c>
      <c r="O2326" s="467" t="s">
        <v>2180</v>
      </c>
      <c r="P2326" s="467" t="s">
        <v>307</v>
      </c>
      <c r="Q2326" s="467" t="s">
        <v>2168</v>
      </c>
      <c r="R2326" s="467" t="s">
        <v>2168</v>
      </c>
      <c r="S2326" s="467" t="s">
        <v>61</v>
      </c>
      <c r="T2326" s="467" t="s">
        <v>240</v>
      </c>
      <c r="U2326" s="467" t="s">
        <v>302</v>
      </c>
      <c r="V2326" s="467">
        <v>96.76</v>
      </c>
      <c r="W2326" s="467">
        <v>106.54</v>
      </c>
    </row>
    <row r="2327" spans="1:23">
      <c r="A2327" s="467"/>
      <c r="B2327" s="467"/>
      <c r="C2327" s="468" t="s">
        <v>5330</v>
      </c>
      <c r="D2327" s="467" t="s">
        <v>222</v>
      </c>
      <c r="E2327" s="467" t="s">
        <v>259</v>
      </c>
      <c r="F2327" s="472">
        <v>43738</v>
      </c>
      <c r="G2327" s="467" t="s">
        <v>1724</v>
      </c>
      <c r="H2327" s="467" t="s">
        <v>2858</v>
      </c>
      <c r="I2327" s="467" t="s">
        <v>2248</v>
      </c>
      <c r="J2327" s="467" t="s">
        <v>1733</v>
      </c>
      <c r="K2327" s="467">
        <v>65.31</v>
      </c>
      <c r="L2327" s="467" t="s">
        <v>10</v>
      </c>
      <c r="M2327" s="467">
        <v>79.430000000000007</v>
      </c>
      <c r="N2327" s="467" t="s">
        <v>303</v>
      </c>
      <c r="O2327" s="467" t="s">
        <v>2180</v>
      </c>
      <c r="P2327" s="467" t="s">
        <v>307</v>
      </c>
      <c r="Q2327" s="467" t="s">
        <v>2168</v>
      </c>
      <c r="R2327" s="467" t="s">
        <v>2168</v>
      </c>
      <c r="S2327" s="467" t="s">
        <v>61</v>
      </c>
      <c r="T2327" s="467" t="s">
        <v>240</v>
      </c>
      <c r="U2327" s="467" t="s">
        <v>302</v>
      </c>
      <c r="V2327" s="467">
        <v>72.14</v>
      </c>
      <c r="W2327" s="467">
        <v>79.430000000000007</v>
      </c>
    </row>
    <row r="2328" spans="1:23">
      <c r="A2328" s="467"/>
      <c r="B2328" s="467"/>
      <c r="C2328" s="468" t="s">
        <v>5331</v>
      </c>
      <c r="D2328" s="467" t="s">
        <v>222</v>
      </c>
      <c r="E2328" s="467" t="s">
        <v>259</v>
      </c>
      <c r="F2328" s="472">
        <v>43738</v>
      </c>
      <c r="G2328" s="467" t="s">
        <v>1724</v>
      </c>
      <c r="H2328" s="467" t="s">
        <v>2858</v>
      </c>
      <c r="I2328" s="467" t="s">
        <v>2248</v>
      </c>
      <c r="J2328" s="467" t="s">
        <v>1725</v>
      </c>
      <c r="K2328" s="467">
        <v>2.58</v>
      </c>
      <c r="L2328" s="467" t="s">
        <v>10</v>
      </c>
      <c r="M2328" s="467">
        <v>3.14</v>
      </c>
      <c r="N2328" s="467" t="s">
        <v>303</v>
      </c>
      <c r="O2328" s="467" t="s">
        <v>2180</v>
      </c>
      <c r="P2328" s="467" t="s">
        <v>307</v>
      </c>
      <c r="Q2328" s="467" t="s">
        <v>2168</v>
      </c>
      <c r="R2328" s="467" t="s">
        <v>2168</v>
      </c>
      <c r="S2328" s="467" t="s">
        <v>61</v>
      </c>
      <c r="T2328" s="467" t="s">
        <v>240</v>
      </c>
      <c r="U2328" s="467" t="s">
        <v>302</v>
      </c>
      <c r="V2328" s="467">
        <v>2.85</v>
      </c>
      <c r="W2328" s="467">
        <v>3.14</v>
      </c>
    </row>
    <row r="2329" spans="1:23">
      <c r="A2329" s="467"/>
      <c r="B2329" s="467"/>
      <c r="C2329" s="468" t="s">
        <v>5332</v>
      </c>
      <c r="D2329" s="467" t="s">
        <v>222</v>
      </c>
      <c r="E2329" s="467" t="s">
        <v>259</v>
      </c>
      <c r="F2329" s="472">
        <v>43738</v>
      </c>
      <c r="G2329" s="467" t="s">
        <v>1724</v>
      </c>
      <c r="H2329" s="467" t="s">
        <v>2858</v>
      </c>
      <c r="I2329" s="467" t="s">
        <v>2248</v>
      </c>
      <c r="J2329" s="467" t="s">
        <v>1725</v>
      </c>
      <c r="K2329" s="467">
        <v>11.5</v>
      </c>
      <c r="L2329" s="467" t="s">
        <v>10</v>
      </c>
      <c r="M2329" s="467">
        <v>13.98</v>
      </c>
      <c r="N2329" s="467" t="s">
        <v>303</v>
      </c>
      <c r="O2329" s="467" t="s">
        <v>2180</v>
      </c>
      <c r="P2329" s="467" t="s">
        <v>307</v>
      </c>
      <c r="Q2329" s="467" t="s">
        <v>2168</v>
      </c>
      <c r="R2329" s="467" t="s">
        <v>2168</v>
      </c>
      <c r="S2329" s="467" t="s">
        <v>61</v>
      </c>
      <c r="T2329" s="467" t="s">
        <v>240</v>
      </c>
      <c r="U2329" s="467" t="s">
        <v>302</v>
      </c>
      <c r="V2329" s="467">
        <v>12.7</v>
      </c>
      <c r="W2329" s="467">
        <v>13.98</v>
      </c>
    </row>
    <row r="2330" spans="1:23">
      <c r="A2330" s="467"/>
      <c r="B2330" s="467"/>
      <c r="C2330" s="468" t="s">
        <v>5333</v>
      </c>
      <c r="D2330" s="467" t="s">
        <v>222</v>
      </c>
      <c r="E2330" s="467" t="s">
        <v>259</v>
      </c>
      <c r="F2330" s="472">
        <v>43738</v>
      </c>
      <c r="G2330" s="467" t="s">
        <v>1724</v>
      </c>
      <c r="H2330" s="467" t="s">
        <v>2858</v>
      </c>
      <c r="I2330" s="467" t="s">
        <v>2248</v>
      </c>
      <c r="J2330" s="467" t="s">
        <v>1725</v>
      </c>
      <c r="K2330" s="467">
        <v>4.5999999999999996</v>
      </c>
      <c r="L2330" s="467" t="s">
        <v>10</v>
      </c>
      <c r="M2330" s="467">
        <v>5.6</v>
      </c>
      <c r="N2330" s="467" t="s">
        <v>303</v>
      </c>
      <c r="O2330" s="467" t="s">
        <v>2180</v>
      </c>
      <c r="P2330" s="467" t="s">
        <v>307</v>
      </c>
      <c r="Q2330" s="467" t="s">
        <v>2168</v>
      </c>
      <c r="R2330" s="467" t="s">
        <v>2168</v>
      </c>
      <c r="S2330" s="467" t="s">
        <v>61</v>
      </c>
      <c r="T2330" s="467" t="s">
        <v>240</v>
      </c>
      <c r="U2330" s="467" t="s">
        <v>302</v>
      </c>
      <c r="V2330" s="467">
        <v>5.08</v>
      </c>
      <c r="W2330" s="467">
        <v>5.6</v>
      </c>
    </row>
    <row r="2331" spans="1:23">
      <c r="A2331" s="467"/>
      <c r="B2331" s="467"/>
      <c r="C2331" s="468" t="s">
        <v>5334</v>
      </c>
      <c r="D2331" s="467" t="s">
        <v>222</v>
      </c>
      <c r="E2331" s="467" t="s">
        <v>259</v>
      </c>
      <c r="F2331" s="472">
        <v>43738</v>
      </c>
      <c r="G2331" s="467" t="s">
        <v>1724</v>
      </c>
      <c r="H2331" s="467" t="s">
        <v>2858</v>
      </c>
      <c r="I2331" s="467" t="s">
        <v>2248</v>
      </c>
      <c r="J2331" s="467" t="s">
        <v>1725</v>
      </c>
      <c r="K2331" s="467">
        <v>1.6</v>
      </c>
      <c r="L2331" s="467" t="s">
        <v>10</v>
      </c>
      <c r="M2331" s="467">
        <v>1.94</v>
      </c>
      <c r="N2331" s="467" t="s">
        <v>303</v>
      </c>
      <c r="O2331" s="467" t="s">
        <v>2180</v>
      </c>
      <c r="P2331" s="467" t="s">
        <v>307</v>
      </c>
      <c r="Q2331" s="467" t="s">
        <v>2168</v>
      </c>
      <c r="R2331" s="467" t="s">
        <v>2168</v>
      </c>
      <c r="S2331" s="467" t="s">
        <v>61</v>
      </c>
      <c r="T2331" s="467" t="s">
        <v>240</v>
      </c>
      <c r="U2331" s="467" t="s">
        <v>302</v>
      </c>
      <c r="V2331" s="467">
        <v>1.77</v>
      </c>
      <c r="W2331" s="467">
        <v>1.94</v>
      </c>
    </row>
    <row r="2332" spans="1:23">
      <c r="A2332" s="467"/>
      <c r="B2332" s="467"/>
      <c r="C2332" s="468" t="s">
        <v>5335</v>
      </c>
      <c r="D2332" s="467" t="s">
        <v>222</v>
      </c>
      <c r="E2332" s="467" t="s">
        <v>259</v>
      </c>
      <c r="F2332" s="472">
        <v>43738</v>
      </c>
      <c r="G2332" s="467" t="s">
        <v>1724</v>
      </c>
      <c r="H2332" s="467" t="s">
        <v>2858</v>
      </c>
      <c r="I2332" s="467" t="s">
        <v>2248</v>
      </c>
      <c r="J2332" s="467" t="s">
        <v>1725</v>
      </c>
      <c r="K2332" s="467">
        <v>3.17</v>
      </c>
      <c r="L2332" s="467" t="s">
        <v>10</v>
      </c>
      <c r="M2332" s="467">
        <v>3.86</v>
      </c>
      <c r="N2332" s="467" t="s">
        <v>303</v>
      </c>
      <c r="O2332" s="467" t="s">
        <v>2180</v>
      </c>
      <c r="P2332" s="467" t="s">
        <v>307</v>
      </c>
      <c r="Q2332" s="467" t="s">
        <v>2168</v>
      </c>
      <c r="R2332" s="467" t="s">
        <v>2168</v>
      </c>
      <c r="S2332" s="467" t="s">
        <v>61</v>
      </c>
      <c r="T2332" s="467" t="s">
        <v>240</v>
      </c>
      <c r="U2332" s="467" t="s">
        <v>302</v>
      </c>
      <c r="V2332" s="467">
        <v>3.5</v>
      </c>
      <c r="W2332" s="467">
        <v>3.86</v>
      </c>
    </row>
    <row r="2333" spans="1:23">
      <c r="A2333" s="467"/>
      <c r="B2333" s="467"/>
      <c r="C2333" s="468" t="s">
        <v>5336</v>
      </c>
      <c r="D2333" s="467" t="s">
        <v>222</v>
      </c>
      <c r="E2333" s="467" t="s">
        <v>259</v>
      </c>
      <c r="F2333" s="472">
        <v>43738</v>
      </c>
      <c r="G2333" s="467" t="s">
        <v>1724</v>
      </c>
      <c r="H2333" s="467" t="s">
        <v>2858</v>
      </c>
      <c r="I2333" s="467" t="s">
        <v>2248</v>
      </c>
      <c r="J2333" s="467" t="s">
        <v>1734</v>
      </c>
      <c r="K2333" s="467">
        <v>110.8</v>
      </c>
      <c r="L2333" s="467" t="s">
        <v>10</v>
      </c>
      <c r="M2333" s="467">
        <v>134.75</v>
      </c>
      <c r="N2333" s="467" t="s">
        <v>303</v>
      </c>
      <c r="O2333" s="467" t="s">
        <v>2180</v>
      </c>
      <c r="P2333" s="467" t="s">
        <v>307</v>
      </c>
      <c r="Q2333" s="467" t="s">
        <v>2168</v>
      </c>
      <c r="R2333" s="467" t="s">
        <v>2168</v>
      </c>
      <c r="S2333" s="467" t="s">
        <v>61</v>
      </c>
      <c r="T2333" s="467" t="s">
        <v>240</v>
      </c>
      <c r="U2333" s="467" t="s">
        <v>302</v>
      </c>
      <c r="V2333" s="467">
        <v>122.39</v>
      </c>
      <c r="W2333" s="467">
        <v>134.75</v>
      </c>
    </row>
    <row r="2334" spans="1:23">
      <c r="A2334" s="467"/>
      <c r="B2334" s="467"/>
      <c r="C2334" s="468" t="s">
        <v>5337</v>
      </c>
      <c r="D2334" s="467" t="s">
        <v>222</v>
      </c>
      <c r="E2334" s="467" t="s">
        <v>259</v>
      </c>
      <c r="F2334" s="472">
        <v>43738</v>
      </c>
      <c r="G2334" s="467" t="s">
        <v>1724</v>
      </c>
      <c r="H2334" s="467" t="s">
        <v>2858</v>
      </c>
      <c r="I2334" s="467" t="s">
        <v>2248</v>
      </c>
      <c r="J2334" s="467" t="s">
        <v>1725</v>
      </c>
      <c r="K2334" s="467">
        <v>3.34</v>
      </c>
      <c r="L2334" s="467" t="s">
        <v>10</v>
      </c>
      <c r="M2334" s="467">
        <v>4.0599999999999996</v>
      </c>
      <c r="N2334" s="467" t="s">
        <v>303</v>
      </c>
      <c r="O2334" s="467" t="s">
        <v>2180</v>
      </c>
      <c r="P2334" s="467" t="s">
        <v>307</v>
      </c>
      <c r="Q2334" s="467" t="s">
        <v>2168</v>
      </c>
      <c r="R2334" s="467" t="s">
        <v>2168</v>
      </c>
      <c r="S2334" s="467" t="s">
        <v>61</v>
      </c>
      <c r="T2334" s="467" t="s">
        <v>240</v>
      </c>
      <c r="U2334" s="467" t="s">
        <v>302</v>
      </c>
      <c r="V2334" s="467">
        <v>3.69</v>
      </c>
      <c r="W2334" s="467">
        <v>4.0599999999999996</v>
      </c>
    </row>
    <row r="2335" spans="1:23">
      <c r="A2335" s="467"/>
      <c r="B2335" s="467"/>
      <c r="C2335" s="468" t="s">
        <v>5338</v>
      </c>
      <c r="D2335" s="467" t="s">
        <v>222</v>
      </c>
      <c r="E2335" s="467" t="s">
        <v>259</v>
      </c>
      <c r="F2335" s="472">
        <v>43738</v>
      </c>
      <c r="G2335" s="467" t="s">
        <v>1724</v>
      </c>
      <c r="H2335" s="467" t="s">
        <v>2858</v>
      </c>
      <c r="I2335" s="467" t="s">
        <v>2248</v>
      </c>
      <c r="J2335" s="467" t="s">
        <v>1725</v>
      </c>
      <c r="K2335" s="467">
        <v>1.42</v>
      </c>
      <c r="L2335" s="467" t="s">
        <v>10</v>
      </c>
      <c r="M2335" s="467">
        <v>1.73</v>
      </c>
      <c r="N2335" s="467" t="s">
        <v>303</v>
      </c>
      <c r="O2335" s="467" t="s">
        <v>2180</v>
      </c>
      <c r="P2335" s="467" t="s">
        <v>307</v>
      </c>
      <c r="Q2335" s="467" t="s">
        <v>2168</v>
      </c>
      <c r="R2335" s="467" t="s">
        <v>2168</v>
      </c>
      <c r="S2335" s="467" t="s">
        <v>61</v>
      </c>
      <c r="T2335" s="467" t="s">
        <v>240</v>
      </c>
      <c r="U2335" s="467" t="s">
        <v>302</v>
      </c>
      <c r="V2335" s="467">
        <v>1.57</v>
      </c>
      <c r="W2335" s="467">
        <v>1.73</v>
      </c>
    </row>
    <row r="2336" spans="1:23">
      <c r="A2336" s="467"/>
      <c r="B2336" s="467"/>
      <c r="C2336" s="468" t="s">
        <v>5339</v>
      </c>
      <c r="D2336" s="467" t="s">
        <v>222</v>
      </c>
      <c r="E2336" s="467" t="s">
        <v>259</v>
      </c>
      <c r="F2336" s="472">
        <v>43738</v>
      </c>
      <c r="G2336" s="467" t="s">
        <v>1724</v>
      </c>
      <c r="H2336" s="467" t="s">
        <v>2858</v>
      </c>
      <c r="I2336" s="467" t="s">
        <v>2248</v>
      </c>
      <c r="J2336" s="467" t="s">
        <v>1725</v>
      </c>
      <c r="K2336" s="467">
        <v>1.59</v>
      </c>
      <c r="L2336" s="467" t="s">
        <v>10</v>
      </c>
      <c r="M2336" s="467">
        <v>1.93</v>
      </c>
      <c r="N2336" s="467" t="s">
        <v>303</v>
      </c>
      <c r="O2336" s="467" t="s">
        <v>2180</v>
      </c>
      <c r="P2336" s="467" t="s">
        <v>307</v>
      </c>
      <c r="Q2336" s="467" t="s">
        <v>2168</v>
      </c>
      <c r="R2336" s="467" t="s">
        <v>2168</v>
      </c>
      <c r="S2336" s="467" t="s">
        <v>61</v>
      </c>
      <c r="T2336" s="467" t="s">
        <v>240</v>
      </c>
      <c r="U2336" s="467" t="s">
        <v>302</v>
      </c>
      <c r="V2336" s="467">
        <v>1.76</v>
      </c>
      <c r="W2336" s="467">
        <v>1.93</v>
      </c>
    </row>
    <row r="2337" spans="1:23">
      <c r="A2337" s="467"/>
      <c r="B2337" s="467"/>
      <c r="C2337" s="468" t="s">
        <v>5340</v>
      </c>
      <c r="D2337" s="467" t="s">
        <v>222</v>
      </c>
      <c r="E2337" s="467" t="s">
        <v>259</v>
      </c>
      <c r="F2337" s="472">
        <v>43738</v>
      </c>
      <c r="G2337" s="467" t="s">
        <v>1724</v>
      </c>
      <c r="H2337" s="467" t="s">
        <v>2858</v>
      </c>
      <c r="I2337" s="467" t="s">
        <v>2248</v>
      </c>
      <c r="J2337" s="467" t="s">
        <v>1735</v>
      </c>
      <c r="K2337" s="467">
        <v>7.8</v>
      </c>
      <c r="L2337" s="467" t="s">
        <v>10</v>
      </c>
      <c r="M2337" s="467">
        <v>9.49</v>
      </c>
      <c r="N2337" s="467" t="s">
        <v>303</v>
      </c>
      <c r="O2337" s="467" t="s">
        <v>2180</v>
      </c>
      <c r="P2337" s="467" t="s">
        <v>307</v>
      </c>
      <c r="Q2337" s="467" t="s">
        <v>2168</v>
      </c>
      <c r="R2337" s="467" t="s">
        <v>2168</v>
      </c>
      <c r="S2337" s="467" t="s">
        <v>61</v>
      </c>
      <c r="T2337" s="467" t="s">
        <v>240</v>
      </c>
      <c r="U2337" s="467" t="s">
        <v>302</v>
      </c>
      <c r="V2337" s="467">
        <v>8.6199999999999992</v>
      </c>
      <c r="W2337" s="467">
        <v>9.49</v>
      </c>
    </row>
    <row r="2338" spans="1:23">
      <c r="A2338" s="467"/>
      <c r="B2338" s="467"/>
      <c r="C2338" s="468" t="s">
        <v>5341</v>
      </c>
      <c r="D2338" s="467" t="s">
        <v>222</v>
      </c>
      <c r="E2338" s="467" t="s">
        <v>259</v>
      </c>
      <c r="F2338" s="472">
        <v>43738</v>
      </c>
      <c r="G2338" s="467" t="s">
        <v>1724</v>
      </c>
      <c r="H2338" s="467" t="s">
        <v>2858</v>
      </c>
      <c r="I2338" s="467" t="s">
        <v>2248</v>
      </c>
      <c r="J2338" s="467" t="s">
        <v>1728</v>
      </c>
      <c r="K2338" s="467">
        <v>1.26</v>
      </c>
      <c r="L2338" s="467" t="s">
        <v>10</v>
      </c>
      <c r="M2338" s="467">
        <v>1.53</v>
      </c>
      <c r="N2338" s="467" t="s">
        <v>303</v>
      </c>
      <c r="O2338" s="467" t="s">
        <v>2180</v>
      </c>
      <c r="P2338" s="467" t="s">
        <v>307</v>
      </c>
      <c r="Q2338" s="467" t="s">
        <v>2168</v>
      </c>
      <c r="R2338" s="467" t="s">
        <v>2168</v>
      </c>
      <c r="S2338" s="467" t="s">
        <v>61</v>
      </c>
      <c r="T2338" s="467" t="s">
        <v>240</v>
      </c>
      <c r="U2338" s="467" t="s">
        <v>302</v>
      </c>
      <c r="V2338" s="467">
        <v>1.39</v>
      </c>
      <c r="W2338" s="467">
        <v>1.53</v>
      </c>
    </row>
    <row r="2339" spans="1:23">
      <c r="A2339" s="467"/>
      <c r="B2339" s="467"/>
      <c r="C2339" s="468" t="s">
        <v>5342</v>
      </c>
      <c r="D2339" s="467" t="s">
        <v>222</v>
      </c>
      <c r="E2339" s="467" t="s">
        <v>259</v>
      </c>
      <c r="F2339" s="472">
        <v>43738</v>
      </c>
      <c r="G2339" s="467" t="s">
        <v>1724</v>
      </c>
      <c r="H2339" s="467" t="s">
        <v>2858</v>
      </c>
      <c r="I2339" s="467" t="s">
        <v>2248</v>
      </c>
      <c r="J2339" s="467" t="s">
        <v>1736</v>
      </c>
      <c r="K2339" s="467">
        <v>43.29</v>
      </c>
      <c r="L2339" s="467" t="s">
        <v>10</v>
      </c>
      <c r="M2339" s="467">
        <v>52.65</v>
      </c>
      <c r="N2339" s="467" t="s">
        <v>303</v>
      </c>
      <c r="O2339" s="467" t="s">
        <v>2180</v>
      </c>
      <c r="P2339" s="467" t="s">
        <v>307</v>
      </c>
      <c r="Q2339" s="467" t="s">
        <v>2168</v>
      </c>
      <c r="R2339" s="467" t="s">
        <v>2168</v>
      </c>
      <c r="S2339" s="467" t="s">
        <v>61</v>
      </c>
      <c r="T2339" s="467" t="s">
        <v>240</v>
      </c>
      <c r="U2339" s="467" t="s">
        <v>302</v>
      </c>
      <c r="V2339" s="467">
        <v>47.82</v>
      </c>
      <c r="W2339" s="467">
        <v>52.65</v>
      </c>
    </row>
    <row r="2340" spans="1:23">
      <c r="A2340" s="467"/>
      <c r="B2340" s="467"/>
      <c r="C2340" s="468" t="s">
        <v>5343</v>
      </c>
      <c r="D2340" s="467" t="s">
        <v>222</v>
      </c>
      <c r="E2340" s="467" t="s">
        <v>259</v>
      </c>
      <c r="F2340" s="472">
        <v>43738</v>
      </c>
      <c r="G2340" s="467" t="s">
        <v>1724</v>
      </c>
      <c r="H2340" s="467" t="s">
        <v>2858</v>
      </c>
      <c r="I2340" s="467" t="s">
        <v>2248</v>
      </c>
      <c r="J2340" s="467" t="s">
        <v>1737</v>
      </c>
      <c r="K2340" s="467">
        <v>6.92</v>
      </c>
      <c r="L2340" s="467" t="s">
        <v>10</v>
      </c>
      <c r="M2340" s="467">
        <v>8.42</v>
      </c>
      <c r="N2340" s="467" t="s">
        <v>303</v>
      </c>
      <c r="O2340" s="467" t="s">
        <v>2180</v>
      </c>
      <c r="P2340" s="467" t="s">
        <v>307</v>
      </c>
      <c r="Q2340" s="467" t="s">
        <v>2168</v>
      </c>
      <c r="R2340" s="467" t="s">
        <v>2168</v>
      </c>
      <c r="S2340" s="467" t="s">
        <v>61</v>
      </c>
      <c r="T2340" s="467" t="s">
        <v>240</v>
      </c>
      <c r="U2340" s="467" t="s">
        <v>302</v>
      </c>
      <c r="V2340" s="467">
        <v>7.64</v>
      </c>
      <c r="W2340" s="467">
        <v>8.42</v>
      </c>
    </row>
    <row r="2341" spans="1:23">
      <c r="A2341" s="467"/>
      <c r="B2341" s="467"/>
      <c r="C2341" s="468" t="s">
        <v>5344</v>
      </c>
      <c r="D2341" s="467" t="s">
        <v>222</v>
      </c>
      <c r="E2341" s="467" t="s">
        <v>259</v>
      </c>
      <c r="F2341" s="472">
        <v>43769</v>
      </c>
      <c r="G2341" s="467" t="s">
        <v>5345</v>
      </c>
      <c r="H2341" s="467" t="s">
        <v>5346</v>
      </c>
      <c r="I2341" s="467" t="s">
        <v>2176</v>
      </c>
      <c r="J2341" s="467" t="s">
        <v>1721</v>
      </c>
      <c r="K2341" s="467">
        <v>4.0999999999999996</v>
      </c>
      <c r="L2341" s="467" t="s">
        <v>2168</v>
      </c>
      <c r="M2341" s="467">
        <v>0</v>
      </c>
      <c r="N2341" s="467" t="s">
        <v>303</v>
      </c>
      <c r="O2341" s="467" t="s">
        <v>2180</v>
      </c>
      <c r="P2341" s="467" t="s">
        <v>299</v>
      </c>
      <c r="Q2341" s="467" t="s">
        <v>2168</v>
      </c>
      <c r="R2341" s="467" t="s">
        <v>2168</v>
      </c>
      <c r="S2341" s="467" t="s">
        <v>61</v>
      </c>
      <c r="T2341" s="467" t="s">
        <v>240</v>
      </c>
      <c r="U2341" s="467" t="s">
        <v>302</v>
      </c>
      <c r="V2341" s="467">
        <v>4.62</v>
      </c>
      <c r="W2341" s="467">
        <v>5.04</v>
      </c>
    </row>
    <row r="2342" spans="1:23">
      <c r="A2342" s="467"/>
      <c r="B2342" s="467"/>
      <c r="C2342" s="468" t="s">
        <v>5347</v>
      </c>
      <c r="D2342" s="467" t="s">
        <v>222</v>
      </c>
      <c r="E2342" s="467" t="s">
        <v>259</v>
      </c>
      <c r="F2342" s="472">
        <v>43769</v>
      </c>
      <c r="G2342" s="467" t="s">
        <v>5345</v>
      </c>
      <c r="H2342" s="467" t="s">
        <v>5346</v>
      </c>
      <c r="I2342" s="467" t="s">
        <v>2176</v>
      </c>
      <c r="J2342" s="467" t="s">
        <v>1722</v>
      </c>
      <c r="K2342" s="467">
        <v>4.0999999999999996</v>
      </c>
      <c r="L2342" s="467" t="s">
        <v>2168</v>
      </c>
      <c r="M2342" s="467">
        <v>0</v>
      </c>
      <c r="N2342" s="467" t="s">
        <v>303</v>
      </c>
      <c r="O2342" s="467" t="s">
        <v>2180</v>
      </c>
      <c r="P2342" s="467" t="s">
        <v>299</v>
      </c>
      <c r="Q2342" s="467" t="s">
        <v>2168</v>
      </c>
      <c r="R2342" s="467" t="s">
        <v>2168</v>
      </c>
      <c r="S2342" s="467" t="s">
        <v>61</v>
      </c>
      <c r="T2342" s="467" t="s">
        <v>240</v>
      </c>
      <c r="U2342" s="467" t="s">
        <v>302</v>
      </c>
      <c r="V2342" s="467">
        <v>4.62</v>
      </c>
      <c r="W2342" s="467">
        <v>5.04</v>
      </c>
    </row>
    <row r="2343" spans="1:23">
      <c r="A2343" s="467"/>
      <c r="B2343" s="467"/>
      <c r="C2343" s="468" t="s">
        <v>5348</v>
      </c>
      <c r="D2343" s="467" t="s">
        <v>222</v>
      </c>
      <c r="E2343" s="467" t="s">
        <v>259</v>
      </c>
      <c r="F2343" s="472">
        <v>43769</v>
      </c>
      <c r="G2343" s="467" t="s">
        <v>5345</v>
      </c>
      <c r="H2343" s="467" t="s">
        <v>5346</v>
      </c>
      <c r="I2343" s="467" t="s">
        <v>2176</v>
      </c>
      <c r="J2343" s="467" t="s">
        <v>1723</v>
      </c>
      <c r="K2343" s="467">
        <v>4.0999999999999996</v>
      </c>
      <c r="L2343" s="467" t="s">
        <v>2168</v>
      </c>
      <c r="M2343" s="467">
        <v>0</v>
      </c>
      <c r="N2343" s="467" t="s">
        <v>303</v>
      </c>
      <c r="O2343" s="467" t="s">
        <v>2180</v>
      </c>
      <c r="P2343" s="467" t="s">
        <v>299</v>
      </c>
      <c r="Q2343" s="467" t="s">
        <v>2168</v>
      </c>
      <c r="R2343" s="467" t="s">
        <v>2168</v>
      </c>
      <c r="S2343" s="467" t="s">
        <v>61</v>
      </c>
      <c r="T2343" s="467" t="s">
        <v>240</v>
      </c>
      <c r="U2343" s="467" t="s">
        <v>302</v>
      </c>
      <c r="V2343" s="467">
        <v>4.62</v>
      </c>
      <c r="W2343" s="467">
        <v>5.04</v>
      </c>
    </row>
    <row r="2344" spans="1:23">
      <c r="A2344" s="467"/>
      <c r="B2344" s="467"/>
      <c r="C2344" s="468" t="s">
        <v>5349</v>
      </c>
      <c r="D2344" s="467" t="s">
        <v>222</v>
      </c>
      <c r="E2344" s="467" t="s">
        <v>259</v>
      </c>
      <c r="F2344" s="472">
        <v>43769</v>
      </c>
      <c r="G2344" s="467" t="s">
        <v>5350</v>
      </c>
      <c r="H2344" s="467" t="s">
        <v>2258</v>
      </c>
      <c r="I2344" s="467" t="s">
        <v>2176</v>
      </c>
      <c r="J2344" s="467" t="s">
        <v>600</v>
      </c>
      <c r="K2344" s="467">
        <v>4.72</v>
      </c>
      <c r="L2344" s="467" t="s">
        <v>10</v>
      </c>
      <c r="M2344" s="467">
        <v>5.8</v>
      </c>
      <c r="N2344" s="467" t="s">
        <v>303</v>
      </c>
      <c r="O2344" s="467" t="s">
        <v>2180</v>
      </c>
      <c r="P2344" s="467" t="s">
        <v>307</v>
      </c>
      <c r="Q2344" s="467" t="s">
        <v>2168</v>
      </c>
      <c r="R2344" s="467" t="s">
        <v>2168</v>
      </c>
      <c r="S2344" s="467" t="s">
        <v>61</v>
      </c>
      <c r="T2344" s="467" t="s">
        <v>240</v>
      </c>
      <c r="U2344" s="467" t="s">
        <v>302</v>
      </c>
      <c r="V2344" s="467">
        <v>5.32</v>
      </c>
      <c r="W2344" s="467">
        <v>5.8</v>
      </c>
    </row>
    <row r="2345" spans="1:23">
      <c r="A2345" s="467"/>
      <c r="B2345" s="467"/>
      <c r="C2345" s="468" t="s">
        <v>5351</v>
      </c>
      <c r="D2345" s="467" t="s">
        <v>222</v>
      </c>
      <c r="E2345" s="467" t="s">
        <v>259</v>
      </c>
      <c r="F2345" s="472">
        <v>43769</v>
      </c>
      <c r="G2345" s="467" t="s">
        <v>5350</v>
      </c>
      <c r="H2345" s="467" t="s">
        <v>2258</v>
      </c>
      <c r="I2345" s="467" t="s">
        <v>2176</v>
      </c>
      <c r="J2345" s="467" t="s">
        <v>1726</v>
      </c>
      <c r="K2345" s="467">
        <v>4.72</v>
      </c>
      <c r="L2345" s="467" t="s">
        <v>10</v>
      </c>
      <c r="M2345" s="467">
        <v>5.8</v>
      </c>
      <c r="N2345" s="467" t="s">
        <v>303</v>
      </c>
      <c r="O2345" s="467" t="s">
        <v>2180</v>
      </c>
      <c r="P2345" s="467" t="s">
        <v>307</v>
      </c>
      <c r="Q2345" s="467" t="s">
        <v>2168</v>
      </c>
      <c r="R2345" s="467" t="s">
        <v>2168</v>
      </c>
      <c r="S2345" s="467" t="s">
        <v>61</v>
      </c>
      <c r="T2345" s="467" t="s">
        <v>240</v>
      </c>
      <c r="U2345" s="467" t="s">
        <v>302</v>
      </c>
      <c r="V2345" s="467">
        <v>5.32</v>
      </c>
      <c r="W2345" s="467">
        <v>5.8</v>
      </c>
    </row>
    <row r="2346" spans="1:23">
      <c r="A2346" s="467"/>
      <c r="B2346" s="467"/>
      <c r="C2346" s="468" t="s">
        <v>5352</v>
      </c>
      <c r="D2346" s="467" t="s">
        <v>222</v>
      </c>
      <c r="E2346" s="467" t="s">
        <v>259</v>
      </c>
      <c r="F2346" s="472">
        <v>43769</v>
      </c>
      <c r="G2346" s="467" t="s">
        <v>5350</v>
      </c>
      <c r="H2346" s="467" t="s">
        <v>2258</v>
      </c>
      <c r="I2346" s="467" t="s">
        <v>2176</v>
      </c>
      <c r="J2346" s="467" t="s">
        <v>601</v>
      </c>
      <c r="K2346" s="467">
        <v>4.72</v>
      </c>
      <c r="L2346" s="467" t="s">
        <v>10</v>
      </c>
      <c r="M2346" s="467">
        <v>5.8</v>
      </c>
      <c r="N2346" s="467" t="s">
        <v>303</v>
      </c>
      <c r="O2346" s="467" t="s">
        <v>2180</v>
      </c>
      <c r="P2346" s="467" t="s">
        <v>307</v>
      </c>
      <c r="Q2346" s="467" t="s">
        <v>2168</v>
      </c>
      <c r="R2346" s="467" t="s">
        <v>2168</v>
      </c>
      <c r="S2346" s="467" t="s">
        <v>61</v>
      </c>
      <c r="T2346" s="467" t="s">
        <v>240</v>
      </c>
      <c r="U2346" s="467" t="s">
        <v>302</v>
      </c>
      <c r="V2346" s="467">
        <v>5.32</v>
      </c>
      <c r="W2346" s="467">
        <v>5.8</v>
      </c>
    </row>
    <row r="2347" spans="1:23">
      <c r="A2347" s="467"/>
      <c r="B2347" s="467"/>
      <c r="C2347" s="468" t="s">
        <v>5353</v>
      </c>
      <c r="D2347" s="467" t="s">
        <v>222</v>
      </c>
      <c r="E2347" s="467" t="s">
        <v>259</v>
      </c>
      <c r="F2347" s="472">
        <v>43769</v>
      </c>
      <c r="G2347" s="467" t="s">
        <v>5350</v>
      </c>
      <c r="H2347" s="467" t="s">
        <v>2258</v>
      </c>
      <c r="I2347" s="467" t="s">
        <v>2176</v>
      </c>
      <c r="J2347" s="467" t="s">
        <v>602</v>
      </c>
      <c r="K2347" s="467">
        <v>4.72</v>
      </c>
      <c r="L2347" s="467" t="s">
        <v>10</v>
      </c>
      <c r="M2347" s="467">
        <v>5.8</v>
      </c>
      <c r="N2347" s="467" t="s">
        <v>303</v>
      </c>
      <c r="O2347" s="467" t="s">
        <v>2180</v>
      </c>
      <c r="P2347" s="467" t="s">
        <v>307</v>
      </c>
      <c r="Q2347" s="467" t="s">
        <v>2168</v>
      </c>
      <c r="R2347" s="467" t="s">
        <v>2168</v>
      </c>
      <c r="S2347" s="467" t="s">
        <v>61</v>
      </c>
      <c r="T2347" s="467" t="s">
        <v>240</v>
      </c>
      <c r="U2347" s="467" t="s">
        <v>302</v>
      </c>
      <c r="V2347" s="467">
        <v>5.32</v>
      </c>
      <c r="W2347" s="467">
        <v>5.8</v>
      </c>
    </row>
    <row r="2348" spans="1:23">
      <c r="A2348" s="467"/>
      <c r="B2348" s="467"/>
      <c r="C2348" s="468" t="s">
        <v>5354</v>
      </c>
      <c r="D2348" s="467" t="s">
        <v>222</v>
      </c>
      <c r="E2348" s="467" t="s">
        <v>259</v>
      </c>
      <c r="F2348" s="472">
        <v>43769</v>
      </c>
      <c r="G2348" s="467" t="s">
        <v>5350</v>
      </c>
      <c r="H2348" s="467" t="s">
        <v>2258</v>
      </c>
      <c r="I2348" s="467" t="s">
        <v>2176</v>
      </c>
      <c r="J2348" s="467" t="s">
        <v>603</v>
      </c>
      <c r="K2348" s="467">
        <v>4.72</v>
      </c>
      <c r="L2348" s="467" t="s">
        <v>10</v>
      </c>
      <c r="M2348" s="467">
        <v>5.8</v>
      </c>
      <c r="N2348" s="467" t="s">
        <v>303</v>
      </c>
      <c r="O2348" s="467" t="s">
        <v>2180</v>
      </c>
      <c r="P2348" s="467" t="s">
        <v>307</v>
      </c>
      <c r="Q2348" s="467" t="s">
        <v>2168</v>
      </c>
      <c r="R2348" s="467" t="s">
        <v>2168</v>
      </c>
      <c r="S2348" s="467" t="s">
        <v>61</v>
      </c>
      <c r="T2348" s="467" t="s">
        <v>240</v>
      </c>
      <c r="U2348" s="467" t="s">
        <v>302</v>
      </c>
      <c r="V2348" s="467">
        <v>5.32</v>
      </c>
      <c r="W2348" s="467">
        <v>5.8</v>
      </c>
    </row>
    <row r="2349" spans="1:23">
      <c r="A2349" s="467"/>
      <c r="B2349" s="467"/>
      <c r="C2349" s="468" t="s">
        <v>5355</v>
      </c>
      <c r="D2349" s="467" t="s">
        <v>222</v>
      </c>
      <c r="E2349" s="467" t="s">
        <v>259</v>
      </c>
      <c r="F2349" s="472">
        <v>43769</v>
      </c>
      <c r="G2349" s="467" t="s">
        <v>5350</v>
      </c>
      <c r="H2349" s="467" t="s">
        <v>2258</v>
      </c>
      <c r="I2349" s="467" t="s">
        <v>2176</v>
      </c>
      <c r="J2349" s="467" t="s">
        <v>605</v>
      </c>
      <c r="K2349" s="467">
        <v>4.72</v>
      </c>
      <c r="L2349" s="467" t="s">
        <v>10</v>
      </c>
      <c r="M2349" s="467">
        <v>5.8</v>
      </c>
      <c r="N2349" s="467" t="s">
        <v>303</v>
      </c>
      <c r="O2349" s="467" t="s">
        <v>2180</v>
      </c>
      <c r="P2349" s="467" t="s">
        <v>307</v>
      </c>
      <c r="Q2349" s="467" t="s">
        <v>2168</v>
      </c>
      <c r="R2349" s="467" t="s">
        <v>2168</v>
      </c>
      <c r="S2349" s="467" t="s">
        <v>61</v>
      </c>
      <c r="T2349" s="467" t="s">
        <v>240</v>
      </c>
      <c r="U2349" s="467" t="s">
        <v>302</v>
      </c>
      <c r="V2349" s="467">
        <v>5.32</v>
      </c>
      <c r="W2349" s="467">
        <v>5.8</v>
      </c>
    </row>
    <row r="2350" spans="1:23">
      <c r="A2350" s="467"/>
      <c r="B2350" s="467"/>
      <c r="C2350" s="468" t="s">
        <v>5356</v>
      </c>
      <c r="D2350" s="467" t="s">
        <v>222</v>
      </c>
      <c r="E2350" s="467" t="s">
        <v>259</v>
      </c>
      <c r="F2350" s="472">
        <v>43769</v>
      </c>
      <c r="G2350" s="467" t="s">
        <v>5350</v>
      </c>
      <c r="H2350" s="467" t="s">
        <v>2258</v>
      </c>
      <c r="I2350" s="467" t="s">
        <v>2176</v>
      </c>
      <c r="J2350" s="467" t="s">
        <v>1306</v>
      </c>
      <c r="K2350" s="467">
        <v>4.72</v>
      </c>
      <c r="L2350" s="467" t="s">
        <v>10</v>
      </c>
      <c r="M2350" s="467">
        <v>5.8</v>
      </c>
      <c r="N2350" s="467" t="s">
        <v>303</v>
      </c>
      <c r="O2350" s="467" t="s">
        <v>2180</v>
      </c>
      <c r="P2350" s="467" t="s">
        <v>307</v>
      </c>
      <c r="Q2350" s="467" t="s">
        <v>2168</v>
      </c>
      <c r="R2350" s="467" t="s">
        <v>2168</v>
      </c>
      <c r="S2350" s="467" t="s">
        <v>61</v>
      </c>
      <c r="T2350" s="467" t="s">
        <v>240</v>
      </c>
      <c r="U2350" s="467" t="s">
        <v>302</v>
      </c>
      <c r="V2350" s="467">
        <v>5.32</v>
      </c>
      <c r="W2350" s="467">
        <v>5.8</v>
      </c>
    </row>
    <row r="2351" spans="1:23">
      <c r="A2351" s="467"/>
      <c r="B2351" s="467"/>
      <c r="C2351" s="468" t="s">
        <v>5357</v>
      </c>
      <c r="D2351" s="467" t="s">
        <v>222</v>
      </c>
      <c r="E2351" s="467" t="s">
        <v>259</v>
      </c>
      <c r="F2351" s="472">
        <v>43769</v>
      </c>
      <c r="G2351" s="467" t="s">
        <v>5350</v>
      </c>
      <c r="H2351" s="467" t="s">
        <v>2258</v>
      </c>
      <c r="I2351" s="467" t="s">
        <v>2176</v>
      </c>
      <c r="J2351" s="467" t="s">
        <v>1725</v>
      </c>
      <c r="K2351" s="467">
        <v>5.34</v>
      </c>
      <c r="L2351" s="467" t="s">
        <v>10</v>
      </c>
      <c r="M2351" s="467">
        <v>6.57</v>
      </c>
      <c r="N2351" s="467" t="s">
        <v>303</v>
      </c>
      <c r="O2351" s="467" t="s">
        <v>2180</v>
      </c>
      <c r="P2351" s="467" t="s">
        <v>307</v>
      </c>
      <c r="Q2351" s="467" t="s">
        <v>2168</v>
      </c>
      <c r="R2351" s="467" t="s">
        <v>2168</v>
      </c>
      <c r="S2351" s="467" t="s">
        <v>61</v>
      </c>
      <c r="T2351" s="467" t="s">
        <v>240</v>
      </c>
      <c r="U2351" s="467" t="s">
        <v>302</v>
      </c>
      <c r="V2351" s="467">
        <v>6.02</v>
      </c>
      <c r="W2351" s="467">
        <v>6.57</v>
      </c>
    </row>
    <row r="2352" spans="1:23">
      <c r="A2352" s="467"/>
      <c r="B2352" s="467"/>
      <c r="C2352" s="468" t="s">
        <v>5358</v>
      </c>
      <c r="D2352" s="467" t="s">
        <v>222</v>
      </c>
      <c r="E2352" s="467" t="s">
        <v>259</v>
      </c>
      <c r="F2352" s="472">
        <v>43769</v>
      </c>
      <c r="G2352" s="467" t="s">
        <v>5350</v>
      </c>
      <c r="H2352" s="467" t="s">
        <v>2258</v>
      </c>
      <c r="I2352" s="467" t="s">
        <v>2176</v>
      </c>
      <c r="J2352" s="467" t="s">
        <v>1725</v>
      </c>
      <c r="K2352" s="467">
        <v>5.35</v>
      </c>
      <c r="L2352" s="467" t="s">
        <v>10</v>
      </c>
      <c r="M2352" s="467">
        <v>6.58</v>
      </c>
      <c r="N2352" s="467" t="s">
        <v>303</v>
      </c>
      <c r="O2352" s="467" t="s">
        <v>2180</v>
      </c>
      <c r="P2352" s="467" t="s">
        <v>307</v>
      </c>
      <c r="Q2352" s="467" t="s">
        <v>2168</v>
      </c>
      <c r="R2352" s="467" t="s">
        <v>2168</v>
      </c>
      <c r="S2352" s="467" t="s">
        <v>61</v>
      </c>
      <c r="T2352" s="467" t="s">
        <v>240</v>
      </c>
      <c r="U2352" s="467" t="s">
        <v>302</v>
      </c>
      <c r="V2352" s="467">
        <v>6.03</v>
      </c>
      <c r="W2352" s="467">
        <v>6.58</v>
      </c>
    </row>
    <row r="2353" spans="1:23">
      <c r="A2353" s="467"/>
      <c r="B2353" s="467"/>
      <c r="C2353" s="468" t="s">
        <v>5359</v>
      </c>
      <c r="D2353" s="467" t="s">
        <v>222</v>
      </c>
      <c r="E2353" s="467" t="s">
        <v>259</v>
      </c>
      <c r="F2353" s="472">
        <v>43769</v>
      </c>
      <c r="G2353" s="467" t="s">
        <v>5350</v>
      </c>
      <c r="H2353" s="467" t="s">
        <v>2258</v>
      </c>
      <c r="I2353" s="467" t="s">
        <v>2176</v>
      </c>
      <c r="J2353" s="467" t="s">
        <v>1725</v>
      </c>
      <c r="K2353" s="467">
        <v>7.02</v>
      </c>
      <c r="L2353" s="467" t="s">
        <v>10</v>
      </c>
      <c r="M2353" s="467">
        <v>8.64</v>
      </c>
      <c r="N2353" s="467" t="s">
        <v>303</v>
      </c>
      <c r="O2353" s="467" t="s">
        <v>2180</v>
      </c>
      <c r="P2353" s="467" t="s">
        <v>307</v>
      </c>
      <c r="Q2353" s="467" t="s">
        <v>2168</v>
      </c>
      <c r="R2353" s="467" t="s">
        <v>2168</v>
      </c>
      <c r="S2353" s="467" t="s">
        <v>61</v>
      </c>
      <c r="T2353" s="467" t="s">
        <v>240</v>
      </c>
      <c r="U2353" s="467" t="s">
        <v>302</v>
      </c>
      <c r="V2353" s="467">
        <v>7.91</v>
      </c>
      <c r="W2353" s="467">
        <v>8.64</v>
      </c>
    </row>
    <row r="2354" spans="1:23">
      <c r="A2354" s="467"/>
      <c r="B2354" s="467"/>
      <c r="C2354" s="468" t="s">
        <v>5360</v>
      </c>
      <c r="D2354" s="467" t="s">
        <v>222</v>
      </c>
      <c r="E2354" s="467" t="s">
        <v>259</v>
      </c>
      <c r="F2354" s="472">
        <v>43769</v>
      </c>
      <c r="G2354" s="467" t="s">
        <v>5350</v>
      </c>
      <c r="H2354" s="467" t="s">
        <v>2258</v>
      </c>
      <c r="I2354" s="467" t="s">
        <v>2176</v>
      </c>
      <c r="J2354" s="467" t="s">
        <v>1725</v>
      </c>
      <c r="K2354" s="467">
        <v>7.03</v>
      </c>
      <c r="L2354" s="467" t="s">
        <v>10</v>
      </c>
      <c r="M2354" s="467">
        <v>8.65</v>
      </c>
      <c r="N2354" s="467" t="s">
        <v>303</v>
      </c>
      <c r="O2354" s="467" t="s">
        <v>2180</v>
      </c>
      <c r="P2354" s="467" t="s">
        <v>307</v>
      </c>
      <c r="Q2354" s="467" t="s">
        <v>2168</v>
      </c>
      <c r="R2354" s="467" t="s">
        <v>2168</v>
      </c>
      <c r="S2354" s="467" t="s">
        <v>61</v>
      </c>
      <c r="T2354" s="467" t="s">
        <v>240</v>
      </c>
      <c r="U2354" s="467" t="s">
        <v>302</v>
      </c>
      <c r="V2354" s="467">
        <v>7.92</v>
      </c>
      <c r="W2354" s="467">
        <v>8.65</v>
      </c>
    </row>
    <row r="2355" spans="1:23">
      <c r="A2355" s="467"/>
      <c r="B2355" s="467"/>
      <c r="C2355" s="468" t="s">
        <v>5361</v>
      </c>
      <c r="D2355" s="467" t="s">
        <v>222</v>
      </c>
      <c r="E2355" s="467" t="s">
        <v>259</v>
      </c>
      <c r="F2355" s="472">
        <v>43769</v>
      </c>
      <c r="G2355" s="467" t="s">
        <v>5350</v>
      </c>
      <c r="H2355" s="467" t="s">
        <v>2258</v>
      </c>
      <c r="I2355" s="467" t="s">
        <v>2176</v>
      </c>
      <c r="J2355" s="467" t="s">
        <v>1725</v>
      </c>
      <c r="K2355" s="467">
        <v>1.25</v>
      </c>
      <c r="L2355" s="467" t="s">
        <v>10</v>
      </c>
      <c r="M2355" s="467">
        <v>1.54</v>
      </c>
      <c r="N2355" s="467" t="s">
        <v>303</v>
      </c>
      <c r="O2355" s="467" t="s">
        <v>2180</v>
      </c>
      <c r="P2355" s="467" t="s">
        <v>307</v>
      </c>
      <c r="Q2355" s="467" t="s">
        <v>2168</v>
      </c>
      <c r="R2355" s="467" t="s">
        <v>2168</v>
      </c>
      <c r="S2355" s="467" t="s">
        <v>61</v>
      </c>
      <c r="T2355" s="467" t="s">
        <v>240</v>
      </c>
      <c r="U2355" s="467" t="s">
        <v>302</v>
      </c>
      <c r="V2355" s="467">
        <v>1.41</v>
      </c>
      <c r="W2355" s="467">
        <v>1.54</v>
      </c>
    </row>
    <row r="2356" spans="1:23">
      <c r="A2356" s="467"/>
      <c r="B2356" s="467"/>
      <c r="C2356" s="468" t="s">
        <v>5362</v>
      </c>
      <c r="D2356" s="467" t="s">
        <v>222</v>
      </c>
      <c r="E2356" s="467" t="s">
        <v>259</v>
      </c>
      <c r="F2356" s="472">
        <v>43769</v>
      </c>
      <c r="G2356" s="467" t="s">
        <v>5350</v>
      </c>
      <c r="H2356" s="467" t="s">
        <v>2258</v>
      </c>
      <c r="I2356" s="467" t="s">
        <v>2176</v>
      </c>
      <c r="J2356" s="467" t="s">
        <v>1725</v>
      </c>
      <c r="K2356" s="467">
        <v>4.25</v>
      </c>
      <c r="L2356" s="467" t="s">
        <v>10</v>
      </c>
      <c r="M2356" s="467">
        <v>5.23</v>
      </c>
      <c r="N2356" s="467" t="s">
        <v>303</v>
      </c>
      <c r="O2356" s="467" t="s">
        <v>2180</v>
      </c>
      <c r="P2356" s="467" t="s">
        <v>307</v>
      </c>
      <c r="Q2356" s="467" t="s">
        <v>2168</v>
      </c>
      <c r="R2356" s="467" t="s">
        <v>2168</v>
      </c>
      <c r="S2356" s="467" t="s">
        <v>61</v>
      </c>
      <c r="T2356" s="467" t="s">
        <v>240</v>
      </c>
      <c r="U2356" s="467" t="s">
        <v>302</v>
      </c>
      <c r="V2356" s="467">
        <v>4.79</v>
      </c>
      <c r="W2356" s="467">
        <v>5.23</v>
      </c>
    </row>
    <row r="2357" spans="1:23">
      <c r="A2357" s="467"/>
      <c r="B2357" s="467"/>
      <c r="C2357" s="468" t="s">
        <v>5363</v>
      </c>
      <c r="D2357" s="467" t="s">
        <v>222</v>
      </c>
      <c r="E2357" s="467" t="s">
        <v>259</v>
      </c>
      <c r="F2357" s="472">
        <v>43769</v>
      </c>
      <c r="G2357" s="467" t="s">
        <v>5350</v>
      </c>
      <c r="H2357" s="467" t="s">
        <v>2258</v>
      </c>
      <c r="I2357" s="467" t="s">
        <v>2176</v>
      </c>
      <c r="J2357" s="467" t="s">
        <v>1725</v>
      </c>
      <c r="K2357" s="467">
        <v>52.43</v>
      </c>
      <c r="L2357" s="467" t="s">
        <v>10</v>
      </c>
      <c r="M2357" s="467">
        <v>64.489999999999995</v>
      </c>
      <c r="N2357" s="467" t="s">
        <v>303</v>
      </c>
      <c r="O2357" s="467" t="s">
        <v>2180</v>
      </c>
      <c r="P2357" s="467" t="s">
        <v>307</v>
      </c>
      <c r="Q2357" s="467" t="s">
        <v>2168</v>
      </c>
      <c r="R2357" s="467" t="s">
        <v>2168</v>
      </c>
      <c r="S2357" s="467" t="s">
        <v>61</v>
      </c>
      <c r="T2357" s="467" t="s">
        <v>240</v>
      </c>
      <c r="U2357" s="467" t="s">
        <v>302</v>
      </c>
      <c r="V2357" s="467">
        <v>59.06</v>
      </c>
      <c r="W2357" s="467">
        <v>64.489999999999995</v>
      </c>
    </row>
    <row r="2358" spans="1:23">
      <c r="A2358" s="467"/>
      <c r="B2358" s="467"/>
      <c r="C2358" s="468" t="s">
        <v>5364</v>
      </c>
      <c r="D2358" s="467" t="s">
        <v>222</v>
      </c>
      <c r="E2358" s="467" t="s">
        <v>259</v>
      </c>
      <c r="F2358" s="472">
        <v>43769</v>
      </c>
      <c r="G2358" s="467" t="s">
        <v>5350</v>
      </c>
      <c r="H2358" s="467" t="s">
        <v>2258</v>
      </c>
      <c r="I2358" s="467" t="s">
        <v>2176</v>
      </c>
      <c r="J2358" s="467" t="s">
        <v>1725</v>
      </c>
      <c r="K2358" s="467">
        <v>1.98</v>
      </c>
      <c r="L2358" s="467" t="s">
        <v>10</v>
      </c>
      <c r="M2358" s="467">
        <v>2.4300000000000002</v>
      </c>
      <c r="N2358" s="467" t="s">
        <v>303</v>
      </c>
      <c r="O2358" s="467" t="s">
        <v>2180</v>
      </c>
      <c r="P2358" s="467" t="s">
        <v>307</v>
      </c>
      <c r="Q2358" s="467" t="s">
        <v>2168</v>
      </c>
      <c r="R2358" s="467" t="s">
        <v>2168</v>
      </c>
      <c r="S2358" s="467" t="s">
        <v>61</v>
      </c>
      <c r="T2358" s="467" t="s">
        <v>240</v>
      </c>
      <c r="U2358" s="467" t="s">
        <v>302</v>
      </c>
      <c r="V2358" s="467">
        <v>2.23</v>
      </c>
      <c r="W2358" s="467">
        <v>2.4300000000000002</v>
      </c>
    </row>
    <row r="2359" spans="1:23">
      <c r="A2359" s="467"/>
      <c r="B2359" s="467"/>
      <c r="C2359" s="468" t="s">
        <v>5365</v>
      </c>
      <c r="D2359" s="467" t="s">
        <v>222</v>
      </c>
      <c r="E2359" s="467" t="s">
        <v>259</v>
      </c>
      <c r="F2359" s="472">
        <v>43769</v>
      </c>
      <c r="G2359" s="467" t="s">
        <v>5350</v>
      </c>
      <c r="H2359" s="467" t="s">
        <v>2258</v>
      </c>
      <c r="I2359" s="467" t="s">
        <v>2176</v>
      </c>
      <c r="J2359" s="467" t="s">
        <v>1725</v>
      </c>
      <c r="K2359" s="467">
        <v>3.47</v>
      </c>
      <c r="L2359" s="467" t="s">
        <v>10</v>
      </c>
      <c r="M2359" s="467">
        <v>4.2699999999999996</v>
      </c>
      <c r="N2359" s="467" t="s">
        <v>303</v>
      </c>
      <c r="O2359" s="467" t="s">
        <v>2180</v>
      </c>
      <c r="P2359" s="467" t="s">
        <v>307</v>
      </c>
      <c r="Q2359" s="467" t="s">
        <v>2168</v>
      </c>
      <c r="R2359" s="467" t="s">
        <v>2168</v>
      </c>
      <c r="S2359" s="467" t="s">
        <v>61</v>
      </c>
      <c r="T2359" s="467" t="s">
        <v>240</v>
      </c>
      <c r="U2359" s="467" t="s">
        <v>302</v>
      </c>
      <c r="V2359" s="467">
        <v>3.91</v>
      </c>
      <c r="W2359" s="467">
        <v>4.2699999999999996</v>
      </c>
    </row>
    <row r="2360" spans="1:23">
      <c r="A2360" s="467"/>
      <c r="B2360" s="467"/>
      <c r="C2360" s="468" t="s">
        <v>5366</v>
      </c>
      <c r="D2360" s="467" t="s">
        <v>222</v>
      </c>
      <c r="E2360" s="467" t="s">
        <v>259</v>
      </c>
      <c r="F2360" s="472">
        <v>43769</v>
      </c>
      <c r="G2360" s="467" t="s">
        <v>5350</v>
      </c>
      <c r="H2360" s="467" t="s">
        <v>2258</v>
      </c>
      <c r="I2360" s="467" t="s">
        <v>2176</v>
      </c>
      <c r="J2360" s="467" t="s">
        <v>1725</v>
      </c>
      <c r="K2360" s="467">
        <v>9.1</v>
      </c>
      <c r="L2360" s="467" t="s">
        <v>10</v>
      </c>
      <c r="M2360" s="467">
        <v>11.2</v>
      </c>
      <c r="N2360" s="467" t="s">
        <v>303</v>
      </c>
      <c r="O2360" s="467" t="s">
        <v>2180</v>
      </c>
      <c r="P2360" s="467" t="s">
        <v>307</v>
      </c>
      <c r="Q2360" s="467" t="s">
        <v>2168</v>
      </c>
      <c r="R2360" s="467" t="s">
        <v>2168</v>
      </c>
      <c r="S2360" s="467" t="s">
        <v>61</v>
      </c>
      <c r="T2360" s="467" t="s">
        <v>240</v>
      </c>
      <c r="U2360" s="467" t="s">
        <v>302</v>
      </c>
      <c r="V2360" s="467">
        <v>10.25</v>
      </c>
      <c r="W2360" s="467">
        <v>11.2</v>
      </c>
    </row>
    <row r="2361" spans="1:23">
      <c r="A2361" s="467"/>
      <c r="B2361" s="467"/>
      <c r="C2361" s="468" t="s">
        <v>5367</v>
      </c>
      <c r="D2361" s="467" t="s">
        <v>222</v>
      </c>
      <c r="E2361" s="467" t="s">
        <v>259</v>
      </c>
      <c r="F2361" s="472">
        <v>43769</v>
      </c>
      <c r="G2361" s="467" t="s">
        <v>5350</v>
      </c>
      <c r="H2361" s="467" t="s">
        <v>2258</v>
      </c>
      <c r="I2361" s="467" t="s">
        <v>2176</v>
      </c>
      <c r="J2361" s="467" t="s">
        <v>1725</v>
      </c>
      <c r="K2361" s="467">
        <v>10.8</v>
      </c>
      <c r="L2361" s="467" t="s">
        <v>10</v>
      </c>
      <c r="M2361" s="467">
        <v>13.28</v>
      </c>
      <c r="N2361" s="467" t="s">
        <v>303</v>
      </c>
      <c r="O2361" s="467" t="s">
        <v>2180</v>
      </c>
      <c r="P2361" s="467" t="s">
        <v>307</v>
      </c>
      <c r="Q2361" s="467" t="s">
        <v>2168</v>
      </c>
      <c r="R2361" s="467" t="s">
        <v>2168</v>
      </c>
      <c r="S2361" s="467" t="s">
        <v>61</v>
      </c>
      <c r="T2361" s="467" t="s">
        <v>240</v>
      </c>
      <c r="U2361" s="467" t="s">
        <v>302</v>
      </c>
      <c r="V2361" s="467">
        <v>12.17</v>
      </c>
      <c r="W2361" s="467">
        <v>13.28</v>
      </c>
    </row>
    <row r="2362" spans="1:23">
      <c r="A2362" s="467"/>
      <c r="B2362" s="467"/>
      <c r="C2362" s="468" t="s">
        <v>5368</v>
      </c>
      <c r="D2362" s="467" t="s">
        <v>222</v>
      </c>
      <c r="E2362" s="467" t="s">
        <v>259</v>
      </c>
      <c r="F2362" s="472">
        <v>43769</v>
      </c>
      <c r="G2362" s="467" t="s">
        <v>5350</v>
      </c>
      <c r="H2362" s="467" t="s">
        <v>2258</v>
      </c>
      <c r="I2362" s="467" t="s">
        <v>2176</v>
      </c>
      <c r="J2362" s="467" t="s">
        <v>1725</v>
      </c>
      <c r="K2362" s="467">
        <v>5.95</v>
      </c>
      <c r="L2362" s="467" t="s">
        <v>10</v>
      </c>
      <c r="M2362" s="467">
        <v>7.32</v>
      </c>
      <c r="N2362" s="467" t="s">
        <v>303</v>
      </c>
      <c r="O2362" s="467" t="s">
        <v>2180</v>
      </c>
      <c r="P2362" s="467" t="s">
        <v>307</v>
      </c>
      <c r="Q2362" s="467" t="s">
        <v>2168</v>
      </c>
      <c r="R2362" s="467" t="s">
        <v>2168</v>
      </c>
      <c r="S2362" s="467" t="s">
        <v>61</v>
      </c>
      <c r="T2362" s="467" t="s">
        <v>240</v>
      </c>
      <c r="U2362" s="467" t="s">
        <v>302</v>
      </c>
      <c r="V2362" s="467">
        <v>6.7</v>
      </c>
      <c r="W2362" s="467">
        <v>7.32</v>
      </c>
    </row>
    <row r="2363" spans="1:23">
      <c r="A2363" s="467"/>
      <c r="B2363" s="467"/>
      <c r="C2363" s="468" t="s">
        <v>5369</v>
      </c>
      <c r="D2363" s="467" t="s">
        <v>222</v>
      </c>
      <c r="E2363" s="467" t="s">
        <v>259</v>
      </c>
      <c r="F2363" s="472">
        <v>43769</v>
      </c>
      <c r="G2363" s="467" t="s">
        <v>5350</v>
      </c>
      <c r="H2363" s="467" t="s">
        <v>2258</v>
      </c>
      <c r="I2363" s="467" t="s">
        <v>2176</v>
      </c>
      <c r="J2363" s="467" t="s">
        <v>1725</v>
      </c>
      <c r="K2363" s="467">
        <v>17.32</v>
      </c>
      <c r="L2363" s="467" t="s">
        <v>10</v>
      </c>
      <c r="M2363" s="467">
        <v>21.31</v>
      </c>
      <c r="N2363" s="467" t="s">
        <v>303</v>
      </c>
      <c r="O2363" s="467" t="s">
        <v>2180</v>
      </c>
      <c r="P2363" s="467" t="s">
        <v>307</v>
      </c>
      <c r="Q2363" s="467" t="s">
        <v>2168</v>
      </c>
      <c r="R2363" s="467" t="s">
        <v>2168</v>
      </c>
      <c r="S2363" s="467" t="s">
        <v>61</v>
      </c>
      <c r="T2363" s="467" t="s">
        <v>240</v>
      </c>
      <c r="U2363" s="467" t="s">
        <v>302</v>
      </c>
      <c r="V2363" s="467">
        <v>19.510000000000002</v>
      </c>
      <c r="W2363" s="467">
        <v>21.31</v>
      </c>
    </row>
    <row r="2364" spans="1:23">
      <c r="A2364" s="467"/>
      <c r="B2364" s="467"/>
      <c r="C2364" s="468" t="s">
        <v>5370</v>
      </c>
      <c r="D2364" s="467" t="s">
        <v>222</v>
      </c>
      <c r="E2364" s="467" t="s">
        <v>259</v>
      </c>
      <c r="F2364" s="472">
        <v>43769</v>
      </c>
      <c r="G2364" s="467" t="s">
        <v>5350</v>
      </c>
      <c r="H2364" s="467" t="s">
        <v>2258</v>
      </c>
      <c r="I2364" s="467" t="s">
        <v>2176</v>
      </c>
      <c r="J2364" s="467" t="s">
        <v>1725</v>
      </c>
      <c r="K2364" s="467">
        <v>18.45</v>
      </c>
      <c r="L2364" s="467" t="s">
        <v>10</v>
      </c>
      <c r="M2364" s="467">
        <v>22.7</v>
      </c>
      <c r="N2364" s="467" t="s">
        <v>303</v>
      </c>
      <c r="O2364" s="467" t="s">
        <v>2180</v>
      </c>
      <c r="P2364" s="467" t="s">
        <v>307</v>
      </c>
      <c r="Q2364" s="467" t="s">
        <v>2168</v>
      </c>
      <c r="R2364" s="467" t="s">
        <v>2168</v>
      </c>
      <c r="S2364" s="467" t="s">
        <v>61</v>
      </c>
      <c r="T2364" s="467" t="s">
        <v>240</v>
      </c>
      <c r="U2364" s="467" t="s">
        <v>302</v>
      </c>
      <c r="V2364" s="467">
        <v>20.78</v>
      </c>
      <c r="W2364" s="467">
        <v>22.7</v>
      </c>
    </row>
    <row r="2365" spans="1:23">
      <c r="A2365" s="467"/>
      <c r="B2365" s="467"/>
      <c r="C2365" s="468" t="s">
        <v>5371</v>
      </c>
      <c r="D2365" s="467" t="s">
        <v>222</v>
      </c>
      <c r="E2365" s="467" t="s">
        <v>259</v>
      </c>
      <c r="F2365" s="472">
        <v>43769</v>
      </c>
      <c r="G2365" s="467" t="s">
        <v>5350</v>
      </c>
      <c r="H2365" s="467" t="s">
        <v>2258</v>
      </c>
      <c r="I2365" s="467" t="s">
        <v>2176</v>
      </c>
      <c r="J2365" s="467" t="s">
        <v>5372</v>
      </c>
      <c r="K2365" s="467">
        <v>25.49</v>
      </c>
      <c r="L2365" s="467" t="s">
        <v>10</v>
      </c>
      <c r="M2365" s="467">
        <v>31.35</v>
      </c>
      <c r="N2365" s="467" t="s">
        <v>303</v>
      </c>
      <c r="O2365" s="467" t="s">
        <v>2180</v>
      </c>
      <c r="P2365" s="467" t="s">
        <v>307</v>
      </c>
      <c r="Q2365" s="467" t="s">
        <v>2168</v>
      </c>
      <c r="R2365" s="467" t="s">
        <v>2168</v>
      </c>
      <c r="S2365" s="467" t="s">
        <v>61</v>
      </c>
      <c r="T2365" s="467" t="s">
        <v>240</v>
      </c>
      <c r="U2365" s="467" t="s">
        <v>302</v>
      </c>
      <c r="V2365" s="467">
        <v>28.71</v>
      </c>
      <c r="W2365" s="467">
        <v>31.35</v>
      </c>
    </row>
    <row r="2366" spans="1:23">
      <c r="A2366" s="467"/>
      <c r="B2366" s="467"/>
      <c r="C2366" s="468" t="s">
        <v>5373</v>
      </c>
      <c r="D2366" s="467" t="s">
        <v>222</v>
      </c>
      <c r="E2366" s="467" t="s">
        <v>259</v>
      </c>
      <c r="F2366" s="472">
        <v>43769</v>
      </c>
      <c r="G2366" s="467" t="s">
        <v>5350</v>
      </c>
      <c r="H2366" s="467" t="s">
        <v>2258</v>
      </c>
      <c r="I2366" s="467" t="s">
        <v>2176</v>
      </c>
      <c r="J2366" s="467" t="s">
        <v>1725</v>
      </c>
      <c r="K2366" s="467">
        <v>6.23</v>
      </c>
      <c r="L2366" s="467" t="s">
        <v>10</v>
      </c>
      <c r="M2366" s="467">
        <v>7.66</v>
      </c>
      <c r="N2366" s="467" t="s">
        <v>303</v>
      </c>
      <c r="O2366" s="467" t="s">
        <v>2180</v>
      </c>
      <c r="P2366" s="467" t="s">
        <v>307</v>
      </c>
      <c r="Q2366" s="467" t="s">
        <v>2168</v>
      </c>
      <c r="R2366" s="467" t="s">
        <v>2168</v>
      </c>
      <c r="S2366" s="467" t="s">
        <v>61</v>
      </c>
      <c r="T2366" s="467" t="s">
        <v>240</v>
      </c>
      <c r="U2366" s="467" t="s">
        <v>302</v>
      </c>
      <c r="V2366" s="467">
        <v>7.02</v>
      </c>
      <c r="W2366" s="467">
        <v>7.66</v>
      </c>
    </row>
    <row r="2367" spans="1:23">
      <c r="A2367" s="467"/>
      <c r="B2367" s="467"/>
      <c r="C2367" s="468" t="s">
        <v>5374</v>
      </c>
      <c r="D2367" s="467" t="s">
        <v>222</v>
      </c>
      <c r="E2367" s="467" t="s">
        <v>259</v>
      </c>
      <c r="F2367" s="472">
        <v>43769</v>
      </c>
      <c r="G2367" s="467" t="s">
        <v>5350</v>
      </c>
      <c r="H2367" s="467" t="s">
        <v>2258</v>
      </c>
      <c r="I2367" s="467" t="s">
        <v>2176</v>
      </c>
      <c r="J2367" s="467" t="s">
        <v>1725</v>
      </c>
      <c r="K2367" s="467">
        <v>1.59</v>
      </c>
      <c r="L2367" s="467" t="s">
        <v>10</v>
      </c>
      <c r="M2367" s="467">
        <v>1.96</v>
      </c>
      <c r="N2367" s="467" t="s">
        <v>303</v>
      </c>
      <c r="O2367" s="467" t="s">
        <v>2180</v>
      </c>
      <c r="P2367" s="467" t="s">
        <v>307</v>
      </c>
      <c r="Q2367" s="467" t="s">
        <v>2168</v>
      </c>
      <c r="R2367" s="467" t="s">
        <v>2168</v>
      </c>
      <c r="S2367" s="467" t="s">
        <v>61</v>
      </c>
      <c r="T2367" s="467" t="s">
        <v>240</v>
      </c>
      <c r="U2367" s="467" t="s">
        <v>302</v>
      </c>
      <c r="V2367" s="467">
        <v>1.79</v>
      </c>
      <c r="W2367" s="467">
        <v>1.96</v>
      </c>
    </row>
    <row r="2368" spans="1:23">
      <c r="A2368" s="467"/>
      <c r="B2368" s="467"/>
      <c r="C2368" s="468" t="s">
        <v>5375</v>
      </c>
      <c r="D2368" s="467" t="s">
        <v>222</v>
      </c>
      <c r="E2368" s="467" t="s">
        <v>259</v>
      </c>
      <c r="F2368" s="472">
        <v>43769</v>
      </c>
      <c r="G2368" s="467" t="s">
        <v>5350</v>
      </c>
      <c r="H2368" s="467" t="s">
        <v>2258</v>
      </c>
      <c r="I2368" s="467" t="s">
        <v>2176</v>
      </c>
      <c r="J2368" s="467" t="s">
        <v>1725</v>
      </c>
      <c r="K2368" s="467">
        <v>1.41</v>
      </c>
      <c r="L2368" s="467" t="s">
        <v>10</v>
      </c>
      <c r="M2368" s="467">
        <v>1.74</v>
      </c>
      <c r="N2368" s="467" t="s">
        <v>303</v>
      </c>
      <c r="O2368" s="467" t="s">
        <v>2180</v>
      </c>
      <c r="P2368" s="467" t="s">
        <v>307</v>
      </c>
      <c r="Q2368" s="467" t="s">
        <v>2168</v>
      </c>
      <c r="R2368" s="467" t="s">
        <v>2168</v>
      </c>
      <c r="S2368" s="467" t="s">
        <v>61</v>
      </c>
      <c r="T2368" s="467" t="s">
        <v>240</v>
      </c>
      <c r="U2368" s="467" t="s">
        <v>302</v>
      </c>
      <c r="V2368" s="467">
        <v>1.59</v>
      </c>
      <c r="W2368" s="467">
        <v>1.74</v>
      </c>
    </row>
    <row r="2369" spans="1:23">
      <c r="A2369" s="467"/>
      <c r="B2369" s="467"/>
      <c r="C2369" s="468" t="s">
        <v>5376</v>
      </c>
      <c r="D2369" s="467" t="s">
        <v>222</v>
      </c>
      <c r="E2369" s="467" t="s">
        <v>259</v>
      </c>
      <c r="F2369" s="472">
        <v>43769</v>
      </c>
      <c r="G2369" s="467" t="s">
        <v>5350</v>
      </c>
      <c r="H2369" s="467" t="s">
        <v>2258</v>
      </c>
      <c r="I2369" s="467" t="s">
        <v>2176</v>
      </c>
      <c r="J2369" s="467" t="s">
        <v>1725</v>
      </c>
      <c r="K2369" s="467">
        <v>107.01</v>
      </c>
      <c r="L2369" s="467" t="s">
        <v>10</v>
      </c>
      <c r="M2369" s="467">
        <v>131.63999999999999</v>
      </c>
      <c r="N2369" s="467" t="s">
        <v>303</v>
      </c>
      <c r="O2369" s="467" t="s">
        <v>2180</v>
      </c>
      <c r="P2369" s="467" t="s">
        <v>307</v>
      </c>
      <c r="Q2369" s="467" t="s">
        <v>2168</v>
      </c>
      <c r="R2369" s="467" t="s">
        <v>2168</v>
      </c>
      <c r="S2369" s="467" t="s">
        <v>61</v>
      </c>
      <c r="T2369" s="467" t="s">
        <v>240</v>
      </c>
      <c r="U2369" s="467" t="s">
        <v>302</v>
      </c>
      <c r="V2369" s="467">
        <v>120.54</v>
      </c>
      <c r="W2369" s="467">
        <v>131.63999999999999</v>
      </c>
    </row>
    <row r="2370" spans="1:23">
      <c r="A2370" s="467"/>
      <c r="B2370" s="467"/>
      <c r="C2370" s="468" t="s">
        <v>5377</v>
      </c>
      <c r="D2370" s="467" t="s">
        <v>222</v>
      </c>
      <c r="E2370" s="467" t="s">
        <v>259</v>
      </c>
      <c r="F2370" s="472">
        <v>43769</v>
      </c>
      <c r="G2370" s="467" t="s">
        <v>5350</v>
      </c>
      <c r="H2370" s="467" t="s">
        <v>2258</v>
      </c>
      <c r="I2370" s="467" t="s">
        <v>2176</v>
      </c>
      <c r="J2370" s="467" t="s">
        <v>1725</v>
      </c>
      <c r="K2370" s="467">
        <v>9.67</v>
      </c>
      <c r="L2370" s="467" t="s">
        <v>10</v>
      </c>
      <c r="M2370" s="467">
        <v>11.9</v>
      </c>
      <c r="N2370" s="467" t="s">
        <v>303</v>
      </c>
      <c r="O2370" s="467" t="s">
        <v>2180</v>
      </c>
      <c r="P2370" s="467" t="s">
        <v>307</v>
      </c>
      <c r="Q2370" s="467" t="s">
        <v>2168</v>
      </c>
      <c r="R2370" s="467" t="s">
        <v>2168</v>
      </c>
      <c r="S2370" s="467" t="s">
        <v>61</v>
      </c>
      <c r="T2370" s="467" t="s">
        <v>240</v>
      </c>
      <c r="U2370" s="467" t="s">
        <v>302</v>
      </c>
      <c r="V2370" s="467">
        <v>10.89</v>
      </c>
      <c r="W2370" s="467">
        <v>11.9</v>
      </c>
    </row>
    <row r="2371" spans="1:23">
      <c r="A2371" s="467"/>
      <c r="B2371" s="467"/>
      <c r="C2371" s="468" t="s">
        <v>5378</v>
      </c>
      <c r="D2371" s="467" t="s">
        <v>222</v>
      </c>
      <c r="E2371" s="467" t="s">
        <v>259</v>
      </c>
      <c r="F2371" s="472">
        <v>43769</v>
      </c>
      <c r="G2371" s="467" t="s">
        <v>5350</v>
      </c>
      <c r="H2371" s="467" t="s">
        <v>2258</v>
      </c>
      <c r="I2371" s="467" t="s">
        <v>2176</v>
      </c>
      <c r="J2371" s="467" t="s">
        <v>1725</v>
      </c>
      <c r="K2371" s="467">
        <v>1.54</v>
      </c>
      <c r="L2371" s="467" t="s">
        <v>10</v>
      </c>
      <c r="M2371" s="467">
        <v>1.89</v>
      </c>
      <c r="N2371" s="467" t="s">
        <v>303</v>
      </c>
      <c r="O2371" s="467" t="s">
        <v>2180</v>
      </c>
      <c r="P2371" s="467" t="s">
        <v>307</v>
      </c>
      <c r="Q2371" s="467" t="s">
        <v>2168</v>
      </c>
      <c r="R2371" s="467" t="s">
        <v>2168</v>
      </c>
      <c r="S2371" s="467" t="s">
        <v>61</v>
      </c>
      <c r="T2371" s="467" t="s">
        <v>240</v>
      </c>
      <c r="U2371" s="467" t="s">
        <v>302</v>
      </c>
      <c r="V2371" s="467">
        <v>1.73</v>
      </c>
      <c r="W2371" s="467">
        <v>1.89</v>
      </c>
    </row>
    <row r="2372" spans="1:23">
      <c r="A2372" s="467"/>
      <c r="B2372" s="467"/>
      <c r="C2372" s="468" t="s">
        <v>5379</v>
      </c>
      <c r="D2372" s="467" t="s">
        <v>222</v>
      </c>
      <c r="E2372" s="467" t="s">
        <v>259</v>
      </c>
      <c r="F2372" s="472">
        <v>43769</v>
      </c>
      <c r="G2372" s="467" t="s">
        <v>5350</v>
      </c>
      <c r="H2372" s="467" t="s">
        <v>2258</v>
      </c>
      <c r="I2372" s="467" t="s">
        <v>2176</v>
      </c>
      <c r="J2372" s="467" t="s">
        <v>1725</v>
      </c>
      <c r="K2372" s="467">
        <v>1.18</v>
      </c>
      <c r="L2372" s="467" t="s">
        <v>10</v>
      </c>
      <c r="M2372" s="467">
        <v>1.45</v>
      </c>
      <c r="N2372" s="467" t="s">
        <v>303</v>
      </c>
      <c r="O2372" s="467" t="s">
        <v>2180</v>
      </c>
      <c r="P2372" s="467" t="s">
        <v>307</v>
      </c>
      <c r="Q2372" s="467" t="s">
        <v>2168</v>
      </c>
      <c r="R2372" s="467" t="s">
        <v>2168</v>
      </c>
      <c r="S2372" s="467" t="s">
        <v>61</v>
      </c>
      <c r="T2372" s="467" t="s">
        <v>240</v>
      </c>
      <c r="U2372" s="467" t="s">
        <v>302</v>
      </c>
      <c r="V2372" s="467">
        <v>1.33</v>
      </c>
      <c r="W2372" s="467">
        <v>1.45</v>
      </c>
    </row>
    <row r="2373" spans="1:23">
      <c r="A2373" s="467"/>
      <c r="B2373" s="467"/>
      <c r="C2373" s="468" t="s">
        <v>5380</v>
      </c>
      <c r="D2373" s="467" t="s">
        <v>222</v>
      </c>
      <c r="E2373" s="467" t="s">
        <v>259</v>
      </c>
      <c r="F2373" s="472">
        <v>43769</v>
      </c>
      <c r="G2373" s="467" t="s">
        <v>5350</v>
      </c>
      <c r="H2373" s="467" t="s">
        <v>2258</v>
      </c>
      <c r="I2373" s="467" t="s">
        <v>2176</v>
      </c>
      <c r="J2373" s="467" t="s">
        <v>1725</v>
      </c>
      <c r="K2373" s="467">
        <v>1.7</v>
      </c>
      <c r="L2373" s="467" t="s">
        <v>10</v>
      </c>
      <c r="M2373" s="467">
        <v>2.09</v>
      </c>
      <c r="N2373" s="467" t="s">
        <v>303</v>
      </c>
      <c r="O2373" s="467" t="s">
        <v>2180</v>
      </c>
      <c r="P2373" s="467" t="s">
        <v>307</v>
      </c>
      <c r="Q2373" s="467" t="s">
        <v>2168</v>
      </c>
      <c r="R2373" s="467" t="s">
        <v>2168</v>
      </c>
      <c r="S2373" s="467" t="s">
        <v>61</v>
      </c>
      <c r="T2373" s="467" t="s">
        <v>240</v>
      </c>
      <c r="U2373" s="467" t="s">
        <v>302</v>
      </c>
      <c r="V2373" s="467">
        <v>1.91</v>
      </c>
      <c r="W2373" s="467">
        <v>2.09</v>
      </c>
    </row>
    <row r="2374" spans="1:23">
      <c r="A2374" s="467"/>
      <c r="B2374" s="467"/>
      <c r="C2374" s="468" t="s">
        <v>5381</v>
      </c>
      <c r="D2374" s="467" t="s">
        <v>222</v>
      </c>
      <c r="E2374" s="467" t="s">
        <v>259</v>
      </c>
      <c r="F2374" s="472">
        <v>43769</v>
      </c>
      <c r="G2374" s="467" t="s">
        <v>5350</v>
      </c>
      <c r="H2374" s="467" t="s">
        <v>2258</v>
      </c>
      <c r="I2374" s="467" t="s">
        <v>2176</v>
      </c>
      <c r="J2374" s="467" t="s">
        <v>1725</v>
      </c>
      <c r="K2374" s="467">
        <v>5.17</v>
      </c>
      <c r="L2374" s="467" t="s">
        <v>10</v>
      </c>
      <c r="M2374" s="467">
        <v>6.36</v>
      </c>
      <c r="N2374" s="467" t="s">
        <v>303</v>
      </c>
      <c r="O2374" s="467" t="s">
        <v>2180</v>
      </c>
      <c r="P2374" s="467" t="s">
        <v>307</v>
      </c>
      <c r="Q2374" s="467" t="s">
        <v>2168</v>
      </c>
      <c r="R2374" s="467" t="s">
        <v>2168</v>
      </c>
      <c r="S2374" s="467" t="s">
        <v>61</v>
      </c>
      <c r="T2374" s="467" t="s">
        <v>240</v>
      </c>
      <c r="U2374" s="467" t="s">
        <v>302</v>
      </c>
      <c r="V2374" s="467">
        <v>5.82</v>
      </c>
      <c r="W2374" s="467">
        <v>6.36</v>
      </c>
    </row>
    <row r="2375" spans="1:23">
      <c r="A2375" s="467"/>
      <c r="B2375" s="467"/>
      <c r="C2375" s="468" t="s">
        <v>5382</v>
      </c>
      <c r="D2375" s="467" t="s">
        <v>222</v>
      </c>
      <c r="E2375" s="467" t="s">
        <v>259</v>
      </c>
      <c r="F2375" s="472">
        <v>43769</v>
      </c>
      <c r="G2375" s="467" t="s">
        <v>5350</v>
      </c>
      <c r="H2375" s="467" t="s">
        <v>2258</v>
      </c>
      <c r="I2375" s="467" t="s">
        <v>2176</v>
      </c>
      <c r="J2375" s="467" t="s">
        <v>1725</v>
      </c>
      <c r="K2375" s="467">
        <v>4.24</v>
      </c>
      <c r="L2375" s="467" t="s">
        <v>10</v>
      </c>
      <c r="M2375" s="467">
        <v>5.22</v>
      </c>
      <c r="N2375" s="467" t="s">
        <v>303</v>
      </c>
      <c r="O2375" s="467" t="s">
        <v>2180</v>
      </c>
      <c r="P2375" s="467" t="s">
        <v>307</v>
      </c>
      <c r="Q2375" s="467" t="s">
        <v>2168</v>
      </c>
      <c r="R2375" s="467" t="s">
        <v>2168</v>
      </c>
      <c r="S2375" s="467" t="s">
        <v>61</v>
      </c>
      <c r="T2375" s="467" t="s">
        <v>240</v>
      </c>
      <c r="U2375" s="467" t="s">
        <v>302</v>
      </c>
      <c r="V2375" s="467">
        <v>4.78</v>
      </c>
      <c r="W2375" s="467">
        <v>5.22</v>
      </c>
    </row>
    <row r="2376" spans="1:23">
      <c r="A2376" s="467"/>
      <c r="B2376" s="467"/>
      <c r="C2376" s="468" t="s">
        <v>5383</v>
      </c>
      <c r="D2376" s="467" t="s">
        <v>222</v>
      </c>
      <c r="E2376" s="467" t="s">
        <v>259</v>
      </c>
      <c r="F2376" s="472">
        <v>43769</v>
      </c>
      <c r="G2376" s="467" t="s">
        <v>5350</v>
      </c>
      <c r="H2376" s="467" t="s">
        <v>2258</v>
      </c>
      <c r="I2376" s="467" t="s">
        <v>2176</v>
      </c>
      <c r="J2376" s="467" t="s">
        <v>1725</v>
      </c>
      <c r="K2376" s="467">
        <v>25.06</v>
      </c>
      <c r="L2376" s="467" t="s">
        <v>10</v>
      </c>
      <c r="M2376" s="467">
        <v>30.83</v>
      </c>
      <c r="N2376" s="467" t="s">
        <v>303</v>
      </c>
      <c r="O2376" s="467" t="s">
        <v>2180</v>
      </c>
      <c r="P2376" s="467" t="s">
        <v>307</v>
      </c>
      <c r="Q2376" s="467" t="s">
        <v>2168</v>
      </c>
      <c r="R2376" s="467" t="s">
        <v>2168</v>
      </c>
      <c r="S2376" s="467" t="s">
        <v>61</v>
      </c>
      <c r="T2376" s="467" t="s">
        <v>240</v>
      </c>
      <c r="U2376" s="467" t="s">
        <v>302</v>
      </c>
      <c r="V2376" s="467">
        <v>28.23</v>
      </c>
      <c r="W2376" s="467">
        <v>30.83</v>
      </c>
    </row>
    <row r="2377" spans="1:23">
      <c r="A2377" s="467"/>
      <c r="B2377" s="467"/>
      <c r="C2377" s="468" t="s">
        <v>5384</v>
      </c>
      <c r="D2377" s="467" t="s">
        <v>222</v>
      </c>
      <c r="E2377" s="467" t="s">
        <v>259</v>
      </c>
      <c r="F2377" s="472">
        <v>43769</v>
      </c>
      <c r="G2377" s="467" t="s">
        <v>5350</v>
      </c>
      <c r="H2377" s="467" t="s">
        <v>2258</v>
      </c>
      <c r="I2377" s="467" t="s">
        <v>2176</v>
      </c>
      <c r="J2377" s="467" t="s">
        <v>1725</v>
      </c>
      <c r="K2377" s="467">
        <v>28.21</v>
      </c>
      <c r="L2377" s="467" t="s">
        <v>10</v>
      </c>
      <c r="M2377" s="467">
        <v>34.700000000000003</v>
      </c>
      <c r="N2377" s="467" t="s">
        <v>303</v>
      </c>
      <c r="O2377" s="467" t="s">
        <v>2180</v>
      </c>
      <c r="P2377" s="467" t="s">
        <v>307</v>
      </c>
      <c r="Q2377" s="467" t="s">
        <v>2168</v>
      </c>
      <c r="R2377" s="467" t="s">
        <v>2168</v>
      </c>
      <c r="S2377" s="467" t="s">
        <v>61</v>
      </c>
      <c r="T2377" s="467" t="s">
        <v>240</v>
      </c>
      <c r="U2377" s="467" t="s">
        <v>302</v>
      </c>
      <c r="V2377" s="467">
        <v>31.78</v>
      </c>
      <c r="W2377" s="467">
        <v>34.700000000000003</v>
      </c>
    </row>
    <row r="2378" spans="1:23">
      <c r="A2378" s="467"/>
      <c r="B2378" s="467"/>
      <c r="C2378" s="468" t="s">
        <v>5385</v>
      </c>
      <c r="D2378" s="467" t="s">
        <v>222</v>
      </c>
      <c r="E2378" s="467" t="s">
        <v>259</v>
      </c>
      <c r="F2378" s="472">
        <v>43769</v>
      </c>
      <c r="G2378" s="467" t="s">
        <v>5350</v>
      </c>
      <c r="H2378" s="467" t="s">
        <v>2258</v>
      </c>
      <c r="I2378" s="467" t="s">
        <v>2176</v>
      </c>
      <c r="J2378" s="467" t="s">
        <v>1725</v>
      </c>
      <c r="K2378" s="467">
        <v>13.28</v>
      </c>
      <c r="L2378" s="467" t="s">
        <v>10</v>
      </c>
      <c r="M2378" s="467">
        <v>16.329999999999998</v>
      </c>
      <c r="N2378" s="467" t="s">
        <v>303</v>
      </c>
      <c r="O2378" s="467" t="s">
        <v>2180</v>
      </c>
      <c r="P2378" s="467" t="s">
        <v>307</v>
      </c>
      <c r="Q2378" s="467" t="s">
        <v>2168</v>
      </c>
      <c r="R2378" s="467" t="s">
        <v>2168</v>
      </c>
      <c r="S2378" s="467" t="s">
        <v>61</v>
      </c>
      <c r="T2378" s="467" t="s">
        <v>240</v>
      </c>
      <c r="U2378" s="467" t="s">
        <v>302</v>
      </c>
      <c r="V2378" s="467">
        <v>14.96</v>
      </c>
      <c r="W2378" s="467">
        <v>16.329999999999998</v>
      </c>
    </row>
    <row r="2379" spans="1:23">
      <c r="A2379" s="467"/>
      <c r="B2379" s="467"/>
      <c r="C2379" s="468" t="s">
        <v>5386</v>
      </c>
      <c r="D2379" s="467" t="s">
        <v>222</v>
      </c>
      <c r="E2379" s="467" t="s">
        <v>259</v>
      </c>
      <c r="F2379" s="472">
        <v>43769</v>
      </c>
      <c r="G2379" s="467" t="s">
        <v>5350</v>
      </c>
      <c r="H2379" s="467" t="s">
        <v>2258</v>
      </c>
      <c r="I2379" s="467" t="s">
        <v>2176</v>
      </c>
      <c r="J2379" s="467" t="s">
        <v>5387</v>
      </c>
      <c r="K2379" s="467">
        <v>8.19</v>
      </c>
      <c r="L2379" s="467" t="s">
        <v>10</v>
      </c>
      <c r="M2379" s="467">
        <v>10.07</v>
      </c>
      <c r="N2379" s="467" t="s">
        <v>303</v>
      </c>
      <c r="O2379" s="467" t="s">
        <v>2180</v>
      </c>
      <c r="P2379" s="467" t="s">
        <v>307</v>
      </c>
      <c r="Q2379" s="467" t="s">
        <v>2168</v>
      </c>
      <c r="R2379" s="467" t="s">
        <v>2168</v>
      </c>
      <c r="S2379" s="467" t="s">
        <v>61</v>
      </c>
      <c r="T2379" s="467" t="s">
        <v>240</v>
      </c>
      <c r="U2379" s="467" t="s">
        <v>302</v>
      </c>
      <c r="V2379" s="467">
        <v>9.23</v>
      </c>
      <c r="W2379" s="467">
        <v>10.07</v>
      </c>
    </row>
    <row r="2380" spans="1:23">
      <c r="A2380" s="467"/>
      <c r="B2380" s="467"/>
      <c r="C2380" s="468" t="s">
        <v>5388</v>
      </c>
      <c r="D2380" s="467" t="s">
        <v>222</v>
      </c>
      <c r="E2380" s="467" t="s">
        <v>259</v>
      </c>
      <c r="F2380" s="472">
        <v>43769</v>
      </c>
      <c r="G2380" s="467" t="s">
        <v>5350</v>
      </c>
      <c r="H2380" s="467" t="s">
        <v>2258</v>
      </c>
      <c r="I2380" s="467" t="s">
        <v>2176</v>
      </c>
      <c r="J2380" s="467" t="s">
        <v>1725</v>
      </c>
      <c r="K2380" s="467">
        <v>38.64</v>
      </c>
      <c r="L2380" s="467" t="s">
        <v>10</v>
      </c>
      <c r="M2380" s="467">
        <v>47.53</v>
      </c>
      <c r="N2380" s="467" t="s">
        <v>303</v>
      </c>
      <c r="O2380" s="467" t="s">
        <v>2180</v>
      </c>
      <c r="P2380" s="467" t="s">
        <v>307</v>
      </c>
      <c r="Q2380" s="467" t="s">
        <v>2168</v>
      </c>
      <c r="R2380" s="467" t="s">
        <v>2168</v>
      </c>
      <c r="S2380" s="467" t="s">
        <v>61</v>
      </c>
      <c r="T2380" s="467" t="s">
        <v>240</v>
      </c>
      <c r="U2380" s="467" t="s">
        <v>302</v>
      </c>
      <c r="V2380" s="467">
        <v>43.52</v>
      </c>
      <c r="W2380" s="467">
        <v>47.53</v>
      </c>
    </row>
    <row r="2381" spans="1:23">
      <c r="A2381" s="467"/>
      <c r="B2381" s="467"/>
      <c r="C2381" s="468" t="s">
        <v>5389</v>
      </c>
      <c r="D2381" s="467" t="s">
        <v>222</v>
      </c>
      <c r="E2381" s="467" t="s">
        <v>259</v>
      </c>
      <c r="F2381" s="472">
        <v>43769</v>
      </c>
      <c r="G2381" s="467" t="s">
        <v>5350</v>
      </c>
      <c r="H2381" s="467" t="s">
        <v>2258</v>
      </c>
      <c r="I2381" s="467" t="s">
        <v>2176</v>
      </c>
      <c r="J2381" s="467" t="s">
        <v>1725</v>
      </c>
      <c r="K2381" s="467">
        <v>1.34</v>
      </c>
      <c r="L2381" s="467" t="s">
        <v>10</v>
      </c>
      <c r="M2381" s="467">
        <v>1.65</v>
      </c>
      <c r="N2381" s="467" t="s">
        <v>303</v>
      </c>
      <c r="O2381" s="467" t="s">
        <v>2180</v>
      </c>
      <c r="P2381" s="467" t="s">
        <v>307</v>
      </c>
      <c r="Q2381" s="467" t="s">
        <v>2168</v>
      </c>
      <c r="R2381" s="467" t="s">
        <v>2168</v>
      </c>
      <c r="S2381" s="467" t="s">
        <v>61</v>
      </c>
      <c r="T2381" s="467" t="s">
        <v>240</v>
      </c>
      <c r="U2381" s="467" t="s">
        <v>302</v>
      </c>
      <c r="V2381" s="467">
        <v>1.51</v>
      </c>
      <c r="W2381" s="467">
        <v>1.65</v>
      </c>
    </row>
    <row r="2382" spans="1:23">
      <c r="A2382" s="467"/>
      <c r="B2382" s="467"/>
      <c r="C2382" s="468" t="s">
        <v>5390</v>
      </c>
      <c r="D2382" s="467" t="s">
        <v>222</v>
      </c>
      <c r="E2382" s="467" t="s">
        <v>259</v>
      </c>
      <c r="F2382" s="472">
        <v>43769</v>
      </c>
      <c r="G2382" s="467" t="s">
        <v>5350</v>
      </c>
      <c r="H2382" s="467" t="s">
        <v>2258</v>
      </c>
      <c r="I2382" s="467" t="s">
        <v>2176</v>
      </c>
      <c r="J2382" s="467" t="s">
        <v>1725</v>
      </c>
      <c r="K2382" s="467">
        <v>9.94</v>
      </c>
      <c r="L2382" s="467" t="s">
        <v>10</v>
      </c>
      <c r="M2382" s="467">
        <v>12.23</v>
      </c>
      <c r="N2382" s="467" t="s">
        <v>303</v>
      </c>
      <c r="O2382" s="467" t="s">
        <v>2180</v>
      </c>
      <c r="P2382" s="467" t="s">
        <v>307</v>
      </c>
      <c r="Q2382" s="467" t="s">
        <v>2168</v>
      </c>
      <c r="R2382" s="467" t="s">
        <v>2168</v>
      </c>
      <c r="S2382" s="467" t="s">
        <v>61</v>
      </c>
      <c r="T2382" s="467" t="s">
        <v>240</v>
      </c>
      <c r="U2382" s="467" t="s">
        <v>302</v>
      </c>
      <c r="V2382" s="467">
        <v>11.2</v>
      </c>
      <c r="W2382" s="467">
        <v>12.23</v>
      </c>
    </row>
    <row r="2383" spans="1:23">
      <c r="A2383" s="467"/>
      <c r="B2383" s="467"/>
      <c r="C2383" s="468" t="s">
        <v>5391</v>
      </c>
      <c r="D2383" s="467" t="s">
        <v>222</v>
      </c>
      <c r="E2383" s="467" t="s">
        <v>259</v>
      </c>
      <c r="F2383" s="472">
        <v>43769</v>
      </c>
      <c r="G2383" s="467" t="s">
        <v>5350</v>
      </c>
      <c r="H2383" s="467" t="s">
        <v>2258</v>
      </c>
      <c r="I2383" s="467" t="s">
        <v>2176</v>
      </c>
      <c r="J2383" s="467" t="s">
        <v>1725</v>
      </c>
      <c r="K2383" s="467">
        <v>0.64</v>
      </c>
      <c r="L2383" s="467" t="s">
        <v>10</v>
      </c>
      <c r="M2383" s="467">
        <v>0.79</v>
      </c>
      <c r="N2383" s="467" t="s">
        <v>303</v>
      </c>
      <c r="O2383" s="467" t="s">
        <v>2180</v>
      </c>
      <c r="P2383" s="467" t="s">
        <v>307</v>
      </c>
      <c r="Q2383" s="467" t="s">
        <v>2168</v>
      </c>
      <c r="R2383" s="467" t="s">
        <v>2168</v>
      </c>
      <c r="S2383" s="467" t="s">
        <v>61</v>
      </c>
      <c r="T2383" s="467" t="s">
        <v>240</v>
      </c>
      <c r="U2383" s="467" t="s">
        <v>302</v>
      </c>
      <c r="V2383" s="467">
        <v>0.72</v>
      </c>
      <c r="W2383" s="467">
        <v>0.79</v>
      </c>
    </row>
    <row r="2384" spans="1:23">
      <c r="A2384" s="467"/>
      <c r="B2384" s="467"/>
      <c r="C2384" s="468" t="s">
        <v>5392</v>
      </c>
      <c r="D2384" s="467" t="s">
        <v>222</v>
      </c>
      <c r="E2384" s="467" t="s">
        <v>259</v>
      </c>
      <c r="F2384" s="472">
        <v>43769</v>
      </c>
      <c r="G2384" s="467" t="s">
        <v>5350</v>
      </c>
      <c r="H2384" s="467" t="s">
        <v>2258</v>
      </c>
      <c r="I2384" s="467" t="s">
        <v>2176</v>
      </c>
      <c r="J2384" s="467" t="s">
        <v>1725</v>
      </c>
      <c r="K2384" s="467">
        <v>2.12</v>
      </c>
      <c r="L2384" s="467" t="s">
        <v>10</v>
      </c>
      <c r="M2384" s="467">
        <v>2.61</v>
      </c>
      <c r="N2384" s="467" t="s">
        <v>303</v>
      </c>
      <c r="O2384" s="467" t="s">
        <v>2180</v>
      </c>
      <c r="P2384" s="467" t="s">
        <v>307</v>
      </c>
      <c r="Q2384" s="467" t="s">
        <v>2168</v>
      </c>
      <c r="R2384" s="467" t="s">
        <v>2168</v>
      </c>
      <c r="S2384" s="467" t="s">
        <v>61</v>
      </c>
      <c r="T2384" s="467" t="s">
        <v>240</v>
      </c>
      <c r="U2384" s="467" t="s">
        <v>302</v>
      </c>
      <c r="V2384" s="467">
        <v>2.39</v>
      </c>
      <c r="W2384" s="467">
        <v>2.61</v>
      </c>
    </row>
    <row r="2385" spans="1:23">
      <c r="A2385" s="467"/>
      <c r="B2385" s="467"/>
      <c r="C2385" s="468" t="s">
        <v>5393</v>
      </c>
      <c r="D2385" s="467" t="s">
        <v>222</v>
      </c>
      <c r="E2385" s="467" t="s">
        <v>259</v>
      </c>
      <c r="F2385" s="472">
        <v>43769</v>
      </c>
      <c r="G2385" s="467" t="s">
        <v>5350</v>
      </c>
      <c r="H2385" s="467" t="s">
        <v>2258</v>
      </c>
      <c r="I2385" s="467" t="s">
        <v>2176</v>
      </c>
      <c r="J2385" s="467" t="s">
        <v>1725</v>
      </c>
      <c r="K2385" s="467">
        <v>5.89</v>
      </c>
      <c r="L2385" s="467" t="s">
        <v>10</v>
      </c>
      <c r="M2385" s="467">
        <v>7.24</v>
      </c>
      <c r="N2385" s="467" t="s">
        <v>303</v>
      </c>
      <c r="O2385" s="467" t="s">
        <v>2180</v>
      </c>
      <c r="P2385" s="467" t="s">
        <v>307</v>
      </c>
      <c r="Q2385" s="467" t="s">
        <v>2168</v>
      </c>
      <c r="R2385" s="467" t="s">
        <v>2168</v>
      </c>
      <c r="S2385" s="467" t="s">
        <v>61</v>
      </c>
      <c r="T2385" s="467" t="s">
        <v>240</v>
      </c>
      <c r="U2385" s="467" t="s">
        <v>302</v>
      </c>
      <c r="V2385" s="467">
        <v>6.63</v>
      </c>
      <c r="W2385" s="467">
        <v>7.24</v>
      </c>
    </row>
    <row r="2386" spans="1:23">
      <c r="A2386" s="467"/>
      <c r="B2386" s="467"/>
      <c r="C2386" s="468" t="s">
        <v>5394</v>
      </c>
      <c r="D2386" s="467" t="s">
        <v>222</v>
      </c>
      <c r="E2386" s="467" t="s">
        <v>259</v>
      </c>
      <c r="F2386" s="472">
        <v>43769</v>
      </c>
      <c r="G2386" s="467" t="s">
        <v>5350</v>
      </c>
      <c r="H2386" s="467" t="s">
        <v>2258</v>
      </c>
      <c r="I2386" s="467" t="s">
        <v>2176</v>
      </c>
      <c r="J2386" s="467" t="s">
        <v>1725</v>
      </c>
      <c r="K2386" s="467">
        <v>4.6100000000000003</v>
      </c>
      <c r="L2386" s="467" t="s">
        <v>10</v>
      </c>
      <c r="M2386" s="467">
        <v>5.67</v>
      </c>
      <c r="N2386" s="467" t="s">
        <v>303</v>
      </c>
      <c r="O2386" s="467" t="s">
        <v>2180</v>
      </c>
      <c r="P2386" s="467" t="s">
        <v>307</v>
      </c>
      <c r="Q2386" s="467" t="s">
        <v>2168</v>
      </c>
      <c r="R2386" s="467" t="s">
        <v>2168</v>
      </c>
      <c r="S2386" s="467" t="s">
        <v>61</v>
      </c>
      <c r="T2386" s="467" t="s">
        <v>240</v>
      </c>
      <c r="U2386" s="467" t="s">
        <v>302</v>
      </c>
      <c r="V2386" s="467">
        <v>5.19</v>
      </c>
      <c r="W2386" s="467">
        <v>5.67</v>
      </c>
    </row>
    <row r="2387" spans="1:23">
      <c r="A2387" s="467"/>
      <c r="B2387" s="467"/>
      <c r="C2387" s="468" t="s">
        <v>5395</v>
      </c>
      <c r="D2387" s="467" t="s">
        <v>222</v>
      </c>
      <c r="E2387" s="467" t="s">
        <v>259</v>
      </c>
      <c r="F2387" s="472">
        <v>43769</v>
      </c>
      <c r="G2387" s="467" t="s">
        <v>5350</v>
      </c>
      <c r="H2387" s="467" t="s">
        <v>2258</v>
      </c>
      <c r="I2387" s="467" t="s">
        <v>2176</v>
      </c>
      <c r="J2387" s="467" t="s">
        <v>1725</v>
      </c>
      <c r="K2387" s="467">
        <v>1.55</v>
      </c>
      <c r="L2387" s="467" t="s">
        <v>10</v>
      </c>
      <c r="M2387" s="467">
        <v>1.91</v>
      </c>
      <c r="N2387" s="467" t="s">
        <v>303</v>
      </c>
      <c r="O2387" s="467" t="s">
        <v>2180</v>
      </c>
      <c r="P2387" s="467" t="s">
        <v>307</v>
      </c>
      <c r="Q2387" s="467" t="s">
        <v>2168</v>
      </c>
      <c r="R2387" s="467" t="s">
        <v>2168</v>
      </c>
      <c r="S2387" s="467" t="s">
        <v>61</v>
      </c>
      <c r="T2387" s="467" t="s">
        <v>240</v>
      </c>
      <c r="U2387" s="467" t="s">
        <v>302</v>
      </c>
      <c r="V2387" s="467">
        <v>1.75</v>
      </c>
      <c r="W2387" s="467">
        <v>1.91</v>
      </c>
    </row>
    <row r="2388" spans="1:23">
      <c r="A2388" s="467"/>
      <c r="B2388" s="467"/>
      <c r="C2388" s="468" t="s">
        <v>5396</v>
      </c>
      <c r="D2388" s="467" t="s">
        <v>222</v>
      </c>
      <c r="E2388" s="467" t="s">
        <v>259</v>
      </c>
      <c r="F2388" s="472">
        <v>43769</v>
      </c>
      <c r="G2388" s="467" t="s">
        <v>5350</v>
      </c>
      <c r="H2388" s="467" t="s">
        <v>2258</v>
      </c>
      <c r="I2388" s="467" t="s">
        <v>2176</v>
      </c>
      <c r="J2388" s="467" t="s">
        <v>1725</v>
      </c>
      <c r="K2388" s="467">
        <v>9.64</v>
      </c>
      <c r="L2388" s="467" t="s">
        <v>10</v>
      </c>
      <c r="M2388" s="467">
        <v>11.86</v>
      </c>
      <c r="N2388" s="467" t="s">
        <v>303</v>
      </c>
      <c r="O2388" s="467" t="s">
        <v>2180</v>
      </c>
      <c r="P2388" s="467" t="s">
        <v>307</v>
      </c>
      <c r="Q2388" s="467" t="s">
        <v>2168</v>
      </c>
      <c r="R2388" s="467" t="s">
        <v>2168</v>
      </c>
      <c r="S2388" s="467" t="s">
        <v>61</v>
      </c>
      <c r="T2388" s="467" t="s">
        <v>240</v>
      </c>
      <c r="U2388" s="467" t="s">
        <v>302</v>
      </c>
      <c r="V2388" s="467">
        <v>10.86</v>
      </c>
      <c r="W2388" s="467">
        <v>11.86</v>
      </c>
    </row>
    <row r="2389" spans="1:23">
      <c r="A2389" s="467"/>
      <c r="B2389" s="467"/>
      <c r="C2389" s="468" t="s">
        <v>5397</v>
      </c>
      <c r="D2389" s="467" t="s">
        <v>222</v>
      </c>
      <c r="E2389" s="467" t="s">
        <v>259</v>
      </c>
      <c r="F2389" s="472">
        <v>43769</v>
      </c>
      <c r="G2389" s="467" t="s">
        <v>5350</v>
      </c>
      <c r="H2389" s="467" t="s">
        <v>2258</v>
      </c>
      <c r="I2389" s="467" t="s">
        <v>2176</v>
      </c>
      <c r="J2389" s="467" t="s">
        <v>1725</v>
      </c>
      <c r="K2389" s="467">
        <v>8.5399999999999991</v>
      </c>
      <c r="L2389" s="467" t="s">
        <v>10</v>
      </c>
      <c r="M2389" s="467">
        <v>10.51</v>
      </c>
      <c r="N2389" s="467" t="s">
        <v>303</v>
      </c>
      <c r="O2389" s="467" t="s">
        <v>2180</v>
      </c>
      <c r="P2389" s="467" t="s">
        <v>307</v>
      </c>
      <c r="Q2389" s="467" t="s">
        <v>2168</v>
      </c>
      <c r="R2389" s="467" t="s">
        <v>2168</v>
      </c>
      <c r="S2389" s="467" t="s">
        <v>61</v>
      </c>
      <c r="T2389" s="467" t="s">
        <v>240</v>
      </c>
      <c r="U2389" s="467" t="s">
        <v>302</v>
      </c>
      <c r="V2389" s="467">
        <v>9.6199999999999992</v>
      </c>
      <c r="W2389" s="467">
        <v>10.51</v>
      </c>
    </row>
    <row r="2390" spans="1:23">
      <c r="A2390" s="467"/>
      <c r="B2390" s="467"/>
      <c r="C2390" s="468" t="s">
        <v>5398</v>
      </c>
      <c r="D2390" s="467" t="s">
        <v>222</v>
      </c>
      <c r="E2390" s="467" t="s">
        <v>259</v>
      </c>
      <c r="F2390" s="472">
        <v>43769</v>
      </c>
      <c r="G2390" s="467" t="s">
        <v>5350</v>
      </c>
      <c r="H2390" s="467" t="s">
        <v>2258</v>
      </c>
      <c r="I2390" s="467" t="s">
        <v>2176</v>
      </c>
      <c r="J2390" s="467" t="s">
        <v>1725</v>
      </c>
      <c r="K2390" s="467">
        <v>1.36</v>
      </c>
      <c r="L2390" s="467" t="s">
        <v>10</v>
      </c>
      <c r="M2390" s="467">
        <v>1.67</v>
      </c>
      <c r="N2390" s="467" t="s">
        <v>303</v>
      </c>
      <c r="O2390" s="467" t="s">
        <v>2180</v>
      </c>
      <c r="P2390" s="467" t="s">
        <v>307</v>
      </c>
      <c r="Q2390" s="467" t="s">
        <v>2168</v>
      </c>
      <c r="R2390" s="467" t="s">
        <v>2168</v>
      </c>
      <c r="S2390" s="467" t="s">
        <v>61</v>
      </c>
      <c r="T2390" s="467" t="s">
        <v>240</v>
      </c>
      <c r="U2390" s="467" t="s">
        <v>302</v>
      </c>
      <c r="V2390" s="467">
        <v>1.53</v>
      </c>
      <c r="W2390" s="467">
        <v>1.67</v>
      </c>
    </row>
    <row r="2391" spans="1:23">
      <c r="A2391" s="467"/>
      <c r="B2391" s="467"/>
      <c r="C2391" s="468" t="s">
        <v>5399</v>
      </c>
      <c r="D2391" s="467" t="s">
        <v>222</v>
      </c>
      <c r="E2391" s="467" t="s">
        <v>259</v>
      </c>
      <c r="F2391" s="472">
        <v>43769</v>
      </c>
      <c r="G2391" s="467" t="s">
        <v>5400</v>
      </c>
      <c r="H2391" s="467" t="s">
        <v>3035</v>
      </c>
      <c r="I2391" s="467" t="s">
        <v>2176</v>
      </c>
      <c r="J2391" s="467" t="s">
        <v>5401</v>
      </c>
      <c r="K2391" s="467">
        <v>290.83</v>
      </c>
      <c r="L2391" s="467" t="s">
        <v>10</v>
      </c>
      <c r="M2391" s="467">
        <v>357.75</v>
      </c>
      <c r="N2391" s="467" t="s">
        <v>303</v>
      </c>
      <c r="O2391" s="467" t="s">
        <v>2180</v>
      </c>
      <c r="P2391" s="467" t="s">
        <v>445</v>
      </c>
      <c r="Q2391" s="467" t="s">
        <v>2168</v>
      </c>
      <c r="R2391" s="467" t="s">
        <v>2168</v>
      </c>
      <c r="S2391" s="467" t="s">
        <v>61</v>
      </c>
      <c r="T2391" s="467" t="s">
        <v>240</v>
      </c>
      <c r="U2391" s="467" t="s">
        <v>302</v>
      </c>
      <c r="V2391" s="467">
        <v>327.58999999999997</v>
      </c>
      <c r="W2391" s="467">
        <v>357.75</v>
      </c>
    </row>
    <row r="2392" spans="1:23">
      <c r="A2392" s="467"/>
      <c r="B2392" s="467"/>
      <c r="C2392" s="468" t="s">
        <v>5402</v>
      </c>
      <c r="D2392" s="467" t="s">
        <v>222</v>
      </c>
      <c r="E2392" s="467" t="s">
        <v>259</v>
      </c>
      <c r="F2392" s="472">
        <v>43769</v>
      </c>
      <c r="G2392" s="467" t="s">
        <v>5400</v>
      </c>
      <c r="H2392" s="467" t="s">
        <v>3035</v>
      </c>
      <c r="I2392" s="467" t="s">
        <v>2176</v>
      </c>
      <c r="J2392" s="467" t="s">
        <v>5403</v>
      </c>
      <c r="K2392" s="467">
        <v>105.68</v>
      </c>
      <c r="L2392" s="467" t="s">
        <v>10</v>
      </c>
      <c r="M2392" s="467">
        <v>130</v>
      </c>
      <c r="N2392" s="467" t="s">
        <v>303</v>
      </c>
      <c r="O2392" s="467" t="s">
        <v>2180</v>
      </c>
      <c r="P2392" s="467" t="s">
        <v>445</v>
      </c>
      <c r="Q2392" s="467" t="s">
        <v>2168</v>
      </c>
      <c r="R2392" s="467" t="s">
        <v>2168</v>
      </c>
      <c r="S2392" s="467" t="s">
        <v>61</v>
      </c>
      <c r="T2392" s="467" t="s">
        <v>240</v>
      </c>
      <c r="U2392" s="467" t="s">
        <v>302</v>
      </c>
      <c r="V2392" s="467">
        <v>119.04</v>
      </c>
      <c r="W2392" s="467">
        <v>130</v>
      </c>
    </row>
    <row r="2393" spans="1:23">
      <c r="A2393" s="467"/>
      <c r="B2393" s="467"/>
      <c r="C2393" s="468" t="s">
        <v>5404</v>
      </c>
      <c r="D2393" s="467" t="s">
        <v>222</v>
      </c>
      <c r="E2393" s="467" t="s">
        <v>259</v>
      </c>
      <c r="F2393" s="472">
        <v>43769</v>
      </c>
      <c r="G2393" s="467" t="s">
        <v>5400</v>
      </c>
      <c r="H2393" s="467" t="s">
        <v>3035</v>
      </c>
      <c r="I2393" s="467" t="s">
        <v>2176</v>
      </c>
      <c r="J2393" s="467" t="s">
        <v>5401</v>
      </c>
      <c r="K2393" s="467">
        <v>71.900000000000006</v>
      </c>
      <c r="L2393" s="467" t="s">
        <v>10</v>
      </c>
      <c r="M2393" s="467">
        <v>88.45</v>
      </c>
      <c r="N2393" s="467" t="s">
        <v>303</v>
      </c>
      <c r="O2393" s="467" t="s">
        <v>2180</v>
      </c>
      <c r="P2393" s="467" t="s">
        <v>445</v>
      </c>
      <c r="Q2393" s="467" t="s">
        <v>2168</v>
      </c>
      <c r="R2393" s="467" t="s">
        <v>2168</v>
      </c>
      <c r="S2393" s="467" t="s">
        <v>61</v>
      </c>
      <c r="T2393" s="467" t="s">
        <v>240</v>
      </c>
      <c r="U2393" s="467" t="s">
        <v>302</v>
      </c>
      <c r="V2393" s="467">
        <v>80.989999999999995</v>
      </c>
      <c r="W2393" s="467">
        <v>88.45</v>
      </c>
    </row>
    <row r="2394" spans="1:23">
      <c r="A2394" s="467"/>
      <c r="B2394" s="467"/>
      <c r="C2394" s="468" t="s">
        <v>5405</v>
      </c>
      <c r="D2394" s="467" t="s">
        <v>222</v>
      </c>
      <c r="E2394" s="467" t="s">
        <v>259</v>
      </c>
      <c r="F2394" s="472">
        <v>43799</v>
      </c>
      <c r="G2394" s="467" t="s">
        <v>5406</v>
      </c>
      <c r="H2394" s="467" t="s">
        <v>5407</v>
      </c>
      <c r="I2394" s="467" t="s">
        <v>2809</v>
      </c>
      <c r="J2394" s="467" t="s">
        <v>5408</v>
      </c>
      <c r="K2394" s="467">
        <v>61.02</v>
      </c>
      <c r="L2394" s="467" t="s">
        <v>10</v>
      </c>
      <c r="M2394" s="467">
        <v>78.98</v>
      </c>
      <c r="N2394" s="467" t="s">
        <v>303</v>
      </c>
      <c r="O2394" s="467" t="s">
        <v>2180</v>
      </c>
      <c r="P2394" s="467" t="s">
        <v>445</v>
      </c>
      <c r="Q2394" s="467" t="s">
        <v>2168</v>
      </c>
      <c r="R2394" s="467" t="s">
        <v>2168</v>
      </c>
      <c r="S2394" s="467" t="s">
        <v>61</v>
      </c>
      <c r="T2394" s="467" t="s">
        <v>240</v>
      </c>
      <c r="U2394" s="467" t="s">
        <v>302</v>
      </c>
      <c r="V2394" s="467">
        <v>70.790000000000006</v>
      </c>
      <c r="W2394" s="467">
        <v>78.98</v>
      </c>
    </row>
    <row r="2395" spans="1:23">
      <c r="A2395" s="467"/>
      <c r="B2395" s="467"/>
      <c r="C2395" s="468" t="s">
        <v>5409</v>
      </c>
      <c r="D2395" s="467" t="s">
        <v>222</v>
      </c>
      <c r="E2395" s="467" t="s">
        <v>259</v>
      </c>
      <c r="F2395" s="472">
        <v>43799</v>
      </c>
      <c r="G2395" s="467" t="s">
        <v>5410</v>
      </c>
      <c r="H2395" s="467" t="s">
        <v>5411</v>
      </c>
      <c r="I2395" s="467" t="s">
        <v>2270</v>
      </c>
      <c r="J2395" s="467" t="s">
        <v>5412</v>
      </c>
      <c r="K2395" s="467">
        <v>2.91</v>
      </c>
      <c r="L2395" s="467" t="s">
        <v>10</v>
      </c>
      <c r="M2395" s="467">
        <v>3.77</v>
      </c>
      <c r="N2395" s="467" t="s">
        <v>303</v>
      </c>
      <c r="O2395" s="467" t="s">
        <v>2180</v>
      </c>
      <c r="P2395" s="467" t="s">
        <v>307</v>
      </c>
      <c r="Q2395" s="467" t="s">
        <v>2168</v>
      </c>
      <c r="R2395" s="467" t="s">
        <v>2168</v>
      </c>
      <c r="S2395" s="467" t="s">
        <v>61</v>
      </c>
      <c r="T2395" s="467" t="s">
        <v>240</v>
      </c>
      <c r="U2395" s="467" t="s">
        <v>2272</v>
      </c>
      <c r="V2395" s="467">
        <v>3.38</v>
      </c>
      <c r="W2395" s="467">
        <v>3.77</v>
      </c>
    </row>
    <row r="2396" spans="1:23">
      <c r="A2396" s="467"/>
      <c r="B2396" s="467"/>
      <c r="C2396" s="468" t="s">
        <v>5413</v>
      </c>
      <c r="D2396" s="467" t="s">
        <v>222</v>
      </c>
      <c r="E2396" s="467" t="s">
        <v>259</v>
      </c>
      <c r="F2396" s="472">
        <v>43799</v>
      </c>
      <c r="G2396" s="467" t="s">
        <v>5410</v>
      </c>
      <c r="H2396" s="467" t="s">
        <v>5411</v>
      </c>
      <c r="I2396" s="467" t="s">
        <v>2270</v>
      </c>
      <c r="J2396" s="467" t="s">
        <v>600</v>
      </c>
      <c r="K2396" s="467">
        <v>4.4800000000000004</v>
      </c>
      <c r="L2396" s="467" t="s">
        <v>10</v>
      </c>
      <c r="M2396" s="467">
        <v>5.8</v>
      </c>
      <c r="N2396" s="467" t="s">
        <v>303</v>
      </c>
      <c r="O2396" s="467" t="s">
        <v>2180</v>
      </c>
      <c r="P2396" s="467" t="s">
        <v>307</v>
      </c>
      <c r="Q2396" s="467" t="s">
        <v>2168</v>
      </c>
      <c r="R2396" s="467" t="s">
        <v>2168</v>
      </c>
      <c r="S2396" s="467" t="s">
        <v>61</v>
      </c>
      <c r="T2396" s="467" t="s">
        <v>240</v>
      </c>
      <c r="U2396" s="467" t="s">
        <v>2272</v>
      </c>
      <c r="V2396" s="467">
        <v>5.2</v>
      </c>
      <c r="W2396" s="467">
        <v>5.8</v>
      </c>
    </row>
    <row r="2397" spans="1:23">
      <c r="A2397" s="467"/>
      <c r="B2397" s="467"/>
      <c r="C2397" s="468" t="s">
        <v>5414</v>
      </c>
      <c r="D2397" s="467" t="s">
        <v>222</v>
      </c>
      <c r="E2397" s="467" t="s">
        <v>259</v>
      </c>
      <c r="F2397" s="472">
        <v>43799</v>
      </c>
      <c r="G2397" s="467" t="s">
        <v>5410</v>
      </c>
      <c r="H2397" s="467" t="s">
        <v>5411</v>
      </c>
      <c r="I2397" s="467" t="s">
        <v>2270</v>
      </c>
      <c r="J2397" s="467" t="s">
        <v>1726</v>
      </c>
      <c r="K2397" s="467">
        <v>4.4800000000000004</v>
      </c>
      <c r="L2397" s="467" t="s">
        <v>10</v>
      </c>
      <c r="M2397" s="467">
        <v>5.8</v>
      </c>
      <c r="N2397" s="467" t="s">
        <v>303</v>
      </c>
      <c r="O2397" s="467" t="s">
        <v>2180</v>
      </c>
      <c r="P2397" s="467" t="s">
        <v>307</v>
      </c>
      <c r="Q2397" s="467" t="s">
        <v>2168</v>
      </c>
      <c r="R2397" s="467" t="s">
        <v>2168</v>
      </c>
      <c r="S2397" s="467" t="s">
        <v>61</v>
      </c>
      <c r="T2397" s="467" t="s">
        <v>240</v>
      </c>
      <c r="U2397" s="467" t="s">
        <v>2272</v>
      </c>
      <c r="V2397" s="467">
        <v>5.2</v>
      </c>
      <c r="W2397" s="467">
        <v>5.8</v>
      </c>
    </row>
    <row r="2398" spans="1:23">
      <c r="A2398" s="467"/>
      <c r="B2398" s="467"/>
      <c r="C2398" s="468" t="s">
        <v>5415</v>
      </c>
      <c r="D2398" s="467" t="s">
        <v>222</v>
      </c>
      <c r="E2398" s="467" t="s">
        <v>259</v>
      </c>
      <c r="F2398" s="472">
        <v>43799</v>
      </c>
      <c r="G2398" s="467" t="s">
        <v>5410</v>
      </c>
      <c r="H2398" s="467" t="s">
        <v>5411</v>
      </c>
      <c r="I2398" s="467" t="s">
        <v>2270</v>
      </c>
      <c r="J2398" s="467" t="s">
        <v>601</v>
      </c>
      <c r="K2398" s="467">
        <v>4.4800000000000004</v>
      </c>
      <c r="L2398" s="467" t="s">
        <v>10</v>
      </c>
      <c r="M2398" s="467">
        <v>5.8</v>
      </c>
      <c r="N2398" s="467" t="s">
        <v>303</v>
      </c>
      <c r="O2398" s="467" t="s">
        <v>2180</v>
      </c>
      <c r="P2398" s="467" t="s">
        <v>307</v>
      </c>
      <c r="Q2398" s="467" t="s">
        <v>2168</v>
      </c>
      <c r="R2398" s="467" t="s">
        <v>2168</v>
      </c>
      <c r="S2398" s="467" t="s">
        <v>61</v>
      </c>
      <c r="T2398" s="467" t="s">
        <v>240</v>
      </c>
      <c r="U2398" s="467" t="s">
        <v>2272</v>
      </c>
      <c r="V2398" s="467">
        <v>5.2</v>
      </c>
      <c r="W2398" s="467">
        <v>5.8</v>
      </c>
    </row>
    <row r="2399" spans="1:23">
      <c r="A2399" s="467"/>
      <c r="B2399" s="467"/>
      <c r="C2399" s="468" t="s">
        <v>5416</v>
      </c>
      <c r="D2399" s="467" t="s">
        <v>222</v>
      </c>
      <c r="E2399" s="467" t="s">
        <v>259</v>
      </c>
      <c r="F2399" s="472">
        <v>43799</v>
      </c>
      <c r="G2399" s="467" t="s">
        <v>5410</v>
      </c>
      <c r="H2399" s="467" t="s">
        <v>5411</v>
      </c>
      <c r="I2399" s="467" t="s">
        <v>2270</v>
      </c>
      <c r="J2399" s="467" t="s">
        <v>602</v>
      </c>
      <c r="K2399" s="467">
        <v>4.4800000000000004</v>
      </c>
      <c r="L2399" s="467" t="s">
        <v>10</v>
      </c>
      <c r="M2399" s="467">
        <v>5.8</v>
      </c>
      <c r="N2399" s="467" t="s">
        <v>303</v>
      </c>
      <c r="O2399" s="467" t="s">
        <v>2180</v>
      </c>
      <c r="P2399" s="467" t="s">
        <v>307</v>
      </c>
      <c r="Q2399" s="467" t="s">
        <v>2168</v>
      </c>
      <c r="R2399" s="467" t="s">
        <v>2168</v>
      </c>
      <c r="S2399" s="467" t="s">
        <v>61</v>
      </c>
      <c r="T2399" s="467" t="s">
        <v>240</v>
      </c>
      <c r="U2399" s="467" t="s">
        <v>2272</v>
      </c>
      <c r="V2399" s="467">
        <v>5.2</v>
      </c>
      <c r="W2399" s="467">
        <v>5.8</v>
      </c>
    </row>
    <row r="2400" spans="1:23">
      <c r="A2400" s="467"/>
      <c r="B2400" s="467"/>
      <c r="C2400" s="468" t="s">
        <v>5417</v>
      </c>
      <c r="D2400" s="467" t="s">
        <v>222</v>
      </c>
      <c r="E2400" s="467" t="s">
        <v>259</v>
      </c>
      <c r="F2400" s="472">
        <v>43799</v>
      </c>
      <c r="G2400" s="467" t="s">
        <v>5410</v>
      </c>
      <c r="H2400" s="467" t="s">
        <v>5411</v>
      </c>
      <c r="I2400" s="467" t="s">
        <v>2270</v>
      </c>
      <c r="J2400" s="467" t="s">
        <v>603</v>
      </c>
      <c r="K2400" s="467">
        <v>4.4800000000000004</v>
      </c>
      <c r="L2400" s="467" t="s">
        <v>10</v>
      </c>
      <c r="M2400" s="467">
        <v>5.8</v>
      </c>
      <c r="N2400" s="467" t="s">
        <v>303</v>
      </c>
      <c r="O2400" s="467" t="s">
        <v>2180</v>
      </c>
      <c r="P2400" s="467" t="s">
        <v>307</v>
      </c>
      <c r="Q2400" s="467" t="s">
        <v>2168</v>
      </c>
      <c r="R2400" s="467" t="s">
        <v>2168</v>
      </c>
      <c r="S2400" s="467" t="s">
        <v>61</v>
      </c>
      <c r="T2400" s="467" t="s">
        <v>240</v>
      </c>
      <c r="U2400" s="467" t="s">
        <v>2272</v>
      </c>
      <c r="V2400" s="467">
        <v>5.2</v>
      </c>
      <c r="W2400" s="467">
        <v>5.8</v>
      </c>
    </row>
    <row r="2401" spans="1:23">
      <c r="A2401" s="467"/>
      <c r="B2401" s="467"/>
      <c r="C2401" s="468" t="s">
        <v>5418</v>
      </c>
      <c r="D2401" s="467" t="s">
        <v>222</v>
      </c>
      <c r="E2401" s="467" t="s">
        <v>259</v>
      </c>
      <c r="F2401" s="472">
        <v>43799</v>
      </c>
      <c r="G2401" s="467" t="s">
        <v>5410</v>
      </c>
      <c r="H2401" s="467" t="s">
        <v>5411</v>
      </c>
      <c r="I2401" s="467" t="s">
        <v>2270</v>
      </c>
      <c r="J2401" s="467" t="s">
        <v>605</v>
      </c>
      <c r="K2401" s="467">
        <v>4.4800000000000004</v>
      </c>
      <c r="L2401" s="467" t="s">
        <v>10</v>
      </c>
      <c r="M2401" s="467">
        <v>5.8</v>
      </c>
      <c r="N2401" s="467" t="s">
        <v>303</v>
      </c>
      <c r="O2401" s="467" t="s">
        <v>2180</v>
      </c>
      <c r="P2401" s="467" t="s">
        <v>307</v>
      </c>
      <c r="Q2401" s="467" t="s">
        <v>2168</v>
      </c>
      <c r="R2401" s="467" t="s">
        <v>2168</v>
      </c>
      <c r="S2401" s="467" t="s">
        <v>61</v>
      </c>
      <c r="T2401" s="467" t="s">
        <v>240</v>
      </c>
      <c r="U2401" s="467" t="s">
        <v>2272</v>
      </c>
      <c r="V2401" s="467">
        <v>5.2</v>
      </c>
      <c r="W2401" s="467">
        <v>5.8</v>
      </c>
    </row>
    <row r="2402" spans="1:23">
      <c r="A2402" s="467"/>
      <c r="B2402" s="467"/>
      <c r="C2402" s="468" t="s">
        <v>5419</v>
      </c>
      <c r="D2402" s="467" t="s">
        <v>222</v>
      </c>
      <c r="E2402" s="467" t="s">
        <v>259</v>
      </c>
      <c r="F2402" s="472">
        <v>43799</v>
      </c>
      <c r="G2402" s="467" t="s">
        <v>5410</v>
      </c>
      <c r="H2402" s="467" t="s">
        <v>5411</v>
      </c>
      <c r="I2402" s="467" t="s">
        <v>2270</v>
      </c>
      <c r="J2402" s="467" t="s">
        <v>1306</v>
      </c>
      <c r="K2402" s="467">
        <v>4.4800000000000004</v>
      </c>
      <c r="L2402" s="467" t="s">
        <v>10</v>
      </c>
      <c r="M2402" s="467">
        <v>5.8</v>
      </c>
      <c r="N2402" s="467" t="s">
        <v>303</v>
      </c>
      <c r="O2402" s="467" t="s">
        <v>2180</v>
      </c>
      <c r="P2402" s="467" t="s">
        <v>307</v>
      </c>
      <c r="Q2402" s="467" t="s">
        <v>2168</v>
      </c>
      <c r="R2402" s="467" t="s">
        <v>2168</v>
      </c>
      <c r="S2402" s="467" t="s">
        <v>61</v>
      </c>
      <c r="T2402" s="467" t="s">
        <v>240</v>
      </c>
      <c r="U2402" s="467" t="s">
        <v>2272</v>
      </c>
      <c r="V2402" s="467">
        <v>5.2</v>
      </c>
      <c r="W2402" s="467">
        <v>5.8</v>
      </c>
    </row>
    <row r="2403" spans="1:23">
      <c r="A2403" s="467"/>
      <c r="B2403" s="467"/>
      <c r="C2403" s="468" t="s">
        <v>5420</v>
      </c>
      <c r="D2403" s="467" t="s">
        <v>222</v>
      </c>
      <c r="E2403" s="467" t="s">
        <v>259</v>
      </c>
      <c r="F2403" s="472">
        <v>43799</v>
      </c>
      <c r="G2403" s="467" t="s">
        <v>5410</v>
      </c>
      <c r="H2403" s="467" t="s">
        <v>5411</v>
      </c>
      <c r="I2403" s="467" t="s">
        <v>2270</v>
      </c>
      <c r="J2403" s="467" t="s">
        <v>5412</v>
      </c>
      <c r="K2403" s="467">
        <v>7.62</v>
      </c>
      <c r="L2403" s="467" t="s">
        <v>10</v>
      </c>
      <c r="M2403" s="467">
        <v>9.86</v>
      </c>
      <c r="N2403" s="467" t="s">
        <v>303</v>
      </c>
      <c r="O2403" s="467" t="s">
        <v>2180</v>
      </c>
      <c r="P2403" s="467" t="s">
        <v>307</v>
      </c>
      <c r="Q2403" s="467" t="s">
        <v>2168</v>
      </c>
      <c r="R2403" s="467" t="s">
        <v>2168</v>
      </c>
      <c r="S2403" s="467" t="s">
        <v>61</v>
      </c>
      <c r="T2403" s="467" t="s">
        <v>240</v>
      </c>
      <c r="U2403" s="467" t="s">
        <v>2272</v>
      </c>
      <c r="V2403" s="467">
        <v>8.84</v>
      </c>
      <c r="W2403" s="467">
        <v>9.86</v>
      </c>
    </row>
    <row r="2404" spans="1:23">
      <c r="A2404" s="467"/>
      <c r="B2404" s="467"/>
      <c r="C2404" s="468" t="s">
        <v>5421</v>
      </c>
      <c r="D2404" s="467" t="s">
        <v>222</v>
      </c>
      <c r="E2404" s="467" t="s">
        <v>259</v>
      </c>
      <c r="F2404" s="472">
        <v>43799</v>
      </c>
      <c r="G2404" s="467" t="s">
        <v>5410</v>
      </c>
      <c r="H2404" s="467" t="s">
        <v>5411</v>
      </c>
      <c r="I2404" s="467" t="s">
        <v>2270</v>
      </c>
      <c r="J2404" s="467" t="s">
        <v>5422</v>
      </c>
      <c r="K2404" s="467">
        <v>104.12</v>
      </c>
      <c r="L2404" s="467" t="s">
        <v>10</v>
      </c>
      <c r="M2404" s="467">
        <v>134.75</v>
      </c>
      <c r="N2404" s="467" t="s">
        <v>303</v>
      </c>
      <c r="O2404" s="467" t="s">
        <v>2180</v>
      </c>
      <c r="P2404" s="467" t="s">
        <v>307</v>
      </c>
      <c r="Q2404" s="467" t="s">
        <v>2168</v>
      </c>
      <c r="R2404" s="467" t="s">
        <v>2168</v>
      </c>
      <c r="S2404" s="467" t="s">
        <v>61</v>
      </c>
      <c r="T2404" s="467" t="s">
        <v>240</v>
      </c>
      <c r="U2404" s="467" t="s">
        <v>2272</v>
      </c>
      <c r="V2404" s="467">
        <v>120.79</v>
      </c>
      <c r="W2404" s="467">
        <v>134.75</v>
      </c>
    </row>
    <row r="2405" spans="1:23">
      <c r="A2405" s="467"/>
      <c r="B2405" s="467"/>
      <c r="C2405" s="468" t="s">
        <v>5423</v>
      </c>
      <c r="D2405" s="467" t="s">
        <v>222</v>
      </c>
      <c r="E2405" s="467" t="s">
        <v>259</v>
      </c>
      <c r="F2405" s="472">
        <v>43799</v>
      </c>
      <c r="G2405" s="467" t="s">
        <v>5410</v>
      </c>
      <c r="H2405" s="467" t="s">
        <v>5411</v>
      </c>
      <c r="I2405" s="467" t="s">
        <v>2270</v>
      </c>
      <c r="J2405" s="467" t="s">
        <v>5412</v>
      </c>
      <c r="K2405" s="467">
        <v>1.97</v>
      </c>
      <c r="L2405" s="467" t="s">
        <v>10</v>
      </c>
      <c r="M2405" s="467">
        <v>2.5499999999999998</v>
      </c>
      <c r="N2405" s="467" t="s">
        <v>303</v>
      </c>
      <c r="O2405" s="467" t="s">
        <v>2180</v>
      </c>
      <c r="P2405" s="467" t="s">
        <v>307</v>
      </c>
      <c r="Q2405" s="467" t="s">
        <v>2168</v>
      </c>
      <c r="R2405" s="467" t="s">
        <v>2168</v>
      </c>
      <c r="S2405" s="467" t="s">
        <v>61</v>
      </c>
      <c r="T2405" s="467" t="s">
        <v>240</v>
      </c>
      <c r="U2405" s="467" t="s">
        <v>2272</v>
      </c>
      <c r="V2405" s="467">
        <v>2.29</v>
      </c>
      <c r="W2405" s="467">
        <v>2.5499999999999998</v>
      </c>
    </row>
    <row r="2406" spans="1:23">
      <c r="A2406" s="467"/>
      <c r="B2406" s="467"/>
      <c r="C2406" s="468" t="s">
        <v>5424</v>
      </c>
      <c r="D2406" s="467" t="s">
        <v>222</v>
      </c>
      <c r="E2406" s="467" t="s">
        <v>259</v>
      </c>
      <c r="F2406" s="472">
        <v>43799</v>
      </c>
      <c r="G2406" s="467" t="s">
        <v>5410</v>
      </c>
      <c r="H2406" s="467" t="s">
        <v>5411</v>
      </c>
      <c r="I2406" s="467" t="s">
        <v>2270</v>
      </c>
      <c r="J2406" s="467" t="s">
        <v>5412</v>
      </c>
      <c r="K2406" s="467">
        <v>12.49</v>
      </c>
      <c r="L2406" s="467" t="s">
        <v>10</v>
      </c>
      <c r="M2406" s="467">
        <v>16.170000000000002</v>
      </c>
      <c r="N2406" s="467" t="s">
        <v>303</v>
      </c>
      <c r="O2406" s="467" t="s">
        <v>2180</v>
      </c>
      <c r="P2406" s="467" t="s">
        <v>307</v>
      </c>
      <c r="Q2406" s="467" t="s">
        <v>2168</v>
      </c>
      <c r="R2406" s="467" t="s">
        <v>2168</v>
      </c>
      <c r="S2406" s="467" t="s">
        <v>61</v>
      </c>
      <c r="T2406" s="467" t="s">
        <v>240</v>
      </c>
      <c r="U2406" s="467" t="s">
        <v>2272</v>
      </c>
      <c r="V2406" s="467">
        <v>14.49</v>
      </c>
      <c r="W2406" s="467">
        <v>16.170000000000002</v>
      </c>
    </row>
    <row r="2407" spans="1:23">
      <c r="A2407" s="467"/>
      <c r="B2407" s="467"/>
      <c r="C2407" s="468" t="s">
        <v>5425</v>
      </c>
      <c r="D2407" s="467" t="s">
        <v>222</v>
      </c>
      <c r="E2407" s="467" t="s">
        <v>259</v>
      </c>
      <c r="F2407" s="472">
        <v>43799</v>
      </c>
      <c r="G2407" s="467" t="s">
        <v>5410</v>
      </c>
      <c r="H2407" s="467" t="s">
        <v>5411</v>
      </c>
      <c r="I2407" s="467" t="s">
        <v>2270</v>
      </c>
      <c r="J2407" s="467" t="s">
        <v>5412</v>
      </c>
      <c r="K2407" s="467">
        <v>5.9</v>
      </c>
      <c r="L2407" s="467" t="s">
        <v>10</v>
      </c>
      <c r="M2407" s="467">
        <v>7.64</v>
      </c>
      <c r="N2407" s="467" t="s">
        <v>303</v>
      </c>
      <c r="O2407" s="467" t="s">
        <v>2180</v>
      </c>
      <c r="P2407" s="467" t="s">
        <v>307</v>
      </c>
      <c r="Q2407" s="467" t="s">
        <v>2168</v>
      </c>
      <c r="R2407" s="467" t="s">
        <v>2168</v>
      </c>
      <c r="S2407" s="467" t="s">
        <v>61</v>
      </c>
      <c r="T2407" s="467" t="s">
        <v>240</v>
      </c>
      <c r="U2407" s="467" t="s">
        <v>2272</v>
      </c>
      <c r="V2407" s="467">
        <v>6.84</v>
      </c>
      <c r="W2407" s="467">
        <v>7.64</v>
      </c>
    </row>
    <row r="2408" spans="1:23">
      <c r="A2408" s="467"/>
      <c r="B2408" s="467"/>
      <c r="C2408" s="468" t="s">
        <v>5426</v>
      </c>
      <c r="D2408" s="467" t="s">
        <v>222</v>
      </c>
      <c r="E2408" s="467" t="s">
        <v>259</v>
      </c>
      <c r="F2408" s="472">
        <v>43799</v>
      </c>
      <c r="G2408" s="467" t="s">
        <v>5410</v>
      </c>
      <c r="H2408" s="467" t="s">
        <v>5411</v>
      </c>
      <c r="I2408" s="467" t="s">
        <v>2270</v>
      </c>
      <c r="J2408" s="467" t="s">
        <v>5412</v>
      </c>
      <c r="K2408" s="467">
        <v>37.86</v>
      </c>
      <c r="L2408" s="467" t="s">
        <v>10</v>
      </c>
      <c r="M2408" s="467">
        <v>49</v>
      </c>
      <c r="N2408" s="467" t="s">
        <v>303</v>
      </c>
      <c r="O2408" s="467" t="s">
        <v>2180</v>
      </c>
      <c r="P2408" s="467" t="s">
        <v>307</v>
      </c>
      <c r="Q2408" s="467" t="s">
        <v>2168</v>
      </c>
      <c r="R2408" s="467" t="s">
        <v>2168</v>
      </c>
      <c r="S2408" s="467" t="s">
        <v>61</v>
      </c>
      <c r="T2408" s="467" t="s">
        <v>240</v>
      </c>
      <c r="U2408" s="467" t="s">
        <v>2272</v>
      </c>
      <c r="V2408" s="467">
        <v>43.92</v>
      </c>
      <c r="W2408" s="467">
        <v>49</v>
      </c>
    </row>
    <row r="2409" spans="1:23">
      <c r="A2409" s="467"/>
      <c r="B2409" s="467"/>
      <c r="C2409" s="468" t="s">
        <v>5427</v>
      </c>
      <c r="D2409" s="467" t="s">
        <v>222</v>
      </c>
      <c r="E2409" s="467" t="s">
        <v>259</v>
      </c>
      <c r="F2409" s="472">
        <v>43799</v>
      </c>
      <c r="G2409" s="467" t="s">
        <v>5410</v>
      </c>
      <c r="H2409" s="467" t="s">
        <v>5411</v>
      </c>
      <c r="I2409" s="467" t="s">
        <v>2270</v>
      </c>
      <c r="J2409" s="467" t="s">
        <v>5412</v>
      </c>
      <c r="K2409" s="467">
        <v>19.899999999999999</v>
      </c>
      <c r="L2409" s="467" t="s">
        <v>10</v>
      </c>
      <c r="M2409" s="467">
        <v>25.75</v>
      </c>
      <c r="N2409" s="467" t="s">
        <v>303</v>
      </c>
      <c r="O2409" s="467" t="s">
        <v>2180</v>
      </c>
      <c r="P2409" s="467" t="s">
        <v>307</v>
      </c>
      <c r="Q2409" s="467" t="s">
        <v>2168</v>
      </c>
      <c r="R2409" s="467" t="s">
        <v>2168</v>
      </c>
      <c r="S2409" s="467" t="s">
        <v>61</v>
      </c>
      <c r="T2409" s="467" t="s">
        <v>240</v>
      </c>
      <c r="U2409" s="467" t="s">
        <v>2272</v>
      </c>
      <c r="V2409" s="467">
        <v>23.09</v>
      </c>
      <c r="W2409" s="467">
        <v>25.75</v>
      </c>
    </row>
    <row r="2410" spans="1:23">
      <c r="A2410" s="467"/>
      <c r="B2410" s="467"/>
      <c r="C2410" s="468" t="s">
        <v>5428</v>
      </c>
      <c r="D2410" s="467" t="s">
        <v>222</v>
      </c>
      <c r="E2410" s="467" t="s">
        <v>259</v>
      </c>
      <c r="F2410" s="472">
        <v>43799</v>
      </c>
      <c r="G2410" s="467" t="s">
        <v>5410</v>
      </c>
      <c r="H2410" s="467" t="s">
        <v>5411</v>
      </c>
      <c r="I2410" s="467" t="s">
        <v>2270</v>
      </c>
      <c r="J2410" s="467" t="s">
        <v>5412</v>
      </c>
      <c r="K2410" s="467">
        <v>2.94</v>
      </c>
      <c r="L2410" s="467" t="s">
        <v>10</v>
      </c>
      <c r="M2410" s="467">
        <v>3.81</v>
      </c>
      <c r="N2410" s="467" t="s">
        <v>303</v>
      </c>
      <c r="O2410" s="467" t="s">
        <v>2180</v>
      </c>
      <c r="P2410" s="467" t="s">
        <v>307</v>
      </c>
      <c r="Q2410" s="467" t="s">
        <v>2168</v>
      </c>
      <c r="R2410" s="467" t="s">
        <v>2168</v>
      </c>
      <c r="S2410" s="467" t="s">
        <v>61</v>
      </c>
      <c r="T2410" s="467" t="s">
        <v>240</v>
      </c>
      <c r="U2410" s="467" t="s">
        <v>2272</v>
      </c>
      <c r="V2410" s="467">
        <v>3.41</v>
      </c>
      <c r="W2410" s="467">
        <v>3.81</v>
      </c>
    </row>
    <row r="2411" spans="1:23">
      <c r="A2411" s="467"/>
      <c r="B2411" s="467"/>
      <c r="C2411" s="468" t="s">
        <v>5429</v>
      </c>
      <c r="D2411" s="467" t="s">
        <v>222</v>
      </c>
      <c r="E2411" s="467" t="s">
        <v>259</v>
      </c>
      <c r="F2411" s="472">
        <v>43799</v>
      </c>
      <c r="G2411" s="467" t="s">
        <v>5410</v>
      </c>
      <c r="H2411" s="467" t="s">
        <v>5411</v>
      </c>
      <c r="I2411" s="467" t="s">
        <v>2270</v>
      </c>
      <c r="J2411" s="467" t="s">
        <v>5412</v>
      </c>
      <c r="K2411" s="467">
        <v>10.27</v>
      </c>
      <c r="L2411" s="467" t="s">
        <v>10</v>
      </c>
      <c r="M2411" s="467">
        <v>13.29</v>
      </c>
      <c r="N2411" s="467" t="s">
        <v>303</v>
      </c>
      <c r="O2411" s="467" t="s">
        <v>2180</v>
      </c>
      <c r="P2411" s="467" t="s">
        <v>307</v>
      </c>
      <c r="Q2411" s="467" t="s">
        <v>2168</v>
      </c>
      <c r="R2411" s="467" t="s">
        <v>2168</v>
      </c>
      <c r="S2411" s="467" t="s">
        <v>61</v>
      </c>
      <c r="T2411" s="467" t="s">
        <v>240</v>
      </c>
      <c r="U2411" s="467" t="s">
        <v>2272</v>
      </c>
      <c r="V2411" s="467">
        <v>11.91</v>
      </c>
      <c r="W2411" s="467">
        <v>13.29</v>
      </c>
    </row>
    <row r="2412" spans="1:23">
      <c r="A2412" s="467"/>
      <c r="B2412" s="467"/>
      <c r="C2412" s="468" t="s">
        <v>5430</v>
      </c>
      <c r="D2412" s="467" t="s">
        <v>222</v>
      </c>
      <c r="E2412" s="467" t="s">
        <v>259</v>
      </c>
      <c r="F2412" s="472">
        <v>43799</v>
      </c>
      <c r="G2412" s="467" t="s">
        <v>5410</v>
      </c>
      <c r="H2412" s="467" t="s">
        <v>5411</v>
      </c>
      <c r="I2412" s="467" t="s">
        <v>2270</v>
      </c>
      <c r="J2412" s="467" t="s">
        <v>5412</v>
      </c>
      <c r="K2412" s="467">
        <v>9.14</v>
      </c>
      <c r="L2412" s="467" t="s">
        <v>10</v>
      </c>
      <c r="M2412" s="467">
        <v>11.83</v>
      </c>
      <c r="N2412" s="467" t="s">
        <v>303</v>
      </c>
      <c r="O2412" s="467" t="s">
        <v>2180</v>
      </c>
      <c r="P2412" s="467" t="s">
        <v>307</v>
      </c>
      <c r="Q2412" s="467" t="s">
        <v>2168</v>
      </c>
      <c r="R2412" s="467" t="s">
        <v>2168</v>
      </c>
      <c r="S2412" s="467" t="s">
        <v>61</v>
      </c>
      <c r="T2412" s="467" t="s">
        <v>240</v>
      </c>
      <c r="U2412" s="467" t="s">
        <v>2272</v>
      </c>
      <c r="V2412" s="467">
        <v>10.6</v>
      </c>
      <c r="W2412" s="467">
        <v>11.83</v>
      </c>
    </row>
    <row r="2413" spans="1:23">
      <c r="A2413" s="467"/>
      <c r="B2413" s="467"/>
      <c r="C2413" s="468" t="s">
        <v>5431</v>
      </c>
      <c r="D2413" s="467" t="s">
        <v>222</v>
      </c>
      <c r="E2413" s="467" t="s">
        <v>259</v>
      </c>
      <c r="F2413" s="472">
        <v>43799</v>
      </c>
      <c r="G2413" s="467" t="s">
        <v>5410</v>
      </c>
      <c r="H2413" s="467" t="s">
        <v>5411</v>
      </c>
      <c r="I2413" s="467" t="s">
        <v>2270</v>
      </c>
      <c r="J2413" s="467" t="s">
        <v>5412</v>
      </c>
      <c r="K2413" s="467">
        <v>0.93</v>
      </c>
      <c r="L2413" s="467" t="s">
        <v>10</v>
      </c>
      <c r="M2413" s="467">
        <v>1.21</v>
      </c>
      <c r="N2413" s="467" t="s">
        <v>303</v>
      </c>
      <c r="O2413" s="467" t="s">
        <v>2180</v>
      </c>
      <c r="P2413" s="467" t="s">
        <v>307</v>
      </c>
      <c r="Q2413" s="467" t="s">
        <v>2168</v>
      </c>
      <c r="R2413" s="467" t="s">
        <v>2168</v>
      </c>
      <c r="S2413" s="467" t="s">
        <v>61</v>
      </c>
      <c r="T2413" s="467" t="s">
        <v>240</v>
      </c>
      <c r="U2413" s="467" t="s">
        <v>2272</v>
      </c>
      <c r="V2413" s="467">
        <v>1.08</v>
      </c>
      <c r="W2413" s="467">
        <v>1.21</v>
      </c>
    </row>
    <row r="2414" spans="1:23">
      <c r="A2414" s="467"/>
      <c r="B2414" s="467"/>
      <c r="C2414" s="468" t="s">
        <v>5432</v>
      </c>
      <c r="D2414" s="467" t="s">
        <v>222</v>
      </c>
      <c r="E2414" s="467" t="s">
        <v>259</v>
      </c>
      <c r="F2414" s="472">
        <v>43799</v>
      </c>
      <c r="G2414" s="467" t="s">
        <v>5410</v>
      </c>
      <c r="H2414" s="467" t="s">
        <v>5411</v>
      </c>
      <c r="I2414" s="467" t="s">
        <v>2270</v>
      </c>
      <c r="J2414" s="467" t="s">
        <v>5412</v>
      </c>
      <c r="K2414" s="467">
        <v>3.14</v>
      </c>
      <c r="L2414" s="467" t="s">
        <v>10</v>
      </c>
      <c r="M2414" s="467">
        <v>4.0599999999999996</v>
      </c>
      <c r="N2414" s="467" t="s">
        <v>303</v>
      </c>
      <c r="O2414" s="467" t="s">
        <v>2180</v>
      </c>
      <c r="P2414" s="467" t="s">
        <v>307</v>
      </c>
      <c r="Q2414" s="467" t="s">
        <v>2168</v>
      </c>
      <c r="R2414" s="467" t="s">
        <v>2168</v>
      </c>
      <c r="S2414" s="467" t="s">
        <v>61</v>
      </c>
      <c r="T2414" s="467" t="s">
        <v>240</v>
      </c>
      <c r="U2414" s="467" t="s">
        <v>2272</v>
      </c>
      <c r="V2414" s="467">
        <v>3.64</v>
      </c>
      <c r="W2414" s="467">
        <v>4.0599999999999996</v>
      </c>
    </row>
    <row r="2415" spans="1:23">
      <c r="A2415" s="467"/>
      <c r="B2415" s="467"/>
      <c r="C2415" s="468" t="s">
        <v>5433</v>
      </c>
      <c r="D2415" s="467" t="s">
        <v>222</v>
      </c>
      <c r="E2415" s="467" t="s">
        <v>259</v>
      </c>
      <c r="F2415" s="472">
        <v>43799</v>
      </c>
      <c r="G2415" s="467" t="s">
        <v>5410</v>
      </c>
      <c r="H2415" s="467" t="s">
        <v>5411</v>
      </c>
      <c r="I2415" s="467" t="s">
        <v>2270</v>
      </c>
      <c r="J2415" s="467" t="s">
        <v>5412</v>
      </c>
      <c r="K2415" s="467">
        <v>11.03</v>
      </c>
      <c r="L2415" s="467" t="s">
        <v>10</v>
      </c>
      <c r="M2415" s="467">
        <v>14.27</v>
      </c>
      <c r="N2415" s="467" t="s">
        <v>303</v>
      </c>
      <c r="O2415" s="467" t="s">
        <v>2180</v>
      </c>
      <c r="P2415" s="467" t="s">
        <v>307</v>
      </c>
      <c r="Q2415" s="467" t="s">
        <v>2168</v>
      </c>
      <c r="R2415" s="467" t="s">
        <v>2168</v>
      </c>
      <c r="S2415" s="467" t="s">
        <v>61</v>
      </c>
      <c r="T2415" s="467" t="s">
        <v>240</v>
      </c>
      <c r="U2415" s="467" t="s">
        <v>2272</v>
      </c>
      <c r="V2415" s="467">
        <v>12.8</v>
      </c>
      <c r="W2415" s="467">
        <v>14.27</v>
      </c>
    </row>
    <row r="2416" spans="1:23">
      <c r="A2416" s="467"/>
      <c r="B2416" s="467"/>
      <c r="C2416" s="468" t="s">
        <v>5434</v>
      </c>
      <c r="D2416" s="467" t="s">
        <v>222</v>
      </c>
      <c r="E2416" s="467" t="s">
        <v>259</v>
      </c>
      <c r="F2416" s="472">
        <v>43799</v>
      </c>
      <c r="G2416" s="467" t="s">
        <v>2168</v>
      </c>
      <c r="H2416" s="467" t="s">
        <v>5435</v>
      </c>
      <c r="I2416" s="467" t="s">
        <v>5436</v>
      </c>
      <c r="J2416" s="467" t="s">
        <v>5437</v>
      </c>
      <c r="K2416" s="467">
        <v>3.2</v>
      </c>
      <c r="L2416" s="467" t="s">
        <v>2168</v>
      </c>
      <c r="M2416" s="467">
        <v>0</v>
      </c>
      <c r="N2416" s="467" t="s">
        <v>303</v>
      </c>
      <c r="O2416" s="467" t="s">
        <v>2180</v>
      </c>
      <c r="P2416" s="467" t="s">
        <v>299</v>
      </c>
      <c r="Q2416" s="467" t="s">
        <v>2168</v>
      </c>
      <c r="R2416" s="467" t="s">
        <v>2168</v>
      </c>
      <c r="S2416" s="467" t="s">
        <v>61</v>
      </c>
      <c r="T2416" s="467" t="s">
        <v>240</v>
      </c>
      <c r="U2416" s="467" t="s">
        <v>302</v>
      </c>
      <c r="V2416" s="467">
        <v>3.71</v>
      </c>
      <c r="W2416" s="467">
        <v>4.1399999999999997</v>
      </c>
    </row>
    <row r="2417" spans="1:23">
      <c r="A2417" s="467"/>
      <c r="B2417" s="467"/>
      <c r="C2417" s="468" t="s">
        <v>5438</v>
      </c>
      <c r="D2417" s="467" t="s">
        <v>222</v>
      </c>
      <c r="E2417" s="467" t="s">
        <v>259</v>
      </c>
      <c r="F2417" s="472">
        <v>43799</v>
      </c>
      <c r="G2417" s="467" t="s">
        <v>2168</v>
      </c>
      <c r="H2417" s="467" t="s">
        <v>5435</v>
      </c>
      <c r="I2417" s="467" t="s">
        <v>5436</v>
      </c>
      <c r="J2417" s="467" t="s">
        <v>1721</v>
      </c>
      <c r="K2417" s="467">
        <v>3.2</v>
      </c>
      <c r="L2417" s="467" t="s">
        <v>2168</v>
      </c>
      <c r="M2417" s="467">
        <v>0</v>
      </c>
      <c r="N2417" s="467" t="s">
        <v>303</v>
      </c>
      <c r="O2417" s="467" t="s">
        <v>2180</v>
      </c>
      <c r="P2417" s="467" t="s">
        <v>299</v>
      </c>
      <c r="Q2417" s="467" t="s">
        <v>2168</v>
      </c>
      <c r="R2417" s="467" t="s">
        <v>2168</v>
      </c>
      <c r="S2417" s="467" t="s">
        <v>61</v>
      </c>
      <c r="T2417" s="467" t="s">
        <v>240</v>
      </c>
      <c r="U2417" s="467" t="s">
        <v>302</v>
      </c>
      <c r="V2417" s="467">
        <v>3.71</v>
      </c>
      <c r="W2417" s="467">
        <v>4.1399999999999997</v>
      </c>
    </row>
    <row r="2418" spans="1:23">
      <c r="A2418" s="467"/>
      <c r="B2418" s="467"/>
      <c r="C2418" s="468" t="s">
        <v>5439</v>
      </c>
      <c r="D2418" s="467" t="s">
        <v>222</v>
      </c>
      <c r="E2418" s="467" t="s">
        <v>259</v>
      </c>
      <c r="F2418" s="472">
        <v>43799</v>
      </c>
      <c r="G2418" s="467" t="s">
        <v>2168</v>
      </c>
      <c r="H2418" s="467" t="s">
        <v>5435</v>
      </c>
      <c r="I2418" s="467" t="s">
        <v>5436</v>
      </c>
      <c r="J2418" s="467" t="s">
        <v>1723</v>
      </c>
      <c r="K2418" s="467">
        <v>3.2</v>
      </c>
      <c r="L2418" s="467" t="s">
        <v>2168</v>
      </c>
      <c r="M2418" s="467">
        <v>0</v>
      </c>
      <c r="N2418" s="467" t="s">
        <v>303</v>
      </c>
      <c r="O2418" s="467" t="s">
        <v>2180</v>
      </c>
      <c r="P2418" s="467" t="s">
        <v>299</v>
      </c>
      <c r="Q2418" s="467" t="s">
        <v>2168</v>
      </c>
      <c r="R2418" s="467" t="s">
        <v>2168</v>
      </c>
      <c r="S2418" s="467" t="s">
        <v>61</v>
      </c>
      <c r="T2418" s="467" t="s">
        <v>240</v>
      </c>
      <c r="U2418" s="467" t="s">
        <v>302</v>
      </c>
      <c r="V2418" s="467">
        <v>3.71</v>
      </c>
      <c r="W2418" s="467">
        <v>4.1399999999999997</v>
      </c>
    </row>
    <row r="2419" spans="1:23">
      <c r="A2419" s="467"/>
      <c r="B2419" s="467"/>
      <c r="C2419" s="468" t="s">
        <v>5440</v>
      </c>
      <c r="D2419" s="467" t="s">
        <v>222</v>
      </c>
      <c r="E2419" s="467" t="s">
        <v>259</v>
      </c>
      <c r="F2419" s="472">
        <v>43799</v>
      </c>
      <c r="G2419" s="467" t="s">
        <v>2168</v>
      </c>
      <c r="H2419" s="467" t="s">
        <v>5441</v>
      </c>
      <c r="I2419" s="467" t="s">
        <v>5442</v>
      </c>
      <c r="J2419" s="467" t="s">
        <v>5443</v>
      </c>
      <c r="K2419" s="467">
        <v>20.71</v>
      </c>
      <c r="L2419" s="467" t="s">
        <v>10</v>
      </c>
      <c r="M2419" s="467">
        <v>26.8</v>
      </c>
      <c r="N2419" s="467" t="s">
        <v>303</v>
      </c>
      <c r="O2419" s="467" t="s">
        <v>2180</v>
      </c>
      <c r="P2419" s="467" t="s">
        <v>299</v>
      </c>
      <c r="Q2419" s="467" t="s">
        <v>2168</v>
      </c>
      <c r="R2419" s="467" t="s">
        <v>2168</v>
      </c>
      <c r="S2419" s="467" t="s">
        <v>61</v>
      </c>
      <c r="T2419" s="467" t="s">
        <v>240</v>
      </c>
      <c r="U2419" s="467" t="s">
        <v>302</v>
      </c>
      <c r="V2419" s="467">
        <v>24.03</v>
      </c>
      <c r="W2419" s="467">
        <v>26.8</v>
      </c>
    </row>
    <row r="2420" spans="1:23">
      <c r="A2420" s="467"/>
      <c r="B2420" s="467"/>
      <c r="C2420" s="468" t="s">
        <v>5444</v>
      </c>
      <c r="D2420" s="467" t="s">
        <v>222</v>
      </c>
      <c r="E2420" s="467" t="s">
        <v>259</v>
      </c>
      <c r="F2420" s="472">
        <v>43830</v>
      </c>
      <c r="G2420" s="467" t="s">
        <v>5445</v>
      </c>
      <c r="H2420" s="467" t="s">
        <v>5411</v>
      </c>
      <c r="I2420" s="467" t="s">
        <v>2397</v>
      </c>
      <c r="J2420" s="467" t="s">
        <v>600</v>
      </c>
      <c r="K2420" s="467">
        <v>4.4800000000000004</v>
      </c>
      <c r="L2420" s="467" t="s">
        <v>10</v>
      </c>
      <c r="M2420" s="467">
        <v>5.8</v>
      </c>
      <c r="N2420" s="467" t="s">
        <v>303</v>
      </c>
      <c r="O2420" s="467" t="s">
        <v>2180</v>
      </c>
      <c r="P2420" s="467" t="s">
        <v>307</v>
      </c>
      <c r="Q2420" s="467" t="s">
        <v>2168</v>
      </c>
      <c r="R2420" s="467" t="s">
        <v>2168</v>
      </c>
      <c r="S2420" s="467" t="s">
        <v>61</v>
      </c>
      <c r="T2420" s="467" t="s">
        <v>240</v>
      </c>
      <c r="U2420" s="467" t="s">
        <v>302</v>
      </c>
      <c r="V2420" s="467">
        <v>5.26</v>
      </c>
      <c r="W2420" s="467">
        <v>5.8</v>
      </c>
    </row>
    <row r="2421" spans="1:23">
      <c r="A2421" s="467"/>
      <c r="B2421" s="467"/>
      <c r="C2421" s="468" t="s">
        <v>5446</v>
      </c>
      <c r="D2421" s="467" t="s">
        <v>222</v>
      </c>
      <c r="E2421" s="467" t="s">
        <v>259</v>
      </c>
      <c r="F2421" s="472">
        <v>43830</v>
      </c>
      <c r="G2421" s="467" t="s">
        <v>5445</v>
      </c>
      <c r="H2421" s="467" t="s">
        <v>5411</v>
      </c>
      <c r="I2421" s="467" t="s">
        <v>2397</v>
      </c>
      <c r="J2421" s="467" t="s">
        <v>1726</v>
      </c>
      <c r="K2421" s="467">
        <v>4.4800000000000004</v>
      </c>
      <c r="L2421" s="467" t="s">
        <v>10</v>
      </c>
      <c r="M2421" s="467">
        <v>5.8</v>
      </c>
      <c r="N2421" s="467" t="s">
        <v>303</v>
      </c>
      <c r="O2421" s="467" t="s">
        <v>2180</v>
      </c>
      <c r="P2421" s="467" t="s">
        <v>307</v>
      </c>
      <c r="Q2421" s="467" t="s">
        <v>2168</v>
      </c>
      <c r="R2421" s="467" t="s">
        <v>2168</v>
      </c>
      <c r="S2421" s="467" t="s">
        <v>61</v>
      </c>
      <c r="T2421" s="467" t="s">
        <v>240</v>
      </c>
      <c r="U2421" s="467" t="s">
        <v>302</v>
      </c>
      <c r="V2421" s="467">
        <v>5.26</v>
      </c>
      <c r="W2421" s="467">
        <v>5.8</v>
      </c>
    </row>
    <row r="2422" spans="1:23">
      <c r="A2422" s="467"/>
      <c r="B2422" s="467"/>
      <c r="C2422" s="468" t="s">
        <v>5447</v>
      </c>
      <c r="D2422" s="467" t="s">
        <v>222</v>
      </c>
      <c r="E2422" s="467" t="s">
        <v>259</v>
      </c>
      <c r="F2422" s="472">
        <v>43830</v>
      </c>
      <c r="G2422" s="467" t="s">
        <v>5445</v>
      </c>
      <c r="H2422" s="467" t="s">
        <v>5411</v>
      </c>
      <c r="I2422" s="467" t="s">
        <v>2397</v>
      </c>
      <c r="J2422" s="467" t="s">
        <v>601</v>
      </c>
      <c r="K2422" s="467">
        <v>4.4800000000000004</v>
      </c>
      <c r="L2422" s="467" t="s">
        <v>10</v>
      </c>
      <c r="M2422" s="467">
        <v>5.8</v>
      </c>
      <c r="N2422" s="467" t="s">
        <v>303</v>
      </c>
      <c r="O2422" s="467" t="s">
        <v>2180</v>
      </c>
      <c r="P2422" s="467" t="s">
        <v>307</v>
      </c>
      <c r="Q2422" s="467" t="s">
        <v>2168</v>
      </c>
      <c r="R2422" s="467" t="s">
        <v>2168</v>
      </c>
      <c r="S2422" s="467" t="s">
        <v>61</v>
      </c>
      <c r="T2422" s="467" t="s">
        <v>240</v>
      </c>
      <c r="U2422" s="467" t="s">
        <v>302</v>
      </c>
      <c r="V2422" s="467">
        <v>5.26</v>
      </c>
      <c r="W2422" s="467">
        <v>5.8</v>
      </c>
    </row>
    <row r="2423" spans="1:23">
      <c r="A2423" s="467"/>
      <c r="B2423" s="467"/>
      <c r="C2423" s="468" t="s">
        <v>5448</v>
      </c>
      <c r="D2423" s="467" t="s">
        <v>222</v>
      </c>
      <c r="E2423" s="467" t="s">
        <v>259</v>
      </c>
      <c r="F2423" s="472">
        <v>43830</v>
      </c>
      <c r="G2423" s="467" t="s">
        <v>5445</v>
      </c>
      <c r="H2423" s="467" t="s">
        <v>5411</v>
      </c>
      <c r="I2423" s="467" t="s">
        <v>2397</v>
      </c>
      <c r="J2423" s="467" t="s">
        <v>5449</v>
      </c>
      <c r="K2423" s="467">
        <v>4.4800000000000004</v>
      </c>
      <c r="L2423" s="467" t="s">
        <v>10</v>
      </c>
      <c r="M2423" s="467">
        <v>5.8</v>
      </c>
      <c r="N2423" s="467" t="s">
        <v>303</v>
      </c>
      <c r="O2423" s="467" t="s">
        <v>2180</v>
      </c>
      <c r="P2423" s="467" t="s">
        <v>307</v>
      </c>
      <c r="Q2423" s="467" t="s">
        <v>2168</v>
      </c>
      <c r="R2423" s="467" t="s">
        <v>2168</v>
      </c>
      <c r="S2423" s="467" t="s">
        <v>61</v>
      </c>
      <c r="T2423" s="467" t="s">
        <v>240</v>
      </c>
      <c r="U2423" s="467" t="s">
        <v>302</v>
      </c>
      <c r="V2423" s="467">
        <v>5.26</v>
      </c>
      <c r="W2423" s="467">
        <v>5.8</v>
      </c>
    </row>
    <row r="2424" spans="1:23">
      <c r="A2424" s="467"/>
      <c r="B2424" s="467"/>
      <c r="C2424" s="468" t="s">
        <v>5450</v>
      </c>
      <c r="D2424" s="467" t="s">
        <v>222</v>
      </c>
      <c r="E2424" s="467" t="s">
        <v>259</v>
      </c>
      <c r="F2424" s="472">
        <v>43830</v>
      </c>
      <c r="G2424" s="467" t="s">
        <v>5445</v>
      </c>
      <c r="H2424" s="467" t="s">
        <v>5411</v>
      </c>
      <c r="I2424" s="467" t="s">
        <v>2397</v>
      </c>
      <c r="J2424" s="467" t="s">
        <v>603</v>
      </c>
      <c r="K2424" s="467">
        <v>4.4800000000000004</v>
      </c>
      <c r="L2424" s="467" t="s">
        <v>10</v>
      </c>
      <c r="M2424" s="467">
        <v>5.8</v>
      </c>
      <c r="N2424" s="467" t="s">
        <v>303</v>
      </c>
      <c r="O2424" s="467" t="s">
        <v>2180</v>
      </c>
      <c r="P2424" s="467" t="s">
        <v>307</v>
      </c>
      <c r="Q2424" s="467" t="s">
        <v>2168</v>
      </c>
      <c r="R2424" s="467" t="s">
        <v>2168</v>
      </c>
      <c r="S2424" s="467" t="s">
        <v>61</v>
      </c>
      <c r="T2424" s="467" t="s">
        <v>240</v>
      </c>
      <c r="U2424" s="467" t="s">
        <v>302</v>
      </c>
      <c r="V2424" s="467">
        <v>5.26</v>
      </c>
      <c r="W2424" s="467">
        <v>5.8</v>
      </c>
    </row>
    <row r="2425" spans="1:23">
      <c r="A2425" s="467"/>
      <c r="B2425" s="467"/>
      <c r="C2425" s="468" t="s">
        <v>5451</v>
      </c>
      <c r="D2425" s="467" t="s">
        <v>222</v>
      </c>
      <c r="E2425" s="467" t="s">
        <v>259</v>
      </c>
      <c r="F2425" s="472">
        <v>43830</v>
      </c>
      <c r="G2425" s="467" t="s">
        <v>5445</v>
      </c>
      <c r="H2425" s="467" t="s">
        <v>5411</v>
      </c>
      <c r="I2425" s="467" t="s">
        <v>2397</v>
      </c>
      <c r="J2425" s="467" t="s">
        <v>605</v>
      </c>
      <c r="K2425" s="467">
        <v>4.4800000000000004</v>
      </c>
      <c r="L2425" s="467" t="s">
        <v>10</v>
      </c>
      <c r="M2425" s="467">
        <v>5.8</v>
      </c>
      <c r="N2425" s="467" t="s">
        <v>303</v>
      </c>
      <c r="O2425" s="467" t="s">
        <v>2180</v>
      </c>
      <c r="P2425" s="467" t="s">
        <v>307</v>
      </c>
      <c r="Q2425" s="467" t="s">
        <v>2168</v>
      </c>
      <c r="R2425" s="467" t="s">
        <v>2168</v>
      </c>
      <c r="S2425" s="467" t="s">
        <v>61</v>
      </c>
      <c r="T2425" s="467" t="s">
        <v>240</v>
      </c>
      <c r="U2425" s="467" t="s">
        <v>302</v>
      </c>
      <c r="V2425" s="467">
        <v>5.26</v>
      </c>
      <c r="W2425" s="467">
        <v>5.8</v>
      </c>
    </row>
    <row r="2426" spans="1:23">
      <c r="A2426" s="467"/>
      <c r="B2426" s="467"/>
      <c r="C2426" s="468" t="s">
        <v>5452</v>
      </c>
      <c r="D2426" s="467" t="s">
        <v>222</v>
      </c>
      <c r="E2426" s="467" t="s">
        <v>259</v>
      </c>
      <c r="F2426" s="472">
        <v>43830</v>
      </c>
      <c r="G2426" s="467" t="s">
        <v>5445</v>
      </c>
      <c r="H2426" s="467" t="s">
        <v>5411</v>
      </c>
      <c r="I2426" s="467" t="s">
        <v>2397</v>
      </c>
      <c r="J2426" s="467" t="s">
        <v>1306</v>
      </c>
      <c r="K2426" s="467">
        <v>4.4800000000000004</v>
      </c>
      <c r="L2426" s="467" t="s">
        <v>10</v>
      </c>
      <c r="M2426" s="467">
        <v>5.8</v>
      </c>
      <c r="N2426" s="467" t="s">
        <v>303</v>
      </c>
      <c r="O2426" s="467" t="s">
        <v>2180</v>
      </c>
      <c r="P2426" s="467" t="s">
        <v>307</v>
      </c>
      <c r="Q2426" s="467" t="s">
        <v>2168</v>
      </c>
      <c r="R2426" s="467" t="s">
        <v>2168</v>
      </c>
      <c r="S2426" s="467" t="s">
        <v>61</v>
      </c>
      <c r="T2426" s="467" t="s">
        <v>240</v>
      </c>
      <c r="U2426" s="467" t="s">
        <v>302</v>
      </c>
      <c r="V2426" s="467">
        <v>5.26</v>
      </c>
      <c r="W2426" s="467">
        <v>5.8</v>
      </c>
    </row>
    <row r="2427" spans="1:23">
      <c r="A2427" s="467"/>
      <c r="B2427" s="467"/>
      <c r="C2427" s="468" t="s">
        <v>5453</v>
      </c>
      <c r="D2427" s="467" t="s">
        <v>222</v>
      </c>
      <c r="E2427" s="467" t="s">
        <v>259</v>
      </c>
      <c r="F2427" s="472">
        <v>43830</v>
      </c>
      <c r="G2427" s="467" t="s">
        <v>5445</v>
      </c>
      <c r="H2427" s="467" t="s">
        <v>5411</v>
      </c>
      <c r="I2427" s="467" t="s">
        <v>2397</v>
      </c>
      <c r="J2427" s="467" t="s">
        <v>5454</v>
      </c>
      <c r="K2427" s="467">
        <v>7.36</v>
      </c>
      <c r="L2427" s="467" t="s">
        <v>10</v>
      </c>
      <c r="M2427" s="467">
        <v>9.52</v>
      </c>
      <c r="N2427" s="467" t="s">
        <v>303</v>
      </c>
      <c r="O2427" s="467" t="s">
        <v>2180</v>
      </c>
      <c r="P2427" s="467" t="s">
        <v>307</v>
      </c>
      <c r="Q2427" s="467" t="s">
        <v>2168</v>
      </c>
      <c r="R2427" s="467" t="s">
        <v>2168</v>
      </c>
      <c r="S2427" s="467" t="s">
        <v>61</v>
      </c>
      <c r="T2427" s="467" t="s">
        <v>240</v>
      </c>
      <c r="U2427" s="467" t="s">
        <v>302</v>
      </c>
      <c r="V2427" s="467">
        <v>8.64</v>
      </c>
      <c r="W2427" s="467">
        <v>9.52</v>
      </c>
    </row>
    <row r="2428" spans="1:23">
      <c r="A2428" s="467"/>
      <c r="B2428" s="467"/>
      <c r="C2428" s="468" t="s">
        <v>5455</v>
      </c>
      <c r="D2428" s="467" t="s">
        <v>222</v>
      </c>
      <c r="E2428" s="467" t="s">
        <v>259</v>
      </c>
      <c r="F2428" s="472">
        <v>43830</v>
      </c>
      <c r="G2428" s="467" t="s">
        <v>5445</v>
      </c>
      <c r="H2428" s="467" t="s">
        <v>5411</v>
      </c>
      <c r="I2428" s="467" t="s">
        <v>2397</v>
      </c>
      <c r="J2428" s="467" t="s">
        <v>1725</v>
      </c>
      <c r="K2428" s="467">
        <v>4.8600000000000003</v>
      </c>
      <c r="L2428" s="467" t="s">
        <v>10</v>
      </c>
      <c r="M2428" s="467">
        <v>6.28</v>
      </c>
      <c r="N2428" s="467" t="s">
        <v>303</v>
      </c>
      <c r="O2428" s="467" t="s">
        <v>2180</v>
      </c>
      <c r="P2428" s="467" t="s">
        <v>307</v>
      </c>
      <c r="Q2428" s="467" t="s">
        <v>2168</v>
      </c>
      <c r="R2428" s="467" t="s">
        <v>2168</v>
      </c>
      <c r="S2428" s="467" t="s">
        <v>61</v>
      </c>
      <c r="T2428" s="467" t="s">
        <v>240</v>
      </c>
      <c r="U2428" s="467" t="s">
        <v>302</v>
      </c>
      <c r="V2428" s="467">
        <v>5.71</v>
      </c>
      <c r="W2428" s="467">
        <v>6.28</v>
      </c>
    </row>
    <row r="2429" spans="1:23">
      <c r="A2429" s="467"/>
      <c r="B2429" s="467"/>
      <c r="C2429" s="468" t="s">
        <v>5456</v>
      </c>
      <c r="D2429" s="467" t="s">
        <v>222</v>
      </c>
      <c r="E2429" s="467" t="s">
        <v>259</v>
      </c>
      <c r="F2429" s="472">
        <v>43830</v>
      </c>
      <c r="G2429" s="467" t="s">
        <v>5445</v>
      </c>
      <c r="H2429" s="467" t="s">
        <v>5411</v>
      </c>
      <c r="I2429" s="467" t="s">
        <v>2397</v>
      </c>
      <c r="J2429" s="467" t="s">
        <v>1725</v>
      </c>
      <c r="K2429" s="467">
        <v>5.38</v>
      </c>
      <c r="L2429" s="467" t="s">
        <v>10</v>
      </c>
      <c r="M2429" s="467">
        <v>6.96</v>
      </c>
      <c r="N2429" s="467" t="s">
        <v>303</v>
      </c>
      <c r="O2429" s="467" t="s">
        <v>2180</v>
      </c>
      <c r="P2429" s="467" t="s">
        <v>307</v>
      </c>
      <c r="Q2429" s="467" t="s">
        <v>2168</v>
      </c>
      <c r="R2429" s="467" t="s">
        <v>2168</v>
      </c>
      <c r="S2429" s="467" t="s">
        <v>61</v>
      </c>
      <c r="T2429" s="467" t="s">
        <v>240</v>
      </c>
      <c r="U2429" s="467" t="s">
        <v>302</v>
      </c>
      <c r="V2429" s="467">
        <v>6.32</v>
      </c>
      <c r="W2429" s="467">
        <v>6.96</v>
      </c>
    </row>
    <row r="2430" spans="1:23">
      <c r="A2430" s="467"/>
      <c r="B2430" s="467"/>
      <c r="C2430" s="468" t="s">
        <v>5457</v>
      </c>
      <c r="D2430" s="467" t="s">
        <v>222</v>
      </c>
      <c r="E2430" s="467" t="s">
        <v>259</v>
      </c>
      <c r="F2430" s="472">
        <v>43830</v>
      </c>
      <c r="G2430" s="467" t="s">
        <v>5445</v>
      </c>
      <c r="H2430" s="467" t="s">
        <v>5411</v>
      </c>
      <c r="I2430" s="467" t="s">
        <v>2397</v>
      </c>
      <c r="J2430" s="467" t="s">
        <v>1725</v>
      </c>
      <c r="K2430" s="467">
        <v>1.01</v>
      </c>
      <c r="L2430" s="467" t="s">
        <v>10</v>
      </c>
      <c r="M2430" s="467">
        <v>1.31</v>
      </c>
      <c r="N2430" s="467" t="s">
        <v>303</v>
      </c>
      <c r="O2430" s="467" t="s">
        <v>2180</v>
      </c>
      <c r="P2430" s="467" t="s">
        <v>307</v>
      </c>
      <c r="Q2430" s="467" t="s">
        <v>2168</v>
      </c>
      <c r="R2430" s="467" t="s">
        <v>2168</v>
      </c>
      <c r="S2430" s="467" t="s">
        <v>61</v>
      </c>
      <c r="T2430" s="467" t="s">
        <v>240</v>
      </c>
      <c r="U2430" s="467" t="s">
        <v>302</v>
      </c>
      <c r="V2430" s="467">
        <v>1.19</v>
      </c>
      <c r="W2430" s="467">
        <v>1.31</v>
      </c>
    </row>
    <row r="2431" spans="1:23">
      <c r="A2431" s="467"/>
      <c r="B2431" s="467"/>
      <c r="C2431" s="468" t="s">
        <v>5458</v>
      </c>
      <c r="D2431" s="467" t="s">
        <v>222</v>
      </c>
      <c r="E2431" s="467" t="s">
        <v>259</v>
      </c>
      <c r="F2431" s="472">
        <v>43830</v>
      </c>
      <c r="G2431" s="467" t="s">
        <v>5445</v>
      </c>
      <c r="H2431" s="467" t="s">
        <v>5411</v>
      </c>
      <c r="I2431" s="467" t="s">
        <v>2397</v>
      </c>
      <c r="J2431" s="467" t="s">
        <v>5454</v>
      </c>
      <c r="K2431" s="467">
        <v>7.67</v>
      </c>
      <c r="L2431" s="467" t="s">
        <v>10</v>
      </c>
      <c r="M2431" s="467">
        <v>9.92</v>
      </c>
      <c r="N2431" s="467" t="s">
        <v>303</v>
      </c>
      <c r="O2431" s="467" t="s">
        <v>2180</v>
      </c>
      <c r="P2431" s="467" t="s">
        <v>307</v>
      </c>
      <c r="Q2431" s="467" t="s">
        <v>2168</v>
      </c>
      <c r="R2431" s="467" t="s">
        <v>2168</v>
      </c>
      <c r="S2431" s="467" t="s">
        <v>61</v>
      </c>
      <c r="T2431" s="467" t="s">
        <v>240</v>
      </c>
      <c r="U2431" s="467" t="s">
        <v>302</v>
      </c>
      <c r="V2431" s="467">
        <v>9</v>
      </c>
      <c r="W2431" s="467">
        <v>9.92</v>
      </c>
    </row>
    <row r="2432" spans="1:23">
      <c r="A2432" s="467"/>
      <c r="B2432" s="467"/>
      <c r="C2432" s="468" t="s">
        <v>5459</v>
      </c>
      <c r="D2432" s="467" t="s">
        <v>222</v>
      </c>
      <c r="E2432" s="467" t="s">
        <v>259</v>
      </c>
      <c r="F2432" s="472">
        <v>43830</v>
      </c>
      <c r="G2432" s="467" t="s">
        <v>5445</v>
      </c>
      <c r="H2432" s="467" t="s">
        <v>5411</v>
      </c>
      <c r="I2432" s="467" t="s">
        <v>2397</v>
      </c>
      <c r="J2432" s="467" t="s">
        <v>1725</v>
      </c>
      <c r="K2432" s="467">
        <v>10.46</v>
      </c>
      <c r="L2432" s="467" t="s">
        <v>10</v>
      </c>
      <c r="M2432" s="467">
        <v>13.53</v>
      </c>
      <c r="N2432" s="467" t="s">
        <v>303</v>
      </c>
      <c r="O2432" s="467" t="s">
        <v>2180</v>
      </c>
      <c r="P2432" s="467" t="s">
        <v>307</v>
      </c>
      <c r="Q2432" s="467" t="s">
        <v>2168</v>
      </c>
      <c r="R2432" s="467" t="s">
        <v>2168</v>
      </c>
      <c r="S2432" s="467" t="s">
        <v>61</v>
      </c>
      <c r="T2432" s="467" t="s">
        <v>240</v>
      </c>
      <c r="U2432" s="467" t="s">
        <v>302</v>
      </c>
      <c r="V2432" s="467">
        <v>12.28</v>
      </c>
      <c r="W2432" s="467">
        <v>13.53</v>
      </c>
    </row>
    <row r="2433" spans="1:23">
      <c r="A2433" s="467"/>
      <c r="B2433" s="467"/>
      <c r="C2433" s="468" t="s">
        <v>5460</v>
      </c>
      <c r="D2433" s="467" t="s">
        <v>222</v>
      </c>
      <c r="E2433" s="467" t="s">
        <v>259</v>
      </c>
      <c r="F2433" s="472">
        <v>43830</v>
      </c>
      <c r="G2433" s="467" t="s">
        <v>5445</v>
      </c>
      <c r="H2433" s="467" t="s">
        <v>5411</v>
      </c>
      <c r="I2433" s="467" t="s">
        <v>2397</v>
      </c>
      <c r="J2433" s="467" t="s">
        <v>1725</v>
      </c>
      <c r="K2433" s="467">
        <v>10.46</v>
      </c>
      <c r="L2433" s="467" t="s">
        <v>10</v>
      </c>
      <c r="M2433" s="467">
        <v>13.53</v>
      </c>
      <c r="N2433" s="467" t="s">
        <v>303</v>
      </c>
      <c r="O2433" s="467" t="s">
        <v>2180</v>
      </c>
      <c r="P2433" s="467" t="s">
        <v>307</v>
      </c>
      <c r="Q2433" s="467" t="s">
        <v>2168</v>
      </c>
      <c r="R2433" s="467" t="s">
        <v>2168</v>
      </c>
      <c r="S2433" s="467" t="s">
        <v>61</v>
      </c>
      <c r="T2433" s="467" t="s">
        <v>240</v>
      </c>
      <c r="U2433" s="467" t="s">
        <v>302</v>
      </c>
      <c r="V2433" s="467">
        <v>12.28</v>
      </c>
      <c r="W2433" s="467">
        <v>13.53</v>
      </c>
    </row>
    <row r="2434" spans="1:23">
      <c r="A2434" s="467"/>
      <c r="B2434" s="467"/>
      <c r="C2434" s="468" t="s">
        <v>5461</v>
      </c>
      <c r="D2434" s="467" t="s">
        <v>222</v>
      </c>
      <c r="E2434" s="467" t="s">
        <v>259</v>
      </c>
      <c r="F2434" s="472">
        <v>43830</v>
      </c>
      <c r="G2434" s="467" t="s">
        <v>5445</v>
      </c>
      <c r="H2434" s="467" t="s">
        <v>5411</v>
      </c>
      <c r="I2434" s="467" t="s">
        <v>2397</v>
      </c>
      <c r="J2434" s="467" t="s">
        <v>5454</v>
      </c>
      <c r="K2434" s="467">
        <v>7.73</v>
      </c>
      <c r="L2434" s="467" t="s">
        <v>10</v>
      </c>
      <c r="M2434" s="467">
        <v>10</v>
      </c>
      <c r="N2434" s="467" t="s">
        <v>303</v>
      </c>
      <c r="O2434" s="467" t="s">
        <v>2180</v>
      </c>
      <c r="P2434" s="467" t="s">
        <v>307</v>
      </c>
      <c r="Q2434" s="467" t="s">
        <v>2168</v>
      </c>
      <c r="R2434" s="467" t="s">
        <v>2168</v>
      </c>
      <c r="S2434" s="467" t="s">
        <v>61</v>
      </c>
      <c r="T2434" s="467" t="s">
        <v>240</v>
      </c>
      <c r="U2434" s="467" t="s">
        <v>302</v>
      </c>
      <c r="V2434" s="467">
        <v>9.07</v>
      </c>
      <c r="W2434" s="467">
        <v>10</v>
      </c>
    </row>
    <row r="2435" spans="1:23">
      <c r="A2435" s="467"/>
      <c r="B2435" s="467"/>
      <c r="C2435" s="468" t="s">
        <v>5462</v>
      </c>
      <c r="D2435" s="467" t="s">
        <v>222</v>
      </c>
      <c r="E2435" s="467" t="s">
        <v>259</v>
      </c>
      <c r="F2435" s="472">
        <v>43830</v>
      </c>
      <c r="G2435" s="467" t="s">
        <v>5445</v>
      </c>
      <c r="H2435" s="467" t="s">
        <v>5411</v>
      </c>
      <c r="I2435" s="467" t="s">
        <v>2397</v>
      </c>
      <c r="J2435" s="467" t="s">
        <v>1725</v>
      </c>
      <c r="K2435" s="467">
        <v>3.05</v>
      </c>
      <c r="L2435" s="467" t="s">
        <v>10</v>
      </c>
      <c r="M2435" s="467">
        <v>3.94</v>
      </c>
      <c r="N2435" s="467" t="s">
        <v>303</v>
      </c>
      <c r="O2435" s="467" t="s">
        <v>2180</v>
      </c>
      <c r="P2435" s="467" t="s">
        <v>307</v>
      </c>
      <c r="Q2435" s="467" t="s">
        <v>2168</v>
      </c>
      <c r="R2435" s="467" t="s">
        <v>2168</v>
      </c>
      <c r="S2435" s="467" t="s">
        <v>61</v>
      </c>
      <c r="T2435" s="467" t="s">
        <v>240</v>
      </c>
      <c r="U2435" s="467" t="s">
        <v>302</v>
      </c>
      <c r="V2435" s="467">
        <v>3.58</v>
      </c>
      <c r="W2435" s="467">
        <v>3.94</v>
      </c>
    </row>
    <row r="2436" spans="1:23">
      <c r="A2436" s="467"/>
      <c r="B2436" s="467"/>
      <c r="C2436" s="468" t="s">
        <v>5463</v>
      </c>
      <c r="D2436" s="467" t="s">
        <v>222</v>
      </c>
      <c r="E2436" s="467" t="s">
        <v>259</v>
      </c>
      <c r="F2436" s="472">
        <v>43830</v>
      </c>
      <c r="G2436" s="467" t="s">
        <v>5445</v>
      </c>
      <c r="H2436" s="467" t="s">
        <v>5411</v>
      </c>
      <c r="I2436" s="467" t="s">
        <v>2397</v>
      </c>
      <c r="J2436" s="467" t="s">
        <v>1725</v>
      </c>
      <c r="K2436" s="467">
        <v>1.1299999999999999</v>
      </c>
      <c r="L2436" s="467" t="s">
        <v>10</v>
      </c>
      <c r="M2436" s="467">
        <v>1.46</v>
      </c>
      <c r="N2436" s="467" t="s">
        <v>303</v>
      </c>
      <c r="O2436" s="467" t="s">
        <v>2180</v>
      </c>
      <c r="P2436" s="467" t="s">
        <v>307</v>
      </c>
      <c r="Q2436" s="467" t="s">
        <v>2168</v>
      </c>
      <c r="R2436" s="467" t="s">
        <v>2168</v>
      </c>
      <c r="S2436" s="467" t="s">
        <v>61</v>
      </c>
      <c r="T2436" s="467" t="s">
        <v>240</v>
      </c>
      <c r="U2436" s="467" t="s">
        <v>302</v>
      </c>
      <c r="V2436" s="467">
        <v>1.33</v>
      </c>
      <c r="W2436" s="467">
        <v>1.46</v>
      </c>
    </row>
    <row r="2437" spans="1:23">
      <c r="A2437" s="467"/>
      <c r="B2437" s="467"/>
      <c r="C2437" s="468" t="s">
        <v>5464</v>
      </c>
      <c r="D2437" s="467" t="s">
        <v>222</v>
      </c>
      <c r="E2437" s="467" t="s">
        <v>259</v>
      </c>
      <c r="F2437" s="472">
        <v>43830</v>
      </c>
      <c r="G2437" s="467" t="s">
        <v>5445</v>
      </c>
      <c r="H2437" s="467" t="s">
        <v>5411</v>
      </c>
      <c r="I2437" s="467" t="s">
        <v>2397</v>
      </c>
      <c r="J2437" s="467" t="s">
        <v>1725</v>
      </c>
      <c r="K2437" s="467">
        <v>0.9</v>
      </c>
      <c r="L2437" s="467" t="s">
        <v>10</v>
      </c>
      <c r="M2437" s="467">
        <v>1.1599999999999999</v>
      </c>
      <c r="N2437" s="467" t="s">
        <v>303</v>
      </c>
      <c r="O2437" s="467" t="s">
        <v>2180</v>
      </c>
      <c r="P2437" s="467" t="s">
        <v>307</v>
      </c>
      <c r="Q2437" s="467" t="s">
        <v>2168</v>
      </c>
      <c r="R2437" s="467" t="s">
        <v>2168</v>
      </c>
      <c r="S2437" s="467" t="s">
        <v>61</v>
      </c>
      <c r="T2437" s="467" t="s">
        <v>240</v>
      </c>
      <c r="U2437" s="467" t="s">
        <v>302</v>
      </c>
      <c r="V2437" s="467">
        <v>1.06</v>
      </c>
      <c r="W2437" s="467">
        <v>1.1599999999999999</v>
      </c>
    </row>
    <row r="2438" spans="1:23">
      <c r="A2438" s="467"/>
      <c r="B2438" s="467"/>
      <c r="C2438" s="468" t="s">
        <v>5465</v>
      </c>
      <c r="D2438" s="467" t="s">
        <v>222</v>
      </c>
      <c r="E2438" s="467" t="s">
        <v>259</v>
      </c>
      <c r="F2438" s="472">
        <v>43830</v>
      </c>
      <c r="G2438" s="467" t="s">
        <v>5445</v>
      </c>
      <c r="H2438" s="467" t="s">
        <v>5411</v>
      </c>
      <c r="I2438" s="467" t="s">
        <v>2397</v>
      </c>
      <c r="J2438" s="467" t="s">
        <v>1725</v>
      </c>
      <c r="K2438" s="467">
        <v>7.28</v>
      </c>
      <c r="L2438" s="467" t="s">
        <v>10</v>
      </c>
      <c r="M2438" s="467">
        <v>9.41</v>
      </c>
      <c r="N2438" s="467" t="s">
        <v>303</v>
      </c>
      <c r="O2438" s="467" t="s">
        <v>2180</v>
      </c>
      <c r="P2438" s="467" t="s">
        <v>307</v>
      </c>
      <c r="Q2438" s="467" t="s">
        <v>2168</v>
      </c>
      <c r="R2438" s="467" t="s">
        <v>2168</v>
      </c>
      <c r="S2438" s="467" t="s">
        <v>61</v>
      </c>
      <c r="T2438" s="467" t="s">
        <v>240</v>
      </c>
      <c r="U2438" s="467" t="s">
        <v>302</v>
      </c>
      <c r="V2438" s="467">
        <v>8.5500000000000007</v>
      </c>
      <c r="W2438" s="467">
        <v>9.41</v>
      </c>
    </row>
    <row r="2439" spans="1:23">
      <c r="A2439" s="467"/>
      <c r="B2439" s="467"/>
      <c r="C2439" s="468" t="s">
        <v>5466</v>
      </c>
      <c r="D2439" s="467" t="s">
        <v>222</v>
      </c>
      <c r="E2439" s="467" t="s">
        <v>259</v>
      </c>
      <c r="F2439" s="472">
        <v>43830</v>
      </c>
      <c r="G2439" s="467" t="s">
        <v>5445</v>
      </c>
      <c r="H2439" s="467" t="s">
        <v>5411</v>
      </c>
      <c r="I2439" s="467" t="s">
        <v>2397</v>
      </c>
      <c r="J2439" s="467" t="s">
        <v>1725</v>
      </c>
      <c r="K2439" s="467">
        <v>1.07</v>
      </c>
      <c r="L2439" s="467" t="s">
        <v>10</v>
      </c>
      <c r="M2439" s="467">
        <v>1.39</v>
      </c>
      <c r="N2439" s="467" t="s">
        <v>303</v>
      </c>
      <c r="O2439" s="467" t="s">
        <v>2180</v>
      </c>
      <c r="P2439" s="467" t="s">
        <v>307</v>
      </c>
      <c r="Q2439" s="467" t="s">
        <v>2168</v>
      </c>
      <c r="R2439" s="467" t="s">
        <v>2168</v>
      </c>
      <c r="S2439" s="467" t="s">
        <v>61</v>
      </c>
      <c r="T2439" s="467" t="s">
        <v>240</v>
      </c>
      <c r="U2439" s="467" t="s">
        <v>302</v>
      </c>
      <c r="V2439" s="467">
        <v>1.26</v>
      </c>
      <c r="W2439" s="467">
        <v>1.39</v>
      </c>
    </row>
    <row r="2440" spans="1:23">
      <c r="A2440" s="467"/>
      <c r="B2440" s="467"/>
      <c r="C2440" s="468" t="s">
        <v>5467</v>
      </c>
      <c r="D2440" s="467" t="s">
        <v>222</v>
      </c>
      <c r="E2440" s="467" t="s">
        <v>259</v>
      </c>
      <c r="F2440" s="472">
        <v>43830</v>
      </c>
      <c r="G2440" s="467" t="s">
        <v>5445</v>
      </c>
      <c r="H2440" s="467" t="s">
        <v>5411</v>
      </c>
      <c r="I2440" s="467" t="s">
        <v>2397</v>
      </c>
      <c r="J2440" s="467" t="s">
        <v>1725</v>
      </c>
      <c r="K2440" s="467">
        <v>58.92</v>
      </c>
      <c r="L2440" s="467" t="s">
        <v>10</v>
      </c>
      <c r="M2440" s="467">
        <v>76.2</v>
      </c>
      <c r="N2440" s="467" t="s">
        <v>303</v>
      </c>
      <c r="O2440" s="467" t="s">
        <v>2180</v>
      </c>
      <c r="P2440" s="467" t="s">
        <v>307</v>
      </c>
      <c r="Q2440" s="467" t="s">
        <v>2168</v>
      </c>
      <c r="R2440" s="467" t="s">
        <v>2168</v>
      </c>
      <c r="S2440" s="467" t="s">
        <v>61</v>
      </c>
      <c r="T2440" s="467" t="s">
        <v>240</v>
      </c>
      <c r="U2440" s="467" t="s">
        <v>302</v>
      </c>
      <c r="V2440" s="467">
        <v>69.17</v>
      </c>
      <c r="W2440" s="467">
        <v>76.2</v>
      </c>
    </row>
    <row r="2441" spans="1:23">
      <c r="A2441" s="467"/>
      <c r="B2441" s="467"/>
      <c r="C2441" s="468" t="s">
        <v>5468</v>
      </c>
      <c r="D2441" s="467" t="s">
        <v>222</v>
      </c>
      <c r="E2441" s="467" t="s">
        <v>259</v>
      </c>
      <c r="F2441" s="472">
        <v>43830</v>
      </c>
      <c r="G2441" s="467" t="s">
        <v>5445</v>
      </c>
      <c r="H2441" s="467" t="s">
        <v>5411</v>
      </c>
      <c r="I2441" s="467" t="s">
        <v>2397</v>
      </c>
      <c r="J2441" s="467" t="s">
        <v>1725</v>
      </c>
      <c r="K2441" s="467">
        <v>7.37</v>
      </c>
      <c r="L2441" s="467" t="s">
        <v>10</v>
      </c>
      <c r="M2441" s="467">
        <v>9.5299999999999994</v>
      </c>
      <c r="N2441" s="467" t="s">
        <v>303</v>
      </c>
      <c r="O2441" s="467" t="s">
        <v>2180</v>
      </c>
      <c r="P2441" s="467" t="s">
        <v>307</v>
      </c>
      <c r="Q2441" s="467" t="s">
        <v>2168</v>
      </c>
      <c r="R2441" s="467" t="s">
        <v>2168</v>
      </c>
      <c r="S2441" s="467" t="s">
        <v>61</v>
      </c>
      <c r="T2441" s="467" t="s">
        <v>240</v>
      </c>
      <c r="U2441" s="467" t="s">
        <v>302</v>
      </c>
      <c r="V2441" s="467">
        <v>8.65</v>
      </c>
      <c r="W2441" s="467">
        <v>9.5299999999999994</v>
      </c>
    </row>
    <row r="2442" spans="1:23">
      <c r="A2442" s="467"/>
      <c r="B2442" s="467"/>
      <c r="C2442" s="468" t="s">
        <v>5469</v>
      </c>
      <c r="D2442" s="467" t="s">
        <v>222</v>
      </c>
      <c r="E2442" s="467" t="s">
        <v>259</v>
      </c>
      <c r="F2442" s="472">
        <v>43830</v>
      </c>
      <c r="G2442" s="467" t="s">
        <v>5445</v>
      </c>
      <c r="H2442" s="467" t="s">
        <v>5411</v>
      </c>
      <c r="I2442" s="467" t="s">
        <v>2397</v>
      </c>
      <c r="J2442" s="467" t="s">
        <v>1725</v>
      </c>
      <c r="K2442" s="467">
        <v>7.32</v>
      </c>
      <c r="L2442" s="467" t="s">
        <v>10</v>
      </c>
      <c r="M2442" s="467">
        <v>9.4700000000000006</v>
      </c>
      <c r="N2442" s="467" t="s">
        <v>303</v>
      </c>
      <c r="O2442" s="467" t="s">
        <v>2180</v>
      </c>
      <c r="P2442" s="467" t="s">
        <v>307</v>
      </c>
      <c r="Q2442" s="467" t="s">
        <v>2168</v>
      </c>
      <c r="R2442" s="467" t="s">
        <v>2168</v>
      </c>
      <c r="S2442" s="467" t="s">
        <v>61</v>
      </c>
      <c r="T2442" s="467" t="s">
        <v>240</v>
      </c>
      <c r="U2442" s="467" t="s">
        <v>302</v>
      </c>
      <c r="V2442" s="467">
        <v>8.59</v>
      </c>
      <c r="W2442" s="467">
        <v>9.4700000000000006</v>
      </c>
    </row>
    <row r="2443" spans="1:23">
      <c r="A2443" s="467"/>
      <c r="B2443" s="467"/>
      <c r="C2443" s="468" t="s">
        <v>5470</v>
      </c>
      <c r="D2443" s="467" t="s">
        <v>222</v>
      </c>
      <c r="E2443" s="467" t="s">
        <v>259</v>
      </c>
      <c r="F2443" s="472">
        <v>43830</v>
      </c>
      <c r="G2443" s="467" t="s">
        <v>5445</v>
      </c>
      <c r="H2443" s="467" t="s">
        <v>5411</v>
      </c>
      <c r="I2443" s="467" t="s">
        <v>2397</v>
      </c>
      <c r="J2443" s="467" t="s">
        <v>1725</v>
      </c>
      <c r="K2443" s="467">
        <v>1.89</v>
      </c>
      <c r="L2443" s="467" t="s">
        <v>10</v>
      </c>
      <c r="M2443" s="467">
        <v>2.44</v>
      </c>
      <c r="N2443" s="467" t="s">
        <v>303</v>
      </c>
      <c r="O2443" s="467" t="s">
        <v>2180</v>
      </c>
      <c r="P2443" s="467" t="s">
        <v>307</v>
      </c>
      <c r="Q2443" s="467" t="s">
        <v>2168</v>
      </c>
      <c r="R2443" s="467" t="s">
        <v>2168</v>
      </c>
      <c r="S2443" s="467" t="s">
        <v>61</v>
      </c>
      <c r="T2443" s="467" t="s">
        <v>240</v>
      </c>
      <c r="U2443" s="467" t="s">
        <v>302</v>
      </c>
      <c r="V2443" s="467">
        <v>2.2200000000000002</v>
      </c>
      <c r="W2443" s="467">
        <v>2.44</v>
      </c>
    </row>
    <row r="2444" spans="1:23">
      <c r="A2444" s="467"/>
      <c r="B2444" s="467"/>
      <c r="C2444" s="468" t="s">
        <v>5471</v>
      </c>
      <c r="D2444" s="467" t="s">
        <v>222</v>
      </c>
      <c r="E2444" s="467" t="s">
        <v>259</v>
      </c>
      <c r="F2444" s="472">
        <v>43830</v>
      </c>
      <c r="G2444" s="467" t="s">
        <v>5445</v>
      </c>
      <c r="H2444" s="467" t="s">
        <v>5411</v>
      </c>
      <c r="I2444" s="467" t="s">
        <v>2397</v>
      </c>
      <c r="J2444" s="467" t="s">
        <v>1725</v>
      </c>
      <c r="K2444" s="467">
        <v>1.35</v>
      </c>
      <c r="L2444" s="467" t="s">
        <v>10</v>
      </c>
      <c r="M2444" s="467">
        <v>1.74</v>
      </c>
      <c r="N2444" s="467" t="s">
        <v>303</v>
      </c>
      <c r="O2444" s="467" t="s">
        <v>2180</v>
      </c>
      <c r="P2444" s="467" t="s">
        <v>307</v>
      </c>
      <c r="Q2444" s="467" t="s">
        <v>2168</v>
      </c>
      <c r="R2444" s="467" t="s">
        <v>2168</v>
      </c>
      <c r="S2444" s="467" t="s">
        <v>61</v>
      </c>
      <c r="T2444" s="467" t="s">
        <v>240</v>
      </c>
      <c r="U2444" s="467" t="s">
        <v>302</v>
      </c>
      <c r="V2444" s="467">
        <v>1.58</v>
      </c>
      <c r="W2444" s="467">
        <v>1.74</v>
      </c>
    </row>
    <row r="2445" spans="1:23">
      <c r="A2445" s="467"/>
      <c r="B2445" s="467"/>
      <c r="C2445" s="468" t="s">
        <v>5472</v>
      </c>
      <c r="D2445" s="467" t="s">
        <v>222</v>
      </c>
      <c r="E2445" s="467" t="s">
        <v>259</v>
      </c>
      <c r="F2445" s="472">
        <v>43830</v>
      </c>
      <c r="G2445" s="467" t="s">
        <v>5445</v>
      </c>
      <c r="H2445" s="467" t="s">
        <v>5411</v>
      </c>
      <c r="I2445" s="467" t="s">
        <v>2397</v>
      </c>
      <c r="J2445" s="467" t="s">
        <v>1725</v>
      </c>
      <c r="K2445" s="467">
        <v>1.35</v>
      </c>
      <c r="L2445" s="467" t="s">
        <v>10</v>
      </c>
      <c r="M2445" s="467">
        <v>1.74</v>
      </c>
      <c r="N2445" s="467" t="s">
        <v>303</v>
      </c>
      <c r="O2445" s="467" t="s">
        <v>2180</v>
      </c>
      <c r="P2445" s="467" t="s">
        <v>307</v>
      </c>
      <c r="Q2445" s="467" t="s">
        <v>2168</v>
      </c>
      <c r="R2445" s="467" t="s">
        <v>2168</v>
      </c>
      <c r="S2445" s="467" t="s">
        <v>61</v>
      </c>
      <c r="T2445" s="467" t="s">
        <v>240</v>
      </c>
      <c r="U2445" s="467" t="s">
        <v>302</v>
      </c>
      <c r="V2445" s="467">
        <v>1.58</v>
      </c>
      <c r="W2445" s="467">
        <v>1.74</v>
      </c>
    </row>
    <row r="2446" spans="1:23">
      <c r="A2446" s="467"/>
      <c r="B2446" s="467"/>
      <c r="C2446" s="468" t="s">
        <v>5473</v>
      </c>
      <c r="D2446" s="467" t="s">
        <v>222</v>
      </c>
      <c r="E2446" s="467" t="s">
        <v>259</v>
      </c>
      <c r="F2446" s="472">
        <v>43830</v>
      </c>
      <c r="G2446" s="467" t="s">
        <v>5445</v>
      </c>
      <c r="H2446" s="467" t="s">
        <v>5411</v>
      </c>
      <c r="I2446" s="467" t="s">
        <v>2397</v>
      </c>
      <c r="J2446" s="467" t="s">
        <v>1725</v>
      </c>
      <c r="K2446" s="467">
        <v>10.94</v>
      </c>
      <c r="L2446" s="467" t="s">
        <v>10</v>
      </c>
      <c r="M2446" s="467">
        <v>14.15</v>
      </c>
      <c r="N2446" s="467" t="s">
        <v>303</v>
      </c>
      <c r="O2446" s="467" t="s">
        <v>2180</v>
      </c>
      <c r="P2446" s="467" t="s">
        <v>307</v>
      </c>
      <c r="Q2446" s="467" t="s">
        <v>2168</v>
      </c>
      <c r="R2446" s="467" t="s">
        <v>2168</v>
      </c>
      <c r="S2446" s="467" t="s">
        <v>61</v>
      </c>
      <c r="T2446" s="467" t="s">
        <v>240</v>
      </c>
      <c r="U2446" s="467" t="s">
        <v>302</v>
      </c>
      <c r="V2446" s="467">
        <v>12.84</v>
      </c>
      <c r="W2446" s="467">
        <v>14.15</v>
      </c>
    </row>
    <row r="2447" spans="1:23">
      <c r="A2447" s="467"/>
      <c r="B2447" s="467"/>
      <c r="C2447" s="468" t="s">
        <v>5474</v>
      </c>
      <c r="D2447" s="467" t="s">
        <v>222</v>
      </c>
      <c r="E2447" s="467" t="s">
        <v>259</v>
      </c>
      <c r="F2447" s="472">
        <v>43830</v>
      </c>
      <c r="G2447" s="467" t="s">
        <v>5445</v>
      </c>
      <c r="H2447" s="467" t="s">
        <v>5411</v>
      </c>
      <c r="I2447" s="467" t="s">
        <v>2397</v>
      </c>
      <c r="J2447" s="467" t="s">
        <v>5475</v>
      </c>
      <c r="K2447" s="467">
        <v>32.18</v>
      </c>
      <c r="L2447" s="467" t="s">
        <v>10</v>
      </c>
      <c r="M2447" s="467">
        <v>41.62</v>
      </c>
      <c r="N2447" s="467" t="s">
        <v>303</v>
      </c>
      <c r="O2447" s="467" t="s">
        <v>2180</v>
      </c>
      <c r="P2447" s="467" t="s">
        <v>307</v>
      </c>
      <c r="Q2447" s="467" t="s">
        <v>2168</v>
      </c>
      <c r="R2447" s="467" t="s">
        <v>2168</v>
      </c>
      <c r="S2447" s="467" t="s">
        <v>61</v>
      </c>
      <c r="T2447" s="467" t="s">
        <v>240</v>
      </c>
      <c r="U2447" s="467" t="s">
        <v>302</v>
      </c>
      <c r="V2447" s="467">
        <v>37.78</v>
      </c>
      <c r="W2447" s="467">
        <v>41.62</v>
      </c>
    </row>
    <row r="2448" spans="1:23">
      <c r="A2448" s="467"/>
      <c r="B2448" s="467"/>
      <c r="C2448" s="468" t="s">
        <v>5476</v>
      </c>
      <c r="D2448" s="467" t="s">
        <v>222</v>
      </c>
      <c r="E2448" s="467" t="s">
        <v>259</v>
      </c>
      <c r="F2448" s="472">
        <v>43830</v>
      </c>
      <c r="G2448" s="467" t="s">
        <v>5445</v>
      </c>
      <c r="H2448" s="467" t="s">
        <v>5411</v>
      </c>
      <c r="I2448" s="467" t="s">
        <v>2397</v>
      </c>
      <c r="J2448" s="467" t="s">
        <v>5477</v>
      </c>
      <c r="K2448" s="467">
        <v>5.15</v>
      </c>
      <c r="L2448" s="467" t="s">
        <v>10</v>
      </c>
      <c r="M2448" s="467">
        <v>6.66</v>
      </c>
      <c r="N2448" s="467" t="s">
        <v>303</v>
      </c>
      <c r="O2448" s="467" t="s">
        <v>2180</v>
      </c>
      <c r="P2448" s="467" t="s">
        <v>307</v>
      </c>
      <c r="Q2448" s="467" t="s">
        <v>2168</v>
      </c>
      <c r="R2448" s="467" t="s">
        <v>2168</v>
      </c>
      <c r="S2448" s="467" t="s">
        <v>61</v>
      </c>
      <c r="T2448" s="467" t="s">
        <v>240</v>
      </c>
      <c r="U2448" s="467" t="s">
        <v>302</v>
      </c>
      <c r="V2448" s="467">
        <v>6.05</v>
      </c>
      <c r="W2448" s="467">
        <v>6.66</v>
      </c>
    </row>
    <row r="2449" spans="1:23">
      <c r="A2449" s="467"/>
      <c r="B2449" s="467"/>
      <c r="C2449" s="468" t="s">
        <v>5478</v>
      </c>
      <c r="D2449" s="467" t="s">
        <v>222</v>
      </c>
      <c r="E2449" s="467" t="s">
        <v>259</v>
      </c>
      <c r="F2449" s="472">
        <v>43830</v>
      </c>
      <c r="G2449" s="467" t="s">
        <v>5445</v>
      </c>
      <c r="H2449" s="467" t="s">
        <v>5411</v>
      </c>
      <c r="I2449" s="467" t="s">
        <v>2397</v>
      </c>
      <c r="J2449" s="467" t="s">
        <v>5412</v>
      </c>
      <c r="K2449" s="467">
        <v>3.05</v>
      </c>
      <c r="L2449" s="467" t="s">
        <v>10</v>
      </c>
      <c r="M2449" s="467">
        <v>3.94</v>
      </c>
      <c r="N2449" s="467" t="s">
        <v>303</v>
      </c>
      <c r="O2449" s="467" t="s">
        <v>2180</v>
      </c>
      <c r="P2449" s="467" t="s">
        <v>307</v>
      </c>
      <c r="Q2449" s="467" t="s">
        <v>2168</v>
      </c>
      <c r="R2449" s="467" t="s">
        <v>2168</v>
      </c>
      <c r="S2449" s="467" t="s">
        <v>61</v>
      </c>
      <c r="T2449" s="467" t="s">
        <v>240</v>
      </c>
      <c r="U2449" s="467" t="s">
        <v>302</v>
      </c>
      <c r="V2449" s="467">
        <v>3.58</v>
      </c>
      <c r="W2449" s="467">
        <v>3.94</v>
      </c>
    </row>
    <row r="2450" spans="1:23">
      <c r="A2450" s="467"/>
      <c r="B2450" s="467"/>
      <c r="C2450" s="468" t="s">
        <v>5479</v>
      </c>
      <c r="D2450" s="467" t="s">
        <v>222</v>
      </c>
      <c r="E2450" s="467" t="s">
        <v>259</v>
      </c>
      <c r="F2450" s="472">
        <v>43830</v>
      </c>
      <c r="G2450" s="467" t="s">
        <v>5445</v>
      </c>
      <c r="H2450" s="467" t="s">
        <v>5411</v>
      </c>
      <c r="I2450" s="467" t="s">
        <v>2397</v>
      </c>
      <c r="J2450" s="467" t="s">
        <v>5412</v>
      </c>
      <c r="K2450" s="467">
        <v>0.72</v>
      </c>
      <c r="L2450" s="467" t="s">
        <v>10</v>
      </c>
      <c r="M2450" s="467">
        <v>0.93</v>
      </c>
      <c r="N2450" s="467" t="s">
        <v>303</v>
      </c>
      <c r="O2450" s="467" t="s">
        <v>2180</v>
      </c>
      <c r="P2450" s="467" t="s">
        <v>307</v>
      </c>
      <c r="Q2450" s="467" t="s">
        <v>2168</v>
      </c>
      <c r="R2450" s="467" t="s">
        <v>2168</v>
      </c>
      <c r="S2450" s="467" t="s">
        <v>61</v>
      </c>
      <c r="T2450" s="467" t="s">
        <v>240</v>
      </c>
      <c r="U2450" s="467" t="s">
        <v>302</v>
      </c>
      <c r="V2450" s="467">
        <v>0.85</v>
      </c>
      <c r="W2450" s="467">
        <v>0.93</v>
      </c>
    </row>
    <row r="2451" spans="1:23">
      <c r="A2451" s="467"/>
      <c r="B2451" s="467"/>
      <c r="C2451" s="468" t="s">
        <v>5480</v>
      </c>
      <c r="D2451" s="467" t="s">
        <v>222</v>
      </c>
      <c r="E2451" s="467" t="s">
        <v>259</v>
      </c>
      <c r="F2451" s="472">
        <v>43830</v>
      </c>
      <c r="G2451" s="467" t="s">
        <v>5445</v>
      </c>
      <c r="H2451" s="467" t="s">
        <v>5411</v>
      </c>
      <c r="I2451" s="467" t="s">
        <v>2397</v>
      </c>
      <c r="J2451" s="467" t="s">
        <v>5412</v>
      </c>
      <c r="K2451" s="467">
        <v>3.26</v>
      </c>
      <c r="L2451" s="467" t="s">
        <v>10</v>
      </c>
      <c r="M2451" s="467">
        <v>4.21</v>
      </c>
      <c r="N2451" s="467" t="s">
        <v>303</v>
      </c>
      <c r="O2451" s="467" t="s">
        <v>2180</v>
      </c>
      <c r="P2451" s="467" t="s">
        <v>307</v>
      </c>
      <c r="Q2451" s="467" t="s">
        <v>2168</v>
      </c>
      <c r="R2451" s="467" t="s">
        <v>2168</v>
      </c>
      <c r="S2451" s="467" t="s">
        <v>61</v>
      </c>
      <c r="T2451" s="467" t="s">
        <v>240</v>
      </c>
      <c r="U2451" s="467" t="s">
        <v>302</v>
      </c>
      <c r="V2451" s="467">
        <v>3.83</v>
      </c>
      <c r="W2451" s="467">
        <v>4.21</v>
      </c>
    </row>
    <row r="2452" spans="1:23">
      <c r="A2452" s="467"/>
      <c r="B2452" s="467"/>
      <c r="C2452" s="468" t="s">
        <v>5481</v>
      </c>
      <c r="D2452" s="467" t="s">
        <v>222</v>
      </c>
      <c r="E2452" s="467" t="s">
        <v>259</v>
      </c>
      <c r="F2452" s="472">
        <v>43830</v>
      </c>
      <c r="G2452" s="467" t="s">
        <v>5445</v>
      </c>
      <c r="H2452" s="467" t="s">
        <v>5411</v>
      </c>
      <c r="I2452" s="467" t="s">
        <v>2397</v>
      </c>
      <c r="J2452" s="467" t="s">
        <v>5412</v>
      </c>
      <c r="K2452" s="467">
        <v>1.18</v>
      </c>
      <c r="L2452" s="467" t="s">
        <v>10</v>
      </c>
      <c r="M2452" s="467">
        <v>1.52</v>
      </c>
      <c r="N2452" s="467" t="s">
        <v>303</v>
      </c>
      <c r="O2452" s="467" t="s">
        <v>2180</v>
      </c>
      <c r="P2452" s="467" t="s">
        <v>307</v>
      </c>
      <c r="Q2452" s="467" t="s">
        <v>2168</v>
      </c>
      <c r="R2452" s="467" t="s">
        <v>2168</v>
      </c>
      <c r="S2452" s="467" t="s">
        <v>61</v>
      </c>
      <c r="T2452" s="467" t="s">
        <v>240</v>
      </c>
      <c r="U2452" s="467" t="s">
        <v>302</v>
      </c>
      <c r="V2452" s="467">
        <v>1.39</v>
      </c>
      <c r="W2452" s="467">
        <v>1.52</v>
      </c>
    </row>
    <row r="2453" spans="1:23">
      <c r="A2453" s="467"/>
      <c r="B2453" s="467"/>
      <c r="C2453" s="468" t="s">
        <v>5482</v>
      </c>
      <c r="D2453" s="467" t="s">
        <v>222</v>
      </c>
      <c r="E2453" s="467" t="s">
        <v>259</v>
      </c>
      <c r="F2453" s="472">
        <v>43830</v>
      </c>
      <c r="G2453" s="467" t="s">
        <v>5445</v>
      </c>
      <c r="H2453" s="467" t="s">
        <v>5411</v>
      </c>
      <c r="I2453" s="467" t="s">
        <v>2397</v>
      </c>
      <c r="J2453" s="467" t="s">
        <v>5483</v>
      </c>
      <c r="K2453" s="467">
        <v>38.79</v>
      </c>
      <c r="L2453" s="467" t="s">
        <v>10</v>
      </c>
      <c r="M2453" s="467">
        <v>50.17</v>
      </c>
      <c r="N2453" s="467" t="s">
        <v>303</v>
      </c>
      <c r="O2453" s="467" t="s">
        <v>2180</v>
      </c>
      <c r="P2453" s="467" t="s">
        <v>307</v>
      </c>
      <c r="Q2453" s="467" t="s">
        <v>2168</v>
      </c>
      <c r="R2453" s="467" t="s">
        <v>2168</v>
      </c>
      <c r="S2453" s="467" t="s">
        <v>61</v>
      </c>
      <c r="T2453" s="467" t="s">
        <v>240</v>
      </c>
      <c r="U2453" s="467" t="s">
        <v>302</v>
      </c>
      <c r="V2453" s="467">
        <v>45.54</v>
      </c>
      <c r="W2453" s="467">
        <v>50.17</v>
      </c>
    </row>
    <row r="2454" spans="1:23">
      <c r="A2454" s="467"/>
      <c r="B2454" s="467"/>
      <c r="C2454" s="468" t="s">
        <v>5484</v>
      </c>
      <c r="D2454" s="467" t="s">
        <v>222</v>
      </c>
      <c r="E2454" s="467" t="s">
        <v>259</v>
      </c>
      <c r="F2454" s="472">
        <v>43830</v>
      </c>
      <c r="G2454" s="467" t="s">
        <v>5445</v>
      </c>
      <c r="H2454" s="467" t="s">
        <v>5411</v>
      </c>
      <c r="I2454" s="467" t="s">
        <v>2397</v>
      </c>
      <c r="J2454" s="467" t="s">
        <v>5485</v>
      </c>
      <c r="K2454" s="467">
        <v>6.21</v>
      </c>
      <c r="L2454" s="467" t="s">
        <v>10</v>
      </c>
      <c r="M2454" s="467">
        <v>8.0299999999999994</v>
      </c>
      <c r="N2454" s="467" t="s">
        <v>303</v>
      </c>
      <c r="O2454" s="467" t="s">
        <v>2180</v>
      </c>
      <c r="P2454" s="467" t="s">
        <v>307</v>
      </c>
      <c r="Q2454" s="467" t="s">
        <v>2168</v>
      </c>
      <c r="R2454" s="467" t="s">
        <v>2168</v>
      </c>
      <c r="S2454" s="467" t="s">
        <v>61</v>
      </c>
      <c r="T2454" s="467" t="s">
        <v>240</v>
      </c>
      <c r="U2454" s="467" t="s">
        <v>302</v>
      </c>
      <c r="V2454" s="467">
        <v>7.29</v>
      </c>
      <c r="W2454" s="467">
        <v>8.0299999999999994</v>
      </c>
    </row>
    <row r="2455" spans="1:23">
      <c r="A2455" s="467"/>
      <c r="B2455" s="467"/>
      <c r="C2455" s="468" t="s">
        <v>5486</v>
      </c>
      <c r="D2455" s="467" t="s">
        <v>222</v>
      </c>
      <c r="E2455" s="467" t="s">
        <v>259</v>
      </c>
      <c r="F2455" s="472">
        <v>43830</v>
      </c>
      <c r="G2455" s="467" t="s">
        <v>5445</v>
      </c>
      <c r="H2455" s="467" t="s">
        <v>5411</v>
      </c>
      <c r="I2455" s="467" t="s">
        <v>2397</v>
      </c>
      <c r="J2455" s="467" t="s">
        <v>5412</v>
      </c>
      <c r="K2455" s="467">
        <v>7.33</v>
      </c>
      <c r="L2455" s="467" t="s">
        <v>10</v>
      </c>
      <c r="M2455" s="467">
        <v>9.48</v>
      </c>
      <c r="N2455" s="467" t="s">
        <v>303</v>
      </c>
      <c r="O2455" s="467" t="s">
        <v>2180</v>
      </c>
      <c r="P2455" s="467" t="s">
        <v>307</v>
      </c>
      <c r="Q2455" s="467" t="s">
        <v>2168</v>
      </c>
      <c r="R2455" s="467" t="s">
        <v>2168</v>
      </c>
      <c r="S2455" s="467" t="s">
        <v>61</v>
      </c>
      <c r="T2455" s="467" t="s">
        <v>240</v>
      </c>
      <c r="U2455" s="467" t="s">
        <v>302</v>
      </c>
      <c r="V2455" s="467">
        <v>8.61</v>
      </c>
      <c r="W2455" s="467">
        <v>9.48</v>
      </c>
    </row>
    <row r="2456" spans="1:23">
      <c r="A2456" s="467"/>
      <c r="B2456" s="467"/>
      <c r="C2456" s="468" t="s">
        <v>5487</v>
      </c>
      <c r="D2456" s="467" t="s">
        <v>222</v>
      </c>
      <c r="E2456" s="467" t="s">
        <v>259</v>
      </c>
      <c r="F2456" s="472">
        <v>43830</v>
      </c>
      <c r="G2456" s="467" t="s">
        <v>5445</v>
      </c>
      <c r="H2456" s="467" t="s">
        <v>5411</v>
      </c>
      <c r="I2456" s="467" t="s">
        <v>2397</v>
      </c>
      <c r="J2456" s="467" t="s">
        <v>5488</v>
      </c>
      <c r="K2456" s="467">
        <v>39.75</v>
      </c>
      <c r="L2456" s="467" t="s">
        <v>10</v>
      </c>
      <c r="M2456" s="467">
        <v>51.41</v>
      </c>
      <c r="N2456" s="467" t="s">
        <v>303</v>
      </c>
      <c r="O2456" s="467" t="s">
        <v>2180</v>
      </c>
      <c r="P2456" s="467" t="s">
        <v>307</v>
      </c>
      <c r="Q2456" s="467" t="s">
        <v>2168</v>
      </c>
      <c r="R2456" s="467" t="s">
        <v>2168</v>
      </c>
      <c r="S2456" s="467" t="s">
        <v>61</v>
      </c>
      <c r="T2456" s="467" t="s">
        <v>240</v>
      </c>
      <c r="U2456" s="467" t="s">
        <v>302</v>
      </c>
      <c r="V2456" s="467">
        <v>46.67</v>
      </c>
      <c r="W2456" s="467">
        <v>51.41</v>
      </c>
    </row>
    <row r="2457" spans="1:23">
      <c r="A2457" s="467"/>
      <c r="B2457" s="467"/>
      <c r="C2457" s="468" t="s">
        <v>5489</v>
      </c>
      <c r="D2457" s="467" t="s">
        <v>222</v>
      </c>
      <c r="E2457" s="467" t="s">
        <v>259</v>
      </c>
      <c r="F2457" s="472">
        <v>43830</v>
      </c>
      <c r="G2457" s="467" t="s">
        <v>5445</v>
      </c>
      <c r="H2457" s="467" t="s">
        <v>5411</v>
      </c>
      <c r="I2457" s="467" t="s">
        <v>2397</v>
      </c>
      <c r="J2457" s="467" t="s">
        <v>5412</v>
      </c>
      <c r="K2457" s="467">
        <v>19.149999999999999</v>
      </c>
      <c r="L2457" s="467" t="s">
        <v>10</v>
      </c>
      <c r="M2457" s="467">
        <v>24.77</v>
      </c>
      <c r="N2457" s="467" t="s">
        <v>303</v>
      </c>
      <c r="O2457" s="467" t="s">
        <v>2180</v>
      </c>
      <c r="P2457" s="467" t="s">
        <v>307</v>
      </c>
      <c r="Q2457" s="467" t="s">
        <v>2168</v>
      </c>
      <c r="R2457" s="467" t="s">
        <v>2168</v>
      </c>
      <c r="S2457" s="467" t="s">
        <v>61</v>
      </c>
      <c r="T2457" s="467" t="s">
        <v>240</v>
      </c>
      <c r="U2457" s="467" t="s">
        <v>302</v>
      </c>
      <c r="V2457" s="467">
        <v>22.48</v>
      </c>
      <c r="W2457" s="467">
        <v>24.77</v>
      </c>
    </row>
    <row r="2458" spans="1:23">
      <c r="A2458" s="467"/>
      <c r="B2458" s="467"/>
      <c r="C2458" s="468" t="s">
        <v>5490</v>
      </c>
      <c r="D2458" s="467" t="s">
        <v>222</v>
      </c>
      <c r="E2458" s="467" t="s">
        <v>259</v>
      </c>
      <c r="F2458" s="472">
        <v>43830</v>
      </c>
      <c r="G2458" s="467" t="s">
        <v>5445</v>
      </c>
      <c r="H2458" s="467" t="s">
        <v>5411</v>
      </c>
      <c r="I2458" s="467" t="s">
        <v>2397</v>
      </c>
      <c r="J2458" s="467" t="s">
        <v>5412</v>
      </c>
      <c r="K2458" s="467">
        <v>8.7899999999999991</v>
      </c>
      <c r="L2458" s="467" t="s">
        <v>10</v>
      </c>
      <c r="M2458" s="467">
        <v>11.37</v>
      </c>
      <c r="N2458" s="467" t="s">
        <v>303</v>
      </c>
      <c r="O2458" s="467" t="s">
        <v>2180</v>
      </c>
      <c r="P2458" s="467" t="s">
        <v>307</v>
      </c>
      <c r="Q2458" s="467" t="s">
        <v>2168</v>
      </c>
      <c r="R2458" s="467" t="s">
        <v>2168</v>
      </c>
      <c r="S2458" s="467" t="s">
        <v>61</v>
      </c>
      <c r="T2458" s="467" t="s">
        <v>240</v>
      </c>
      <c r="U2458" s="467" t="s">
        <v>302</v>
      </c>
      <c r="V2458" s="467">
        <v>10.32</v>
      </c>
      <c r="W2458" s="467">
        <v>11.37</v>
      </c>
    </row>
    <row r="2459" spans="1:23">
      <c r="A2459" s="467"/>
      <c r="B2459" s="467"/>
      <c r="C2459" s="468" t="s">
        <v>5491</v>
      </c>
      <c r="D2459" s="467" t="s">
        <v>222</v>
      </c>
      <c r="E2459" s="467" t="s">
        <v>259</v>
      </c>
      <c r="F2459" s="472">
        <v>43830</v>
      </c>
      <c r="G2459" s="467" t="s">
        <v>5445</v>
      </c>
      <c r="H2459" s="467" t="s">
        <v>5411</v>
      </c>
      <c r="I2459" s="467" t="s">
        <v>2397</v>
      </c>
      <c r="J2459" s="467" t="s">
        <v>5412</v>
      </c>
      <c r="K2459" s="467">
        <v>13.86</v>
      </c>
      <c r="L2459" s="467" t="s">
        <v>10</v>
      </c>
      <c r="M2459" s="467">
        <v>17.920000000000002</v>
      </c>
      <c r="N2459" s="467" t="s">
        <v>303</v>
      </c>
      <c r="O2459" s="467" t="s">
        <v>2180</v>
      </c>
      <c r="P2459" s="467" t="s">
        <v>307</v>
      </c>
      <c r="Q2459" s="467" t="s">
        <v>2168</v>
      </c>
      <c r="R2459" s="467" t="s">
        <v>2168</v>
      </c>
      <c r="S2459" s="467" t="s">
        <v>61</v>
      </c>
      <c r="T2459" s="467" t="s">
        <v>240</v>
      </c>
      <c r="U2459" s="467" t="s">
        <v>302</v>
      </c>
      <c r="V2459" s="467">
        <v>16.27</v>
      </c>
      <c r="W2459" s="467">
        <v>17.920000000000002</v>
      </c>
    </row>
    <row r="2460" spans="1:23">
      <c r="A2460" s="467"/>
      <c r="B2460" s="467"/>
      <c r="C2460" s="468" t="s">
        <v>5492</v>
      </c>
      <c r="D2460" s="467" t="s">
        <v>222</v>
      </c>
      <c r="E2460" s="467" t="s">
        <v>259</v>
      </c>
      <c r="F2460" s="472">
        <v>43830</v>
      </c>
      <c r="G2460" s="467" t="s">
        <v>5445</v>
      </c>
      <c r="H2460" s="467" t="s">
        <v>5411</v>
      </c>
      <c r="I2460" s="467" t="s">
        <v>2397</v>
      </c>
      <c r="J2460" s="467" t="s">
        <v>5412</v>
      </c>
      <c r="K2460" s="467">
        <v>0.87</v>
      </c>
      <c r="L2460" s="467" t="s">
        <v>10</v>
      </c>
      <c r="M2460" s="467">
        <v>1.1299999999999999</v>
      </c>
      <c r="N2460" s="467" t="s">
        <v>303</v>
      </c>
      <c r="O2460" s="467" t="s">
        <v>2180</v>
      </c>
      <c r="P2460" s="467" t="s">
        <v>307</v>
      </c>
      <c r="Q2460" s="467" t="s">
        <v>2168</v>
      </c>
      <c r="R2460" s="467" t="s">
        <v>2168</v>
      </c>
      <c r="S2460" s="467" t="s">
        <v>61</v>
      </c>
      <c r="T2460" s="467" t="s">
        <v>240</v>
      </c>
      <c r="U2460" s="467" t="s">
        <v>302</v>
      </c>
      <c r="V2460" s="467">
        <v>1.02</v>
      </c>
      <c r="W2460" s="467">
        <v>1.1299999999999999</v>
      </c>
    </row>
    <row r="2461" spans="1:23">
      <c r="A2461" s="467"/>
      <c r="B2461" s="467"/>
      <c r="C2461" s="468" t="s">
        <v>5493</v>
      </c>
      <c r="D2461" s="467" t="s">
        <v>223</v>
      </c>
      <c r="E2461" s="467" t="s">
        <v>259</v>
      </c>
      <c r="F2461" s="472">
        <v>43524</v>
      </c>
      <c r="G2461" s="467" t="s">
        <v>638</v>
      </c>
      <c r="H2461" s="467" t="s">
        <v>2824</v>
      </c>
      <c r="I2461" s="467" t="s">
        <v>2825</v>
      </c>
      <c r="J2461" s="467" t="s">
        <v>639</v>
      </c>
      <c r="K2461" s="467">
        <v>134.76</v>
      </c>
      <c r="L2461" s="467" t="s">
        <v>10</v>
      </c>
      <c r="M2461" s="467">
        <v>177</v>
      </c>
      <c r="N2461" s="467" t="s">
        <v>640</v>
      </c>
      <c r="O2461" s="467" t="s">
        <v>2894</v>
      </c>
      <c r="P2461" s="467" t="s">
        <v>307</v>
      </c>
      <c r="Q2461" s="467" t="s">
        <v>2168</v>
      </c>
      <c r="R2461" s="467" t="s">
        <v>2168</v>
      </c>
      <c r="S2461" s="467" t="s">
        <v>61</v>
      </c>
      <c r="T2461" s="467" t="s">
        <v>240</v>
      </c>
      <c r="U2461" s="467" t="s">
        <v>302</v>
      </c>
      <c r="V2461" s="467">
        <v>154.30000000000001</v>
      </c>
      <c r="W2461" s="467">
        <v>177</v>
      </c>
    </row>
    <row r="2462" spans="1:23">
      <c r="A2462" s="467"/>
      <c r="B2462" s="467"/>
      <c r="C2462" s="468" t="s">
        <v>5494</v>
      </c>
      <c r="D2462" s="467" t="s">
        <v>223</v>
      </c>
      <c r="E2462" s="467" t="s">
        <v>259</v>
      </c>
      <c r="F2462" s="472">
        <v>43524</v>
      </c>
      <c r="G2462" s="467" t="s">
        <v>638</v>
      </c>
      <c r="H2462" s="467" t="s">
        <v>2824</v>
      </c>
      <c r="I2462" s="467" t="s">
        <v>2825</v>
      </c>
      <c r="J2462" s="467" t="s">
        <v>639</v>
      </c>
      <c r="K2462" s="467">
        <v>26.52</v>
      </c>
      <c r="L2462" s="467" t="s">
        <v>10</v>
      </c>
      <c r="M2462" s="467">
        <v>34.83</v>
      </c>
      <c r="N2462" s="467" t="s">
        <v>640</v>
      </c>
      <c r="O2462" s="467" t="s">
        <v>2894</v>
      </c>
      <c r="P2462" s="467" t="s">
        <v>307</v>
      </c>
      <c r="Q2462" s="467" t="s">
        <v>2168</v>
      </c>
      <c r="R2462" s="467" t="s">
        <v>2168</v>
      </c>
      <c r="S2462" s="467" t="s">
        <v>61</v>
      </c>
      <c r="T2462" s="467" t="s">
        <v>240</v>
      </c>
      <c r="U2462" s="467" t="s">
        <v>302</v>
      </c>
      <c r="V2462" s="467">
        <v>30.36</v>
      </c>
      <c r="W2462" s="467">
        <v>34.83</v>
      </c>
    </row>
    <row r="2463" spans="1:23">
      <c r="A2463" s="467"/>
      <c r="B2463" s="467"/>
      <c r="C2463" s="468" t="s">
        <v>5495</v>
      </c>
      <c r="D2463" s="467" t="s">
        <v>223</v>
      </c>
      <c r="E2463" s="467" t="s">
        <v>259</v>
      </c>
      <c r="F2463" s="472">
        <v>43555</v>
      </c>
      <c r="G2463" s="467" t="s">
        <v>641</v>
      </c>
      <c r="H2463" s="467" t="s">
        <v>3619</v>
      </c>
      <c r="I2463" s="467" t="s">
        <v>2170</v>
      </c>
      <c r="J2463" s="467" t="s">
        <v>642</v>
      </c>
      <c r="K2463" s="467">
        <v>9.94</v>
      </c>
      <c r="L2463" s="467" t="s">
        <v>10</v>
      </c>
      <c r="M2463" s="467">
        <v>13.2</v>
      </c>
      <c r="N2463" s="467" t="s">
        <v>501</v>
      </c>
      <c r="O2463" s="467" t="s">
        <v>4041</v>
      </c>
      <c r="P2463" s="467" t="s">
        <v>445</v>
      </c>
      <c r="Q2463" s="467" t="s">
        <v>420</v>
      </c>
      <c r="R2463" s="467" t="s">
        <v>2168</v>
      </c>
      <c r="S2463" s="467" t="s">
        <v>61</v>
      </c>
      <c r="T2463" s="467" t="s">
        <v>240</v>
      </c>
      <c r="U2463" s="467" t="s">
        <v>302</v>
      </c>
      <c r="V2463" s="467">
        <v>11.63</v>
      </c>
      <c r="W2463" s="467">
        <v>13.2</v>
      </c>
    </row>
    <row r="2464" spans="1:23">
      <c r="A2464" s="467"/>
      <c r="B2464" s="467"/>
      <c r="C2464" s="468" t="s">
        <v>5496</v>
      </c>
      <c r="D2464" s="467" t="s">
        <v>223</v>
      </c>
      <c r="E2464" s="467" t="s">
        <v>259</v>
      </c>
      <c r="F2464" s="472">
        <v>43555</v>
      </c>
      <c r="G2464" s="467" t="s">
        <v>643</v>
      </c>
      <c r="H2464" s="467" t="s">
        <v>3084</v>
      </c>
      <c r="I2464" s="467" t="s">
        <v>2170</v>
      </c>
      <c r="J2464" s="467" t="s">
        <v>644</v>
      </c>
      <c r="K2464" s="467">
        <v>190.61</v>
      </c>
      <c r="L2464" s="467" t="s">
        <v>10</v>
      </c>
      <c r="M2464" s="467">
        <v>253.06</v>
      </c>
      <c r="N2464" s="467" t="s">
        <v>640</v>
      </c>
      <c r="O2464" s="467" t="s">
        <v>2894</v>
      </c>
      <c r="P2464" s="467" t="s">
        <v>307</v>
      </c>
      <c r="Q2464" s="467" t="s">
        <v>2168</v>
      </c>
      <c r="R2464" s="467" t="s">
        <v>2168</v>
      </c>
      <c r="S2464" s="467" t="s">
        <v>61</v>
      </c>
      <c r="T2464" s="467" t="s">
        <v>240</v>
      </c>
      <c r="U2464" s="467" t="s">
        <v>302</v>
      </c>
      <c r="V2464" s="467">
        <v>222.93</v>
      </c>
      <c r="W2464" s="467">
        <v>253.06</v>
      </c>
    </row>
    <row r="2465" spans="1:23">
      <c r="A2465" s="467"/>
      <c r="B2465" s="467"/>
      <c r="C2465" s="468" t="s">
        <v>5497</v>
      </c>
      <c r="D2465" s="467" t="s">
        <v>223</v>
      </c>
      <c r="E2465" s="467" t="s">
        <v>259</v>
      </c>
      <c r="F2465" s="472">
        <v>43585</v>
      </c>
      <c r="G2465" s="467" t="s">
        <v>1332</v>
      </c>
      <c r="H2465" s="467" t="s">
        <v>2790</v>
      </c>
      <c r="I2465" s="467" t="s">
        <v>2791</v>
      </c>
      <c r="J2465" s="467" t="s">
        <v>1333</v>
      </c>
      <c r="K2465" s="467">
        <v>131.88</v>
      </c>
      <c r="L2465" s="467" t="s">
        <v>10</v>
      </c>
      <c r="M2465" s="467">
        <v>172</v>
      </c>
      <c r="N2465" s="467" t="s">
        <v>640</v>
      </c>
      <c r="O2465" s="467" t="s">
        <v>2894</v>
      </c>
      <c r="P2465" s="467" t="s">
        <v>307</v>
      </c>
      <c r="Q2465" s="467" t="s">
        <v>2168</v>
      </c>
      <c r="R2465" s="467" t="s">
        <v>2168</v>
      </c>
      <c r="S2465" s="467" t="s">
        <v>61</v>
      </c>
      <c r="T2465" s="467" t="s">
        <v>240</v>
      </c>
      <c r="U2465" s="467" t="s">
        <v>302</v>
      </c>
      <c r="V2465" s="467">
        <v>154.15</v>
      </c>
      <c r="W2465" s="467">
        <v>172</v>
      </c>
    </row>
    <row r="2466" spans="1:23">
      <c r="A2466" s="467"/>
      <c r="B2466" s="467"/>
      <c r="C2466" s="468" t="s">
        <v>5498</v>
      </c>
      <c r="D2466" s="467" t="s">
        <v>223</v>
      </c>
      <c r="E2466" s="467" t="s">
        <v>259</v>
      </c>
      <c r="F2466" s="472">
        <v>43616</v>
      </c>
      <c r="G2466" s="467" t="s">
        <v>1157</v>
      </c>
      <c r="H2466" s="467" t="s">
        <v>2799</v>
      </c>
      <c r="I2466" s="467" t="s">
        <v>2800</v>
      </c>
      <c r="J2466" s="467" t="s">
        <v>1334</v>
      </c>
      <c r="K2466" s="467">
        <v>184.2</v>
      </c>
      <c r="L2466" s="467" t="s">
        <v>10</v>
      </c>
      <c r="M2466" s="467">
        <v>240</v>
      </c>
      <c r="N2466" s="467" t="s">
        <v>640</v>
      </c>
      <c r="O2466" s="467" t="s">
        <v>2894</v>
      </c>
      <c r="P2466" s="467" t="s">
        <v>307</v>
      </c>
      <c r="Q2466" s="467" t="s">
        <v>2168</v>
      </c>
      <c r="R2466" s="467" t="s">
        <v>2168</v>
      </c>
      <c r="S2466" s="467" t="s">
        <v>61</v>
      </c>
      <c r="T2466" s="467" t="s">
        <v>240</v>
      </c>
      <c r="U2466" s="467" t="s">
        <v>302</v>
      </c>
      <c r="V2466" s="467">
        <v>213.34</v>
      </c>
      <c r="W2466" s="467">
        <v>240</v>
      </c>
    </row>
    <row r="2467" spans="1:23">
      <c r="A2467" s="467"/>
      <c r="B2467" s="467"/>
      <c r="C2467" s="468" t="s">
        <v>5499</v>
      </c>
      <c r="D2467" s="467" t="s">
        <v>223</v>
      </c>
      <c r="E2467" s="467" t="s">
        <v>259</v>
      </c>
      <c r="F2467" s="472">
        <v>43646</v>
      </c>
      <c r="G2467" s="467" t="s">
        <v>1165</v>
      </c>
      <c r="H2467" s="467" t="s">
        <v>2402</v>
      </c>
      <c r="I2467" s="467" t="s">
        <v>2201</v>
      </c>
      <c r="J2467" s="467" t="s">
        <v>1333</v>
      </c>
      <c r="K2467" s="467">
        <v>164.79</v>
      </c>
      <c r="L2467" s="467" t="s">
        <v>10</v>
      </c>
      <c r="M2467" s="467">
        <v>208</v>
      </c>
      <c r="N2467" s="467" t="s">
        <v>640</v>
      </c>
      <c r="O2467" s="467" t="s">
        <v>2894</v>
      </c>
      <c r="P2467" s="467" t="s">
        <v>307</v>
      </c>
      <c r="Q2467" s="467" t="s">
        <v>2168</v>
      </c>
      <c r="R2467" s="467" t="s">
        <v>2168</v>
      </c>
      <c r="S2467" s="467" t="s">
        <v>61</v>
      </c>
      <c r="T2467" s="467" t="s">
        <v>240</v>
      </c>
      <c r="U2467" s="467" t="s">
        <v>302</v>
      </c>
      <c r="V2467" s="467">
        <v>186.47</v>
      </c>
      <c r="W2467" s="467">
        <v>208</v>
      </c>
    </row>
    <row r="2468" spans="1:23">
      <c r="A2468" s="467"/>
      <c r="B2468" s="467"/>
      <c r="C2468" s="468" t="s">
        <v>5500</v>
      </c>
      <c r="D2468" s="467" t="s">
        <v>223</v>
      </c>
      <c r="E2468" s="467" t="s">
        <v>259</v>
      </c>
      <c r="F2468" s="472">
        <v>43677</v>
      </c>
      <c r="G2468" s="467" t="s">
        <v>2089</v>
      </c>
      <c r="H2468" s="467" t="s">
        <v>2410</v>
      </c>
      <c r="I2468" s="467" t="s">
        <v>2411</v>
      </c>
      <c r="J2468" s="467" t="s">
        <v>2090</v>
      </c>
      <c r="K2468" s="467">
        <v>274.02999999999997</v>
      </c>
      <c r="L2468" s="467" t="s">
        <v>10</v>
      </c>
      <c r="M2468" s="467">
        <v>348</v>
      </c>
      <c r="N2468" s="467" t="s">
        <v>640</v>
      </c>
      <c r="O2468" s="467" t="s">
        <v>2894</v>
      </c>
      <c r="P2468" s="467" t="s">
        <v>307</v>
      </c>
      <c r="Q2468" s="467" t="s">
        <v>2168</v>
      </c>
      <c r="R2468" s="467" t="s">
        <v>2168</v>
      </c>
      <c r="S2468" s="467" t="s">
        <v>61</v>
      </c>
      <c r="T2468" s="467" t="s">
        <v>240</v>
      </c>
      <c r="U2468" s="467" t="s">
        <v>302</v>
      </c>
      <c r="V2468" s="467">
        <v>306.43</v>
      </c>
      <c r="W2468" s="467">
        <v>348</v>
      </c>
    </row>
    <row r="2469" spans="1:23">
      <c r="A2469" s="467"/>
      <c r="B2469" s="467"/>
      <c r="C2469" s="468" t="s">
        <v>5501</v>
      </c>
      <c r="D2469" s="467" t="s">
        <v>223</v>
      </c>
      <c r="E2469" s="467" t="s">
        <v>259</v>
      </c>
      <c r="F2469" s="472">
        <v>43708</v>
      </c>
      <c r="G2469" s="467" t="s">
        <v>2091</v>
      </c>
      <c r="H2469" s="467" t="s">
        <v>3424</v>
      </c>
      <c r="I2469" s="467" t="s">
        <v>2332</v>
      </c>
      <c r="J2469" s="467" t="s">
        <v>2092</v>
      </c>
      <c r="K2469" s="467">
        <v>2.5499999999999998</v>
      </c>
      <c r="L2469" s="467" t="s">
        <v>10</v>
      </c>
      <c r="M2469" s="467">
        <v>3.12</v>
      </c>
      <c r="N2469" s="467" t="s">
        <v>501</v>
      </c>
      <c r="O2469" s="467" t="s">
        <v>4041</v>
      </c>
      <c r="P2469" s="467" t="s">
        <v>445</v>
      </c>
      <c r="Q2469" s="467" t="s">
        <v>420</v>
      </c>
      <c r="R2469" s="467" t="s">
        <v>2168</v>
      </c>
      <c r="S2469" s="467" t="s">
        <v>61</v>
      </c>
      <c r="T2469" s="467" t="s">
        <v>240</v>
      </c>
      <c r="U2469" s="467" t="s">
        <v>302</v>
      </c>
      <c r="V2469" s="467">
        <v>2.78</v>
      </c>
      <c r="W2469" s="467">
        <v>3.12</v>
      </c>
    </row>
    <row r="2470" spans="1:23">
      <c r="A2470" s="467"/>
      <c r="B2470" s="467"/>
      <c r="C2470" s="468" t="s">
        <v>5502</v>
      </c>
      <c r="D2470" s="467" t="s">
        <v>223</v>
      </c>
      <c r="E2470" s="467" t="s">
        <v>259</v>
      </c>
      <c r="F2470" s="472">
        <v>43708</v>
      </c>
      <c r="G2470" s="467" t="s">
        <v>2037</v>
      </c>
      <c r="H2470" s="467" t="s">
        <v>2435</v>
      </c>
      <c r="I2470" s="467" t="s">
        <v>2332</v>
      </c>
      <c r="J2470" s="467" t="s">
        <v>2093</v>
      </c>
      <c r="K2470" s="467">
        <v>38.71</v>
      </c>
      <c r="L2470" s="467" t="s">
        <v>10</v>
      </c>
      <c r="M2470" s="467">
        <v>47.3</v>
      </c>
      <c r="N2470" s="467" t="s">
        <v>640</v>
      </c>
      <c r="O2470" s="467" t="s">
        <v>2894</v>
      </c>
      <c r="P2470" s="467" t="s">
        <v>307</v>
      </c>
      <c r="Q2470" s="467" t="s">
        <v>2168</v>
      </c>
      <c r="R2470" s="467" t="s">
        <v>2168</v>
      </c>
      <c r="S2470" s="467" t="s">
        <v>61</v>
      </c>
      <c r="T2470" s="467" t="s">
        <v>240</v>
      </c>
      <c r="U2470" s="467" t="s">
        <v>302</v>
      </c>
      <c r="V2470" s="467">
        <v>42.24</v>
      </c>
      <c r="W2470" s="467">
        <v>47.3</v>
      </c>
    </row>
    <row r="2471" spans="1:23">
      <c r="A2471" s="467"/>
      <c r="B2471" s="467"/>
      <c r="C2471" s="468" t="s">
        <v>5503</v>
      </c>
      <c r="D2471" s="467" t="s">
        <v>223</v>
      </c>
      <c r="E2471" s="467" t="s">
        <v>259</v>
      </c>
      <c r="F2471" s="472">
        <v>43708</v>
      </c>
      <c r="G2471" s="467" t="s">
        <v>2037</v>
      </c>
      <c r="H2471" s="467" t="s">
        <v>2435</v>
      </c>
      <c r="I2471" s="467" t="s">
        <v>2332</v>
      </c>
      <c r="J2471" s="467" t="s">
        <v>2094</v>
      </c>
      <c r="K2471" s="467">
        <v>190.48</v>
      </c>
      <c r="L2471" s="467" t="s">
        <v>10</v>
      </c>
      <c r="M2471" s="467">
        <v>232.73</v>
      </c>
      <c r="N2471" s="467" t="s">
        <v>640</v>
      </c>
      <c r="O2471" s="467" t="s">
        <v>2894</v>
      </c>
      <c r="P2471" s="467" t="s">
        <v>307</v>
      </c>
      <c r="Q2471" s="467" t="s">
        <v>2168</v>
      </c>
      <c r="R2471" s="467" t="s">
        <v>2168</v>
      </c>
      <c r="S2471" s="467" t="s">
        <v>61</v>
      </c>
      <c r="T2471" s="467" t="s">
        <v>240</v>
      </c>
      <c r="U2471" s="467" t="s">
        <v>302</v>
      </c>
      <c r="V2471" s="467">
        <v>207.83</v>
      </c>
      <c r="W2471" s="467">
        <v>232.73</v>
      </c>
    </row>
    <row r="2472" spans="1:23">
      <c r="A2472" s="467"/>
      <c r="B2472" s="467"/>
      <c r="C2472" s="468" t="s">
        <v>5504</v>
      </c>
      <c r="D2472" s="467" t="s">
        <v>223</v>
      </c>
      <c r="E2472" s="467" t="s">
        <v>259</v>
      </c>
      <c r="F2472" s="472">
        <v>43708</v>
      </c>
      <c r="G2472" s="467" t="s">
        <v>1840</v>
      </c>
      <c r="H2472" s="467" t="s">
        <v>2435</v>
      </c>
      <c r="I2472" s="467" t="s">
        <v>2332</v>
      </c>
      <c r="J2472" s="467" t="s">
        <v>2095</v>
      </c>
      <c r="K2472" s="467">
        <v>25.37</v>
      </c>
      <c r="L2472" s="467" t="s">
        <v>10</v>
      </c>
      <c r="M2472" s="467">
        <v>31</v>
      </c>
      <c r="N2472" s="467" t="s">
        <v>490</v>
      </c>
      <c r="O2472" s="467" t="s">
        <v>2742</v>
      </c>
      <c r="P2472" s="467" t="s">
        <v>307</v>
      </c>
      <c r="Q2472" s="467" t="s">
        <v>2168</v>
      </c>
      <c r="R2472" s="467" t="s">
        <v>2168</v>
      </c>
      <c r="S2472" s="467" t="s">
        <v>61</v>
      </c>
      <c r="T2472" s="467" t="s">
        <v>240</v>
      </c>
      <c r="U2472" s="467" t="s">
        <v>302</v>
      </c>
      <c r="V2472" s="467">
        <v>27.68</v>
      </c>
      <c r="W2472" s="467">
        <v>31</v>
      </c>
    </row>
    <row r="2473" spans="1:23">
      <c r="A2473" s="467"/>
      <c r="B2473" s="467"/>
      <c r="C2473" s="468" t="s">
        <v>5505</v>
      </c>
      <c r="D2473" s="467" t="s">
        <v>223</v>
      </c>
      <c r="E2473" s="467" t="s">
        <v>259</v>
      </c>
      <c r="F2473" s="472">
        <v>43769</v>
      </c>
      <c r="G2473" s="467" t="s">
        <v>5506</v>
      </c>
      <c r="H2473" s="467" t="s">
        <v>3035</v>
      </c>
      <c r="I2473" s="467" t="s">
        <v>2176</v>
      </c>
      <c r="J2473" s="467" t="s">
        <v>5507</v>
      </c>
      <c r="K2473" s="467">
        <v>1.52</v>
      </c>
      <c r="L2473" s="467" t="s">
        <v>10</v>
      </c>
      <c r="M2473" s="467">
        <v>1.87</v>
      </c>
      <c r="N2473" s="467" t="s">
        <v>501</v>
      </c>
      <c r="O2473" s="467" t="s">
        <v>4041</v>
      </c>
      <c r="P2473" s="467" t="s">
        <v>445</v>
      </c>
      <c r="Q2473" s="467" t="s">
        <v>420</v>
      </c>
      <c r="R2473" s="467" t="s">
        <v>2168</v>
      </c>
      <c r="S2473" s="467" t="s">
        <v>61</v>
      </c>
      <c r="T2473" s="467" t="s">
        <v>240</v>
      </c>
      <c r="U2473" s="467" t="s">
        <v>302</v>
      </c>
      <c r="V2473" s="467">
        <v>1.71</v>
      </c>
      <c r="W2473" s="467">
        <v>1.87</v>
      </c>
    </row>
    <row r="2474" spans="1:23">
      <c r="A2474" s="467"/>
      <c r="B2474" s="467"/>
      <c r="C2474" s="468" t="s">
        <v>5508</v>
      </c>
      <c r="D2474" s="467" t="s">
        <v>223</v>
      </c>
      <c r="E2474" s="467" t="s">
        <v>259</v>
      </c>
      <c r="F2474" s="472">
        <v>43830</v>
      </c>
      <c r="G2474" s="467" t="s">
        <v>5509</v>
      </c>
      <c r="H2474" s="467" t="s">
        <v>4410</v>
      </c>
      <c r="I2474" s="467" t="s">
        <v>2397</v>
      </c>
      <c r="J2474" s="467" t="s">
        <v>5510</v>
      </c>
      <c r="K2474" s="467">
        <v>173.02</v>
      </c>
      <c r="L2474" s="467" t="s">
        <v>10</v>
      </c>
      <c r="M2474" s="467">
        <v>223.75</v>
      </c>
      <c r="N2474" s="467" t="s">
        <v>640</v>
      </c>
      <c r="O2474" s="467" t="s">
        <v>2894</v>
      </c>
      <c r="P2474" s="467" t="s">
        <v>307</v>
      </c>
      <c r="Q2474" s="467" t="s">
        <v>2168</v>
      </c>
      <c r="R2474" s="467" t="s">
        <v>2168</v>
      </c>
      <c r="S2474" s="467" t="s">
        <v>61</v>
      </c>
      <c r="T2474" s="467" t="s">
        <v>240</v>
      </c>
      <c r="U2474" s="467" t="s">
        <v>302</v>
      </c>
      <c r="V2474" s="467">
        <v>203.12</v>
      </c>
      <c r="W2474" s="467">
        <v>223.75</v>
      </c>
    </row>
    <row r="2475" spans="1:23">
      <c r="A2475" s="467"/>
      <c r="B2475" s="467"/>
      <c r="C2475" s="468" t="s">
        <v>5511</v>
      </c>
      <c r="D2475" s="467" t="s">
        <v>223</v>
      </c>
      <c r="E2475" s="467" t="s">
        <v>259</v>
      </c>
      <c r="F2475" s="472">
        <v>43830</v>
      </c>
      <c r="G2475" s="467" t="s">
        <v>4409</v>
      </c>
      <c r="H2475" s="467" t="s">
        <v>4410</v>
      </c>
      <c r="I2475" s="467" t="s">
        <v>2397</v>
      </c>
      <c r="J2475" s="467" t="s">
        <v>5512</v>
      </c>
      <c r="K2475" s="467">
        <v>206.91</v>
      </c>
      <c r="L2475" s="467" t="s">
        <v>10</v>
      </c>
      <c r="M2475" s="467">
        <v>267.58</v>
      </c>
      <c r="N2475" s="467" t="s">
        <v>640</v>
      </c>
      <c r="O2475" s="467" t="s">
        <v>2894</v>
      </c>
      <c r="P2475" s="467" t="s">
        <v>307</v>
      </c>
      <c r="Q2475" s="467" t="s">
        <v>2168</v>
      </c>
      <c r="R2475" s="467" t="s">
        <v>2168</v>
      </c>
      <c r="S2475" s="467" t="s">
        <v>61</v>
      </c>
      <c r="T2475" s="467" t="s">
        <v>240</v>
      </c>
      <c r="U2475" s="467" t="s">
        <v>302</v>
      </c>
      <c r="V2475" s="467">
        <v>242.91</v>
      </c>
      <c r="W2475" s="467">
        <v>267.58</v>
      </c>
    </row>
    <row r="2476" spans="1:23">
      <c r="A2476" s="467"/>
      <c r="B2476" s="467"/>
      <c r="C2476" s="468" t="s">
        <v>5513</v>
      </c>
      <c r="D2476" s="467" t="s">
        <v>224</v>
      </c>
      <c r="E2476" s="467" t="s">
        <v>259</v>
      </c>
      <c r="F2476" s="472">
        <v>43496</v>
      </c>
      <c r="G2476" s="467" t="s">
        <v>479</v>
      </c>
      <c r="H2476" s="467" t="s">
        <v>3005</v>
      </c>
      <c r="I2476" s="467" t="s">
        <v>3006</v>
      </c>
      <c r="J2476" s="467" t="s">
        <v>645</v>
      </c>
      <c r="K2476" s="467">
        <v>7.84</v>
      </c>
      <c r="L2476" s="467" t="s">
        <v>10</v>
      </c>
      <c r="M2476" s="467">
        <v>10</v>
      </c>
      <c r="N2476" s="467" t="s">
        <v>490</v>
      </c>
      <c r="O2476" s="467" t="s">
        <v>2742</v>
      </c>
      <c r="P2476" s="467" t="s">
        <v>307</v>
      </c>
      <c r="Q2476" s="467" t="s">
        <v>2168</v>
      </c>
      <c r="R2476" s="467" t="s">
        <v>2168</v>
      </c>
      <c r="S2476" s="467" t="s">
        <v>61</v>
      </c>
      <c r="T2476" s="467" t="s">
        <v>240</v>
      </c>
      <c r="U2476" s="467" t="s">
        <v>302</v>
      </c>
      <c r="V2476" s="467">
        <v>8.68</v>
      </c>
      <c r="W2476" s="467">
        <v>10</v>
      </c>
    </row>
    <row r="2477" spans="1:23">
      <c r="A2477" s="467"/>
      <c r="B2477" s="467"/>
      <c r="C2477" s="468" t="s">
        <v>5514</v>
      </c>
      <c r="D2477" s="467" t="s">
        <v>224</v>
      </c>
      <c r="E2477" s="467" t="s">
        <v>259</v>
      </c>
      <c r="F2477" s="472">
        <v>43496</v>
      </c>
      <c r="G2477" s="467" t="s">
        <v>479</v>
      </c>
      <c r="H2477" s="467" t="s">
        <v>3005</v>
      </c>
      <c r="I2477" s="467" t="s">
        <v>3006</v>
      </c>
      <c r="J2477" s="467" t="s">
        <v>646</v>
      </c>
      <c r="K2477" s="467">
        <v>1.57</v>
      </c>
      <c r="L2477" s="467" t="s">
        <v>10</v>
      </c>
      <c r="M2477" s="467">
        <v>2</v>
      </c>
      <c r="N2477" s="467" t="s">
        <v>490</v>
      </c>
      <c r="O2477" s="467" t="s">
        <v>2742</v>
      </c>
      <c r="P2477" s="467" t="s">
        <v>307</v>
      </c>
      <c r="Q2477" s="467" t="s">
        <v>2168</v>
      </c>
      <c r="R2477" s="467" t="s">
        <v>2168</v>
      </c>
      <c r="S2477" s="467" t="s">
        <v>61</v>
      </c>
      <c r="T2477" s="467" t="s">
        <v>240</v>
      </c>
      <c r="U2477" s="467" t="s">
        <v>302</v>
      </c>
      <c r="V2477" s="467">
        <v>1.74</v>
      </c>
      <c r="W2477" s="467">
        <v>2</v>
      </c>
    </row>
    <row r="2478" spans="1:23">
      <c r="A2478" s="467"/>
      <c r="B2478" s="467"/>
      <c r="C2478" s="468" t="s">
        <v>5515</v>
      </c>
      <c r="D2478" s="467" t="s">
        <v>224</v>
      </c>
      <c r="E2478" s="467" t="s">
        <v>259</v>
      </c>
      <c r="F2478" s="472">
        <v>43496</v>
      </c>
      <c r="G2478" s="467" t="s">
        <v>479</v>
      </c>
      <c r="H2478" s="467" t="s">
        <v>3005</v>
      </c>
      <c r="I2478" s="467" t="s">
        <v>3006</v>
      </c>
      <c r="J2478" s="467" t="s">
        <v>646</v>
      </c>
      <c r="K2478" s="467">
        <v>1.57</v>
      </c>
      <c r="L2478" s="467" t="s">
        <v>10</v>
      </c>
      <c r="M2478" s="467">
        <v>2</v>
      </c>
      <c r="N2478" s="467" t="s">
        <v>490</v>
      </c>
      <c r="O2478" s="467" t="s">
        <v>2742</v>
      </c>
      <c r="P2478" s="467" t="s">
        <v>307</v>
      </c>
      <c r="Q2478" s="467" t="s">
        <v>2168</v>
      </c>
      <c r="R2478" s="467" t="s">
        <v>2168</v>
      </c>
      <c r="S2478" s="467" t="s">
        <v>61</v>
      </c>
      <c r="T2478" s="467" t="s">
        <v>240</v>
      </c>
      <c r="U2478" s="467" t="s">
        <v>302</v>
      </c>
      <c r="V2478" s="467">
        <v>1.74</v>
      </c>
      <c r="W2478" s="467">
        <v>2</v>
      </c>
    </row>
    <row r="2479" spans="1:23">
      <c r="A2479" s="467"/>
      <c r="B2479" s="467"/>
      <c r="C2479" s="468" t="s">
        <v>5516</v>
      </c>
      <c r="D2479" s="467" t="s">
        <v>224</v>
      </c>
      <c r="E2479" s="467" t="s">
        <v>259</v>
      </c>
      <c r="F2479" s="472">
        <v>43555</v>
      </c>
      <c r="G2479" s="467" t="s">
        <v>418</v>
      </c>
      <c r="H2479" s="467" t="s">
        <v>3084</v>
      </c>
      <c r="I2479" s="467" t="s">
        <v>2170</v>
      </c>
      <c r="J2479" s="467" t="s">
        <v>647</v>
      </c>
      <c r="K2479" s="467">
        <v>7.53</v>
      </c>
      <c r="L2479" s="467" t="s">
        <v>10</v>
      </c>
      <c r="M2479" s="467">
        <v>10</v>
      </c>
      <c r="N2479" s="467" t="s">
        <v>648</v>
      </c>
      <c r="O2479" s="467" t="s">
        <v>5517</v>
      </c>
      <c r="P2479" s="467" t="s">
        <v>307</v>
      </c>
      <c r="Q2479" s="467" t="s">
        <v>2168</v>
      </c>
      <c r="R2479" s="467" t="s">
        <v>2168</v>
      </c>
      <c r="S2479" s="467" t="s">
        <v>61</v>
      </c>
      <c r="T2479" s="467" t="s">
        <v>240</v>
      </c>
      <c r="U2479" s="467" t="s">
        <v>302</v>
      </c>
      <c r="V2479" s="467">
        <v>8.81</v>
      </c>
      <c r="W2479" s="467">
        <v>10</v>
      </c>
    </row>
    <row r="2480" spans="1:23">
      <c r="A2480" s="467"/>
      <c r="B2480" s="467"/>
      <c r="C2480" s="468" t="s">
        <v>5518</v>
      </c>
      <c r="D2480" s="467" t="s">
        <v>224</v>
      </c>
      <c r="E2480" s="467" t="s">
        <v>259</v>
      </c>
      <c r="F2480" s="472">
        <v>43555</v>
      </c>
      <c r="G2480" s="467" t="s">
        <v>418</v>
      </c>
      <c r="H2480" s="467" t="s">
        <v>3084</v>
      </c>
      <c r="I2480" s="467" t="s">
        <v>2170</v>
      </c>
      <c r="J2480" s="467" t="s">
        <v>649</v>
      </c>
      <c r="K2480" s="467">
        <v>64.02</v>
      </c>
      <c r="L2480" s="467" t="s">
        <v>10</v>
      </c>
      <c r="M2480" s="467">
        <v>85</v>
      </c>
      <c r="N2480" s="467" t="s">
        <v>490</v>
      </c>
      <c r="O2480" s="467" t="s">
        <v>2742</v>
      </c>
      <c r="P2480" s="467" t="s">
        <v>307</v>
      </c>
      <c r="Q2480" s="467" t="s">
        <v>2168</v>
      </c>
      <c r="R2480" s="467" t="s">
        <v>2168</v>
      </c>
      <c r="S2480" s="467" t="s">
        <v>61</v>
      </c>
      <c r="T2480" s="467" t="s">
        <v>240</v>
      </c>
      <c r="U2480" s="467" t="s">
        <v>302</v>
      </c>
      <c r="V2480" s="467">
        <v>74.87</v>
      </c>
      <c r="W2480" s="467">
        <v>85</v>
      </c>
    </row>
    <row r="2481" spans="1:23">
      <c r="A2481" s="467"/>
      <c r="B2481" s="467"/>
      <c r="C2481" s="468" t="s">
        <v>5519</v>
      </c>
      <c r="D2481" s="467" t="s">
        <v>224</v>
      </c>
      <c r="E2481" s="467" t="s">
        <v>259</v>
      </c>
      <c r="F2481" s="472">
        <v>43585</v>
      </c>
      <c r="G2481" s="467" t="s">
        <v>961</v>
      </c>
      <c r="H2481" s="467" t="s">
        <v>2790</v>
      </c>
      <c r="I2481" s="467" t="s">
        <v>2791</v>
      </c>
      <c r="J2481" s="467" t="s">
        <v>1335</v>
      </c>
      <c r="K2481" s="467">
        <v>7.67</v>
      </c>
      <c r="L2481" s="467" t="s">
        <v>10</v>
      </c>
      <c r="M2481" s="467">
        <v>10</v>
      </c>
      <c r="N2481" s="467" t="s">
        <v>490</v>
      </c>
      <c r="O2481" s="467" t="s">
        <v>2742</v>
      </c>
      <c r="P2481" s="467" t="s">
        <v>307</v>
      </c>
      <c r="Q2481" s="467" t="s">
        <v>2168</v>
      </c>
      <c r="R2481" s="467" t="s">
        <v>2168</v>
      </c>
      <c r="S2481" s="467" t="s">
        <v>61</v>
      </c>
      <c r="T2481" s="467" t="s">
        <v>240</v>
      </c>
      <c r="U2481" s="467" t="s">
        <v>302</v>
      </c>
      <c r="V2481" s="467">
        <v>8.9700000000000006</v>
      </c>
      <c r="W2481" s="467">
        <v>10</v>
      </c>
    </row>
    <row r="2482" spans="1:23">
      <c r="A2482" s="467"/>
      <c r="B2482" s="467"/>
      <c r="C2482" s="468" t="s">
        <v>5520</v>
      </c>
      <c r="D2482" s="467" t="s">
        <v>224</v>
      </c>
      <c r="E2482" s="467" t="s">
        <v>259</v>
      </c>
      <c r="F2482" s="472">
        <v>43616</v>
      </c>
      <c r="G2482" s="467" t="s">
        <v>1086</v>
      </c>
      <c r="H2482" s="467" t="s">
        <v>2799</v>
      </c>
      <c r="I2482" s="467" t="s">
        <v>2800</v>
      </c>
      <c r="J2482" s="467" t="s">
        <v>1336</v>
      </c>
      <c r="K2482" s="467">
        <v>7.67</v>
      </c>
      <c r="L2482" s="467" t="s">
        <v>10</v>
      </c>
      <c r="M2482" s="467">
        <v>10</v>
      </c>
      <c r="N2482" s="467" t="s">
        <v>490</v>
      </c>
      <c r="O2482" s="467" t="s">
        <v>2742</v>
      </c>
      <c r="P2482" s="467" t="s">
        <v>307</v>
      </c>
      <c r="Q2482" s="467" t="s">
        <v>2168</v>
      </c>
      <c r="R2482" s="467" t="s">
        <v>2168</v>
      </c>
      <c r="S2482" s="467" t="s">
        <v>61</v>
      </c>
      <c r="T2482" s="467" t="s">
        <v>240</v>
      </c>
      <c r="U2482" s="467" t="s">
        <v>302</v>
      </c>
      <c r="V2482" s="467">
        <v>8.8800000000000008</v>
      </c>
      <c r="W2482" s="467">
        <v>10</v>
      </c>
    </row>
    <row r="2483" spans="1:23">
      <c r="A2483" s="467"/>
      <c r="B2483" s="467"/>
      <c r="C2483" s="468" t="s">
        <v>5521</v>
      </c>
      <c r="D2483" s="467" t="s">
        <v>224</v>
      </c>
      <c r="E2483" s="467" t="s">
        <v>259</v>
      </c>
      <c r="F2483" s="472">
        <v>43616</v>
      </c>
      <c r="G2483" s="467" t="s">
        <v>911</v>
      </c>
      <c r="H2483" s="467" t="s">
        <v>2799</v>
      </c>
      <c r="I2483" s="467" t="s">
        <v>2800</v>
      </c>
      <c r="J2483" s="467" t="s">
        <v>1337</v>
      </c>
      <c r="K2483" s="467">
        <v>15.35</v>
      </c>
      <c r="L2483" s="467" t="s">
        <v>10</v>
      </c>
      <c r="M2483" s="467">
        <v>20</v>
      </c>
      <c r="N2483" s="467" t="s">
        <v>490</v>
      </c>
      <c r="O2483" s="467" t="s">
        <v>2742</v>
      </c>
      <c r="P2483" s="467" t="s">
        <v>307</v>
      </c>
      <c r="Q2483" s="467" t="s">
        <v>2168</v>
      </c>
      <c r="R2483" s="467" t="s">
        <v>2168</v>
      </c>
      <c r="S2483" s="467" t="s">
        <v>61</v>
      </c>
      <c r="T2483" s="467" t="s">
        <v>240</v>
      </c>
      <c r="U2483" s="467" t="s">
        <v>302</v>
      </c>
      <c r="V2483" s="467">
        <v>17.78</v>
      </c>
      <c r="W2483" s="467">
        <v>20</v>
      </c>
    </row>
    <row r="2484" spans="1:23">
      <c r="A2484" s="467"/>
      <c r="B2484" s="467"/>
      <c r="C2484" s="468" t="s">
        <v>5522</v>
      </c>
      <c r="D2484" s="467" t="s">
        <v>224</v>
      </c>
      <c r="E2484" s="467" t="s">
        <v>259</v>
      </c>
      <c r="F2484" s="472">
        <v>43616</v>
      </c>
      <c r="G2484" s="467" t="s">
        <v>911</v>
      </c>
      <c r="H2484" s="467" t="s">
        <v>2799</v>
      </c>
      <c r="I2484" s="467" t="s">
        <v>2800</v>
      </c>
      <c r="J2484" s="467" t="s">
        <v>646</v>
      </c>
      <c r="K2484" s="467">
        <v>1.53</v>
      </c>
      <c r="L2484" s="467" t="s">
        <v>10</v>
      </c>
      <c r="M2484" s="467">
        <v>2</v>
      </c>
      <c r="N2484" s="467" t="s">
        <v>490</v>
      </c>
      <c r="O2484" s="467" t="s">
        <v>2742</v>
      </c>
      <c r="P2484" s="467" t="s">
        <v>307</v>
      </c>
      <c r="Q2484" s="467" t="s">
        <v>2168</v>
      </c>
      <c r="R2484" s="467" t="s">
        <v>2168</v>
      </c>
      <c r="S2484" s="467" t="s">
        <v>61</v>
      </c>
      <c r="T2484" s="467" t="s">
        <v>240</v>
      </c>
      <c r="U2484" s="467" t="s">
        <v>302</v>
      </c>
      <c r="V2484" s="467">
        <v>1.77</v>
      </c>
      <c r="W2484" s="467">
        <v>2</v>
      </c>
    </row>
    <row r="2485" spans="1:23">
      <c r="A2485" s="467"/>
      <c r="B2485" s="467"/>
      <c r="C2485" s="468" t="s">
        <v>5523</v>
      </c>
      <c r="D2485" s="467" t="s">
        <v>224</v>
      </c>
      <c r="E2485" s="467" t="s">
        <v>259</v>
      </c>
      <c r="F2485" s="472">
        <v>43677</v>
      </c>
      <c r="G2485" s="467" t="s">
        <v>1829</v>
      </c>
      <c r="H2485" s="467" t="s">
        <v>2410</v>
      </c>
      <c r="I2485" s="467" t="s">
        <v>2411</v>
      </c>
      <c r="J2485" s="467" t="s">
        <v>1738</v>
      </c>
      <c r="K2485" s="467">
        <v>7.87</v>
      </c>
      <c r="L2485" s="467" t="s">
        <v>10</v>
      </c>
      <c r="M2485" s="467">
        <v>10</v>
      </c>
      <c r="N2485" s="467" t="s">
        <v>490</v>
      </c>
      <c r="O2485" s="467" t="s">
        <v>2742</v>
      </c>
      <c r="P2485" s="467" t="s">
        <v>307</v>
      </c>
      <c r="Q2485" s="467" t="s">
        <v>2168</v>
      </c>
      <c r="R2485" s="467" t="s">
        <v>2168</v>
      </c>
      <c r="S2485" s="467" t="s">
        <v>61</v>
      </c>
      <c r="T2485" s="467" t="s">
        <v>240</v>
      </c>
      <c r="U2485" s="467" t="s">
        <v>302</v>
      </c>
      <c r="V2485" s="467">
        <v>8.8000000000000007</v>
      </c>
      <c r="W2485" s="467">
        <v>10</v>
      </c>
    </row>
    <row r="2486" spans="1:23">
      <c r="A2486" s="467"/>
      <c r="B2486" s="467"/>
      <c r="C2486" s="468" t="s">
        <v>5524</v>
      </c>
      <c r="D2486" s="467" t="s">
        <v>224</v>
      </c>
      <c r="E2486" s="467" t="s">
        <v>259</v>
      </c>
      <c r="F2486" s="472">
        <v>43708</v>
      </c>
      <c r="G2486" s="467" t="s">
        <v>1840</v>
      </c>
      <c r="H2486" s="467" t="s">
        <v>2435</v>
      </c>
      <c r="I2486" s="467" t="s">
        <v>2332</v>
      </c>
      <c r="J2486" s="467" t="s">
        <v>2096</v>
      </c>
      <c r="K2486" s="467">
        <v>245.54</v>
      </c>
      <c r="L2486" s="467" t="s">
        <v>10</v>
      </c>
      <c r="M2486" s="467">
        <v>300</v>
      </c>
      <c r="N2486" s="467" t="s">
        <v>2097</v>
      </c>
      <c r="O2486" s="467" t="s">
        <v>2475</v>
      </c>
      <c r="P2486" s="467" t="s">
        <v>307</v>
      </c>
      <c r="Q2486" s="467" t="s">
        <v>2168</v>
      </c>
      <c r="R2486" s="467" t="s">
        <v>2168</v>
      </c>
      <c r="S2486" s="467" t="s">
        <v>61</v>
      </c>
      <c r="T2486" s="467" t="s">
        <v>240</v>
      </c>
      <c r="U2486" s="467" t="s">
        <v>302</v>
      </c>
      <c r="V2486" s="467">
        <v>267.89999999999998</v>
      </c>
      <c r="W2486" s="467">
        <v>300</v>
      </c>
    </row>
    <row r="2487" spans="1:23">
      <c r="A2487" s="467"/>
      <c r="B2487" s="467"/>
      <c r="C2487" s="468" t="s">
        <v>5525</v>
      </c>
      <c r="D2487" s="467" t="s">
        <v>224</v>
      </c>
      <c r="E2487" s="467" t="s">
        <v>259</v>
      </c>
      <c r="F2487" s="472">
        <v>43708</v>
      </c>
      <c r="G2487" s="467" t="s">
        <v>1840</v>
      </c>
      <c r="H2487" s="467" t="s">
        <v>2435</v>
      </c>
      <c r="I2487" s="467" t="s">
        <v>2332</v>
      </c>
      <c r="J2487" s="467" t="s">
        <v>2098</v>
      </c>
      <c r="K2487" s="467">
        <v>1.64</v>
      </c>
      <c r="L2487" s="467" t="s">
        <v>10</v>
      </c>
      <c r="M2487" s="467">
        <v>2</v>
      </c>
      <c r="N2487" s="467" t="s">
        <v>490</v>
      </c>
      <c r="O2487" s="467" t="s">
        <v>2742</v>
      </c>
      <c r="P2487" s="467" t="s">
        <v>307</v>
      </c>
      <c r="Q2487" s="467" t="s">
        <v>2168</v>
      </c>
      <c r="R2487" s="467" t="s">
        <v>2168</v>
      </c>
      <c r="S2487" s="467" t="s">
        <v>61</v>
      </c>
      <c r="T2487" s="467" t="s">
        <v>240</v>
      </c>
      <c r="U2487" s="467" t="s">
        <v>302</v>
      </c>
      <c r="V2487" s="467">
        <v>1.79</v>
      </c>
      <c r="W2487" s="467">
        <v>2</v>
      </c>
    </row>
    <row r="2488" spans="1:23">
      <c r="A2488" s="467"/>
      <c r="B2488" s="467"/>
      <c r="C2488" s="468" t="s">
        <v>5526</v>
      </c>
      <c r="D2488" s="467" t="s">
        <v>224</v>
      </c>
      <c r="E2488" s="467" t="s">
        <v>259</v>
      </c>
      <c r="F2488" s="472">
        <v>43708</v>
      </c>
      <c r="G2488" s="467" t="s">
        <v>1840</v>
      </c>
      <c r="H2488" s="467" t="s">
        <v>2435</v>
      </c>
      <c r="I2488" s="467" t="s">
        <v>2332</v>
      </c>
      <c r="J2488" s="467" t="s">
        <v>1738</v>
      </c>
      <c r="K2488" s="467">
        <v>8.18</v>
      </c>
      <c r="L2488" s="467" t="s">
        <v>10</v>
      </c>
      <c r="M2488" s="467">
        <v>10</v>
      </c>
      <c r="N2488" s="467" t="s">
        <v>490</v>
      </c>
      <c r="O2488" s="467" t="s">
        <v>2742</v>
      </c>
      <c r="P2488" s="467" t="s">
        <v>307</v>
      </c>
      <c r="Q2488" s="467" t="s">
        <v>2168</v>
      </c>
      <c r="R2488" s="467" t="s">
        <v>2168</v>
      </c>
      <c r="S2488" s="467" t="s">
        <v>61</v>
      </c>
      <c r="T2488" s="467" t="s">
        <v>240</v>
      </c>
      <c r="U2488" s="467" t="s">
        <v>302</v>
      </c>
      <c r="V2488" s="467">
        <v>8.92</v>
      </c>
      <c r="W2488" s="467">
        <v>10</v>
      </c>
    </row>
    <row r="2489" spans="1:23">
      <c r="A2489" s="467"/>
      <c r="B2489" s="467"/>
      <c r="C2489" s="468" t="s">
        <v>5527</v>
      </c>
      <c r="D2489" s="467" t="s">
        <v>224</v>
      </c>
      <c r="E2489" s="467" t="s">
        <v>259</v>
      </c>
      <c r="F2489" s="472">
        <v>43738</v>
      </c>
      <c r="G2489" s="467" t="s">
        <v>1551</v>
      </c>
      <c r="H2489" s="467" t="s">
        <v>2858</v>
      </c>
      <c r="I2489" s="467" t="s">
        <v>2248</v>
      </c>
      <c r="J2489" s="467" t="s">
        <v>1738</v>
      </c>
      <c r="K2489" s="467">
        <v>8.2200000000000006</v>
      </c>
      <c r="L2489" s="467" t="s">
        <v>10</v>
      </c>
      <c r="M2489" s="467">
        <v>10</v>
      </c>
      <c r="N2489" s="467" t="s">
        <v>490</v>
      </c>
      <c r="O2489" s="467" t="s">
        <v>2742</v>
      </c>
      <c r="P2489" s="467" t="s">
        <v>307</v>
      </c>
      <c r="Q2489" s="467" t="s">
        <v>2168</v>
      </c>
      <c r="R2489" s="467" t="s">
        <v>2168</v>
      </c>
      <c r="S2489" s="467" t="s">
        <v>61</v>
      </c>
      <c r="T2489" s="467" t="s">
        <v>240</v>
      </c>
      <c r="U2489" s="467" t="s">
        <v>302</v>
      </c>
      <c r="V2489" s="467">
        <v>9.08</v>
      </c>
      <c r="W2489" s="467">
        <v>10</v>
      </c>
    </row>
    <row r="2490" spans="1:23">
      <c r="A2490" s="467"/>
      <c r="B2490" s="467"/>
      <c r="C2490" s="468" t="s">
        <v>5528</v>
      </c>
      <c r="D2490" s="467" t="s">
        <v>224</v>
      </c>
      <c r="E2490" s="467" t="s">
        <v>259</v>
      </c>
      <c r="F2490" s="472">
        <v>43738</v>
      </c>
      <c r="G2490" s="467" t="s">
        <v>1588</v>
      </c>
      <c r="H2490" s="467" t="s">
        <v>2858</v>
      </c>
      <c r="I2490" s="467" t="s">
        <v>2248</v>
      </c>
      <c r="J2490" s="467" t="s">
        <v>647</v>
      </c>
      <c r="K2490" s="467">
        <v>8.2200000000000006</v>
      </c>
      <c r="L2490" s="467" t="s">
        <v>10</v>
      </c>
      <c r="M2490" s="467">
        <v>10</v>
      </c>
      <c r="N2490" s="467" t="s">
        <v>490</v>
      </c>
      <c r="O2490" s="467" t="s">
        <v>2742</v>
      </c>
      <c r="P2490" s="467" t="s">
        <v>307</v>
      </c>
      <c r="Q2490" s="467" t="s">
        <v>2168</v>
      </c>
      <c r="R2490" s="467" t="s">
        <v>2168</v>
      </c>
      <c r="S2490" s="467" t="s">
        <v>61</v>
      </c>
      <c r="T2490" s="467" t="s">
        <v>240</v>
      </c>
      <c r="U2490" s="467" t="s">
        <v>302</v>
      </c>
      <c r="V2490" s="467">
        <v>9.08</v>
      </c>
      <c r="W2490" s="467">
        <v>10</v>
      </c>
    </row>
    <row r="2491" spans="1:23">
      <c r="A2491" s="467"/>
      <c r="B2491" s="467"/>
      <c r="C2491" s="468" t="s">
        <v>5529</v>
      </c>
      <c r="D2491" s="467" t="s">
        <v>224</v>
      </c>
      <c r="E2491" s="467" t="s">
        <v>259</v>
      </c>
      <c r="F2491" s="472">
        <v>43769</v>
      </c>
      <c r="G2491" s="467" t="s">
        <v>2740</v>
      </c>
      <c r="H2491" s="467" t="s">
        <v>2258</v>
      </c>
      <c r="I2491" s="467" t="s">
        <v>2176</v>
      </c>
      <c r="J2491" s="467" t="s">
        <v>5530</v>
      </c>
      <c r="K2491" s="467">
        <v>8.1300000000000008</v>
      </c>
      <c r="L2491" s="467" t="s">
        <v>10</v>
      </c>
      <c r="M2491" s="467">
        <v>10</v>
      </c>
      <c r="N2491" s="467" t="s">
        <v>682</v>
      </c>
      <c r="O2491" s="467" t="s">
        <v>5531</v>
      </c>
      <c r="P2491" s="467" t="s">
        <v>307</v>
      </c>
      <c r="Q2491" s="467" t="s">
        <v>2168</v>
      </c>
      <c r="R2491" s="467" t="s">
        <v>2168</v>
      </c>
      <c r="S2491" s="467" t="s">
        <v>61</v>
      </c>
      <c r="T2491" s="467" t="s">
        <v>240</v>
      </c>
      <c r="U2491" s="467" t="s">
        <v>302</v>
      </c>
      <c r="V2491" s="467">
        <v>9.16</v>
      </c>
      <c r="W2491" s="467">
        <v>10</v>
      </c>
    </row>
    <row r="2492" spans="1:23">
      <c r="A2492" s="467"/>
      <c r="B2492" s="467"/>
      <c r="C2492" s="468" t="s">
        <v>5532</v>
      </c>
      <c r="D2492" s="467" t="s">
        <v>224</v>
      </c>
      <c r="E2492" s="467" t="s">
        <v>259</v>
      </c>
      <c r="F2492" s="472">
        <v>43799</v>
      </c>
      <c r="G2492" s="467" t="s">
        <v>5533</v>
      </c>
      <c r="H2492" s="467" t="s">
        <v>4410</v>
      </c>
      <c r="I2492" s="467" t="s">
        <v>2270</v>
      </c>
      <c r="J2492" s="467" t="s">
        <v>5534</v>
      </c>
      <c r="K2492" s="467">
        <v>312.77</v>
      </c>
      <c r="L2492" s="467" t="s">
        <v>10</v>
      </c>
      <c r="M2492" s="467">
        <v>404.8</v>
      </c>
      <c r="N2492" s="467" t="s">
        <v>640</v>
      </c>
      <c r="O2492" s="467" t="s">
        <v>2894</v>
      </c>
      <c r="P2492" s="467" t="s">
        <v>307</v>
      </c>
      <c r="Q2492" s="467" t="s">
        <v>2168</v>
      </c>
      <c r="R2492" s="467" t="s">
        <v>2168</v>
      </c>
      <c r="S2492" s="467" t="s">
        <v>61</v>
      </c>
      <c r="T2492" s="467" t="s">
        <v>240</v>
      </c>
      <c r="U2492" s="467" t="s">
        <v>2272</v>
      </c>
      <c r="V2492" s="467">
        <v>362.84</v>
      </c>
      <c r="W2492" s="467">
        <v>404.8</v>
      </c>
    </row>
    <row r="2493" spans="1:23">
      <c r="A2493" s="467"/>
      <c r="B2493" s="467"/>
      <c r="C2493" s="468" t="s">
        <v>5535</v>
      </c>
      <c r="D2493" s="467" t="s">
        <v>224</v>
      </c>
      <c r="E2493" s="467" t="s">
        <v>259</v>
      </c>
      <c r="F2493" s="472">
        <v>43799</v>
      </c>
      <c r="G2493" s="467" t="s">
        <v>5536</v>
      </c>
      <c r="H2493" s="467" t="s">
        <v>5537</v>
      </c>
      <c r="I2493" s="467" t="s">
        <v>2270</v>
      </c>
      <c r="J2493" s="467" t="s">
        <v>5538</v>
      </c>
      <c r="K2493" s="467">
        <v>346.15</v>
      </c>
      <c r="L2493" s="467" t="s">
        <v>10</v>
      </c>
      <c r="M2493" s="467">
        <v>448</v>
      </c>
      <c r="N2493" s="467" t="s">
        <v>490</v>
      </c>
      <c r="O2493" s="467" t="s">
        <v>2742</v>
      </c>
      <c r="P2493" s="467" t="s">
        <v>307</v>
      </c>
      <c r="Q2493" s="467" t="s">
        <v>2168</v>
      </c>
      <c r="R2493" s="467" t="s">
        <v>2168</v>
      </c>
      <c r="S2493" s="467" t="s">
        <v>61</v>
      </c>
      <c r="T2493" s="467" t="s">
        <v>240</v>
      </c>
      <c r="U2493" s="467" t="s">
        <v>2272</v>
      </c>
      <c r="V2493" s="467">
        <v>401.57</v>
      </c>
      <c r="W2493" s="467">
        <v>448</v>
      </c>
    </row>
    <row r="2494" spans="1:23">
      <c r="A2494" s="467"/>
      <c r="B2494" s="467"/>
      <c r="C2494" s="468" t="s">
        <v>5539</v>
      </c>
      <c r="D2494" s="467" t="s">
        <v>224</v>
      </c>
      <c r="E2494" s="467" t="s">
        <v>259</v>
      </c>
      <c r="F2494" s="472">
        <v>43799</v>
      </c>
      <c r="G2494" s="467" t="s">
        <v>2283</v>
      </c>
      <c r="H2494" s="467" t="s">
        <v>5540</v>
      </c>
      <c r="I2494" s="467" t="s">
        <v>2270</v>
      </c>
      <c r="J2494" s="467" t="s">
        <v>5541</v>
      </c>
      <c r="K2494" s="467">
        <v>139.08000000000001</v>
      </c>
      <c r="L2494" s="467" t="s">
        <v>10</v>
      </c>
      <c r="M2494" s="467">
        <v>180</v>
      </c>
      <c r="N2494" s="467" t="s">
        <v>490</v>
      </c>
      <c r="O2494" s="467" t="s">
        <v>2742</v>
      </c>
      <c r="P2494" s="467" t="s">
        <v>307</v>
      </c>
      <c r="Q2494" s="467" t="s">
        <v>2168</v>
      </c>
      <c r="R2494" s="467" t="s">
        <v>2168</v>
      </c>
      <c r="S2494" s="467" t="s">
        <v>61</v>
      </c>
      <c r="T2494" s="467" t="s">
        <v>240</v>
      </c>
      <c r="U2494" s="467" t="s">
        <v>302</v>
      </c>
      <c r="V2494" s="467">
        <v>161.35</v>
      </c>
      <c r="W2494" s="467">
        <v>180</v>
      </c>
    </row>
    <row r="2495" spans="1:23">
      <c r="A2495" s="467"/>
      <c r="B2495" s="467"/>
      <c r="C2495" s="468" t="s">
        <v>5542</v>
      </c>
      <c r="D2495" s="467" t="s">
        <v>224</v>
      </c>
      <c r="E2495" s="467" t="s">
        <v>259</v>
      </c>
      <c r="F2495" s="472">
        <v>43830</v>
      </c>
      <c r="G2495" s="467" t="s">
        <v>5543</v>
      </c>
      <c r="H2495" s="467" t="s">
        <v>5544</v>
      </c>
      <c r="I2495" s="467" t="s">
        <v>5545</v>
      </c>
      <c r="J2495" s="467" t="s">
        <v>5546</v>
      </c>
      <c r="K2495" s="467">
        <v>44.27</v>
      </c>
      <c r="L2495" s="467" t="s">
        <v>10</v>
      </c>
      <c r="M2495" s="467">
        <v>57.3</v>
      </c>
      <c r="N2495" s="467" t="s">
        <v>2097</v>
      </c>
      <c r="O2495" s="467" t="s">
        <v>2475</v>
      </c>
      <c r="P2495" s="467" t="s">
        <v>445</v>
      </c>
      <c r="Q2495" s="467" t="s">
        <v>2168</v>
      </c>
      <c r="R2495" s="467" t="s">
        <v>2168</v>
      </c>
      <c r="S2495" s="467" t="s">
        <v>61</v>
      </c>
      <c r="T2495" s="467" t="s">
        <v>240</v>
      </c>
      <c r="U2495" s="467" t="s">
        <v>302</v>
      </c>
      <c r="V2495" s="467">
        <v>51.97</v>
      </c>
      <c r="W2495" s="467">
        <v>57.3</v>
      </c>
    </row>
    <row r="2496" spans="1:23">
      <c r="A2496" s="467"/>
      <c r="B2496" s="467"/>
      <c r="C2496" s="468" t="s">
        <v>5547</v>
      </c>
      <c r="D2496" s="467" t="s">
        <v>224</v>
      </c>
      <c r="E2496" s="467" t="s">
        <v>259</v>
      </c>
      <c r="F2496" s="472">
        <v>43830</v>
      </c>
      <c r="G2496" s="467" t="s">
        <v>5548</v>
      </c>
      <c r="H2496" s="467" t="s">
        <v>5549</v>
      </c>
      <c r="I2496" s="467" t="s">
        <v>5545</v>
      </c>
      <c r="J2496" s="467" t="s">
        <v>5550</v>
      </c>
      <c r="K2496" s="467">
        <v>173.85</v>
      </c>
      <c r="L2496" s="467" t="s">
        <v>10</v>
      </c>
      <c r="M2496" s="467">
        <v>225</v>
      </c>
      <c r="N2496" s="467" t="s">
        <v>490</v>
      </c>
      <c r="O2496" s="467" t="s">
        <v>2742</v>
      </c>
      <c r="P2496" s="467" t="s">
        <v>307</v>
      </c>
      <c r="Q2496" s="467" t="s">
        <v>2168</v>
      </c>
      <c r="R2496" s="467" t="s">
        <v>2168</v>
      </c>
      <c r="S2496" s="467" t="s">
        <v>61</v>
      </c>
      <c r="T2496" s="467" t="s">
        <v>240</v>
      </c>
      <c r="U2496" s="467" t="s">
        <v>302</v>
      </c>
      <c r="V2496" s="467">
        <v>204.1</v>
      </c>
      <c r="W2496" s="467">
        <v>225</v>
      </c>
    </row>
    <row r="2497" spans="1:23">
      <c r="A2497" s="467"/>
      <c r="B2497" s="467"/>
      <c r="C2497" s="468" t="s">
        <v>5551</v>
      </c>
      <c r="D2497" s="467" t="s">
        <v>224</v>
      </c>
      <c r="E2497" s="467" t="s">
        <v>259</v>
      </c>
      <c r="F2497" s="472">
        <v>43830</v>
      </c>
      <c r="G2497" s="467" t="s">
        <v>5552</v>
      </c>
      <c r="H2497" s="467" t="s">
        <v>2258</v>
      </c>
      <c r="I2497" s="467" t="s">
        <v>5545</v>
      </c>
      <c r="J2497" s="467" t="s">
        <v>5553</v>
      </c>
      <c r="K2497" s="467">
        <v>234.13</v>
      </c>
      <c r="L2497" s="467" t="s">
        <v>10</v>
      </c>
      <c r="M2497" s="467">
        <v>288</v>
      </c>
      <c r="N2497" s="467" t="s">
        <v>651</v>
      </c>
      <c r="O2497" s="467" t="s">
        <v>5554</v>
      </c>
      <c r="P2497" s="467" t="s">
        <v>307</v>
      </c>
      <c r="Q2497" s="467" t="s">
        <v>2168</v>
      </c>
      <c r="R2497" s="467" t="s">
        <v>2168</v>
      </c>
      <c r="S2497" s="467" t="s">
        <v>61</v>
      </c>
      <c r="T2497" s="467" t="s">
        <v>240</v>
      </c>
      <c r="U2497" s="467" t="s">
        <v>302</v>
      </c>
      <c r="V2497" s="467">
        <v>274.86</v>
      </c>
      <c r="W2497" s="467">
        <v>288</v>
      </c>
    </row>
    <row r="2498" spans="1:23">
      <c r="A2498" s="467"/>
      <c r="B2498" s="467"/>
      <c r="C2498" s="468" t="s">
        <v>5555</v>
      </c>
      <c r="D2498" s="467" t="s">
        <v>224</v>
      </c>
      <c r="E2498" s="467" t="s">
        <v>259</v>
      </c>
      <c r="F2498" s="472">
        <v>43830</v>
      </c>
      <c r="G2498" s="467" t="s">
        <v>5556</v>
      </c>
      <c r="H2498" s="467" t="s">
        <v>2258</v>
      </c>
      <c r="I2498" s="467" t="s">
        <v>5545</v>
      </c>
      <c r="J2498" s="467" t="s">
        <v>5557</v>
      </c>
      <c r="K2498" s="467">
        <v>194.29</v>
      </c>
      <c r="L2498" s="467" t="s">
        <v>10</v>
      </c>
      <c r="M2498" s="467">
        <v>239</v>
      </c>
      <c r="N2498" s="467" t="s">
        <v>651</v>
      </c>
      <c r="O2498" s="467" t="s">
        <v>5554</v>
      </c>
      <c r="P2498" s="467" t="s">
        <v>307</v>
      </c>
      <c r="Q2498" s="467" t="s">
        <v>2168</v>
      </c>
      <c r="R2498" s="467" t="s">
        <v>2168</v>
      </c>
      <c r="S2498" s="467" t="s">
        <v>61</v>
      </c>
      <c r="T2498" s="467" t="s">
        <v>240</v>
      </c>
      <c r="U2498" s="467" t="s">
        <v>302</v>
      </c>
      <c r="V2498" s="467">
        <v>228.09</v>
      </c>
      <c r="W2498" s="467">
        <v>239</v>
      </c>
    </row>
    <row r="2499" spans="1:23">
      <c r="A2499" s="467"/>
      <c r="B2499" s="467"/>
      <c r="C2499" s="468" t="s">
        <v>5558</v>
      </c>
      <c r="D2499" s="467" t="s">
        <v>224</v>
      </c>
      <c r="E2499" s="467" t="s">
        <v>259</v>
      </c>
      <c r="F2499" s="472">
        <v>43830</v>
      </c>
      <c r="G2499" s="467" t="s">
        <v>5559</v>
      </c>
      <c r="H2499" s="467" t="s">
        <v>5560</v>
      </c>
      <c r="I2499" s="467" t="s">
        <v>2397</v>
      </c>
      <c r="J2499" s="467" t="s">
        <v>5561</v>
      </c>
      <c r="K2499" s="467">
        <v>1194.68</v>
      </c>
      <c r="L2499" s="467" t="s">
        <v>10</v>
      </c>
      <c r="M2499" s="467">
        <v>1545</v>
      </c>
      <c r="N2499" s="467" t="s">
        <v>2097</v>
      </c>
      <c r="O2499" s="467" t="s">
        <v>2475</v>
      </c>
      <c r="P2499" s="467" t="s">
        <v>307</v>
      </c>
      <c r="Q2499" s="467" t="s">
        <v>2168</v>
      </c>
      <c r="R2499" s="467" t="s">
        <v>2168</v>
      </c>
      <c r="S2499" s="467" t="s">
        <v>61</v>
      </c>
      <c r="T2499" s="467" t="s">
        <v>240</v>
      </c>
      <c r="U2499" s="467" t="s">
        <v>302</v>
      </c>
      <c r="V2499" s="467">
        <v>1402.53</v>
      </c>
      <c r="W2499" s="467">
        <v>1545</v>
      </c>
    </row>
    <row r="2500" spans="1:23">
      <c r="A2500" s="467"/>
      <c r="B2500" s="467"/>
      <c r="C2500" s="468" t="s">
        <v>5562</v>
      </c>
      <c r="D2500" s="467" t="s">
        <v>224</v>
      </c>
      <c r="E2500" s="467" t="s">
        <v>259</v>
      </c>
      <c r="F2500" s="472">
        <v>43830</v>
      </c>
      <c r="G2500" s="467" t="s">
        <v>2395</v>
      </c>
      <c r="H2500" s="467" t="s">
        <v>5563</v>
      </c>
      <c r="I2500" s="467" t="s">
        <v>2397</v>
      </c>
      <c r="J2500" s="467" t="s">
        <v>1738</v>
      </c>
      <c r="K2500" s="467">
        <v>7.73</v>
      </c>
      <c r="L2500" s="467" t="s">
        <v>10</v>
      </c>
      <c r="M2500" s="467">
        <v>10</v>
      </c>
      <c r="N2500" s="467" t="s">
        <v>490</v>
      </c>
      <c r="O2500" s="467" t="s">
        <v>2742</v>
      </c>
      <c r="P2500" s="467" t="s">
        <v>307</v>
      </c>
      <c r="Q2500" s="467" t="s">
        <v>2168</v>
      </c>
      <c r="R2500" s="467" t="s">
        <v>2168</v>
      </c>
      <c r="S2500" s="467" t="s">
        <v>61</v>
      </c>
      <c r="T2500" s="467" t="s">
        <v>240</v>
      </c>
      <c r="U2500" s="467" t="s">
        <v>302</v>
      </c>
      <c r="V2500" s="467">
        <v>9.07</v>
      </c>
      <c r="W2500" s="467">
        <v>10</v>
      </c>
    </row>
    <row r="2501" spans="1:23">
      <c r="A2501" s="467"/>
      <c r="B2501" s="467"/>
      <c r="C2501" s="468" t="s">
        <v>5564</v>
      </c>
      <c r="D2501" s="467" t="s">
        <v>225</v>
      </c>
      <c r="E2501" s="467" t="s">
        <v>259</v>
      </c>
      <c r="F2501" s="472">
        <v>43496</v>
      </c>
      <c r="G2501" s="467" t="s">
        <v>479</v>
      </c>
      <c r="H2501" s="467" t="s">
        <v>3005</v>
      </c>
      <c r="I2501" s="467" t="s">
        <v>3006</v>
      </c>
      <c r="J2501" s="467" t="s">
        <v>650</v>
      </c>
      <c r="K2501" s="467">
        <v>117.55</v>
      </c>
      <c r="L2501" s="467" t="s">
        <v>10</v>
      </c>
      <c r="M2501" s="467">
        <v>150</v>
      </c>
      <c r="N2501" s="467" t="s">
        <v>651</v>
      </c>
      <c r="O2501" s="467" t="s">
        <v>5554</v>
      </c>
      <c r="P2501" s="467" t="s">
        <v>307</v>
      </c>
      <c r="Q2501" s="467" t="s">
        <v>2168</v>
      </c>
      <c r="R2501" s="467" t="s">
        <v>2168</v>
      </c>
      <c r="S2501" s="467" t="s">
        <v>61</v>
      </c>
      <c r="T2501" s="467" t="s">
        <v>240</v>
      </c>
      <c r="U2501" s="467" t="s">
        <v>302</v>
      </c>
      <c r="V2501" s="467">
        <v>130.22</v>
      </c>
      <c r="W2501" s="467">
        <v>150</v>
      </c>
    </row>
    <row r="2502" spans="1:23">
      <c r="A2502" s="467"/>
      <c r="B2502" s="467"/>
      <c r="C2502" s="468" t="s">
        <v>5565</v>
      </c>
      <c r="D2502" s="467" t="s">
        <v>225</v>
      </c>
      <c r="E2502" s="467" t="s">
        <v>259</v>
      </c>
      <c r="F2502" s="472">
        <v>43524</v>
      </c>
      <c r="G2502" s="467" t="s">
        <v>337</v>
      </c>
      <c r="H2502" s="467" t="s">
        <v>2824</v>
      </c>
      <c r="I2502" s="467" t="s">
        <v>2825</v>
      </c>
      <c r="J2502" s="467" t="s">
        <v>652</v>
      </c>
      <c r="K2502" s="467">
        <v>19.64</v>
      </c>
      <c r="L2502" s="467" t="s">
        <v>10</v>
      </c>
      <c r="M2502" s="467">
        <v>25.8</v>
      </c>
      <c r="N2502" s="467" t="s">
        <v>651</v>
      </c>
      <c r="O2502" s="467" t="s">
        <v>5554</v>
      </c>
      <c r="P2502" s="467" t="s">
        <v>307</v>
      </c>
      <c r="Q2502" s="467" t="s">
        <v>2168</v>
      </c>
      <c r="R2502" s="467" t="s">
        <v>2168</v>
      </c>
      <c r="S2502" s="467" t="s">
        <v>61</v>
      </c>
      <c r="T2502" s="467" t="s">
        <v>240</v>
      </c>
      <c r="U2502" s="467" t="s">
        <v>302</v>
      </c>
      <c r="V2502" s="467">
        <v>22.49</v>
      </c>
      <c r="W2502" s="467">
        <v>25.8</v>
      </c>
    </row>
    <row r="2503" spans="1:23">
      <c r="A2503" s="467"/>
      <c r="B2503" s="467"/>
      <c r="C2503" s="468" t="s">
        <v>5566</v>
      </c>
      <c r="D2503" s="467" t="s">
        <v>225</v>
      </c>
      <c r="E2503" s="467" t="s">
        <v>259</v>
      </c>
      <c r="F2503" s="472">
        <v>43585</v>
      </c>
      <c r="G2503" s="467" t="s">
        <v>1338</v>
      </c>
      <c r="H2503" s="467" t="s">
        <v>2790</v>
      </c>
      <c r="I2503" s="467" t="s">
        <v>2791</v>
      </c>
      <c r="J2503" s="467" t="s">
        <v>1339</v>
      </c>
      <c r="K2503" s="467">
        <v>230.02</v>
      </c>
      <c r="L2503" s="467" t="s">
        <v>10</v>
      </c>
      <c r="M2503" s="467">
        <v>300</v>
      </c>
      <c r="N2503" s="467" t="s">
        <v>481</v>
      </c>
      <c r="O2503" s="467" t="s">
        <v>3915</v>
      </c>
      <c r="P2503" s="467" t="s">
        <v>307</v>
      </c>
      <c r="Q2503" s="467" t="s">
        <v>2168</v>
      </c>
      <c r="R2503" s="467" t="s">
        <v>2168</v>
      </c>
      <c r="S2503" s="467" t="s">
        <v>61</v>
      </c>
      <c r="T2503" s="467" t="s">
        <v>240</v>
      </c>
      <c r="U2503" s="467" t="s">
        <v>302</v>
      </c>
      <c r="V2503" s="467">
        <v>268.86</v>
      </c>
      <c r="W2503" s="467">
        <v>300</v>
      </c>
    </row>
    <row r="2504" spans="1:23">
      <c r="A2504" s="467"/>
      <c r="B2504" s="467"/>
      <c r="C2504" s="468" t="s">
        <v>5567</v>
      </c>
      <c r="D2504" s="467" t="s">
        <v>225</v>
      </c>
      <c r="E2504" s="467" t="s">
        <v>259</v>
      </c>
      <c r="F2504" s="472">
        <v>43585</v>
      </c>
      <c r="G2504" s="467" t="s">
        <v>1338</v>
      </c>
      <c r="H2504" s="467" t="s">
        <v>2790</v>
      </c>
      <c r="I2504" s="467" t="s">
        <v>2791</v>
      </c>
      <c r="J2504" s="467" t="s">
        <v>1340</v>
      </c>
      <c r="K2504" s="467">
        <v>49.45</v>
      </c>
      <c r="L2504" s="467" t="s">
        <v>10</v>
      </c>
      <c r="M2504" s="467">
        <v>64.5</v>
      </c>
      <c r="N2504" s="467" t="s">
        <v>481</v>
      </c>
      <c r="O2504" s="467" t="s">
        <v>3915</v>
      </c>
      <c r="P2504" s="467" t="s">
        <v>307</v>
      </c>
      <c r="Q2504" s="467" t="s">
        <v>2168</v>
      </c>
      <c r="R2504" s="467" t="s">
        <v>2168</v>
      </c>
      <c r="S2504" s="467" t="s">
        <v>61</v>
      </c>
      <c r="T2504" s="467" t="s">
        <v>240</v>
      </c>
      <c r="U2504" s="467" t="s">
        <v>302</v>
      </c>
      <c r="V2504" s="467">
        <v>57.8</v>
      </c>
      <c r="W2504" s="467">
        <v>64.5</v>
      </c>
    </row>
    <row r="2505" spans="1:23">
      <c r="A2505" s="467"/>
      <c r="B2505" s="467"/>
      <c r="C2505" s="468" t="s">
        <v>5568</v>
      </c>
      <c r="D2505" s="467" t="s">
        <v>225</v>
      </c>
      <c r="E2505" s="467" t="s">
        <v>259</v>
      </c>
      <c r="F2505" s="472">
        <v>43585</v>
      </c>
      <c r="G2505" s="467" t="s">
        <v>961</v>
      </c>
      <c r="H2505" s="467" t="s">
        <v>2790</v>
      </c>
      <c r="I2505" s="467" t="s">
        <v>2791</v>
      </c>
      <c r="J2505" s="467" t="s">
        <v>1341</v>
      </c>
      <c r="K2505" s="467">
        <v>23</v>
      </c>
      <c r="L2505" s="467" t="s">
        <v>10</v>
      </c>
      <c r="M2505" s="467">
        <v>30</v>
      </c>
      <c r="N2505" s="467" t="s">
        <v>481</v>
      </c>
      <c r="O2505" s="467" t="s">
        <v>3915</v>
      </c>
      <c r="P2505" s="467" t="s">
        <v>307</v>
      </c>
      <c r="Q2505" s="467" t="s">
        <v>2168</v>
      </c>
      <c r="R2505" s="467" t="s">
        <v>2168</v>
      </c>
      <c r="S2505" s="467" t="s">
        <v>61</v>
      </c>
      <c r="T2505" s="467" t="s">
        <v>240</v>
      </c>
      <c r="U2505" s="467" t="s">
        <v>302</v>
      </c>
      <c r="V2505" s="467">
        <v>26.88</v>
      </c>
      <c r="W2505" s="467">
        <v>30</v>
      </c>
    </row>
    <row r="2506" spans="1:23">
      <c r="A2506" s="467"/>
      <c r="B2506" s="467"/>
      <c r="C2506" s="468" t="s">
        <v>5569</v>
      </c>
      <c r="D2506" s="467" t="s">
        <v>225</v>
      </c>
      <c r="E2506" s="467" t="s">
        <v>259</v>
      </c>
      <c r="F2506" s="472">
        <v>43585</v>
      </c>
      <c r="G2506" s="467" t="s">
        <v>961</v>
      </c>
      <c r="H2506" s="467" t="s">
        <v>2790</v>
      </c>
      <c r="I2506" s="467" t="s">
        <v>2791</v>
      </c>
      <c r="J2506" s="467" t="s">
        <v>1341</v>
      </c>
      <c r="K2506" s="467">
        <v>4.95</v>
      </c>
      <c r="L2506" s="467" t="s">
        <v>10</v>
      </c>
      <c r="M2506" s="467">
        <v>6.45</v>
      </c>
      <c r="N2506" s="467" t="s">
        <v>481</v>
      </c>
      <c r="O2506" s="467" t="s">
        <v>3915</v>
      </c>
      <c r="P2506" s="467" t="s">
        <v>307</v>
      </c>
      <c r="Q2506" s="467" t="s">
        <v>2168</v>
      </c>
      <c r="R2506" s="467" t="s">
        <v>2168</v>
      </c>
      <c r="S2506" s="467" t="s">
        <v>61</v>
      </c>
      <c r="T2506" s="467" t="s">
        <v>240</v>
      </c>
      <c r="U2506" s="467" t="s">
        <v>302</v>
      </c>
      <c r="V2506" s="467">
        <v>5.79</v>
      </c>
      <c r="W2506" s="467">
        <v>6.45</v>
      </c>
    </row>
    <row r="2507" spans="1:23">
      <c r="A2507" s="467"/>
      <c r="B2507" s="467"/>
      <c r="C2507" s="468" t="s">
        <v>5570</v>
      </c>
      <c r="D2507" s="467" t="s">
        <v>225</v>
      </c>
      <c r="E2507" s="467" t="s">
        <v>259</v>
      </c>
      <c r="F2507" s="472">
        <v>43616</v>
      </c>
      <c r="G2507" s="467" t="s">
        <v>1086</v>
      </c>
      <c r="H2507" s="467" t="s">
        <v>2799</v>
      </c>
      <c r="I2507" s="467" t="s">
        <v>2800</v>
      </c>
      <c r="J2507" s="467" t="s">
        <v>1342</v>
      </c>
      <c r="K2507" s="467">
        <v>25.33</v>
      </c>
      <c r="L2507" s="467" t="s">
        <v>10</v>
      </c>
      <c r="M2507" s="467">
        <v>33</v>
      </c>
      <c r="N2507" s="467" t="s">
        <v>490</v>
      </c>
      <c r="O2507" s="467" t="s">
        <v>2742</v>
      </c>
      <c r="P2507" s="467" t="s">
        <v>307</v>
      </c>
      <c r="Q2507" s="467" t="s">
        <v>2168</v>
      </c>
      <c r="R2507" s="467" t="s">
        <v>2168</v>
      </c>
      <c r="S2507" s="467" t="s">
        <v>61</v>
      </c>
      <c r="T2507" s="467" t="s">
        <v>240</v>
      </c>
      <c r="U2507" s="467" t="s">
        <v>302</v>
      </c>
      <c r="V2507" s="467">
        <v>29.34</v>
      </c>
      <c r="W2507" s="467">
        <v>33</v>
      </c>
    </row>
    <row r="2508" spans="1:23">
      <c r="A2508" s="467"/>
      <c r="B2508" s="467"/>
      <c r="C2508" s="468" t="s">
        <v>5571</v>
      </c>
      <c r="D2508" s="467" t="s">
        <v>225</v>
      </c>
      <c r="E2508" s="467" t="s">
        <v>259</v>
      </c>
      <c r="F2508" s="472">
        <v>43616</v>
      </c>
      <c r="G2508" s="467" t="s">
        <v>1086</v>
      </c>
      <c r="H2508" s="467" t="s">
        <v>2799</v>
      </c>
      <c r="I2508" s="467" t="s">
        <v>2800</v>
      </c>
      <c r="J2508" s="467" t="s">
        <v>1343</v>
      </c>
      <c r="K2508" s="467">
        <v>25.33</v>
      </c>
      <c r="L2508" s="467" t="s">
        <v>10</v>
      </c>
      <c r="M2508" s="467">
        <v>33</v>
      </c>
      <c r="N2508" s="467" t="s">
        <v>490</v>
      </c>
      <c r="O2508" s="467" t="s">
        <v>2742</v>
      </c>
      <c r="P2508" s="467" t="s">
        <v>307</v>
      </c>
      <c r="Q2508" s="467" t="s">
        <v>2168</v>
      </c>
      <c r="R2508" s="467" t="s">
        <v>2168</v>
      </c>
      <c r="S2508" s="467" t="s">
        <v>61</v>
      </c>
      <c r="T2508" s="467" t="s">
        <v>240</v>
      </c>
      <c r="U2508" s="467" t="s">
        <v>302</v>
      </c>
      <c r="V2508" s="467">
        <v>29.34</v>
      </c>
      <c r="W2508" s="467">
        <v>33</v>
      </c>
    </row>
    <row r="2509" spans="1:23">
      <c r="A2509" s="467"/>
      <c r="B2509" s="467"/>
      <c r="C2509" s="468" t="s">
        <v>5572</v>
      </c>
      <c r="D2509" s="467" t="s">
        <v>225</v>
      </c>
      <c r="E2509" s="467" t="s">
        <v>259</v>
      </c>
      <c r="F2509" s="472">
        <v>43616</v>
      </c>
      <c r="G2509" s="467" t="s">
        <v>1086</v>
      </c>
      <c r="H2509" s="467" t="s">
        <v>2799</v>
      </c>
      <c r="I2509" s="467" t="s">
        <v>2800</v>
      </c>
      <c r="J2509" s="467" t="s">
        <v>1344</v>
      </c>
      <c r="K2509" s="467">
        <v>10.64</v>
      </c>
      <c r="L2509" s="467" t="s">
        <v>10</v>
      </c>
      <c r="M2509" s="467">
        <v>13.86</v>
      </c>
      <c r="N2509" s="467" t="s">
        <v>490</v>
      </c>
      <c r="O2509" s="467" t="s">
        <v>2742</v>
      </c>
      <c r="P2509" s="467" t="s">
        <v>307</v>
      </c>
      <c r="Q2509" s="467" t="s">
        <v>2168</v>
      </c>
      <c r="R2509" s="467" t="s">
        <v>2168</v>
      </c>
      <c r="S2509" s="467" t="s">
        <v>61</v>
      </c>
      <c r="T2509" s="467" t="s">
        <v>240</v>
      </c>
      <c r="U2509" s="467" t="s">
        <v>302</v>
      </c>
      <c r="V2509" s="467">
        <v>12.32</v>
      </c>
      <c r="W2509" s="467">
        <v>13.86</v>
      </c>
    </row>
    <row r="2510" spans="1:23">
      <c r="A2510" s="467"/>
      <c r="B2510" s="467"/>
      <c r="C2510" s="468" t="s">
        <v>5573</v>
      </c>
      <c r="D2510" s="467" t="s">
        <v>225</v>
      </c>
      <c r="E2510" s="467" t="s">
        <v>259</v>
      </c>
      <c r="F2510" s="472">
        <v>43616</v>
      </c>
      <c r="G2510" s="467" t="s">
        <v>1086</v>
      </c>
      <c r="H2510" s="467" t="s">
        <v>2799</v>
      </c>
      <c r="I2510" s="467" t="s">
        <v>2800</v>
      </c>
      <c r="J2510" s="467" t="s">
        <v>1345</v>
      </c>
      <c r="K2510" s="467">
        <v>10.64</v>
      </c>
      <c r="L2510" s="467" t="s">
        <v>10</v>
      </c>
      <c r="M2510" s="467">
        <v>13.86</v>
      </c>
      <c r="N2510" s="467" t="s">
        <v>490</v>
      </c>
      <c r="O2510" s="467" t="s">
        <v>2742</v>
      </c>
      <c r="P2510" s="467" t="s">
        <v>307</v>
      </c>
      <c r="Q2510" s="467" t="s">
        <v>2168</v>
      </c>
      <c r="R2510" s="467" t="s">
        <v>2168</v>
      </c>
      <c r="S2510" s="467" t="s">
        <v>61</v>
      </c>
      <c r="T2510" s="467" t="s">
        <v>240</v>
      </c>
      <c r="U2510" s="467" t="s">
        <v>302</v>
      </c>
      <c r="V2510" s="467">
        <v>12.32</v>
      </c>
      <c r="W2510" s="467">
        <v>13.86</v>
      </c>
    </row>
    <row r="2511" spans="1:23">
      <c r="A2511" s="467"/>
      <c r="B2511" s="467"/>
      <c r="C2511" s="468" t="s">
        <v>5574</v>
      </c>
      <c r="D2511" s="467" t="s">
        <v>225</v>
      </c>
      <c r="E2511" s="467" t="s">
        <v>259</v>
      </c>
      <c r="F2511" s="472">
        <v>43646</v>
      </c>
      <c r="G2511" s="467" t="s">
        <v>914</v>
      </c>
      <c r="H2511" s="467" t="s">
        <v>2402</v>
      </c>
      <c r="I2511" s="467" t="s">
        <v>2201</v>
      </c>
      <c r="J2511" s="467" t="s">
        <v>1346</v>
      </c>
      <c r="K2511" s="467">
        <v>16.760000000000002</v>
      </c>
      <c r="L2511" s="467" t="s">
        <v>10</v>
      </c>
      <c r="M2511" s="467">
        <v>21.15</v>
      </c>
      <c r="N2511" s="467" t="s">
        <v>651</v>
      </c>
      <c r="O2511" s="467" t="s">
        <v>5554</v>
      </c>
      <c r="P2511" s="467" t="s">
        <v>307</v>
      </c>
      <c r="Q2511" s="467" t="s">
        <v>2168</v>
      </c>
      <c r="R2511" s="467" t="s">
        <v>2168</v>
      </c>
      <c r="S2511" s="467" t="s">
        <v>61</v>
      </c>
      <c r="T2511" s="467" t="s">
        <v>240</v>
      </c>
      <c r="U2511" s="467" t="s">
        <v>302</v>
      </c>
      <c r="V2511" s="467">
        <v>18.97</v>
      </c>
      <c r="W2511" s="467">
        <v>21.15</v>
      </c>
    </row>
    <row r="2512" spans="1:23">
      <c r="A2512" s="467"/>
      <c r="B2512" s="467"/>
      <c r="C2512" s="468" t="s">
        <v>5575</v>
      </c>
      <c r="D2512" s="467" t="s">
        <v>225</v>
      </c>
      <c r="E2512" s="467" t="s">
        <v>259</v>
      </c>
      <c r="F2512" s="472">
        <v>43677</v>
      </c>
      <c r="G2512" s="467" t="s">
        <v>2099</v>
      </c>
      <c r="H2512" s="467" t="s">
        <v>2410</v>
      </c>
      <c r="I2512" s="467" t="s">
        <v>2411</v>
      </c>
      <c r="J2512" s="467" t="s">
        <v>2100</v>
      </c>
      <c r="K2512" s="467">
        <v>989.11</v>
      </c>
      <c r="L2512" s="467" t="s">
        <v>10</v>
      </c>
      <c r="M2512" s="467">
        <v>1256.0999999999999</v>
      </c>
      <c r="N2512" s="467" t="s">
        <v>490</v>
      </c>
      <c r="O2512" s="467" t="s">
        <v>2742</v>
      </c>
      <c r="P2512" s="467" t="s">
        <v>307</v>
      </c>
      <c r="Q2512" s="467" t="s">
        <v>2168</v>
      </c>
      <c r="R2512" s="467" t="s">
        <v>2168</v>
      </c>
      <c r="S2512" s="467" t="s">
        <v>61</v>
      </c>
      <c r="T2512" s="467" t="s">
        <v>240</v>
      </c>
      <c r="U2512" s="467" t="s">
        <v>302</v>
      </c>
      <c r="V2512" s="467">
        <v>1106.04</v>
      </c>
      <c r="W2512" s="467">
        <v>1256.0999999999999</v>
      </c>
    </row>
    <row r="2513" spans="1:23">
      <c r="A2513" s="467"/>
      <c r="B2513" s="467"/>
      <c r="C2513" s="468" t="s">
        <v>5576</v>
      </c>
      <c r="D2513" s="467" t="s">
        <v>225</v>
      </c>
      <c r="E2513" s="467" t="s">
        <v>259</v>
      </c>
      <c r="F2513" s="472">
        <v>43708</v>
      </c>
      <c r="G2513" s="467" t="s">
        <v>2101</v>
      </c>
      <c r="H2513" s="467" t="s">
        <v>2435</v>
      </c>
      <c r="I2513" s="467" t="s">
        <v>2332</v>
      </c>
      <c r="J2513" s="467" t="s">
        <v>2102</v>
      </c>
      <c r="K2513" s="467">
        <v>0.45</v>
      </c>
      <c r="L2513" s="467" t="s">
        <v>1664</v>
      </c>
      <c r="M2513" s="467">
        <v>500</v>
      </c>
      <c r="N2513" s="467" t="s">
        <v>481</v>
      </c>
      <c r="O2513" s="467" t="s">
        <v>3915</v>
      </c>
      <c r="P2513" s="467" t="s">
        <v>307</v>
      </c>
      <c r="Q2513" s="467" t="s">
        <v>2168</v>
      </c>
      <c r="R2513" s="467" t="s">
        <v>2168</v>
      </c>
      <c r="S2513" s="467" t="s">
        <v>61</v>
      </c>
      <c r="T2513" s="467" t="s">
        <v>240</v>
      </c>
      <c r="U2513" s="467" t="s">
        <v>302</v>
      </c>
      <c r="V2513" s="467">
        <v>0.49</v>
      </c>
      <c r="W2513" s="467">
        <v>0.55000000000000004</v>
      </c>
    </row>
    <row r="2514" spans="1:23">
      <c r="A2514" s="467"/>
      <c r="B2514" s="467"/>
      <c r="C2514" s="468" t="s">
        <v>5577</v>
      </c>
      <c r="D2514" s="467" t="s">
        <v>225</v>
      </c>
      <c r="E2514" s="467" t="s">
        <v>259</v>
      </c>
      <c r="F2514" s="472">
        <v>43708</v>
      </c>
      <c r="G2514" s="467" t="s">
        <v>1840</v>
      </c>
      <c r="H2514" s="467" t="s">
        <v>2435</v>
      </c>
      <c r="I2514" s="467" t="s">
        <v>2332</v>
      </c>
      <c r="J2514" s="467" t="s">
        <v>2103</v>
      </c>
      <c r="K2514" s="467">
        <v>19.440000000000001</v>
      </c>
      <c r="L2514" s="467" t="s">
        <v>10</v>
      </c>
      <c r="M2514" s="467">
        <v>23.75</v>
      </c>
      <c r="N2514" s="467" t="s">
        <v>2097</v>
      </c>
      <c r="O2514" s="467" t="s">
        <v>2475</v>
      </c>
      <c r="P2514" s="467" t="s">
        <v>307</v>
      </c>
      <c r="Q2514" s="467" t="s">
        <v>2168</v>
      </c>
      <c r="R2514" s="467" t="s">
        <v>2168</v>
      </c>
      <c r="S2514" s="467" t="s">
        <v>61</v>
      </c>
      <c r="T2514" s="467" t="s">
        <v>240</v>
      </c>
      <c r="U2514" s="467" t="s">
        <v>302</v>
      </c>
      <c r="V2514" s="467">
        <v>21.21</v>
      </c>
      <c r="W2514" s="467">
        <v>23.75</v>
      </c>
    </row>
    <row r="2515" spans="1:23">
      <c r="A2515" s="467"/>
      <c r="B2515" s="467"/>
      <c r="C2515" s="468" t="s">
        <v>5578</v>
      </c>
      <c r="D2515" s="467" t="s">
        <v>225</v>
      </c>
      <c r="E2515" s="467" t="s">
        <v>259</v>
      </c>
      <c r="F2515" s="472">
        <v>43799</v>
      </c>
      <c r="G2515" s="467" t="s">
        <v>4396</v>
      </c>
      <c r="H2515" s="467" t="s">
        <v>5563</v>
      </c>
      <c r="I2515" s="467" t="s">
        <v>2270</v>
      </c>
      <c r="J2515" s="467" t="s">
        <v>5579</v>
      </c>
      <c r="K2515" s="467">
        <v>7.73</v>
      </c>
      <c r="L2515" s="467" t="s">
        <v>10</v>
      </c>
      <c r="M2515" s="467">
        <v>10</v>
      </c>
      <c r="N2515" s="467" t="s">
        <v>490</v>
      </c>
      <c r="O2515" s="467" t="s">
        <v>2742</v>
      </c>
      <c r="P2515" s="467" t="s">
        <v>307</v>
      </c>
      <c r="Q2515" s="467" t="s">
        <v>2168</v>
      </c>
      <c r="R2515" s="467" t="s">
        <v>2168</v>
      </c>
      <c r="S2515" s="467" t="s">
        <v>61</v>
      </c>
      <c r="T2515" s="467" t="s">
        <v>240</v>
      </c>
      <c r="U2515" s="467" t="s">
        <v>2272</v>
      </c>
      <c r="V2515" s="467">
        <v>8.9700000000000006</v>
      </c>
      <c r="W2515" s="467">
        <v>10</v>
      </c>
    </row>
    <row r="2516" spans="1:23">
      <c r="A2516" s="467"/>
      <c r="B2516" s="467"/>
      <c r="C2516" s="468" t="s">
        <v>5580</v>
      </c>
      <c r="D2516" s="467" t="s">
        <v>226</v>
      </c>
      <c r="E2516" s="467" t="s">
        <v>259</v>
      </c>
      <c r="F2516" s="472">
        <v>43496</v>
      </c>
      <c r="G2516" s="467" t="s">
        <v>479</v>
      </c>
      <c r="H2516" s="467" t="s">
        <v>3005</v>
      </c>
      <c r="I2516" s="467" t="s">
        <v>3006</v>
      </c>
      <c r="J2516" s="467" t="s">
        <v>653</v>
      </c>
      <c r="K2516" s="467">
        <v>16.14</v>
      </c>
      <c r="L2516" s="467" t="s">
        <v>10</v>
      </c>
      <c r="M2516" s="467">
        <v>20.59</v>
      </c>
      <c r="N2516" s="467" t="s">
        <v>654</v>
      </c>
      <c r="O2516" s="467" t="s">
        <v>4272</v>
      </c>
      <c r="P2516" s="467" t="s">
        <v>307</v>
      </c>
      <c r="Q2516" s="467" t="s">
        <v>2168</v>
      </c>
      <c r="R2516" s="467" t="s">
        <v>2168</v>
      </c>
      <c r="S2516" s="467" t="s">
        <v>61</v>
      </c>
      <c r="T2516" s="467" t="s">
        <v>240</v>
      </c>
      <c r="U2516" s="467" t="s">
        <v>302</v>
      </c>
      <c r="V2516" s="467">
        <v>17.88</v>
      </c>
      <c r="W2516" s="467">
        <v>20.59</v>
      </c>
    </row>
    <row r="2517" spans="1:23">
      <c r="A2517" s="467"/>
      <c r="B2517" s="467"/>
      <c r="C2517" s="468" t="s">
        <v>5581</v>
      </c>
      <c r="D2517" s="467" t="s">
        <v>226</v>
      </c>
      <c r="E2517" s="467" t="s">
        <v>259</v>
      </c>
      <c r="F2517" s="472">
        <v>43585</v>
      </c>
      <c r="G2517" s="467" t="s">
        <v>977</v>
      </c>
      <c r="H2517" s="467" t="s">
        <v>2790</v>
      </c>
      <c r="I2517" s="467" t="s">
        <v>2791</v>
      </c>
      <c r="J2517" s="467" t="s">
        <v>1347</v>
      </c>
      <c r="K2517" s="467">
        <v>9.89</v>
      </c>
      <c r="L2517" s="467" t="s">
        <v>10</v>
      </c>
      <c r="M2517" s="467">
        <v>12.9</v>
      </c>
      <c r="N2517" s="467" t="s">
        <v>680</v>
      </c>
      <c r="O2517" s="467" t="s">
        <v>2856</v>
      </c>
      <c r="P2517" s="467" t="s">
        <v>307</v>
      </c>
      <c r="Q2517" s="467" t="s">
        <v>2168</v>
      </c>
      <c r="R2517" s="467" t="s">
        <v>2168</v>
      </c>
      <c r="S2517" s="467" t="s">
        <v>61</v>
      </c>
      <c r="T2517" s="467" t="s">
        <v>240</v>
      </c>
      <c r="U2517" s="467" t="s">
        <v>302</v>
      </c>
      <c r="V2517" s="467">
        <v>11.56</v>
      </c>
      <c r="W2517" s="467">
        <v>12.9</v>
      </c>
    </row>
    <row r="2518" spans="1:23">
      <c r="A2518" s="467"/>
      <c r="B2518" s="467"/>
      <c r="C2518" s="468" t="s">
        <v>5582</v>
      </c>
      <c r="D2518" s="467" t="s">
        <v>226</v>
      </c>
      <c r="E2518" s="467" t="s">
        <v>259</v>
      </c>
      <c r="F2518" s="472">
        <v>43585</v>
      </c>
      <c r="G2518" s="467" t="s">
        <v>977</v>
      </c>
      <c r="H2518" s="467" t="s">
        <v>2790</v>
      </c>
      <c r="I2518" s="467" t="s">
        <v>2791</v>
      </c>
      <c r="J2518" s="467" t="s">
        <v>1348</v>
      </c>
      <c r="K2518" s="467">
        <v>15.33</v>
      </c>
      <c r="L2518" s="467" t="s">
        <v>10</v>
      </c>
      <c r="M2518" s="467">
        <v>20</v>
      </c>
      <c r="N2518" s="467" t="s">
        <v>1349</v>
      </c>
      <c r="O2518" s="467" t="s">
        <v>5583</v>
      </c>
      <c r="P2518" s="467" t="s">
        <v>307</v>
      </c>
      <c r="Q2518" s="467" t="s">
        <v>2168</v>
      </c>
      <c r="R2518" s="467" t="s">
        <v>2168</v>
      </c>
      <c r="S2518" s="467" t="s">
        <v>61</v>
      </c>
      <c r="T2518" s="467" t="s">
        <v>240</v>
      </c>
      <c r="U2518" s="467" t="s">
        <v>302</v>
      </c>
      <c r="V2518" s="467">
        <v>17.920000000000002</v>
      </c>
      <c r="W2518" s="467">
        <v>20</v>
      </c>
    </row>
    <row r="2519" spans="1:23">
      <c r="A2519" s="467"/>
      <c r="B2519" s="467"/>
      <c r="C2519" s="468" t="s">
        <v>5584</v>
      </c>
      <c r="D2519" s="467" t="s">
        <v>226</v>
      </c>
      <c r="E2519" s="467" t="s">
        <v>259</v>
      </c>
      <c r="F2519" s="472">
        <v>43616</v>
      </c>
      <c r="G2519" s="467" t="s">
        <v>1086</v>
      </c>
      <c r="H2519" s="467" t="s">
        <v>2799</v>
      </c>
      <c r="I2519" s="467" t="s">
        <v>2800</v>
      </c>
      <c r="J2519" s="467" t="s">
        <v>1350</v>
      </c>
      <c r="K2519" s="467">
        <v>69.069999999999993</v>
      </c>
      <c r="L2519" s="467" t="s">
        <v>10</v>
      </c>
      <c r="M2519" s="467">
        <v>90</v>
      </c>
      <c r="N2519" s="467" t="s">
        <v>690</v>
      </c>
      <c r="O2519" s="467" t="s">
        <v>5585</v>
      </c>
      <c r="P2519" s="467" t="s">
        <v>307</v>
      </c>
      <c r="Q2519" s="467" t="s">
        <v>2168</v>
      </c>
      <c r="R2519" s="467" t="s">
        <v>2168</v>
      </c>
      <c r="S2519" s="467" t="s">
        <v>61</v>
      </c>
      <c r="T2519" s="467" t="s">
        <v>240</v>
      </c>
      <c r="U2519" s="467" t="s">
        <v>302</v>
      </c>
      <c r="V2519" s="467">
        <v>80</v>
      </c>
      <c r="W2519" s="467">
        <v>90</v>
      </c>
    </row>
    <row r="2520" spans="1:23">
      <c r="A2520" s="467"/>
      <c r="B2520" s="467"/>
      <c r="C2520" s="468" t="s">
        <v>5586</v>
      </c>
      <c r="D2520" s="467" t="s">
        <v>226</v>
      </c>
      <c r="E2520" s="467" t="s">
        <v>259</v>
      </c>
      <c r="F2520" s="472">
        <v>43738</v>
      </c>
      <c r="G2520" s="467" t="s">
        <v>1739</v>
      </c>
      <c r="H2520" s="467" t="s">
        <v>2858</v>
      </c>
      <c r="I2520" s="467" t="s">
        <v>2248</v>
      </c>
      <c r="J2520" s="467" t="s">
        <v>1740</v>
      </c>
      <c r="K2520" s="467">
        <v>72.36</v>
      </c>
      <c r="L2520" s="467" t="s">
        <v>10</v>
      </c>
      <c r="M2520" s="467">
        <v>88</v>
      </c>
      <c r="N2520" s="467" t="s">
        <v>654</v>
      </c>
      <c r="O2520" s="467" t="s">
        <v>4272</v>
      </c>
      <c r="P2520" s="467" t="s">
        <v>307</v>
      </c>
      <c r="Q2520" s="467" t="s">
        <v>2168</v>
      </c>
      <c r="R2520" s="467" t="s">
        <v>2168</v>
      </c>
      <c r="S2520" s="467" t="s">
        <v>61</v>
      </c>
      <c r="T2520" s="467" t="s">
        <v>240</v>
      </c>
      <c r="U2520" s="467" t="s">
        <v>302</v>
      </c>
      <c r="V2520" s="467">
        <v>79.930000000000007</v>
      </c>
      <c r="W2520" s="467">
        <v>88</v>
      </c>
    </row>
    <row r="2521" spans="1:23">
      <c r="A2521" s="467"/>
      <c r="B2521" s="467"/>
      <c r="C2521" s="468" t="s">
        <v>5587</v>
      </c>
      <c r="D2521" s="467" t="s">
        <v>226</v>
      </c>
      <c r="E2521" s="467" t="s">
        <v>259</v>
      </c>
      <c r="F2521" s="472">
        <v>43830</v>
      </c>
      <c r="G2521" s="467" t="s">
        <v>2395</v>
      </c>
      <c r="H2521" s="467" t="s">
        <v>5588</v>
      </c>
      <c r="I2521" s="467" t="s">
        <v>2397</v>
      </c>
      <c r="J2521" s="467" t="s">
        <v>5589</v>
      </c>
      <c r="K2521" s="467">
        <v>50.26</v>
      </c>
      <c r="L2521" s="467" t="s">
        <v>10</v>
      </c>
      <c r="M2521" s="467">
        <v>65</v>
      </c>
      <c r="N2521" s="467" t="s">
        <v>1349</v>
      </c>
      <c r="O2521" s="467" t="s">
        <v>5583</v>
      </c>
      <c r="P2521" s="467" t="s">
        <v>307</v>
      </c>
      <c r="Q2521" s="467" t="s">
        <v>2168</v>
      </c>
      <c r="R2521" s="467" t="s">
        <v>2168</v>
      </c>
      <c r="S2521" s="467" t="s">
        <v>61</v>
      </c>
      <c r="T2521" s="467" t="s">
        <v>240</v>
      </c>
      <c r="U2521" s="467" t="s">
        <v>302</v>
      </c>
      <c r="V2521" s="467">
        <v>59</v>
      </c>
      <c r="W2521" s="467">
        <v>65</v>
      </c>
    </row>
    <row r="2522" spans="1:23">
      <c r="A2522" s="467"/>
      <c r="B2522" s="467"/>
      <c r="C2522" s="468" t="s">
        <v>5590</v>
      </c>
      <c r="D2522" s="467" t="s">
        <v>227</v>
      </c>
      <c r="E2522" s="467" t="s">
        <v>259</v>
      </c>
      <c r="F2522" s="472">
        <v>43496</v>
      </c>
      <c r="G2522" s="467" t="s">
        <v>479</v>
      </c>
      <c r="H2522" s="467" t="s">
        <v>3005</v>
      </c>
      <c r="I2522" s="467" t="s">
        <v>3006</v>
      </c>
      <c r="J2522" s="467" t="s">
        <v>655</v>
      </c>
      <c r="K2522" s="467">
        <v>21.94</v>
      </c>
      <c r="L2522" s="467" t="s">
        <v>10</v>
      </c>
      <c r="M2522" s="467">
        <v>28</v>
      </c>
      <c r="N2522" s="467" t="s">
        <v>481</v>
      </c>
      <c r="O2522" s="467" t="s">
        <v>3915</v>
      </c>
      <c r="P2522" s="467" t="s">
        <v>307</v>
      </c>
      <c r="Q2522" s="467" t="s">
        <v>2168</v>
      </c>
      <c r="R2522" s="467" t="s">
        <v>2168</v>
      </c>
      <c r="S2522" s="467" t="s">
        <v>61</v>
      </c>
      <c r="T2522" s="467" t="s">
        <v>240</v>
      </c>
      <c r="U2522" s="467" t="s">
        <v>302</v>
      </c>
      <c r="V2522" s="467">
        <v>24.3</v>
      </c>
      <c r="W2522" s="467">
        <v>28</v>
      </c>
    </row>
    <row r="2523" spans="1:23">
      <c r="A2523" s="467"/>
      <c r="B2523" s="467"/>
      <c r="C2523" s="468" t="s">
        <v>5591</v>
      </c>
      <c r="D2523" s="467" t="s">
        <v>227</v>
      </c>
      <c r="E2523" s="467" t="s">
        <v>259</v>
      </c>
      <c r="F2523" s="472">
        <v>43496</v>
      </c>
      <c r="G2523" s="467" t="s">
        <v>479</v>
      </c>
      <c r="H2523" s="467" t="s">
        <v>3005</v>
      </c>
      <c r="I2523" s="467" t="s">
        <v>3006</v>
      </c>
      <c r="J2523" s="467" t="s">
        <v>656</v>
      </c>
      <c r="K2523" s="467">
        <v>10.91</v>
      </c>
      <c r="L2523" s="467" t="s">
        <v>10</v>
      </c>
      <c r="M2523" s="467">
        <v>13.92</v>
      </c>
      <c r="N2523" s="467" t="s">
        <v>654</v>
      </c>
      <c r="O2523" s="467" t="s">
        <v>4272</v>
      </c>
      <c r="P2523" s="467" t="s">
        <v>307</v>
      </c>
      <c r="Q2523" s="467" t="s">
        <v>2168</v>
      </c>
      <c r="R2523" s="467" t="s">
        <v>2168</v>
      </c>
      <c r="S2523" s="467" t="s">
        <v>61</v>
      </c>
      <c r="T2523" s="467" t="s">
        <v>240</v>
      </c>
      <c r="U2523" s="467" t="s">
        <v>302</v>
      </c>
      <c r="V2523" s="467">
        <v>12.09</v>
      </c>
      <c r="W2523" s="467">
        <v>13.92</v>
      </c>
    </row>
    <row r="2524" spans="1:23">
      <c r="A2524" s="467"/>
      <c r="B2524" s="467"/>
      <c r="C2524" s="468" t="s">
        <v>5592</v>
      </c>
      <c r="D2524" s="467" t="s">
        <v>227</v>
      </c>
      <c r="E2524" s="467" t="s">
        <v>259</v>
      </c>
      <c r="F2524" s="472">
        <v>43496</v>
      </c>
      <c r="G2524" s="467" t="s">
        <v>479</v>
      </c>
      <c r="H2524" s="467" t="s">
        <v>3005</v>
      </c>
      <c r="I2524" s="467" t="s">
        <v>3006</v>
      </c>
      <c r="J2524" s="467" t="s">
        <v>656</v>
      </c>
      <c r="K2524" s="467">
        <v>9.09</v>
      </c>
      <c r="L2524" s="467" t="s">
        <v>10</v>
      </c>
      <c r="M2524" s="467">
        <v>11.6</v>
      </c>
      <c r="N2524" s="467" t="s">
        <v>654</v>
      </c>
      <c r="O2524" s="467" t="s">
        <v>4272</v>
      </c>
      <c r="P2524" s="467" t="s">
        <v>307</v>
      </c>
      <c r="Q2524" s="467" t="s">
        <v>2168</v>
      </c>
      <c r="R2524" s="467" t="s">
        <v>2168</v>
      </c>
      <c r="S2524" s="467" t="s">
        <v>61</v>
      </c>
      <c r="T2524" s="467" t="s">
        <v>240</v>
      </c>
      <c r="U2524" s="467" t="s">
        <v>302</v>
      </c>
      <c r="V2524" s="467">
        <v>10.07</v>
      </c>
      <c r="W2524" s="467">
        <v>11.6</v>
      </c>
    </row>
    <row r="2525" spans="1:23">
      <c r="A2525" s="467"/>
      <c r="B2525" s="467"/>
      <c r="C2525" s="468" t="s">
        <v>5593</v>
      </c>
      <c r="D2525" s="467" t="s">
        <v>227</v>
      </c>
      <c r="E2525" s="467" t="s">
        <v>259</v>
      </c>
      <c r="F2525" s="472">
        <v>43524</v>
      </c>
      <c r="G2525" s="467" t="s">
        <v>337</v>
      </c>
      <c r="H2525" s="467" t="s">
        <v>2824</v>
      </c>
      <c r="I2525" s="467" t="s">
        <v>2825</v>
      </c>
      <c r="J2525" s="467" t="s">
        <v>657</v>
      </c>
      <c r="K2525" s="467">
        <v>57.29</v>
      </c>
      <c r="L2525" s="467" t="s">
        <v>10</v>
      </c>
      <c r="M2525" s="467">
        <v>75.25</v>
      </c>
      <c r="N2525" s="467" t="s">
        <v>654</v>
      </c>
      <c r="O2525" s="467" t="s">
        <v>4272</v>
      </c>
      <c r="P2525" s="467" t="s">
        <v>307</v>
      </c>
      <c r="Q2525" s="467" t="s">
        <v>2168</v>
      </c>
      <c r="R2525" s="467" t="s">
        <v>2168</v>
      </c>
      <c r="S2525" s="467" t="s">
        <v>61</v>
      </c>
      <c r="T2525" s="467" t="s">
        <v>240</v>
      </c>
      <c r="U2525" s="467" t="s">
        <v>302</v>
      </c>
      <c r="V2525" s="467">
        <v>65.599999999999994</v>
      </c>
      <c r="W2525" s="467">
        <v>75.25</v>
      </c>
    </row>
    <row r="2526" spans="1:23">
      <c r="A2526" s="467"/>
      <c r="B2526" s="467"/>
      <c r="C2526" s="468" t="s">
        <v>5594</v>
      </c>
      <c r="D2526" s="467" t="s">
        <v>227</v>
      </c>
      <c r="E2526" s="467" t="s">
        <v>259</v>
      </c>
      <c r="F2526" s="472">
        <v>43524</v>
      </c>
      <c r="G2526" s="467" t="s">
        <v>340</v>
      </c>
      <c r="H2526" s="467" t="s">
        <v>2824</v>
      </c>
      <c r="I2526" s="467" t="s">
        <v>2825</v>
      </c>
      <c r="J2526" s="467" t="s">
        <v>656</v>
      </c>
      <c r="K2526" s="467">
        <v>7.61</v>
      </c>
      <c r="L2526" s="467" t="s">
        <v>10</v>
      </c>
      <c r="M2526" s="467">
        <v>10</v>
      </c>
      <c r="N2526" s="467" t="s">
        <v>654</v>
      </c>
      <c r="O2526" s="467" t="s">
        <v>4272</v>
      </c>
      <c r="P2526" s="467" t="s">
        <v>307</v>
      </c>
      <c r="Q2526" s="467" t="s">
        <v>2168</v>
      </c>
      <c r="R2526" s="467" t="s">
        <v>2168</v>
      </c>
      <c r="S2526" s="467" t="s">
        <v>61</v>
      </c>
      <c r="T2526" s="467" t="s">
        <v>240</v>
      </c>
      <c r="U2526" s="467" t="s">
        <v>302</v>
      </c>
      <c r="V2526" s="467">
        <v>8.7100000000000009</v>
      </c>
      <c r="W2526" s="467">
        <v>10</v>
      </c>
    </row>
    <row r="2527" spans="1:23">
      <c r="A2527" s="467"/>
      <c r="B2527" s="467"/>
      <c r="C2527" s="468" t="s">
        <v>5595</v>
      </c>
      <c r="D2527" s="467" t="s">
        <v>227</v>
      </c>
      <c r="E2527" s="467" t="s">
        <v>259</v>
      </c>
      <c r="F2527" s="472">
        <v>43524</v>
      </c>
      <c r="G2527" s="467" t="s">
        <v>340</v>
      </c>
      <c r="H2527" s="467" t="s">
        <v>2824</v>
      </c>
      <c r="I2527" s="467" t="s">
        <v>2825</v>
      </c>
      <c r="J2527" s="467" t="s">
        <v>656</v>
      </c>
      <c r="K2527" s="467">
        <v>6.55</v>
      </c>
      <c r="L2527" s="467" t="s">
        <v>10</v>
      </c>
      <c r="M2527" s="467">
        <v>8.6</v>
      </c>
      <c r="N2527" s="467" t="s">
        <v>654</v>
      </c>
      <c r="O2527" s="467" t="s">
        <v>4272</v>
      </c>
      <c r="P2527" s="467" t="s">
        <v>307</v>
      </c>
      <c r="Q2527" s="467" t="s">
        <v>2168</v>
      </c>
      <c r="R2527" s="467" t="s">
        <v>2168</v>
      </c>
      <c r="S2527" s="467" t="s">
        <v>61</v>
      </c>
      <c r="T2527" s="467" t="s">
        <v>240</v>
      </c>
      <c r="U2527" s="467" t="s">
        <v>302</v>
      </c>
      <c r="V2527" s="467">
        <v>7.5</v>
      </c>
      <c r="W2527" s="467">
        <v>8.6</v>
      </c>
    </row>
    <row r="2528" spans="1:23">
      <c r="A2528" s="467"/>
      <c r="B2528" s="467"/>
      <c r="C2528" s="468" t="s">
        <v>5596</v>
      </c>
      <c r="D2528" s="467" t="s">
        <v>227</v>
      </c>
      <c r="E2528" s="467" t="s">
        <v>259</v>
      </c>
      <c r="F2528" s="472">
        <v>43524</v>
      </c>
      <c r="G2528" s="467" t="s">
        <v>340</v>
      </c>
      <c r="H2528" s="467" t="s">
        <v>2824</v>
      </c>
      <c r="I2528" s="467" t="s">
        <v>2825</v>
      </c>
      <c r="J2528" s="467" t="s">
        <v>658</v>
      </c>
      <c r="K2528" s="467">
        <v>1.96</v>
      </c>
      <c r="L2528" s="467" t="s">
        <v>10</v>
      </c>
      <c r="M2528" s="467">
        <v>2.58</v>
      </c>
      <c r="N2528" s="467" t="s">
        <v>654</v>
      </c>
      <c r="O2528" s="467" t="s">
        <v>4272</v>
      </c>
      <c r="P2528" s="467" t="s">
        <v>307</v>
      </c>
      <c r="Q2528" s="467" t="s">
        <v>2168</v>
      </c>
      <c r="R2528" s="467" t="s">
        <v>2168</v>
      </c>
      <c r="S2528" s="467" t="s">
        <v>61</v>
      </c>
      <c r="T2528" s="467" t="s">
        <v>240</v>
      </c>
      <c r="U2528" s="467" t="s">
        <v>302</v>
      </c>
      <c r="V2528" s="467">
        <v>2.2400000000000002</v>
      </c>
      <c r="W2528" s="467">
        <v>2.58</v>
      </c>
    </row>
    <row r="2529" spans="1:23">
      <c r="A2529" s="467"/>
      <c r="B2529" s="467"/>
      <c r="C2529" s="468" t="s">
        <v>5597</v>
      </c>
      <c r="D2529" s="467" t="s">
        <v>227</v>
      </c>
      <c r="E2529" s="467" t="s">
        <v>259</v>
      </c>
      <c r="F2529" s="472">
        <v>43524</v>
      </c>
      <c r="G2529" s="467" t="s">
        <v>659</v>
      </c>
      <c r="H2529" s="467" t="s">
        <v>2824</v>
      </c>
      <c r="I2529" s="467" t="s">
        <v>2825</v>
      </c>
      <c r="J2529" s="467" t="s">
        <v>660</v>
      </c>
      <c r="K2529" s="467">
        <v>101.49</v>
      </c>
      <c r="L2529" s="467" t="s">
        <v>10</v>
      </c>
      <c r="M2529" s="467">
        <v>133.30000000000001</v>
      </c>
      <c r="N2529" s="467" t="s">
        <v>654</v>
      </c>
      <c r="O2529" s="467" t="s">
        <v>4272</v>
      </c>
      <c r="P2529" s="467" t="s">
        <v>307</v>
      </c>
      <c r="Q2529" s="467" t="s">
        <v>2168</v>
      </c>
      <c r="R2529" s="467" t="s">
        <v>2168</v>
      </c>
      <c r="S2529" s="467" t="s">
        <v>61</v>
      </c>
      <c r="T2529" s="467" t="s">
        <v>240</v>
      </c>
      <c r="U2529" s="467" t="s">
        <v>302</v>
      </c>
      <c r="V2529" s="467">
        <v>116.2</v>
      </c>
      <c r="W2529" s="467">
        <v>133.30000000000001</v>
      </c>
    </row>
    <row r="2530" spans="1:23">
      <c r="A2530" s="467"/>
      <c r="B2530" s="467"/>
      <c r="C2530" s="468" t="s">
        <v>5598</v>
      </c>
      <c r="D2530" s="467" t="s">
        <v>227</v>
      </c>
      <c r="E2530" s="467" t="s">
        <v>259</v>
      </c>
      <c r="F2530" s="472">
        <v>43524</v>
      </c>
      <c r="G2530" s="467" t="s">
        <v>403</v>
      </c>
      <c r="H2530" s="467" t="s">
        <v>2824</v>
      </c>
      <c r="I2530" s="467" t="s">
        <v>2825</v>
      </c>
      <c r="J2530" s="467" t="s">
        <v>656</v>
      </c>
      <c r="K2530" s="467">
        <v>14.4</v>
      </c>
      <c r="L2530" s="467" t="s">
        <v>10</v>
      </c>
      <c r="M2530" s="467">
        <v>18.920000000000002</v>
      </c>
      <c r="N2530" s="467" t="s">
        <v>654</v>
      </c>
      <c r="O2530" s="467" t="s">
        <v>4272</v>
      </c>
      <c r="P2530" s="467" t="s">
        <v>307</v>
      </c>
      <c r="Q2530" s="467" t="s">
        <v>2168</v>
      </c>
      <c r="R2530" s="467" t="s">
        <v>2168</v>
      </c>
      <c r="S2530" s="467" t="s">
        <v>61</v>
      </c>
      <c r="T2530" s="467" t="s">
        <v>240</v>
      </c>
      <c r="U2530" s="467" t="s">
        <v>302</v>
      </c>
      <c r="V2530" s="467">
        <v>16.489999999999998</v>
      </c>
      <c r="W2530" s="467">
        <v>18.920000000000002</v>
      </c>
    </row>
    <row r="2531" spans="1:23">
      <c r="A2531" s="467"/>
      <c r="B2531" s="467"/>
      <c r="C2531" s="468" t="s">
        <v>5599</v>
      </c>
      <c r="D2531" s="467" t="s">
        <v>227</v>
      </c>
      <c r="E2531" s="467" t="s">
        <v>259</v>
      </c>
      <c r="F2531" s="472">
        <v>43524</v>
      </c>
      <c r="G2531" s="467" t="s">
        <v>340</v>
      </c>
      <c r="H2531" s="467" t="s">
        <v>2824</v>
      </c>
      <c r="I2531" s="467" t="s">
        <v>2825</v>
      </c>
      <c r="J2531" s="467" t="s">
        <v>661</v>
      </c>
      <c r="K2531" s="467">
        <v>2.57</v>
      </c>
      <c r="L2531" s="467" t="s">
        <v>10</v>
      </c>
      <c r="M2531" s="467">
        <v>3.38</v>
      </c>
      <c r="N2531" s="467" t="s">
        <v>662</v>
      </c>
      <c r="O2531" s="467" t="s">
        <v>5600</v>
      </c>
      <c r="P2531" s="467" t="s">
        <v>307</v>
      </c>
      <c r="Q2531" s="467" t="s">
        <v>2168</v>
      </c>
      <c r="R2531" s="467" t="s">
        <v>2168</v>
      </c>
      <c r="S2531" s="467" t="s">
        <v>61</v>
      </c>
      <c r="T2531" s="467" t="s">
        <v>240</v>
      </c>
      <c r="U2531" s="467" t="s">
        <v>302</v>
      </c>
      <c r="V2531" s="467">
        <v>2.94</v>
      </c>
      <c r="W2531" s="467">
        <v>3.38</v>
      </c>
    </row>
    <row r="2532" spans="1:23">
      <c r="A2532" s="467"/>
      <c r="B2532" s="467"/>
      <c r="C2532" s="468" t="s">
        <v>5601</v>
      </c>
      <c r="D2532" s="467" t="s">
        <v>227</v>
      </c>
      <c r="E2532" s="467" t="s">
        <v>259</v>
      </c>
      <c r="F2532" s="472">
        <v>43524</v>
      </c>
      <c r="G2532" s="467" t="s">
        <v>403</v>
      </c>
      <c r="H2532" s="467" t="s">
        <v>2824</v>
      </c>
      <c r="I2532" s="467" t="s">
        <v>2825</v>
      </c>
      <c r="J2532" s="467" t="s">
        <v>663</v>
      </c>
      <c r="K2532" s="467">
        <v>17.87</v>
      </c>
      <c r="L2532" s="467" t="s">
        <v>10</v>
      </c>
      <c r="M2532" s="467">
        <v>23.47</v>
      </c>
      <c r="N2532" s="467" t="s">
        <v>664</v>
      </c>
      <c r="O2532" s="467" t="s">
        <v>5602</v>
      </c>
      <c r="P2532" s="467" t="s">
        <v>307</v>
      </c>
      <c r="Q2532" s="467" t="s">
        <v>2168</v>
      </c>
      <c r="R2532" s="467" t="s">
        <v>2168</v>
      </c>
      <c r="S2532" s="467" t="s">
        <v>61</v>
      </c>
      <c r="T2532" s="467" t="s">
        <v>240</v>
      </c>
      <c r="U2532" s="467" t="s">
        <v>302</v>
      </c>
      <c r="V2532" s="467">
        <v>20.46</v>
      </c>
      <c r="W2532" s="467">
        <v>23.47</v>
      </c>
    </row>
    <row r="2533" spans="1:23">
      <c r="A2533" s="467"/>
      <c r="B2533" s="467"/>
      <c r="C2533" s="468" t="s">
        <v>5603</v>
      </c>
      <c r="D2533" s="467" t="s">
        <v>227</v>
      </c>
      <c r="E2533" s="467" t="s">
        <v>259</v>
      </c>
      <c r="F2533" s="472">
        <v>43555</v>
      </c>
      <c r="G2533" s="467" t="s">
        <v>418</v>
      </c>
      <c r="H2533" s="467" t="s">
        <v>3084</v>
      </c>
      <c r="I2533" s="467" t="s">
        <v>2170</v>
      </c>
      <c r="J2533" s="467" t="s">
        <v>665</v>
      </c>
      <c r="K2533" s="467">
        <v>3.24</v>
      </c>
      <c r="L2533" s="467" t="s">
        <v>10</v>
      </c>
      <c r="M2533" s="467">
        <v>4.3</v>
      </c>
      <c r="N2533" s="467" t="s">
        <v>654</v>
      </c>
      <c r="O2533" s="467" t="s">
        <v>4272</v>
      </c>
      <c r="P2533" s="467" t="s">
        <v>307</v>
      </c>
      <c r="Q2533" s="467" t="s">
        <v>2168</v>
      </c>
      <c r="R2533" s="467" t="s">
        <v>2168</v>
      </c>
      <c r="S2533" s="467" t="s">
        <v>61</v>
      </c>
      <c r="T2533" s="467" t="s">
        <v>240</v>
      </c>
      <c r="U2533" s="467" t="s">
        <v>302</v>
      </c>
      <c r="V2533" s="467">
        <v>3.79</v>
      </c>
      <c r="W2533" s="467">
        <v>4.3</v>
      </c>
    </row>
    <row r="2534" spans="1:23">
      <c r="A2534" s="467"/>
      <c r="B2534" s="467"/>
      <c r="C2534" s="468" t="s">
        <v>5604</v>
      </c>
      <c r="D2534" s="467" t="s">
        <v>227</v>
      </c>
      <c r="E2534" s="467" t="s">
        <v>259</v>
      </c>
      <c r="F2534" s="472">
        <v>43555</v>
      </c>
      <c r="G2534" s="467" t="s">
        <v>418</v>
      </c>
      <c r="H2534" s="467" t="s">
        <v>3084</v>
      </c>
      <c r="I2534" s="467" t="s">
        <v>2170</v>
      </c>
      <c r="J2534" s="467" t="s">
        <v>666</v>
      </c>
      <c r="K2534" s="467">
        <v>7.77</v>
      </c>
      <c r="L2534" s="467" t="s">
        <v>10</v>
      </c>
      <c r="M2534" s="467">
        <v>10.32</v>
      </c>
      <c r="N2534" s="467" t="s">
        <v>654</v>
      </c>
      <c r="O2534" s="467" t="s">
        <v>4272</v>
      </c>
      <c r="P2534" s="467" t="s">
        <v>307</v>
      </c>
      <c r="Q2534" s="467" t="s">
        <v>2168</v>
      </c>
      <c r="R2534" s="467" t="s">
        <v>2168</v>
      </c>
      <c r="S2534" s="467" t="s">
        <v>61</v>
      </c>
      <c r="T2534" s="467" t="s">
        <v>240</v>
      </c>
      <c r="U2534" s="467" t="s">
        <v>302</v>
      </c>
      <c r="V2534" s="467">
        <v>9.09</v>
      </c>
      <c r="W2534" s="467">
        <v>10.32</v>
      </c>
    </row>
    <row r="2535" spans="1:23">
      <c r="A2535" s="467"/>
      <c r="B2535" s="467"/>
      <c r="C2535" s="468" t="s">
        <v>5605</v>
      </c>
      <c r="D2535" s="467" t="s">
        <v>227</v>
      </c>
      <c r="E2535" s="467" t="s">
        <v>259</v>
      </c>
      <c r="F2535" s="472">
        <v>43555</v>
      </c>
      <c r="G2535" s="467" t="s">
        <v>667</v>
      </c>
      <c r="H2535" s="467" t="s">
        <v>3084</v>
      </c>
      <c r="I2535" s="467" t="s">
        <v>2170</v>
      </c>
      <c r="J2535" s="467" t="s">
        <v>668</v>
      </c>
      <c r="K2535" s="467">
        <v>419.62</v>
      </c>
      <c r="L2535" s="467" t="s">
        <v>10</v>
      </c>
      <c r="M2535" s="467">
        <v>557.1</v>
      </c>
      <c r="N2535" s="467" t="s">
        <v>669</v>
      </c>
      <c r="O2535" s="467" t="s">
        <v>5606</v>
      </c>
      <c r="P2535" s="467" t="s">
        <v>307</v>
      </c>
      <c r="Q2535" s="467" t="s">
        <v>2168</v>
      </c>
      <c r="R2535" s="467" t="s">
        <v>2168</v>
      </c>
      <c r="S2535" s="467" t="s">
        <v>61</v>
      </c>
      <c r="T2535" s="467" t="s">
        <v>240</v>
      </c>
      <c r="U2535" s="467" t="s">
        <v>302</v>
      </c>
      <c r="V2535" s="467">
        <v>490.77</v>
      </c>
      <c r="W2535" s="467">
        <v>557.1</v>
      </c>
    </row>
    <row r="2536" spans="1:23">
      <c r="A2536" s="467"/>
      <c r="B2536" s="467"/>
      <c r="C2536" s="468" t="s">
        <v>5607</v>
      </c>
      <c r="D2536" s="467" t="s">
        <v>227</v>
      </c>
      <c r="E2536" s="467" t="s">
        <v>259</v>
      </c>
      <c r="F2536" s="472">
        <v>43585</v>
      </c>
      <c r="G2536" s="467" t="s">
        <v>977</v>
      </c>
      <c r="H2536" s="467" t="s">
        <v>2790</v>
      </c>
      <c r="I2536" s="467" t="s">
        <v>2791</v>
      </c>
      <c r="J2536" s="467" t="s">
        <v>1351</v>
      </c>
      <c r="K2536" s="467">
        <v>25.89</v>
      </c>
      <c r="L2536" s="467" t="s">
        <v>10</v>
      </c>
      <c r="M2536" s="467">
        <v>33.770000000000003</v>
      </c>
      <c r="N2536" s="467" t="s">
        <v>694</v>
      </c>
      <c r="O2536" s="467" t="s">
        <v>5608</v>
      </c>
      <c r="P2536" s="467" t="s">
        <v>307</v>
      </c>
      <c r="Q2536" s="467" t="s">
        <v>2168</v>
      </c>
      <c r="R2536" s="467" t="s">
        <v>2168</v>
      </c>
      <c r="S2536" s="467" t="s">
        <v>61</v>
      </c>
      <c r="T2536" s="467" t="s">
        <v>240</v>
      </c>
      <c r="U2536" s="467" t="s">
        <v>302</v>
      </c>
      <c r="V2536" s="467">
        <v>30.26</v>
      </c>
      <c r="W2536" s="467">
        <v>33.770000000000003</v>
      </c>
    </row>
    <row r="2537" spans="1:23">
      <c r="A2537" s="467"/>
      <c r="B2537" s="467"/>
      <c r="C2537" s="468" t="s">
        <v>5609</v>
      </c>
      <c r="D2537" s="467" t="s">
        <v>227</v>
      </c>
      <c r="E2537" s="467" t="s">
        <v>259</v>
      </c>
      <c r="F2537" s="472">
        <v>43585</v>
      </c>
      <c r="G2537" s="467" t="s">
        <v>977</v>
      </c>
      <c r="H2537" s="467" t="s">
        <v>2790</v>
      </c>
      <c r="I2537" s="467" t="s">
        <v>2791</v>
      </c>
      <c r="J2537" s="467" t="s">
        <v>1352</v>
      </c>
      <c r="K2537" s="467">
        <v>13.19</v>
      </c>
      <c r="L2537" s="467" t="s">
        <v>10</v>
      </c>
      <c r="M2537" s="467">
        <v>17.2</v>
      </c>
      <c r="N2537" s="467" t="s">
        <v>654</v>
      </c>
      <c r="O2537" s="467" t="s">
        <v>4272</v>
      </c>
      <c r="P2537" s="467" t="s">
        <v>307</v>
      </c>
      <c r="Q2537" s="467" t="s">
        <v>2168</v>
      </c>
      <c r="R2537" s="467" t="s">
        <v>2168</v>
      </c>
      <c r="S2537" s="467" t="s">
        <v>61</v>
      </c>
      <c r="T2537" s="467" t="s">
        <v>240</v>
      </c>
      <c r="U2537" s="467" t="s">
        <v>302</v>
      </c>
      <c r="V2537" s="467">
        <v>15.42</v>
      </c>
      <c r="W2537" s="467">
        <v>17.2</v>
      </c>
    </row>
    <row r="2538" spans="1:23">
      <c r="A2538" s="467"/>
      <c r="B2538" s="467"/>
      <c r="C2538" s="468" t="s">
        <v>5610</v>
      </c>
      <c r="D2538" s="467" t="s">
        <v>227</v>
      </c>
      <c r="E2538" s="467" t="s">
        <v>259</v>
      </c>
      <c r="F2538" s="472">
        <v>43585</v>
      </c>
      <c r="G2538" s="467" t="s">
        <v>977</v>
      </c>
      <c r="H2538" s="467" t="s">
        <v>2790</v>
      </c>
      <c r="I2538" s="467" t="s">
        <v>2791</v>
      </c>
      <c r="J2538" s="467" t="s">
        <v>1353</v>
      </c>
      <c r="K2538" s="467">
        <v>6.59</v>
      </c>
      <c r="L2538" s="467" t="s">
        <v>10</v>
      </c>
      <c r="M2538" s="467">
        <v>8.6</v>
      </c>
      <c r="N2538" s="467" t="s">
        <v>654</v>
      </c>
      <c r="O2538" s="467" t="s">
        <v>4272</v>
      </c>
      <c r="P2538" s="467" t="s">
        <v>307</v>
      </c>
      <c r="Q2538" s="467" t="s">
        <v>2168</v>
      </c>
      <c r="R2538" s="467" t="s">
        <v>2168</v>
      </c>
      <c r="S2538" s="467" t="s">
        <v>61</v>
      </c>
      <c r="T2538" s="467" t="s">
        <v>240</v>
      </c>
      <c r="U2538" s="467" t="s">
        <v>302</v>
      </c>
      <c r="V2538" s="467">
        <v>7.7</v>
      </c>
      <c r="W2538" s="467">
        <v>8.6</v>
      </c>
    </row>
    <row r="2539" spans="1:23">
      <c r="A2539" s="467"/>
      <c r="B2539" s="467"/>
      <c r="C2539" s="468" t="s">
        <v>5611</v>
      </c>
      <c r="D2539" s="467" t="s">
        <v>227</v>
      </c>
      <c r="E2539" s="467" t="s">
        <v>259</v>
      </c>
      <c r="F2539" s="472">
        <v>43585</v>
      </c>
      <c r="G2539" s="467" t="s">
        <v>1354</v>
      </c>
      <c r="H2539" s="467" t="s">
        <v>2790</v>
      </c>
      <c r="I2539" s="467" t="s">
        <v>2791</v>
      </c>
      <c r="J2539" s="467" t="s">
        <v>1355</v>
      </c>
      <c r="K2539" s="467">
        <v>105.5</v>
      </c>
      <c r="L2539" s="467" t="s">
        <v>10</v>
      </c>
      <c r="M2539" s="467">
        <v>137.6</v>
      </c>
      <c r="N2539" s="467" t="s">
        <v>654</v>
      </c>
      <c r="O2539" s="467" t="s">
        <v>4272</v>
      </c>
      <c r="P2539" s="467" t="s">
        <v>307</v>
      </c>
      <c r="Q2539" s="467" t="s">
        <v>2168</v>
      </c>
      <c r="R2539" s="467" t="s">
        <v>2168</v>
      </c>
      <c r="S2539" s="467" t="s">
        <v>61</v>
      </c>
      <c r="T2539" s="467" t="s">
        <v>240</v>
      </c>
      <c r="U2539" s="467" t="s">
        <v>302</v>
      </c>
      <c r="V2539" s="467">
        <v>123.31</v>
      </c>
      <c r="W2539" s="467">
        <v>137.6</v>
      </c>
    </row>
    <row r="2540" spans="1:23">
      <c r="A2540" s="467"/>
      <c r="B2540" s="467"/>
      <c r="C2540" s="468" t="s">
        <v>5612</v>
      </c>
      <c r="D2540" s="467" t="s">
        <v>227</v>
      </c>
      <c r="E2540" s="467" t="s">
        <v>259</v>
      </c>
      <c r="F2540" s="472">
        <v>43585</v>
      </c>
      <c r="G2540" s="467" t="s">
        <v>961</v>
      </c>
      <c r="H2540" s="467" t="s">
        <v>2790</v>
      </c>
      <c r="I2540" s="467" t="s">
        <v>2791</v>
      </c>
      <c r="J2540" s="467" t="s">
        <v>656</v>
      </c>
      <c r="K2540" s="467">
        <v>6.59</v>
      </c>
      <c r="L2540" s="467" t="s">
        <v>10</v>
      </c>
      <c r="M2540" s="467">
        <v>8.6</v>
      </c>
      <c r="N2540" s="467" t="s">
        <v>654</v>
      </c>
      <c r="O2540" s="467" t="s">
        <v>4272</v>
      </c>
      <c r="P2540" s="467" t="s">
        <v>307</v>
      </c>
      <c r="Q2540" s="467" t="s">
        <v>2168</v>
      </c>
      <c r="R2540" s="467" t="s">
        <v>2168</v>
      </c>
      <c r="S2540" s="467" t="s">
        <v>61</v>
      </c>
      <c r="T2540" s="467" t="s">
        <v>240</v>
      </c>
      <c r="U2540" s="467" t="s">
        <v>302</v>
      </c>
      <c r="V2540" s="467">
        <v>7.7</v>
      </c>
      <c r="W2540" s="467">
        <v>8.6</v>
      </c>
    </row>
    <row r="2541" spans="1:23">
      <c r="A2541" s="467"/>
      <c r="B2541" s="467"/>
      <c r="C2541" s="468" t="s">
        <v>5613</v>
      </c>
      <c r="D2541" s="467" t="s">
        <v>227</v>
      </c>
      <c r="E2541" s="467" t="s">
        <v>259</v>
      </c>
      <c r="F2541" s="472">
        <v>43585</v>
      </c>
      <c r="G2541" s="467" t="s">
        <v>961</v>
      </c>
      <c r="H2541" s="467" t="s">
        <v>2790</v>
      </c>
      <c r="I2541" s="467" t="s">
        <v>2791</v>
      </c>
      <c r="J2541" s="467" t="s">
        <v>1356</v>
      </c>
      <c r="K2541" s="467">
        <v>2.16</v>
      </c>
      <c r="L2541" s="467" t="s">
        <v>10</v>
      </c>
      <c r="M2541" s="467">
        <v>2.82</v>
      </c>
      <c r="N2541" s="467" t="s">
        <v>662</v>
      </c>
      <c r="O2541" s="467" t="s">
        <v>5600</v>
      </c>
      <c r="P2541" s="467" t="s">
        <v>307</v>
      </c>
      <c r="Q2541" s="467" t="s">
        <v>2168</v>
      </c>
      <c r="R2541" s="467" t="s">
        <v>2168</v>
      </c>
      <c r="S2541" s="467" t="s">
        <v>61</v>
      </c>
      <c r="T2541" s="467" t="s">
        <v>240</v>
      </c>
      <c r="U2541" s="467" t="s">
        <v>302</v>
      </c>
      <c r="V2541" s="467">
        <v>2.52</v>
      </c>
      <c r="W2541" s="467">
        <v>2.82</v>
      </c>
    </row>
    <row r="2542" spans="1:23">
      <c r="A2542" s="467"/>
      <c r="B2542" s="467"/>
      <c r="C2542" s="468" t="s">
        <v>5614</v>
      </c>
      <c r="D2542" s="467" t="s">
        <v>227</v>
      </c>
      <c r="E2542" s="467" t="s">
        <v>259</v>
      </c>
      <c r="F2542" s="472">
        <v>43585</v>
      </c>
      <c r="G2542" s="467" t="s">
        <v>961</v>
      </c>
      <c r="H2542" s="467" t="s">
        <v>2790</v>
      </c>
      <c r="I2542" s="467" t="s">
        <v>2791</v>
      </c>
      <c r="J2542" s="467" t="s">
        <v>1357</v>
      </c>
      <c r="K2542" s="467">
        <v>8</v>
      </c>
      <c r="L2542" s="467" t="s">
        <v>10</v>
      </c>
      <c r="M2542" s="467">
        <v>10.44</v>
      </c>
      <c r="N2542" s="467" t="s">
        <v>664</v>
      </c>
      <c r="O2542" s="467" t="s">
        <v>5602</v>
      </c>
      <c r="P2542" s="467" t="s">
        <v>307</v>
      </c>
      <c r="Q2542" s="467" t="s">
        <v>2168</v>
      </c>
      <c r="R2542" s="467" t="s">
        <v>2168</v>
      </c>
      <c r="S2542" s="467" t="s">
        <v>61</v>
      </c>
      <c r="T2542" s="467" t="s">
        <v>240</v>
      </c>
      <c r="U2542" s="467" t="s">
        <v>302</v>
      </c>
      <c r="V2542" s="467">
        <v>9.35</v>
      </c>
      <c r="W2542" s="467">
        <v>10.44</v>
      </c>
    </row>
    <row r="2543" spans="1:23">
      <c r="A2543" s="467"/>
      <c r="B2543" s="467"/>
      <c r="C2543" s="468" t="s">
        <v>5615</v>
      </c>
      <c r="D2543" s="467" t="s">
        <v>227</v>
      </c>
      <c r="E2543" s="467" t="s">
        <v>259</v>
      </c>
      <c r="F2543" s="472">
        <v>43616</v>
      </c>
      <c r="G2543" s="467" t="s">
        <v>1160</v>
      </c>
      <c r="H2543" s="467" t="s">
        <v>2799</v>
      </c>
      <c r="I2543" s="467" t="s">
        <v>2800</v>
      </c>
      <c r="J2543" s="467" t="s">
        <v>1358</v>
      </c>
      <c r="K2543" s="467">
        <v>3.84</v>
      </c>
      <c r="L2543" s="467" t="s">
        <v>10</v>
      </c>
      <c r="M2543" s="467">
        <v>5</v>
      </c>
      <c r="N2543" s="467" t="s">
        <v>918</v>
      </c>
      <c r="O2543" s="467" t="s">
        <v>2851</v>
      </c>
      <c r="P2543" s="467" t="s">
        <v>307</v>
      </c>
      <c r="Q2543" s="467" t="s">
        <v>2168</v>
      </c>
      <c r="R2543" s="467" t="s">
        <v>2168</v>
      </c>
      <c r="S2543" s="467" t="s">
        <v>61</v>
      </c>
      <c r="T2543" s="467" t="s">
        <v>240</v>
      </c>
      <c r="U2543" s="467" t="s">
        <v>302</v>
      </c>
      <c r="V2543" s="467">
        <v>4.45</v>
      </c>
      <c r="W2543" s="467">
        <v>5</v>
      </c>
    </row>
    <row r="2544" spans="1:23">
      <c r="A2544" s="467"/>
      <c r="B2544" s="467"/>
      <c r="C2544" s="468" t="s">
        <v>5616</v>
      </c>
      <c r="D2544" s="467" t="s">
        <v>227</v>
      </c>
      <c r="E2544" s="467" t="s">
        <v>259</v>
      </c>
      <c r="F2544" s="472">
        <v>43616</v>
      </c>
      <c r="G2544" s="467" t="s">
        <v>1160</v>
      </c>
      <c r="H2544" s="467" t="s">
        <v>2799</v>
      </c>
      <c r="I2544" s="467" t="s">
        <v>2800</v>
      </c>
      <c r="J2544" s="467" t="s">
        <v>656</v>
      </c>
      <c r="K2544" s="467">
        <v>5.94</v>
      </c>
      <c r="L2544" s="467" t="s">
        <v>10</v>
      </c>
      <c r="M2544" s="467">
        <v>7.74</v>
      </c>
      <c r="N2544" s="467" t="s">
        <v>654</v>
      </c>
      <c r="O2544" s="467" t="s">
        <v>4272</v>
      </c>
      <c r="P2544" s="467" t="s">
        <v>307</v>
      </c>
      <c r="Q2544" s="467" t="s">
        <v>2168</v>
      </c>
      <c r="R2544" s="467" t="s">
        <v>2168</v>
      </c>
      <c r="S2544" s="467" t="s">
        <v>61</v>
      </c>
      <c r="T2544" s="467" t="s">
        <v>240</v>
      </c>
      <c r="U2544" s="467" t="s">
        <v>302</v>
      </c>
      <c r="V2544" s="467">
        <v>6.88</v>
      </c>
      <c r="W2544" s="467">
        <v>7.74</v>
      </c>
    </row>
    <row r="2545" spans="1:23">
      <c r="A2545" s="467"/>
      <c r="B2545" s="467"/>
      <c r="C2545" s="468" t="s">
        <v>5617</v>
      </c>
      <c r="D2545" s="467" t="s">
        <v>227</v>
      </c>
      <c r="E2545" s="467" t="s">
        <v>259</v>
      </c>
      <c r="F2545" s="472">
        <v>43616</v>
      </c>
      <c r="G2545" s="467" t="s">
        <v>1160</v>
      </c>
      <c r="H2545" s="467" t="s">
        <v>2799</v>
      </c>
      <c r="I2545" s="467" t="s">
        <v>2800</v>
      </c>
      <c r="J2545" s="467" t="s">
        <v>656</v>
      </c>
      <c r="K2545" s="467">
        <v>5.94</v>
      </c>
      <c r="L2545" s="467" t="s">
        <v>10</v>
      </c>
      <c r="M2545" s="467">
        <v>7.74</v>
      </c>
      <c r="N2545" s="467" t="s">
        <v>654</v>
      </c>
      <c r="O2545" s="467" t="s">
        <v>4272</v>
      </c>
      <c r="P2545" s="467" t="s">
        <v>307</v>
      </c>
      <c r="Q2545" s="467" t="s">
        <v>2168</v>
      </c>
      <c r="R2545" s="467" t="s">
        <v>2168</v>
      </c>
      <c r="S2545" s="467" t="s">
        <v>61</v>
      </c>
      <c r="T2545" s="467" t="s">
        <v>240</v>
      </c>
      <c r="U2545" s="467" t="s">
        <v>302</v>
      </c>
      <c r="V2545" s="467">
        <v>6.88</v>
      </c>
      <c r="W2545" s="467">
        <v>7.74</v>
      </c>
    </row>
    <row r="2546" spans="1:23">
      <c r="A2546" s="467"/>
      <c r="B2546" s="467"/>
      <c r="C2546" s="468" t="s">
        <v>5618</v>
      </c>
      <c r="D2546" s="467" t="s">
        <v>227</v>
      </c>
      <c r="E2546" s="467" t="s">
        <v>259</v>
      </c>
      <c r="F2546" s="472">
        <v>43616</v>
      </c>
      <c r="G2546" s="467" t="s">
        <v>1360</v>
      </c>
      <c r="H2546" s="467" t="s">
        <v>2799</v>
      </c>
      <c r="I2546" s="467" t="s">
        <v>2800</v>
      </c>
      <c r="J2546" s="467" t="s">
        <v>1361</v>
      </c>
      <c r="K2546" s="467">
        <v>79.37</v>
      </c>
      <c r="L2546" s="467" t="s">
        <v>10</v>
      </c>
      <c r="M2546" s="467">
        <v>103.42</v>
      </c>
      <c r="N2546" s="467" t="s">
        <v>654</v>
      </c>
      <c r="O2546" s="467" t="s">
        <v>4272</v>
      </c>
      <c r="P2546" s="467" t="s">
        <v>307</v>
      </c>
      <c r="Q2546" s="467" t="s">
        <v>2168</v>
      </c>
      <c r="R2546" s="467" t="s">
        <v>2168</v>
      </c>
      <c r="S2546" s="467" t="s">
        <v>61</v>
      </c>
      <c r="T2546" s="467" t="s">
        <v>240</v>
      </c>
      <c r="U2546" s="467" t="s">
        <v>302</v>
      </c>
      <c r="V2546" s="467">
        <v>91.93</v>
      </c>
      <c r="W2546" s="467">
        <v>103.42</v>
      </c>
    </row>
    <row r="2547" spans="1:23">
      <c r="A2547" s="467"/>
      <c r="B2547" s="467"/>
      <c r="C2547" s="468" t="s">
        <v>5619</v>
      </c>
      <c r="D2547" s="467" t="s">
        <v>227</v>
      </c>
      <c r="E2547" s="467" t="s">
        <v>259</v>
      </c>
      <c r="F2547" s="472">
        <v>43616</v>
      </c>
      <c r="G2547" s="467" t="s">
        <v>911</v>
      </c>
      <c r="H2547" s="467" t="s">
        <v>2799</v>
      </c>
      <c r="I2547" s="467" t="s">
        <v>2800</v>
      </c>
      <c r="J2547" s="467" t="s">
        <v>1359</v>
      </c>
      <c r="K2547" s="467">
        <v>5.94</v>
      </c>
      <c r="L2547" s="467" t="s">
        <v>10</v>
      </c>
      <c r="M2547" s="467">
        <v>7.74</v>
      </c>
      <c r="N2547" s="467" t="s">
        <v>654</v>
      </c>
      <c r="O2547" s="467" t="s">
        <v>4272</v>
      </c>
      <c r="P2547" s="467" t="s">
        <v>307</v>
      </c>
      <c r="Q2547" s="467" t="s">
        <v>2168</v>
      </c>
      <c r="R2547" s="467" t="s">
        <v>2168</v>
      </c>
      <c r="S2547" s="467" t="s">
        <v>61</v>
      </c>
      <c r="T2547" s="467" t="s">
        <v>240</v>
      </c>
      <c r="U2547" s="467" t="s">
        <v>302</v>
      </c>
      <c r="V2547" s="467">
        <v>6.88</v>
      </c>
      <c r="W2547" s="467">
        <v>7.74</v>
      </c>
    </row>
    <row r="2548" spans="1:23">
      <c r="A2548" s="467"/>
      <c r="B2548" s="467"/>
      <c r="C2548" s="468" t="s">
        <v>5620</v>
      </c>
      <c r="D2548" s="467" t="s">
        <v>227</v>
      </c>
      <c r="E2548" s="467" t="s">
        <v>259</v>
      </c>
      <c r="F2548" s="472">
        <v>43616</v>
      </c>
      <c r="G2548" s="467" t="s">
        <v>1086</v>
      </c>
      <c r="H2548" s="467" t="s">
        <v>2799</v>
      </c>
      <c r="I2548" s="467" t="s">
        <v>2800</v>
      </c>
      <c r="J2548" s="467" t="s">
        <v>1362</v>
      </c>
      <c r="K2548" s="467">
        <v>23.43</v>
      </c>
      <c r="L2548" s="467" t="s">
        <v>10</v>
      </c>
      <c r="M2548" s="467">
        <v>30.53</v>
      </c>
      <c r="N2548" s="467" t="s">
        <v>664</v>
      </c>
      <c r="O2548" s="467" t="s">
        <v>5602</v>
      </c>
      <c r="P2548" s="467" t="s">
        <v>307</v>
      </c>
      <c r="Q2548" s="467" t="s">
        <v>2168</v>
      </c>
      <c r="R2548" s="467" t="s">
        <v>2168</v>
      </c>
      <c r="S2548" s="467" t="s">
        <v>61</v>
      </c>
      <c r="T2548" s="467" t="s">
        <v>240</v>
      </c>
      <c r="U2548" s="467" t="s">
        <v>302</v>
      </c>
      <c r="V2548" s="467">
        <v>27.14</v>
      </c>
      <c r="W2548" s="467">
        <v>30.53</v>
      </c>
    </row>
    <row r="2549" spans="1:23">
      <c r="A2549" s="467"/>
      <c r="B2549" s="467"/>
      <c r="C2549" s="468" t="s">
        <v>5621</v>
      </c>
      <c r="D2549" s="467" t="s">
        <v>227</v>
      </c>
      <c r="E2549" s="467" t="s">
        <v>259</v>
      </c>
      <c r="F2549" s="472">
        <v>43616</v>
      </c>
      <c r="G2549" s="467" t="s">
        <v>1160</v>
      </c>
      <c r="H2549" s="467" t="s">
        <v>2799</v>
      </c>
      <c r="I2549" s="467" t="s">
        <v>2800</v>
      </c>
      <c r="J2549" s="467" t="s">
        <v>1363</v>
      </c>
      <c r="K2549" s="467">
        <v>3.3</v>
      </c>
      <c r="L2549" s="467" t="s">
        <v>10</v>
      </c>
      <c r="M2549" s="467">
        <v>4.3</v>
      </c>
      <c r="N2549" s="467" t="s">
        <v>682</v>
      </c>
      <c r="O2549" s="467" t="s">
        <v>5531</v>
      </c>
      <c r="P2549" s="467" t="s">
        <v>307</v>
      </c>
      <c r="Q2549" s="467" t="s">
        <v>2168</v>
      </c>
      <c r="R2549" s="467" t="s">
        <v>2168</v>
      </c>
      <c r="S2549" s="467" t="s">
        <v>61</v>
      </c>
      <c r="T2549" s="467" t="s">
        <v>240</v>
      </c>
      <c r="U2549" s="467" t="s">
        <v>302</v>
      </c>
      <c r="V2549" s="467">
        <v>3.82</v>
      </c>
      <c r="W2549" s="467">
        <v>4.3</v>
      </c>
    </row>
    <row r="2550" spans="1:23">
      <c r="A2550" s="467"/>
      <c r="B2550" s="467"/>
      <c r="C2550" s="468" t="s">
        <v>5622</v>
      </c>
      <c r="D2550" s="467" t="s">
        <v>227</v>
      </c>
      <c r="E2550" s="467" t="s">
        <v>259</v>
      </c>
      <c r="F2550" s="472">
        <v>43646</v>
      </c>
      <c r="G2550" s="467" t="s">
        <v>855</v>
      </c>
      <c r="H2550" s="467" t="s">
        <v>2402</v>
      </c>
      <c r="I2550" s="467" t="s">
        <v>2201</v>
      </c>
      <c r="J2550" s="467" t="s">
        <v>1364</v>
      </c>
      <c r="K2550" s="467">
        <v>14.97</v>
      </c>
      <c r="L2550" s="467" t="s">
        <v>10</v>
      </c>
      <c r="M2550" s="467">
        <v>18.899999999999999</v>
      </c>
      <c r="N2550" s="467" t="s">
        <v>654</v>
      </c>
      <c r="O2550" s="467" t="s">
        <v>4272</v>
      </c>
      <c r="P2550" s="467" t="s">
        <v>307</v>
      </c>
      <c r="Q2550" s="467" t="s">
        <v>2168</v>
      </c>
      <c r="R2550" s="467" t="s">
        <v>2168</v>
      </c>
      <c r="S2550" s="467" t="s">
        <v>61</v>
      </c>
      <c r="T2550" s="467" t="s">
        <v>240</v>
      </c>
      <c r="U2550" s="467" t="s">
        <v>302</v>
      </c>
      <c r="V2550" s="467">
        <v>16.940000000000001</v>
      </c>
      <c r="W2550" s="467">
        <v>18.899999999999999</v>
      </c>
    </row>
    <row r="2551" spans="1:23">
      <c r="A2551" s="467"/>
      <c r="B2551" s="467"/>
      <c r="C2551" s="468" t="s">
        <v>5623</v>
      </c>
      <c r="D2551" s="467" t="s">
        <v>227</v>
      </c>
      <c r="E2551" s="467" t="s">
        <v>259</v>
      </c>
      <c r="F2551" s="472">
        <v>43646</v>
      </c>
      <c r="G2551" s="467" t="s">
        <v>914</v>
      </c>
      <c r="H2551" s="467" t="s">
        <v>2402</v>
      </c>
      <c r="I2551" s="467" t="s">
        <v>2201</v>
      </c>
      <c r="J2551" s="467" t="s">
        <v>1365</v>
      </c>
      <c r="K2551" s="467">
        <v>10.9</v>
      </c>
      <c r="L2551" s="467" t="s">
        <v>10</v>
      </c>
      <c r="M2551" s="467">
        <v>13.76</v>
      </c>
      <c r="N2551" s="467" t="s">
        <v>662</v>
      </c>
      <c r="O2551" s="467" t="s">
        <v>5600</v>
      </c>
      <c r="P2551" s="467" t="s">
        <v>307</v>
      </c>
      <c r="Q2551" s="467" t="s">
        <v>2168</v>
      </c>
      <c r="R2551" s="467" t="s">
        <v>2168</v>
      </c>
      <c r="S2551" s="467" t="s">
        <v>61</v>
      </c>
      <c r="T2551" s="467" t="s">
        <v>240</v>
      </c>
      <c r="U2551" s="467" t="s">
        <v>302</v>
      </c>
      <c r="V2551" s="467">
        <v>12.33</v>
      </c>
      <c r="W2551" s="467">
        <v>13.76</v>
      </c>
    </row>
    <row r="2552" spans="1:23">
      <c r="A2552" s="467"/>
      <c r="B2552" s="467"/>
      <c r="C2552" s="468" t="s">
        <v>5624</v>
      </c>
      <c r="D2552" s="467" t="s">
        <v>227</v>
      </c>
      <c r="E2552" s="467" t="s">
        <v>259</v>
      </c>
      <c r="F2552" s="472">
        <v>43646</v>
      </c>
      <c r="G2552" s="467" t="s">
        <v>855</v>
      </c>
      <c r="H2552" s="467" t="s">
        <v>2402</v>
      </c>
      <c r="I2552" s="467" t="s">
        <v>2201</v>
      </c>
      <c r="J2552" s="467" t="s">
        <v>1366</v>
      </c>
      <c r="K2552" s="467">
        <v>16.22</v>
      </c>
      <c r="L2552" s="467" t="s">
        <v>10</v>
      </c>
      <c r="M2552" s="467">
        <v>20.47</v>
      </c>
      <c r="N2552" s="467" t="s">
        <v>664</v>
      </c>
      <c r="O2552" s="467" t="s">
        <v>5602</v>
      </c>
      <c r="P2552" s="467" t="s">
        <v>307</v>
      </c>
      <c r="Q2552" s="467" t="s">
        <v>2168</v>
      </c>
      <c r="R2552" s="467" t="s">
        <v>2168</v>
      </c>
      <c r="S2552" s="467" t="s">
        <v>61</v>
      </c>
      <c r="T2552" s="467" t="s">
        <v>240</v>
      </c>
      <c r="U2552" s="467" t="s">
        <v>302</v>
      </c>
      <c r="V2552" s="467">
        <v>18.350000000000001</v>
      </c>
      <c r="W2552" s="467">
        <v>20.47</v>
      </c>
    </row>
    <row r="2553" spans="1:23">
      <c r="A2553" s="467"/>
      <c r="B2553" s="467"/>
      <c r="C2553" s="468" t="s">
        <v>5625</v>
      </c>
      <c r="D2553" s="467" t="s">
        <v>227</v>
      </c>
      <c r="E2553" s="467" t="s">
        <v>259</v>
      </c>
      <c r="F2553" s="472">
        <v>43646</v>
      </c>
      <c r="G2553" s="467" t="s">
        <v>914</v>
      </c>
      <c r="H2553" s="467" t="s">
        <v>2402</v>
      </c>
      <c r="I2553" s="467" t="s">
        <v>2201</v>
      </c>
      <c r="J2553" s="467" t="s">
        <v>1367</v>
      </c>
      <c r="K2553" s="467">
        <v>11.92</v>
      </c>
      <c r="L2553" s="467" t="s">
        <v>10</v>
      </c>
      <c r="M2553" s="467">
        <v>15.05</v>
      </c>
      <c r="N2553" s="467" t="s">
        <v>678</v>
      </c>
      <c r="O2553" s="467" t="s">
        <v>5626</v>
      </c>
      <c r="P2553" s="467" t="s">
        <v>307</v>
      </c>
      <c r="Q2553" s="467" t="s">
        <v>2168</v>
      </c>
      <c r="R2553" s="467" t="s">
        <v>2168</v>
      </c>
      <c r="S2553" s="467" t="s">
        <v>61</v>
      </c>
      <c r="T2553" s="467" t="s">
        <v>240</v>
      </c>
      <c r="U2553" s="467" t="s">
        <v>302</v>
      </c>
      <c r="V2553" s="467">
        <v>13.49</v>
      </c>
      <c r="W2553" s="467">
        <v>15.05</v>
      </c>
    </row>
    <row r="2554" spans="1:23">
      <c r="A2554" s="467"/>
      <c r="B2554" s="467"/>
      <c r="C2554" s="468" t="s">
        <v>5627</v>
      </c>
      <c r="D2554" s="467" t="s">
        <v>227</v>
      </c>
      <c r="E2554" s="467" t="s">
        <v>259</v>
      </c>
      <c r="F2554" s="472">
        <v>43677</v>
      </c>
      <c r="G2554" s="467" t="s">
        <v>667</v>
      </c>
      <c r="H2554" s="467" t="s">
        <v>5628</v>
      </c>
      <c r="I2554" s="467" t="s">
        <v>2411</v>
      </c>
      <c r="J2554" s="467" t="s">
        <v>2104</v>
      </c>
      <c r="K2554" s="467">
        <v>-349.69</v>
      </c>
      <c r="L2554" s="467" t="s">
        <v>10</v>
      </c>
      <c r="M2554" s="467">
        <v>-464.25</v>
      </c>
      <c r="N2554" s="467" t="s">
        <v>669</v>
      </c>
      <c r="O2554" s="467" t="s">
        <v>5606</v>
      </c>
      <c r="P2554" s="467" t="s">
        <v>307</v>
      </c>
      <c r="Q2554" s="467" t="s">
        <v>2168</v>
      </c>
      <c r="R2554" s="467" t="s">
        <v>2168</v>
      </c>
      <c r="S2554" s="467" t="s">
        <v>61</v>
      </c>
      <c r="T2554" s="467" t="s">
        <v>240</v>
      </c>
      <c r="U2554" s="467" t="s">
        <v>302</v>
      </c>
      <c r="V2554" s="467">
        <v>-391.03</v>
      </c>
      <c r="W2554" s="467">
        <v>-464.25</v>
      </c>
    </row>
    <row r="2555" spans="1:23">
      <c r="A2555" s="467"/>
      <c r="B2555" s="467"/>
      <c r="C2555" s="468" t="s">
        <v>5629</v>
      </c>
      <c r="D2555" s="467" t="s">
        <v>227</v>
      </c>
      <c r="E2555" s="467" t="s">
        <v>259</v>
      </c>
      <c r="F2555" s="472">
        <v>43830</v>
      </c>
      <c r="G2555" s="467" t="s">
        <v>5630</v>
      </c>
      <c r="H2555" s="467" t="s">
        <v>5631</v>
      </c>
      <c r="I2555" s="467" t="s">
        <v>2397</v>
      </c>
      <c r="J2555" s="467" t="s">
        <v>5632</v>
      </c>
      <c r="K2555" s="467">
        <v>109.42</v>
      </c>
      <c r="L2555" s="467" t="s">
        <v>10</v>
      </c>
      <c r="M2555" s="467">
        <v>141.5</v>
      </c>
      <c r="N2555" s="467" t="s">
        <v>654</v>
      </c>
      <c r="O2555" s="467" t="s">
        <v>4272</v>
      </c>
      <c r="P2555" s="467" t="s">
        <v>307</v>
      </c>
      <c r="Q2555" s="467" t="s">
        <v>2168</v>
      </c>
      <c r="R2555" s="467" t="s">
        <v>2168</v>
      </c>
      <c r="S2555" s="467" t="s">
        <v>61</v>
      </c>
      <c r="T2555" s="467" t="s">
        <v>240</v>
      </c>
      <c r="U2555" s="467" t="s">
        <v>302</v>
      </c>
      <c r="V2555" s="467">
        <v>128.46</v>
      </c>
      <c r="W2555" s="467">
        <v>141.5</v>
      </c>
    </row>
    <row r="2556" spans="1:23">
      <c r="A2556" s="467"/>
      <c r="B2556" s="467"/>
      <c r="C2556" s="468" t="s">
        <v>5633</v>
      </c>
      <c r="D2556" s="467" t="s">
        <v>227</v>
      </c>
      <c r="E2556" s="467" t="s">
        <v>259</v>
      </c>
      <c r="F2556" s="472">
        <v>43830</v>
      </c>
      <c r="G2556" s="467" t="s">
        <v>5634</v>
      </c>
      <c r="H2556" s="467" t="s">
        <v>5635</v>
      </c>
      <c r="I2556" s="467" t="s">
        <v>2397</v>
      </c>
      <c r="J2556" s="467" t="s">
        <v>5636</v>
      </c>
      <c r="K2556" s="467">
        <v>70.17</v>
      </c>
      <c r="L2556" s="467" t="s">
        <v>10</v>
      </c>
      <c r="M2556" s="467">
        <v>90.75</v>
      </c>
      <c r="N2556" s="467" t="s">
        <v>654</v>
      </c>
      <c r="O2556" s="467" t="s">
        <v>4272</v>
      </c>
      <c r="P2556" s="467" t="s">
        <v>307</v>
      </c>
      <c r="Q2556" s="467" t="s">
        <v>2168</v>
      </c>
      <c r="R2556" s="467" t="s">
        <v>2168</v>
      </c>
      <c r="S2556" s="467" t="s">
        <v>61</v>
      </c>
      <c r="T2556" s="467" t="s">
        <v>240</v>
      </c>
      <c r="U2556" s="467" t="s">
        <v>302</v>
      </c>
      <c r="V2556" s="467">
        <v>82.38</v>
      </c>
      <c r="W2556" s="467">
        <v>90.75</v>
      </c>
    </row>
    <row r="2557" spans="1:23">
      <c r="A2557" s="467"/>
      <c r="B2557" s="467"/>
      <c r="C2557" s="468" t="s">
        <v>5637</v>
      </c>
      <c r="D2557" s="467" t="s">
        <v>227</v>
      </c>
      <c r="E2557" s="467" t="s">
        <v>259</v>
      </c>
      <c r="F2557" s="472">
        <v>43830</v>
      </c>
      <c r="G2557" s="467" t="s">
        <v>2395</v>
      </c>
      <c r="H2557" s="467" t="s">
        <v>5638</v>
      </c>
      <c r="I2557" s="467" t="s">
        <v>2397</v>
      </c>
      <c r="J2557" s="467" t="s">
        <v>5639</v>
      </c>
      <c r="K2557" s="467">
        <v>6.77</v>
      </c>
      <c r="L2557" s="467" t="s">
        <v>10</v>
      </c>
      <c r="M2557" s="467">
        <v>8.75</v>
      </c>
      <c r="N2557" s="467" t="s">
        <v>678</v>
      </c>
      <c r="O2557" s="467" t="s">
        <v>5626</v>
      </c>
      <c r="P2557" s="467" t="s">
        <v>307</v>
      </c>
      <c r="Q2557" s="467" t="s">
        <v>2168</v>
      </c>
      <c r="R2557" s="467" t="s">
        <v>2168</v>
      </c>
      <c r="S2557" s="467" t="s">
        <v>61</v>
      </c>
      <c r="T2557" s="467" t="s">
        <v>240</v>
      </c>
      <c r="U2557" s="467" t="s">
        <v>302</v>
      </c>
      <c r="V2557" s="467">
        <v>7.95</v>
      </c>
      <c r="W2557" s="467">
        <v>8.75</v>
      </c>
    </row>
    <row r="2558" spans="1:23">
      <c r="A2558" s="467"/>
      <c r="B2558" s="467"/>
      <c r="C2558" s="468" t="s">
        <v>5640</v>
      </c>
      <c r="D2558" s="467" t="s">
        <v>227</v>
      </c>
      <c r="E2558" s="467" t="s">
        <v>259</v>
      </c>
      <c r="F2558" s="472">
        <v>43830</v>
      </c>
      <c r="G2558" s="467" t="s">
        <v>2395</v>
      </c>
      <c r="H2558" s="467" t="s">
        <v>5641</v>
      </c>
      <c r="I2558" s="467" t="s">
        <v>2397</v>
      </c>
      <c r="J2558" s="467" t="s">
        <v>5642</v>
      </c>
      <c r="K2558" s="467">
        <v>38.659999999999997</v>
      </c>
      <c r="L2558" s="467" t="s">
        <v>10</v>
      </c>
      <c r="M2558" s="467">
        <v>50</v>
      </c>
      <c r="N2558" s="467" t="s">
        <v>918</v>
      </c>
      <c r="O2558" s="467" t="s">
        <v>2851</v>
      </c>
      <c r="P2558" s="467" t="s">
        <v>307</v>
      </c>
      <c r="Q2558" s="467" t="s">
        <v>2168</v>
      </c>
      <c r="R2558" s="467" t="s">
        <v>2168</v>
      </c>
      <c r="S2558" s="467" t="s">
        <v>61</v>
      </c>
      <c r="T2558" s="467" t="s">
        <v>240</v>
      </c>
      <c r="U2558" s="467" t="s">
        <v>302</v>
      </c>
      <c r="V2558" s="467">
        <v>45.39</v>
      </c>
      <c r="W2558" s="467">
        <v>50</v>
      </c>
    </row>
    <row r="2559" spans="1:23">
      <c r="A2559" s="467"/>
      <c r="B2559" s="467"/>
      <c r="C2559" s="468" t="s">
        <v>5643</v>
      </c>
      <c r="D2559" s="467" t="s">
        <v>228</v>
      </c>
      <c r="E2559" s="467" t="s">
        <v>259</v>
      </c>
      <c r="F2559" s="472">
        <v>43496</v>
      </c>
      <c r="G2559" s="467" t="s">
        <v>670</v>
      </c>
      <c r="H2559" s="467" t="s">
        <v>5644</v>
      </c>
      <c r="I2559" s="467" t="s">
        <v>3006</v>
      </c>
      <c r="J2559" s="467" t="s">
        <v>671</v>
      </c>
      <c r="K2559" s="467">
        <v>4958.76</v>
      </c>
      <c r="L2559" s="467" t="s">
        <v>10</v>
      </c>
      <c r="M2559" s="467">
        <v>6343.74</v>
      </c>
      <c r="N2559" s="467" t="s">
        <v>672</v>
      </c>
      <c r="O2559" s="467" t="s">
        <v>5645</v>
      </c>
      <c r="P2559" s="467" t="s">
        <v>307</v>
      </c>
      <c r="Q2559" s="467" t="s">
        <v>2168</v>
      </c>
      <c r="R2559" s="467" t="s">
        <v>2168</v>
      </c>
      <c r="S2559" s="467" t="s">
        <v>61</v>
      </c>
      <c r="T2559" s="467" t="s">
        <v>240</v>
      </c>
      <c r="U2559" s="467" t="s">
        <v>302</v>
      </c>
      <c r="V2559" s="467">
        <v>5493.07</v>
      </c>
      <c r="W2559" s="467">
        <v>6343.74</v>
      </c>
    </row>
    <row r="2560" spans="1:23">
      <c r="A2560" s="467"/>
      <c r="B2560" s="467"/>
      <c r="C2560" s="468" t="s">
        <v>5646</v>
      </c>
      <c r="D2560" s="467" t="s">
        <v>228</v>
      </c>
      <c r="E2560" s="467" t="s">
        <v>259</v>
      </c>
      <c r="F2560" s="472">
        <v>43616</v>
      </c>
      <c r="G2560" s="467" t="s">
        <v>1368</v>
      </c>
      <c r="H2560" s="467" t="s">
        <v>2799</v>
      </c>
      <c r="I2560" s="467" t="s">
        <v>2800</v>
      </c>
      <c r="J2560" s="467" t="s">
        <v>1369</v>
      </c>
      <c r="K2560" s="467">
        <v>2970.2</v>
      </c>
      <c r="L2560" s="467" t="s">
        <v>10</v>
      </c>
      <c r="M2560" s="467">
        <v>3870</v>
      </c>
      <c r="N2560" s="467" t="s">
        <v>672</v>
      </c>
      <c r="O2560" s="467" t="s">
        <v>5645</v>
      </c>
      <c r="P2560" s="467" t="s">
        <v>307</v>
      </c>
      <c r="Q2560" s="467" t="s">
        <v>2168</v>
      </c>
      <c r="R2560" s="467" t="s">
        <v>2168</v>
      </c>
      <c r="S2560" s="467" t="s">
        <v>61</v>
      </c>
      <c r="T2560" s="467" t="s">
        <v>240</v>
      </c>
      <c r="U2560" s="467" t="s">
        <v>302</v>
      </c>
      <c r="V2560" s="467">
        <v>3440.12</v>
      </c>
      <c r="W2560" s="467">
        <v>3870</v>
      </c>
    </row>
    <row r="2561" spans="1:23">
      <c r="A2561" s="467"/>
      <c r="B2561" s="467"/>
      <c r="C2561" s="468" t="s">
        <v>5647</v>
      </c>
      <c r="D2561" s="467" t="s">
        <v>228</v>
      </c>
      <c r="E2561" s="467" t="s">
        <v>259</v>
      </c>
      <c r="F2561" s="472">
        <v>43616</v>
      </c>
      <c r="G2561" s="467" t="s">
        <v>1368</v>
      </c>
      <c r="H2561" s="467" t="s">
        <v>2799</v>
      </c>
      <c r="I2561" s="467" t="s">
        <v>2800</v>
      </c>
      <c r="J2561" s="467" t="s">
        <v>1369</v>
      </c>
      <c r="K2561" s="467">
        <v>1782.12</v>
      </c>
      <c r="L2561" s="467" t="s">
        <v>10</v>
      </c>
      <c r="M2561" s="467">
        <v>2322</v>
      </c>
      <c r="N2561" s="467" t="s">
        <v>672</v>
      </c>
      <c r="O2561" s="467" t="s">
        <v>5645</v>
      </c>
      <c r="P2561" s="467" t="s">
        <v>307</v>
      </c>
      <c r="Q2561" s="467" t="s">
        <v>2168</v>
      </c>
      <c r="R2561" s="467" t="s">
        <v>2168</v>
      </c>
      <c r="S2561" s="467" t="s">
        <v>61</v>
      </c>
      <c r="T2561" s="467" t="s">
        <v>240</v>
      </c>
      <c r="U2561" s="467" t="s">
        <v>302</v>
      </c>
      <c r="V2561" s="467">
        <v>2064.0700000000002</v>
      </c>
      <c r="W2561" s="467">
        <v>2322</v>
      </c>
    </row>
    <row r="2562" spans="1:23">
      <c r="A2562" s="467"/>
      <c r="B2562" s="467"/>
      <c r="C2562" s="468" t="s">
        <v>5648</v>
      </c>
      <c r="D2562" s="467" t="s">
        <v>228</v>
      </c>
      <c r="E2562" s="467" t="s">
        <v>259</v>
      </c>
      <c r="F2562" s="472">
        <v>43616</v>
      </c>
      <c r="G2562" s="467" t="s">
        <v>1370</v>
      </c>
      <c r="H2562" s="467" t="s">
        <v>2799</v>
      </c>
      <c r="I2562" s="467" t="s">
        <v>2800</v>
      </c>
      <c r="J2562" s="467" t="s">
        <v>1371</v>
      </c>
      <c r="K2562" s="467">
        <v>770.38</v>
      </c>
      <c r="L2562" s="467" t="s">
        <v>10</v>
      </c>
      <c r="M2562" s="467">
        <v>1003.76</v>
      </c>
      <c r="N2562" s="467" t="s">
        <v>672</v>
      </c>
      <c r="O2562" s="467" t="s">
        <v>5645</v>
      </c>
      <c r="P2562" s="467" t="s">
        <v>307</v>
      </c>
      <c r="Q2562" s="467" t="s">
        <v>2168</v>
      </c>
      <c r="R2562" s="467" t="s">
        <v>2168</v>
      </c>
      <c r="S2562" s="467" t="s">
        <v>61</v>
      </c>
      <c r="T2562" s="467" t="s">
        <v>240</v>
      </c>
      <c r="U2562" s="467" t="s">
        <v>302</v>
      </c>
      <c r="V2562" s="467">
        <v>892.26</v>
      </c>
      <c r="W2562" s="467">
        <v>1003.76</v>
      </c>
    </row>
    <row r="2563" spans="1:23">
      <c r="A2563" s="467"/>
      <c r="B2563" s="467"/>
      <c r="C2563" s="468" t="s">
        <v>5649</v>
      </c>
      <c r="D2563" s="467" t="s">
        <v>228</v>
      </c>
      <c r="E2563" s="467" t="s">
        <v>259</v>
      </c>
      <c r="F2563" s="472">
        <v>43646</v>
      </c>
      <c r="G2563" s="467" t="s">
        <v>1372</v>
      </c>
      <c r="H2563" s="467" t="s">
        <v>2402</v>
      </c>
      <c r="I2563" s="467" t="s">
        <v>2201</v>
      </c>
      <c r="J2563" s="467" t="s">
        <v>1373</v>
      </c>
      <c r="K2563" s="467">
        <v>-795.22</v>
      </c>
      <c r="L2563" s="467" t="s">
        <v>10</v>
      </c>
      <c r="M2563" s="467">
        <v>-1003.76</v>
      </c>
      <c r="N2563" s="467" t="s">
        <v>672</v>
      </c>
      <c r="O2563" s="467" t="s">
        <v>5645</v>
      </c>
      <c r="P2563" s="467" t="s">
        <v>307</v>
      </c>
      <c r="Q2563" s="467" t="s">
        <v>2168</v>
      </c>
      <c r="R2563" s="467" t="s">
        <v>2168</v>
      </c>
      <c r="S2563" s="467" t="s">
        <v>61</v>
      </c>
      <c r="T2563" s="467" t="s">
        <v>240</v>
      </c>
      <c r="U2563" s="467" t="s">
        <v>302</v>
      </c>
      <c r="V2563" s="467">
        <v>-899.85</v>
      </c>
      <c r="W2563" s="467">
        <v>-1003.76</v>
      </c>
    </row>
    <row r="2564" spans="1:23">
      <c r="A2564" s="467"/>
      <c r="B2564" s="467"/>
      <c r="C2564" s="468" t="s">
        <v>5650</v>
      </c>
      <c r="D2564" s="467" t="s">
        <v>228</v>
      </c>
      <c r="E2564" s="467" t="s">
        <v>259</v>
      </c>
      <c r="F2564" s="472">
        <v>43677</v>
      </c>
      <c r="G2564" s="467" t="s">
        <v>1368</v>
      </c>
      <c r="H2564" s="467" t="s">
        <v>5628</v>
      </c>
      <c r="I2564" s="467" t="s">
        <v>2411</v>
      </c>
      <c r="J2564" s="467" t="s">
        <v>2105</v>
      </c>
      <c r="K2564" s="467">
        <v>-2708.8</v>
      </c>
      <c r="L2564" s="467" t="s">
        <v>10</v>
      </c>
      <c r="M2564" s="467">
        <v>-3529.41</v>
      </c>
      <c r="N2564" s="467" t="s">
        <v>672</v>
      </c>
      <c r="O2564" s="467" t="s">
        <v>5645</v>
      </c>
      <c r="P2564" s="467" t="s">
        <v>307</v>
      </c>
      <c r="Q2564" s="467" t="s">
        <v>2168</v>
      </c>
      <c r="R2564" s="467" t="s">
        <v>2168</v>
      </c>
      <c r="S2564" s="467" t="s">
        <v>61</v>
      </c>
      <c r="T2564" s="467" t="s">
        <v>240</v>
      </c>
      <c r="U2564" s="467" t="s">
        <v>302</v>
      </c>
      <c r="V2564" s="467">
        <v>-3029.03</v>
      </c>
      <c r="W2564" s="467">
        <v>-3529.41</v>
      </c>
    </row>
    <row r="2565" spans="1:23">
      <c r="A2565" s="467"/>
      <c r="B2565" s="467"/>
      <c r="C2565" s="468" t="s">
        <v>5651</v>
      </c>
      <c r="D2565" s="467" t="s">
        <v>228</v>
      </c>
      <c r="E2565" s="467" t="s">
        <v>259</v>
      </c>
      <c r="F2565" s="472">
        <v>43708</v>
      </c>
      <c r="G2565" s="467" t="s">
        <v>2106</v>
      </c>
      <c r="H2565" s="467" t="s">
        <v>5652</v>
      </c>
      <c r="I2565" s="467" t="s">
        <v>2332</v>
      </c>
      <c r="J2565" s="467" t="s">
        <v>1373</v>
      </c>
      <c r="K2565" s="467">
        <v>795.22</v>
      </c>
      <c r="L2565" s="467" t="s">
        <v>10</v>
      </c>
      <c r="M2565" s="467">
        <v>1003.76</v>
      </c>
      <c r="N2565" s="467" t="s">
        <v>672</v>
      </c>
      <c r="O2565" s="467" t="s">
        <v>5645</v>
      </c>
      <c r="P2565" s="467" t="s">
        <v>307</v>
      </c>
      <c r="Q2565" s="467" t="s">
        <v>2168</v>
      </c>
      <c r="R2565" s="467" t="s">
        <v>2168</v>
      </c>
      <c r="S2565" s="467" t="s">
        <v>61</v>
      </c>
      <c r="T2565" s="467" t="s">
        <v>240</v>
      </c>
      <c r="U2565" s="467" t="s">
        <v>302</v>
      </c>
      <c r="V2565" s="467">
        <v>867.64</v>
      </c>
      <c r="W2565" s="467">
        <v>1003.76</v>
      </c>
    </row>
    <row r="2566" spans="1:23">
      <c r="A2566" s="467"/>
      <c r="B2566" s="467"/>
      <c r="C2566" s="468" t="s">
        <v>5653</v>
      </c>
      <c r="D2566" s="467" t="s">
        <v>228</v>
      </c>
      <c r="E2566" s="467" t="s">
        <v>259</v>
      </c>
      <c r="F2566" s="472">
        <v>43769</v>
      </c>
      <c r="G2566" s="467" t="s">
        <v>5654</v>
      </c>
      <c r="H2566" s="467" t="s">
        <v>2258</v>
      </c>
      <c r="I2566" s="467" t="s">
        <v>2176</v>
      </c>
      <c r="J2566" s="467" t="s">
        <v>5655</v>
      </c>
      <c r="K2566" s="467">
        <v>43.9</v>
      </c>
      <c r="L2566" s="467" t="s">
        <v>10</v>
      </c>
      <c r="M2566" s="467">
        <v>54</v>
      </c>
      <c r="N2566" s="467" t="s">
        <v>672</v>
      </c>
      <c r="O2566" s="467" t="s">
        <v>5645</v>
      </c>
      <c r="P2566" s="467" t="s">
        <v>307</v>
      </c>
      <c r="Q2566" s="467" t="s">
        <v>2168</v>
      </c>
      <c r="R2566" s="467" t="s">
        <v>2168</v>
      </c>
      <c r="S2566" s="467" t="s">
        <v>61</v>
      </c>
      <c r="T2566" s="467" t="s">
        <v>240</v>
      </c>
      <c r="U2566" s="467" t="s">
        <v>302</v>
      </c>
      <c r="V2566" s="467">
        <v>49.45</v>
      </c>
      <c r="W2566" s="467">
        <v>54</v>
      </c>
    </row>
    <row r="2567" spans="1:23">
      <c r="A2567" s="467"/>
      <c r="B2567" s="467"/>
      <c r="C2567" s="468" t="s">
        <v>5656</v>
      </c>
      <c r="D2567" s="467" t="s">
        <v>228</v>
      </c>
      <c r="E2567" s="467" t="s">
        <v>259</v>
      </c>
      <c r="F2567" s="472">
        <v>43799</v>
      </c>
      <c r="G2567" s="467" t="s">
        <v>5657</v>
      </c>
      <c r="H2567" s="467" t="s">
        <v>5658</v>
      </c>
      <c r="I2567" s="467" t="s">
        <v>2270</v>
      </c>
      <c r="J2567" s="467" t="s">
        <v>5659</v>
      </c>
      <c r="K2567" s="467">
        <v>2596.13</v>
      </c>
      <c r="L2567" s="467" t="s">
        <v>10</v>
      </c>
      <c r="M2567" s="467">
        <v>3360</v>
      </c>
      <c r="N2567" s="467" t="s">
        <v>672</v>
      </c>
      <c r="O2567" s="467" t="s">
        <v>5645</v>
      </c>
      <c r="P2567" s="467" t="s">
        <v>307</v>
      </c>
      <c r="Q2567" s="467" t="s">
        <v>2168</v>
      </c>
      <c r="R2567" s="467" t="s">
        <v>2168</v>
      </c>
      <c r="S2567" s="467" t="s">
        <v>61</v>
      </c>
      <c r="T2567" s="467" t="s">
        <v>240</v>
      </c>
      <c r="U2567" s="467" t="s">
        <v>2272</v>
      </c>
      <c r="V2567" s="467">
        <v>3011.74</v>
      </c>
      <c r="W2567" s="467">
        <v>3360</v>
      </c>
    </row>
    <row r="2568" spans="1:23">
      <c r="A2568" s="467"/>
      <c r="B2568" s="467"/>
      <c r="C2568" s="468" t="s">
        <v>5660</v>
      </c>
      <c r="D2568" s="467" t="s">
        <v>228</v>
      </c>
      <c r="E2568" s="467" t="s">
        <v>259</v>
      </c>
      <c r="F2568" s="472">
        <v>43830</v>
      </c>
      <c r="G2568" s="467" t="s">
        <v>5661</v>
      </c>
      <c r="H2568" s="467" t="s">
        <v>4406</v>
      </c>
      <c r="I2568" s="467" t="s">
        <v>2397</v>
      </c>
      <c r="J2568" s="467" t="s">
        <v>5662</v>
      </c>
      <c r="K2568" s="467">
        <v>458.35</v>
      </c>
      <c r="L2568" s="467" t="s">
        <v>10</v>
      </c>
      <c r="M2568" s="467">
        <v>592.76</v>
      </c>
      <c r="N2568" s="467" t="s">
        <v>672</v>
      </c>
      <c r="O2568" s="467" t="s">
        <v>5645</v>
      </c>
      <c r="P2568" s="467" t="s">
        <v>307</v>
      </c>
      <c r="Q2568" s="467" t="s">
        <v>2168</v>
      </c>
      <c r="R2568" s="467" t="s">
        <v>2168</v>
      </c>
      <c r="S2568" s="467" t="s">
        <v>61</v>
      </c>
      <c r="T2568" s="467" t="s">
        <v>240</v>
      </c>
      <c r="U2568" s="467" t="s">
        <v>302</v>
      </c>
      <c r="V2568" s="467">
        <v>538.09</v>
      </c>
      <c r="W2568" s="467">
        <v>592.76</v>
      </c>
    </row>
    <row r="2569" spans="1:23">
      <c r="A2569" s="467"/>
      <c r="B2569" s="467"/>
      <c r="C2569" s="468" t="s">
        <v>5663</v>
      </c>
      <c r="D2569" s="467" t="s">
        <v>229</v>
      </c>
      <c r="E2569" s="467" t="s">
        <v>259</v>
      </c>
      <c r="F2569" s="472">
        <v>43524</v>
      </c>
      <c r="G2569" s="467" t="s">
        <v>340</v>
      </c>
      <c r="H2569" s="467" t="s">
        <v>2824</v>
      </c>
      <c r="I2569" s="467" t="s">
        <v>2825</v>
      </c>
      <c r="J2569" s="467" t="s">
        <v>673</v>
      </c>
      <c r="K2569" s="467">
        <v>3.27</v>
      </c>
      <c r="L2569" s="467" t="s">
        <v>10</v>
      </c>
      <c r="M2569" s="467">
        <v>4.3</v>
      </c>
      <c r="N2569" s="467" t="s">
        <v>399</v>
      </c>
      <c r="O2569" s="467" t="s">
        <v>2540</v>
      </c>
      <c r="P2569" s="467" t="s">
        <v>307</v>
      </c>
      <c r="Q2569" s="467" t="s">
        <v>2168</v>
      </c>
      <c r="R2569" s="467" t="s">
        <v>2168</v>
      </c>
      <c r="S2569" s="467" t="s">
        <v>61</v>
      </c>
      <c r="T2569" s="467" t="s">
        <v>240</v>
      </c>
      <c r="U2569" s="467" t="s">
        <v>302</v>
      </c>
      <c r="V2569" s="467">
        <v>3.74</v>
      </c>
      <c r="W2569" s="467">
        <v>4.3</v>
      </c>
    </row>
    <row r="2570" spans="1:23">
      <c r="A2570" s="467"/>
      <c r="B2570" s="467"/>
      <c r="C2570" s="468" t="s">
        <v>5664</v>
      </c>
      <c r="D2570" s="467" t="s">
        <v>229</v>
      </c>
      <c r="E2570" s="467" t="s">
        <v>259</v>
      </c>
      <c r="F2570" s="472">
        <v>43524</v>
      </c>
      <c r="G2570" s="467" t="s">
        <v>340</v>
      </c>
      <c r="H2570" s="467" t="s">
        <v>2824</v>
      </c>
      <c r="I2570" s="467" t="s">
        <v>2825</v>
      </c>
      <c r="J2570" s="467" t="s">
        <v>673</v>
      </c>
      <c r="K2570" s="467">
        <v>3.27</v>
      </c>
      <c r="L2570" s="467" t="s">
        <v>10</v>
      </c>
      <c r="M2570" s="467">
        <v>4.3</v>
      </c>
      <c r="N2570" s="467" t="s">
        <v>399</v>
      </c>
      <c r="O2570" s="467" t="s">
        <v>2540</v>
      </c>
      <c r="P2570" s="467" t="s">
        <v>307</v>
      </c>
      <c r="Q2570" s="467" t="s">
        <v>2168</v>
      </c>
      <c r="R2570" s="467" t="s">
        <v>2168</v>
      </c>
      <c r="S2570" s="467" t="s">
        <v>61</v>
      </c>
      <c r="T2570" s="467" t="s">
        <v>240</v>
      </c>
      <c r="U2570" s="467" t="s">
        <v>302</v>
      </c>
      <c r="V2570" s="467">
        <v>3.74</v>
      </c>
      <c r="W2570" s="467">
        <v>4.3</v>
      </c>
    </row>
    <row r="2571" spans="1:23">
      <c r="A2571" s="467"/>
      <c r="B2571" s="467"/>
      <c r="C2571" s="468" t="s">
        <v>5665</v>
      </c>
      <c r="D2571" s="467" t="s">
        <v>229</v>
      </c>
      <c r="E2571" s="467" t="s">
        <v>259</v>
      </c>
      <c r="F2571" s="472">
        <v>43524</v>
      </c>
      <c r="G2571" s="467" t="s">
        <v>340</v>
      </c>
      <c r="H2571" s="467" t="s">
        <v>2824</v>
      </c>
      <c r="I2571" s="467" t="s">
        <v>2825</v>
      </c>
      <c r="J2571" s="467" t="s">
        <v>675</v>
      </c>
      <c r="K2571" s="467">
        <v>18.989999999999998</v>
      </c>
      <c r="L2571" s="467" t="s">
        <v>10</v>
      </c>
      <c r="M2571" s="467">
        <v>24.94</v>
      </c>
      <c r="N2571" s="467" t="s">
        <v>654</v>
      </c>
      <c r="O2571" s="467" t="s">
        <v>4272</v>
      </c>
      <c r="P2571" s="467" t="s">
        <v>307</v>
      </c>
      <c r="Q2571" s="467" t="s">
        <v>2168</v>
      </c>
      <c r="R2571" s="467" t="s">
        <v>2168</v>
      </c>
      <c r="S2571" s="467" t="s">
        <v>61</v>
      </c>
      <c r="T2571" s="467" t="s">
        <v>240</v>
      </c>
      <c r="U2571" s="467" t="s">
        <v>302</v>
      </c>
      <c r="V2571" s="467">
        <v>21.74</v>
      </c>
      <c r="W2571" s="467">
        <v>24.94</v>
      </c>
    </row>
    <row r="2572" spans="1:23">
      <c r="A2572" s="467"/>
      <c r="B2572" s="467"/>
      <c r="C2572" s="468" t="s">
        <v>5666</v>
      </c>
      <c r="D2572" s="467" t="s">
        <v>229</v>
      </c>
      <c r="E2572" s="467" t="s">
        <v>259</v>
      </c>
      <c r="F2572" s="472">
        <v>43524</v>
      </c>
      <c r="G2572" s="467" t="s">
        <v>340</v>
      </c>
      <c r="H2572" s="467" t="s">
        <v>2824</v>
      </c>
      <c r="I2572" s="467" t="s">
        <v>2825</v>
      </c>
      <c r="J2572" s="467" t="s">
        <v>676</v>
      </c>
      <c r="K2572" s="467">
        <v>59.58</v>
      </c>
      <c r="L2572" s="467" t="s">
        <v>10</v>
      </c>
      <c r="M2572" s="467">
        <v>78.260000000000005</v>
      </c>
      <c r="N2572" s="467" t="s">
        <v>654</v>
      </c>
      <c r="O2572" s="467" t="s">
        <v>4272</v>
      </c>
      <c r="P2572" s="467" t="s">
        <v>307</v>
      </c>
      <c r="Q2572" s="467" t="s">
        <v>2168</v>
      </c>
      <c r="R2572" s="467" t="s">
        <v>2168</v>
      </c>
      <c r="S2572" s="467" t="s">
        <v>61</v>
      </c>
      <c r="T2572" s="467" t="s">
        <v>240</v>
      </c>
      <c r="U2572" s="467" t="s">
        <v>302</v>
      </c>
      <c r="V2572" s="467">
        <v>68.22</v>
      </c>
      <c r="W2572" s="467">
        <v>78.260000000000005</v>
      </c>
    </row>
    <row r="2573" spans="1:23">
      <c r="A2573" s="467"/>
      <c r="B2573" s="467"/>
      <c r="C2573" s="468" t="s">
        <v>5667</v>
      </c>
      <c r="D2573" s="467" t="s">
        <v>229</v>
      </c>
      <c r="E2573" s="467" t="s">
        <v>259</v>
      </c>
      <c r="F2573" s="472">
        <v>43524</v>
      </c>
      <c r="G2573" s="467" t="s">
        <v>403</v>
      </c>
      <c r="H2573" s="467" t="s">
        <v>2824</v>
      </c>
      <c r="I2573" s="467" t="s">
        <v>2825</v>
      </c>
      <c r="J2573" s="467" t="s">
        <v>674</v>
      </c>
      <c r="K2573" s="467">
        <v>9.82</v>
      </c>
      <c r="L2573" s="467" t="s">
        <v>10</v>
      </c>
      <c r="M2573" s="467">
        <v>12.9</v>
      </c>
      <c r="N2573" s="467" t="s">
        <v>654</v>
      </c>
      <c r="O2573" s="467" t="s">
        <v>4272</v>
      </c>
      <c r="P2573" s="467" t="s">
        <v>307</v>
      </c>
      <c r="Q2573" s="467" t="s">
        <v>2168</v>
      </c>
      <c r="R2573" s="467" t="s">
        <v>2168</v>
      </c>
      <c r="S2573" s="467" t="s">
        <v>61</v>
      </c>
      <c r="T2573" s="467" t="s">
        <v>240</v>
      </c>
      <c r="U2573" s="467" t="s">
        <v>302</v>
      </c>
      <c r="V2573" s="467">
        <v>11.24</v>
      </c>
      <c r="W2573" s="467">
        <v>12.9</v>
      </c>
    </row>
    <row r="2574" spans="1:23">
      <c r="A2574" s="467"/>
      <c r="B2574" s="467"/>
      <c r="C2574" s="468" t="s">
        <v>5668</v>
      </c>
      <c r="D2574" s="467" t="s">
        <v>229</v>
      </c>
      <c r="E2574" s="467" t="s">
        <v>259</v>
      </c>
      <c r="F2574" s="472">
        <v>43524</v>
      </c>
      <c r="G2574" s="467" t="s">
        <v>340</v>
      </c>
      <c r="H2574" s="467" t="s">
        <v>2824</v>
      </c>
      <c r="I2574" s="467" t="s">
        <v>2825</v>
      </c>
      <c r="J2574" s="467" t="s">
        <v>677</v>
      </c>
      <c r="K2574" s="467">
        <v>11.46</v>
      </c>
      <c r="L2574" s="467" t="s">
        <v>10</v>
      </c>
      <c r="M2574" s="467">
        <v>15.05</v>
      </c>
      <c r="N2574" s="467" t="s">
        <v>678</v>
      </c>
      <c r="O2574" s="467" t="s">
        <v>5626</v>
      </c>
      <c r="P2574" s="467" t="s">
        <v>307</v>
      </c>
      <c r="Q2574" s="467" t="s">
        <v>2168</v>
      </c>
      <c r="R2574" s="467" t="s">
        <v>2168</v>
      </c>
      <c r="S2574" s="467" t="s">
        <v>61</v>
      </c>
      <c r="T2574" s="467" t="s">
        <v>240</v>
      </c>
      <c r="U2574" s="467" t="s">
        <v>302</v>
      </c>
      <c r="V2574" s="467">
        <v>13.12</v>
      </c>
      <c r="W2574" s="467">
        <v>15.05</v>
      </c>
    </row>
    <row r="2575" spans="1:23">
      <c r="A2575" s="467"/>
      <c r="B2575" s="467"/>
      <c r="C2575" s="468" t="s">
        <v>5669</v>
      </c>
      <c r="D2575" s="467" t="s">
        <v>229</v>
      </c>
      <c r="E2575" s="467" t="s">
        <v>259</v>
      </c>
      <c r="F2575" s="472">
        <v>43524</v>
      </c>
      <c r="G2575" s="467" t="s">
        <v>403</v>
      </c>
      <c r="H2575" s="467" t="s">
        <v>2824</v>
      </c>
      <c r="I2575" s="467" t="s">
        <v>2825</v>
      </c>
      <c r="J2575" s="467" t="s">
        <v>679</v>
      </c>
      <c r="K2575" s="467">
        <v>1.64</v>
      </c>
      <c r="L2575" s="467" t="s">
        <v>10</v>
      </c>
      <c r="M2575" s="467">
        <v>2.15</v>
      </c>
      <c r="N2575" s="467" t="s">
        <v>680</v>
      </c>
      <c r="O2575" s="467" t="s">
        <v>2856</v>
      </c>
      <c r="P2575" s="467" t="s">
        <v>307</v>
      </c>
      <c r="Q2575" s="467" t="s">
        <v>2168</v>
      </c>
      <c r="R2575" s="467" t="s">
        <v>2168</v>
      </c>
      <c r="S2575" s="467" t="s">
        <v>61</v>
      </c>
      <c r="T2575" s="467" t="s">
        <v>240</v>
      </c>
      <c r="U2575" s="467" t="s">
        <v>302</v>
      </c>
      <c r="V2575" s="467">
        <v>1.88</v>
      </c>
      <c r="W2575" s="467">
        <v>2.15</v>
      </c>
    </row>
    <row r="2576" spans="1:23">
      <c r="A2576" s="467"/>
      <c r="B2576" s="467"/>
      <c r="C2576" s="468" t="s">
        <v>5670</v>
      </c>
      <c r="D2576" s="467" t="s">
        <v>229</v>
      </c>
      <c r="E2576" s="467" t="s">
        <v>259</v>
      </c>
      <c r="F2576" s="472">
        <v>43524</v>
      </c>
      <c r="G2576" s="467" t="s">
        <v>340</v>
      </c>
      <c r="H2576" s="467" t="s">
        <v>2824</v>
      </c>
      <c r="I2576" s="467" t="s">
        <v>2825</v>
      </c>
      <c r="J2576" s="467" t="s">
        <v>681</v>
      </c>
      <c r="K2576" s="467">
        <v>3.27</v>
      </c>
      <c r="L2576" s="467" t="s">
        <v>10</v>
      </c>
      <c r="M2576" s="467">
        <v>4.3</v>
      </c>
      <c r="N2576" s="467" t="s">
        <v>682</v>
      </c>
      <c r="O2576" s="467" t="s">
        <v>5531</v>
      </c>
      <c r="P2576" s="467" t="s">
        <v>307</v>
      </c>
      <c r="Q2576" s="467" t="s">
        <v>2168</v>
      </c>
      <c r="R2576" s="467" t="s">
        <v>2168</v>
      </c>
      <c r="S2576" s="467" t="s">
        <v>61</v>
      </c>
      <c r="T2576" s="467" t="s">
        <v>240</v>
      </c>
      <c r="U2576" s="467" t="s">
        <v>302</v>
      </c>
      <c r="V2576" s="467">
        <v>3.74</v>
      </c>
      <c r="W2576" s="467">
        <v>4.3</v>
      </c>
    </row>
    <row r="2577" spans="1:23">
      <c r="A2577" s="467"/>
      <c r="B2577" s="467"/>
      <c r="C2577" s="468" t="s">
        <v>5671</v>
      </c>
      <c r="D2577" s="467" t="s">
        <v>229</v>
      </c>
      <c r="E2577" s="467" t="s">
        <v>259</v>
      </c>
      <c r="F2577" s="472">
        <v>43524</v>
      </c>
      <c r="G2577" s="467" t="s">
        <v>403</v>
      </c>
      <c r="H2577" s="467" t="s">
        <v>2824</v>
      </c>
      <c r="I2577" s="467" t="s">
        <v>2825</v>
      </c>
      <c r="J2577" s="467" t="s">
        <v>683</v>
      </c>
      <c r="K2577" s="467">
        <v>14.08</v>
      </c>
      <c r="L2577" s="467" t="s">
        <v>10</v>
      </c>
      <c r="M2577" s="467">
        <v>18.489999999999998</v>
      </c>
      <c r="N2577" s="467" t="s">
        <v>682</v>
      </c>
      <c r="O2577" s="467" t="s">
        <v>5531</v>
      </c>
      <c r="P2577" s="467" t="s">
        <v>307</v>
      </c>
      <c r="Q2577" s="467" t="s">
        <v>2168</v>
      </c>
      <c r="R2577" s="467" t="s">
        <v>2168</v>
      </c>
      <c r="S2577" s="467" t="s">
        <v>61</v>
      </c>
      <c r="T2577" s="467" t="s">
        <v>240</v>
      </c>
      <c r="U2577" s="467" t="s">
        <v>302</v>
      </c>
      <c r="V2577" s="467">
        <v>16.12</v>
      </c>
      <c r="W2577" s="467">
        <v>18.489999999999998</v>
      </c>
    </row>
    <row r="2578" spans="1:23">
      <c r="A2578" s="467"/>
      <c r="B2578" s="467"/>
      <c r="C2578" s="468" t="s">
        <v>5672</v>
      </c>
      <c r="D2578" s="467" t="s">
        <v>229</v>
      </c>
      <c r="E2578" s="467" t="s">
        <v>259</v>
      </c>
      <c r="F2578" s="472">
        <v>43555</v>
      </c>
      <c r="G2578" s="467" t="s">
        <v>418</v>
      </c>
      <c r="H2578" s="467" t="s">
        <v>3084</v>
      </c>
      <c r="I2578" s="467" t="s">
        <v>2170</v>
      </c>
      <c r="J2578" s="467" t="s">
        <v>684</v>
      </c>
      <c r="K2578" s="467">
        <v>82.43</v>
      </c>
      <c r="L2578" s="467" t="s">
        <v>10</v>
      </c>
      <c r="M2578" s="467">
        <v>109.44</v>
      </c>
      <c r="N2578" s="467" t="s">
        <v>654</v>
      </c>
      <c r="O2578" s="467" t="s">
        <v>4272</v>
      </c>
      <c r="P2578" s="467" t="s">
        <v>307</v>
      </c>
      <c r="Q2578" s="467" t="s">
        <v>2168</v>
      </c>
      <c r="R2578" s="467" t="s">
        <v>2168</v>
      </c>
      <c r="S2578" s="467" t="s">
        <v>61</v>
      </c>
      <c r="T2578" s="467" t="s">
        <v>240</v>
      </c>
      <c r="U2578" s="467" t="s">
        <v>302</v>
      </c>
      <c r="V2578" s="467">
        <v>96.41</v>
      </c>
      <c r="W2578" s="467">
        <v>109.44</v>
      </c>
    </row>
    <row r="2579" spans="1:23">
      <c r="A2579" s="467"/>
      <c r="B2579" s="467"/>
      <c r="C2579" s="468" t="s">
        <v>5673</v>
      </c>
      <c r="D2579" s="467" t="s">
        <v>229</v>
      </c>
      <c r="E2579" s="467" t="s">
        <v>259</v>
      </c>
      <c r="F2579" s="472">
        <v>43555</v>
      </c>
      <c r="G2579" s="467" t="s">
        <v>418</v>
      </c>
      <c r="H2579" s="467" t="s">
        <v>3084</v>
      </c>
      <c r="I2579" s="467" t="s">
        <v>2170</v>
      </c>
      <c r="J2579" s="467" t="s">
        <v>685</v>
      </c>
      <c r="K2579" s="467">
        <v>6.24</v>
      </c>
      <c r="L2579" s="467" t="s">
        <v>10</v>
      </c>
      <c r="M2579" s="467">
        <v>8.2799999999999994</v>
      </c>
      <c r="N2579" s="467" t="s">
        <v>662</v>
      </c>
      <c r="O2579" s="467" t="s">
        <v>5600</v>
      </c>
      <c r="P2579" s="467" t="s">
        <v>307</v>
      </c>
      <c r="Q2579" s="467" t="s">
        <v>2168</v>
      </c>
      <c r="R2579" s="467" t="s">
        <v>2168</v>
      </c>
      <c r="S2579" s="467" t="s">
        <v>61</v>
      </c>
      <c r="T2579" s="467" t="s">
        <v>240</v>
      </c>
      <c r="U2579" s="467" t="s">
        <v>302</v>
      </c>
      <c r="V2579" s="467">
        <v>7.3</v>
      </c>
      <c r="W2579" s="467">
        <v>8.2799999999999994</v>
      </c>
    </row>
    <row r="2580" spans="1:23">
      <c r="A2580" s="467"/>
      <c r="B2580" s="467"/>
      <c r="C2580" s="468" t="s">
        <v>5674</v>
      </c>
      <c r="D2580" s="467" t="s">
        <v>229</v>
      </c>
      <c r="E2580" s="467" t="s">
        <v>259</v>
      </c>
      <c r="F2580" s="472">
        <v>43555</v>
      </c>
      <c r="G2580" s="467" t="s">
        <v>406</v>
      </c>
      <c r="H2580" s="467" t="s">
        <v>3084</v>
      </c>
      <c r="I2580" s="467" t="s">
        <v>2170</v>
      </c>
      <c r="J2580" s="467" t="s">
        <v>686</v>
      </c>
      <c r="K2580" s="467">
        <v>15.42</v>
      </c>
      <c r="L2580" s="467" t="s">
        <v>10</v>
      </c>
      <c r="M2580" s="467">
        <v>20.47</v>
      </c>
      <c r="N2580" s="467" t="s">
        <v>664</v>
      </c>
      <c r="O2580" s="467" t="s">
        <v>5602</v>
      </c>
      <c r="P2580" s="467" t="s">
        <v>307</v>
      </c>
      <c r="Q2580" s="467" t="s">
        <v>2168</v>
      </c>
      <c r="R2580" s="467" t="s">
        <v>2168</v>
      </c>
      <c r="S2580" s="467" t="s">
        <v>61</v>
      </c>
      <c r="T2580" s="467" t="s">
        <v>240</v>
      </c>
      <c r="U2580" s="467" t="s">
        <v>302</v>
      </c>
      <c r="V2580" s="467">
        <v>18.03</v>
      </c>
      <c r="W2580" s="467">
        <v>20.47</v>
      </c>
    </row>
    <row r="2581" spans="1:23">
      <c r="A2581" s="467"/>
      <c r="B2581" s="467"/>
      <c r="C2581" s="468" t="s">
        <v>5675</v>
      </c>
      <c r="D2581" s="467" t="s">
        <v>229</v>
      </c>
      <c r="E2581" s="467" t="s">
        <v>259</v>
      </c>
      <c r="F2581" s="472">
        <v>43555</v>
      </c>
      <c r="G2581" s="467" t="s">
        <v>418</v>
      </c>
      <c r="H2581" s="467" t="s">
        <v>3084</v>
      </c>
      <c r="I2581" s="467" t="s">
        <v>2170</v>
      </c>
      <c r="J2581" s="467" t="s">
        <v>687</v>
      </c>
      <c r="K2581" s="467">
        <v>11.34</v>
      </c>
      <c r="L2581" s="467" t="s">
        <v>10</v>
      </c>
      <c r="M2581" s="467">
        <v>15.05</v>
      </c>
      <c r="N2581" s="467" t="s">
        <v>688</v>
      </c>
      <c r="O2581" s="467" t="s">
        <v>4381</v>
      </c>
      <c r="P2581" s="467" t="s">
        <v>307</v>
      </c>
      <c r="Q2581" s="467" t="s">
        <v>2168</v>
      </c>
      <c r="R2581" s="467" t="s">
        <v>2168</v>
      </c>
      <c r="S2581" s="467" t="s">
        <v>61</v>
      </c>
      <c r="T2581" s="467" t="s">
        <v>240</v>
      </c>
      <c r="U2581" s="467" t="s">
        <v>302</v>
      </c>
      <c r="V2581" s="467">
        <v>13.26</v>
      </c>
      <c r="W2581" s="467">
        <v>15.05</v>
      </c>
    </row>
    <row r="2582" spans="1:23">
      <c r="A2582" s="467"/>
      <c r="B2582" s="467"/>
      <c r="C2582" s="468" t="s">
        <v>5676</v>
      </c>
      <c r="D2582" s="467" t="s">
        <v>229</v>
      </c>
      <c r="E2582" s="467" t="s">
        <v>259</v>
      </c>
      <c r="F2582" s="472">
        <v>43555</v>
      </c>
      <c r="G2582" s="467" t="s">
        <v>406</v>
      </c>
      <c r="H2582" s="467" t="s">
        <v>3084</v>
      </c>
      <c r="I2582" s="467" t="s">
        <v>2170</v>
      </c>
      <c r="J2582" s="467" t="s">
        <v>689</v>
      </c>
      <c r="K2582" s="467">
        <v>11.34</v>
      </c>
      <c r="L2582" s="467" t="s">
        <v>10</v>
      </c>
      <c r="M2582" s="467">
        <v>15.05</v>
      </c>
      <c r="N2582" s="467" t="s">
        <v>690</v>
      </c>
      <c r="O2582" s="467" t="s">
        <v>5585</v>
      </c>
      <c r="P2582" s="467" t="s">
        <v>307</v>
      </c>
      <c r="Q2582" s="467" t="s">
        <v>2168</v>
      </c>
      <c r="R2582" s="467" t="s">
        <v>2168</v>
      </c>
      <c r="S2582" s="467" t="s">
        <v>61</v>
      </c>
      <c r="T2582" s="467" t="s">
        <v>240</v>
      </c>
      <c r="U2582" s="467" t="s">
        <v>302</v>
      </c>
      <c r="V2582" s="467">
        <v>13.26</v>
      </c>
      <c r="W2582" s="467">
        <v>15.05</v>
      </c>
    </row>
    <row r="2583" spans="1:23">
      <c r="A2583" s="467"/>
      <c r="B2583" s="467"/>
      <c r="C2583" s="468" t="s">
        <v>5677</v>
      </c>
      <c r="D2583" s="467" t="s">
        <v>229</v>
      </c>
      <c r="E2583" s="467" t="s">
        <v>259</v>
      </c>
      <c r="F2583" s="472">
        <v>43585</v>
      </c>
      <c r="G2583" s="467" t="s">
        <v>961</v>
      </c>
      <c r="H2583" s="467" t="s">
        <v>2790</v>
      </c>
      <c r="I2583" s="467" t="s">
        <v>2791</v>
      </c>
      <c r="J2583" s="467" t="s">
        <v>656</v>
      </c>
      <c r="K2583" s="467">
        <v>5.93</v>
      </c>
      <c r="L2583" s="467" t="s">
        <v>10</v>
      </c>
      <c r="M2583" s="467">
        <v>7.74</v>
      </c>
      <c r="N2583" s="467" t="s">
        <v>654</v>
      </c>
      <c r="O2583" s="467" t="s">
        <v>4272</v>
      </c>
      <c r="P2583" s="467" t="s">
        <v>307</v>
      </c>
      <c r="Q2583" s="467" t="s">
        <v>2168</v>
      </c>
      <c r="R2583" s="467" t="s">
        <v>2168</v>
      </c>
      <c r="S2583" s="467" t="s">
        <v>61</v>
      </c>
      <c r="T2583" s="467" t="s">
        <v>240</v>
      </c>
      <c r="U2583" s="467" t="s">
        <v>302</v>
      </c>
      <c r="V2583" s="467">
        <v>6.93</v>
      </c>
      <c r="W2583" s="467">
        <v>7.74</v>
      </c>
    </row>
    <row r="2584" spans="1:23">
      <c r="A2584" s="467"/>
      <c r="B2584" s="467"/>
      <c r="C2584" s="468" t="s">
        <v>5678</v>
      </c>
      <c r="D2584" s="467" t="s">
        <v>229</v>
      </c>
      <c r="E2584" s="467" t="s">
        <v>259</v>
      </c>
      <c r="F2584" s="472">
        <v>43585</v>
      </c>
      <c r="G2584" s="467" t="s">
        <v>961</v>
      </c>
      <c r="H2584" s="467" t="s">
        <v>2790</v>
      </c>
      <c r="I2584" s="467" t="s">
        <v>2791</v>
      </c>
      <c r="J2584" s="467" t="s">
        <v>1374</v>
      </c>
      <c r="K2584" s="467">
        <v>60.99</v>
      </c>
      <c r="L2584" s="467" t="s">
        <v>10</v>
      </c>
      <c r="M2584" s="467">
        <v>79.55</v>
      </c>
      <c r="N2584" s="467" t="s">
        <v>654</v>
      </c>
      <c r="O2584" s="467" t="s">
        <v>4272</v>
      </c>
      <c r="P2584" s="467" t="s">
        <v>307</v>
      </c>
      <c r="Q2584" s="467" t="s">
        <v>2168</v>
      </c>
      <c r="R2584" s="467" t="s">
        <v>2168</v>
      </c>
      <c r="S2584" s="467" t="s">
        <v>61</v>
      </c>
      <c r="T2584" s="467" t="s">
        <v>240</v>
      </c>
      <c r="U2584" s="467" t="s">
        <v>302</v>
      </c>
      <c r="V2584" s="467">
        <v>71.290000000000006</v>
      </c>
      <c r="W2584" s="467">
        <v>79.55</v>
      </c>
    </row>
    <row r="2585" spans="1:23">
      <c r="A2585" s="467"/>
      <c r="B2585" s="467"/>
      <c r="C2585" s="468" t="s">
        <v>5679</v>
      </c>
      <c r="D2585" s="467" t="s">
        <v>229</v>
      </c>
      <c r="E2585" s="467" t="s">
        <v>259</v>
      </c>
      <c r="F2585" s="472">
        <v>43585</v>
      </c>
      <c r="G2585" s="467" t="s">
        <v>977</v>
      </c>
      <c r="H2585" s="467" t="s">
        <v>2790</v>
      </c>
      <c r="I2585" s="467" t="s">
        <v>2791</v>
      </c>
      <c r="J2585" s="467" t="s">
        <v>1375</v>
      </c>
      <c r="K2585" s="467">
        <v>11.54</v>
      </c>
      <c r="L2585" s="467" t="s">
        <v>10</v>
      </c>
      <c r="M2585" s="467">
        <v>15.05</v>
      </c>
      <c r="N2585" s="467" t="s">
        <v>678</v>
      </c>
      <c r="O2585" s="467" t="s">
        <v>5626</v>
      </c>
      <c r="P2585" s="467" t="s">
        <v>307</v>
      </c>
      <c r="Q2585" s="467" t="s">
        <v>2168</v>
      </c>
      <c r="R2585" s="467" t="s">
        <v>2168</v>
      </c>
      <c r="S2585" s="467" t="s">
        <v>61</v>
      </c>
      <c r="T2585" s="467" t="s">
        <v>240</v>
      </c>
      <c r="U2585" s="467" t="s">
        <v>302</v>
      </c>
      <c r="V2585" s="467">
        <v>13.49</v>
      </c>
      <c r="W2585" s="467">
        <v>15.05</v>
      </c>
    </row>
    <row r="2586" spans="1:23">
      <c r="A2586" s="467"/>
      <c r="B2586" s="467"/>
      <c r="C2586" s="468" t="s">
        <v>5680</v>
      </c>
      <c r="D2586" s="467" t="s">
        <v>229</v>
      </c>
      <c r="E2586" s="467" t="s">
        <v>259</v>
      </c>
      <c r="F2586" s="472">
        <v>43585</v>
      </c>
      <c r="G2586" s="467" t="s">
        <v>976</v>
      </c>
      <c r="H2586" s="467" t="s">
        <v>2790</v>
      </c>
      <c r="I2586" s="467" t="s">
        <v>2791</v>
      </c>
      <c r="J2586" s="467" t="s">
        <v>1376</v>
      </c>
      <c r="K2586" s="467">
        <v>7.91</v>
      </c>
      <c r="L2586" s="467" t="s">
        <v>10</v>
      </c>
      <c r="M2586" s="467">
        <v>10.32</v>
      </c>
      <c r="N2586" s="467" t="s">
        <v>680</v>
      </c>
      <c r="O2586" s="467" t="s">
        <v>2856</v>
      </c>
      <c r="P2586" s="467" t="s">
        <v>307</v>
      </c>
      <c r="Q2586" s="467" t="s">
        <v>2168</v>
      </c>
      <c r="R2586" s="467" t="s">
        <v>2168</v>
      </c>
      <c r="S2586" s="467" t="s">
        <v>61</v>
      </c>
      <c r="T2586" s="467" t="s">
        <v>240</v>
      </c>
      <c r="U2586" s="467" t="s">
        <v>302</v>
      </c>
      <c r="V2586" s="467">
        <v>9.25</v>
      </c>
      <c r="W2586" s="467">
        <v>10.32</v>
      </c>
    </row>
    <row r="2587" spans="1:23">
      <c r="A2587" s="467"/>
      <c r="B2587" s="467"/>
      <c r="C2587" s="468" t="s">
        <v>5681</v>
      </c>
      <c r="D2587" s="467" t="s">
        <v>229</v>
      </c>
      <c r="E2587" s="467" t="s">
        <v>259</v>
      </c>
      <c r="F2587" s="472">
        <v>43585</v>
      </c>
      <c r="G2587" s="467" t="s">
        <v>961</v>
      </c>
      <c r="H2587" s="467" t="s">
        <v>2790</v>
      </c>
      <c r="I2587" s="467" t="s">
        <v>2791</v>
      </c>
      <c r="J2587" s="467" t="s">
        <v>1377</v>
      </c>
      <c r="K2587" s="467">
        <v>37.909999999999997</v>
      </c>
      <c r="L2587" s="467" t="s">
        <v>10</v>
      </c>
      <c r="M2587" s="467">
        <v>49.45</v>
      </c>
      <c r="N2587" s="467" t="s">
        <v>682</v>
      </c>
      <c r="O2587" s="467" t="s">
        <v>5531</v>
      </c>
      <c r="P2587" s="467" t="s">
        <v>307</v>
      </c>
      <c r="Q2587" s="467" t="s">
        <v>2168</v>
      </c>
      <c r="R2587" s="467" t="s">
        <v>2168</v>
      </c>
      <c r="S2587" s="467" t="s">
        <v>61</v>
      </c>
      <c r="T2587" s="467" t="s">
        <v>240</v>
      </c>
      <c r="U2587" s="467" t="s">
        <v>302</v>
      </c>
      <c r="V2587" s="467">
        <v>44.31</v>
      </c>
      <c r="W2587" s="467">
        <v>49.45</v>
      </c>
    </row>
    <row r="2588" spans="1:23">
      <c r="A2588" s="467"/>
      <c r="B2588" s="467"/>
      <c r="C2588" s="468" t="s">
        <v>5682</v>
      </c>
      <c r="D2588" s="467" t="s">
        <v>229</v>
      </c>
      <c r="E2588" s="467" t="s">
        <v>259</v>
      </c>
      <c r="F2588" s="472">
        <v>43585</v>
      </c>
      <c r="G2588" s="467" t="s">
        <v>977</v>
      </c>
      <c r="H2588" s="467" t="s">
        <v>2790</v>
      </c>
      <c r="I2588" s="467" t="s">
        <v>2791</v>
      </c>
      <c r="J2588" s="467" t="s">
        <v>1378</v>
      </c>
      <c r="K2588" s="467">
        <v>-16.48</v>
      </c>
      <c r="L2588" s="467" t="s">
        <v>10</v>
      </c>
      <c r="M2588" s="467">
        <v>-21.5</v>
      </c>
      <c r="N2588" s="467" t="s">
        <v>690</v>
      </c>
      <c r="O2588" s="467" t="s">
        <v>5585</v>
      </c>
      <c r="P2588" s="467" t="s">
        <v>307</v>
      </c>
      <c r="Q2588" s="467" t="s">
        <v>2168</v>
      </c>
      <c r="R2588" s="467" t="s">
        <v>2168</v>
      </c>
      <c r="S2588" s="467" t="s">
        <v>61</v>
      </c>
      <c r="T2588" s="467" t="s">
        <v>240</v>
      </c>
      <c r="U2588" s="467" t="s">
        <v>302</v>
      </c>
      <c r="V2588" s="467">
        <v>-19.260000000000002</v>
      </c>
      <c r="W2588" s="467">
        <v>-21.5</v>
      </c>
    </row>
    <row r="2589" spans="1:23">
      <c r="A2589" s="467"/>
      <c r="B2589" s="467"/>
      <c r="C2589" s="468" t="s">
        <v>5683</v>
      </c>
      <c r="D2589" s="467" t="s">
        <v>229</v>
      </c>
      <c r="E2589" s="467" t="s">
        <v>259</v>
      </c>
      <c r="F2589" s="472">
        <v>43616</v>
      </c>
      <c r="G2589" s="467" t="s">
        <v>1086</v>
      </c>
      <c r="H2589" s="467" t="s">
        <v>2799</v>
      </c>
      <c r="I2589" s="467" t="s">
        <v>2800</v>
      </c>
      <c r="J2589" s="467" t="s">
        <v>1379</v>
      </c>
      <c r="K2589" s="467">
        <v>1.65</v>
      </c>
      <c r="L2589" s="467" t="s">
        <v>10</v>
      </c>
      <c r="M2589" s="467">
        <v>2.15</v>
      </c>
      <c r="N2589" s="467" t="s">
        <v>918</v>
      </c>
      <c r="O2589" s="467" t="s">
        <v>2851</v>
      </c>
      <c r="P2589" s="467" t="s">
        <v>307</v>
      </c>
      <c r="Q2589" s="467" t="s">
        <v>2168</v>
      </c>
      <c r="R2589" s="467" t="s">
        <v>2168</v>
      </c>
      <c r="S2589" s="467" t="s">
        <v>61</v>
      </c>
      <c r="T2589" s="467" t="s">
        <v>240</v>
      </c>
      <c r="U2589" s="467" t="s">
        <v>302</v>
      </c>
      <c r="V2589" s="467">
        <v>1.91</v>
      </c>
      <c r="W2589" s="467">
        <v>2.15</v>
      </c>
    </row>
    <row r="2590" spans="1:23">
      <c r="A2590" s="467"/>
      <c r="B2590" s="467"/>
      <c r="C2590" s="468" t="s">
        <v>5684</v>
      </c>
      <c r="D2590" s="467" t="s">
        <v>229</v>
      </c>
      <c r="E2590" s="467" t="s">
        <v>259</v>
      </c>
      <c r="F2590" s="472">
        <v>43616</v>
      </c>
      <c r="G2590" s="467" t="s">
        <v>911</v>
      </c>
      <c r="H2590" s="467" t="s">
        <v>2799</v>
      </c>
      <c r="I2590" s="467" t="s">
        <v>2800</v>
      </c>
      <c r="J2590" s="467" t="s">
        <v>656</v>
      </c>
      <c r="K2590" s="467">
        <v>6.93</v>
      </c>
      <c r="L2590" s="467" t="s">
        <v>10</v>
      </c>
      <c r="M2590" s="467">
        <v>9.0299999999999994</v>
      </c>
      <c r="N2590" s="467" t="s">
        <v>654</v>
      </c>
      <c r="O2590" s="467" t="s">
        <v>4272</v>
      </c>
      <c r="P2590" s="467" t="s">
        <v>307</v>
      </c>
      <c r="Q2590" s="467" t="s">
        <v>2168</v>
      </c>
      <c r="R2590" s="467" t="s">
        <v>2168</v>
      </c>
      <c r="S2590" s="467" t="s">
        <v>61</v>
      </c>
      <c r="T2590" s="467" t="s">
        <v>240</v>
      </c>
      <c r="U2590" s="467" t="s">
        <v>302</v>
      </c>
      <c r="V2590" s="467">
        <v>8.0299999999999994</v>
      </c>
      <c r="W2590" s="467">
        <v>9.0299999999999994</v>
      </c>
    </row>
    <row r="2591" spans="1:23">
      <c r="A2591" s="467"/>
      <c r="B2591" s="467"/>
      <c r="C2591" s="468" t="s">
        <v>5685</v>
      </c>
      <c r="D2591" s="467" t="s">
        <v>229</v>
      </c>
      <c r="E2591" s="467" t="s">
        <v>259</v>
      </c>
      <c r="F2591" s="472">
        <v>43616</v>
      </c>
      <c r="G2591" s="467" t="s">
        <v>1160</v>
      </c>
      <c r="H2591" s="467" t="s">
        <v>2799</v>
      </c>
      <c r="I2591" s="467" t="s">
        <v>2800</v>
      </c>
      <c r="J2591" s="467" t="s">
        <v>1380</v>
      </c>
      <c r="K2591" s="467">
        <v>11.55</v>
      </c>
      <c r="L2591" s="467" t="s">
        <v>10</v>
      </c>
      <c r="M2591" s="467">
        <v>15.05</v>
      </c>
      <c r="N2591" s="467" t="s">
        <v>678</v>
      </c>
      <c r="O2591" s="467" t="s">
        <v>5626</v>
      </c>
      <c r="P2591" s="467" t="s">
        <v>307</v>
      </c>
      <c r="Q2591" s="467" t="s">
        <v>2168</v>
      </c>
      <c r="R2591" s="467" t="s">
        <v>2168</v>
      </c>
      <c r="S2591" s="467" t="s">
        <v>61</v>
      </c>
      <c r="T2591" s="467" t="s">
        <v>240</v>
      </c>
      <c r="U2591" s="467" t="s">
        <v>302</v>
      </c>
      <c r="V2591" s="467">
        <v>13.38</v>
      </c>
      <c r="W2591" s="467">
        <v>15.05</v>
      </c>
    </row>
    <row r="2592" spans="1:23">
      <c r="A2592" s="467"/>
      <c r="B2592" s="467"/>
      <c r="C2592" s="468" t="s">
        <v>5686</v>
      </c>
      <c r="D2592" s="467" t="s">
        <v>229</v>
      </c>
      <c r="E2592" s="467" t="s">
        <v>259</v>
      </c>
      <c r="F2592" s="472">
        <v>43616</v>
      </c>
      <c r="G2592" s="467" t="s">
        <v>1086</v>
      </c>
      <c r="H2592" s="467" t="s">
        <v>2799</v>
      </c>
      <c r="I2592" s="467" t="s">
        <v>2800</v>
      </c>
      <c r="J2592" s="467" t="s">
        <v>1381</v>
      </c>
      <c r="K2592" s="467">
        <v>66</v>
      </c>
      <c r="L2592" s="467" t="s">
        <v>10</v>
      </c>
      <c r="M2592" s="467">
        <v>86</v>
      </c>
      <c r="N2592" s="467" t="s">
        <v>682</v>
      </c>
      <c r="O2592" s="467" t="s">
        <v>5531</v>
      </c>
      <c r="P2592" s="467" t="s">
        <v>307</v>
      </c>
      <c r="Q2592" s="467" t="s">
        <v>2168</v>
      </c>
      <c r="R2592" s="467" t="s">
        <v>2168</v>
      </c>
      <c r="S2592" s="467" t="s">
        <v>61</v>
      </c>
      <c r="T2592" s="467" t="s">
        <v>240</v>
      </c>
      <c r="U2592" s="467" t="s">
        <v>302</v>
      </c>
      <c r="V2592" s="467">
        <v>76.44</v>
      </c>
      <c r="W2592" s="467">
        <v>86</v>
      </c>
    </row>
    <row r="2593" spans="1:23">
      <c r="A2593" s="467"/>
      <c r="B2593" s="467"/>
      <c r="C2593" s="468" t="s">
        <v>5687</v>
      </c>
      <c r="D2593" s="467" t="s">
        <v>229</v>
      </c>
      <c r="E2593" s="467" t="s">
        <v>259</v>
      </c>
      <c r="F2593" s="472">
        <v>43646</v>
      </c>
      <c r="G2593" s="467" t="s">
        <v>914</v>
      </c>
      <c r="H2593" s="467" t="s">
        <v>2402</v>
      </c>
      <c r="I2593" s="467" t="s">
        <v>2201</v>
      </c>
      <c r="J2593" s="467" t="s">
        <v>1383</v>
      </c>
      <c r="K2593" s="467">
        <v>73.760000000000005</v>
      </c>
      <c r="L2593" s="467" t="s">
        <v>10</v>
      </c>
      <c r="M2593" s="467">
        <v>93.1</v>
      </c>
      <c r="N2593" s="467" t="s">
        <v>654</v>
      </c>
      <c r="O2593" s="467" t="s">
        <v>4272</v>
      </c>
      <c r="P2593" s="467" t="s">
        <v>307</v>
      </c>
      <c r="Q2593" s="467" t="s">
        <v>2168</v>
      </c>
      <c r="R2593" s="467" t="s">
        <v>2168</v>
      </c>
      <c r="S2593" s="467" t="s">
        <v>61</v>
      </c>
      <c r="T2593" s="467" t="s">
        <v>240</v>
      </c>
      <c r="U2593" s="467" t="s">
        <v>302</v>
      </c>
      <c r="V2593" s="467">
        <v>83.46</v>
      </c>
      <c r="W2593" s="467">
        <v>93.1</v>
      </c>
    </row>
    <row r="2594" spans="1:23">
      <c r="A2594" s="467"/>
      <c r="B2594" s="467"/>
      <c r="C2594" s="468" t="s">
        <v>5688</v>
      </c>
      <c r="D2594" s="467" t="s">
        <v>229</v>
      </c>
      <c r="E2594" s="467" t="s">
        <v>259</v>
      </c>
      <c r="F2594" s="472">
        <v>43646</v>
      </c>
      <c r="G2594" s="467" t="s">
        <v>1384</v>
      </c>
      <c r="H2594" s="467" t="s">
        <v>2402</v>
      </c>
      <c r="I2594" s="467" t="s">
        <v>2201</v>
      </c>
      <c r="J2594" s="467" t="s">
        <v>1385</v>
      </c>
      <c r="K2594" s="467">
        <v>136.27000000000001</v>
      </c>
      <c r="L2594" s="467" t="s">
        <v>10</v>
      </c>
      <c r="M2594" s="467">
        <v>172</v>
      </c>
      <c r="N2594" s="467" t="s">
        <v>654</v>
      </c>
      <c r="O2594" s="467" t="s">
        <v>4272</v>
      </c>
      <c r="P2594" s="467" t="s">
        <v>307</v>
      </c>
      <c r="Q2594" s="467" t="s">
        <v>2168</v>
      </c>
      <c r="R2594" s="467" t="s">
        <v>2168</v>
      </c>
      <c r="S2594" s="467" t="s">
        <v>61</v>
      </c>
      <c r="T2594" s="467" t="s">
        <v>240</v>
      </c>
      <c r="U2594" s="467" t="s">
        <v>302</v>
      </c>
      <c r="V2594" s="467">
        <v>154.19999999999999</v>
      </c>
      <c r="W2594" s="467">
        <v>172</v>
      </c>
    </row>
    <row r="2595" spans="1:23">
      <c r="A2595" s="467"/>
      <c r="B2595" s="467"/>
      <c r="C2595" s="468" t="s">
        <v>5689</v>
      </c>
      <c r="D2595" s="467" t="s">
        <v>229</v>
      </c>
      <c r="E2595" s="467" t="s">
        <v>259</v>
      </c>
      <c r="F2595" s="472">
        <v>43646</v>
      </c>
      <c r="G2595" s="467" t="s">
        <v>857</v>
      </c>
      <c r="H2595" s="467" t="s">
        <v>2402</v>
      </c>
      <c r="I2595" s="467" t="s">
        <v>2201</v>
      </c>
      <c r="J2595" s="467" t="s">
        <v>1382</v>
      </c>
      <c r="K2595" s="467">
        <v>89.9</v>
      </c>
      <c r="L2595" s="467" t="s">
        <v>10</v>
      </c>
      <c r="M2595" s="467">
        <v>113.48</v>
      </c>
      <c r="N2595" s="467" t="s">
        <v>654</v>
      </c>
      <c r="O2595" s="467" t="s">
        <v>4272</v>
      </c>
      <c r="P2595" s="467" t="s">
        <v>307</v>
      </c>
      <c r="Q2595" s="467" t="s">
        <v>2168</v>
      </c>
      <c r="R2595" s="467" t="s">
        <v>2168</v>
      </c>
      <c r="S2595" s="467" t="s">
        <v>61</v>
      </c>
      <c r="T2595" s="467" t="s">
        <v>240</v>
      </c>
      <c r="U2595" s="467" t="s">
        <v>302</v>
      </c>
      <c r="V2595" s="467">
        <v>101.73</v>
      </c>
      <c r="W2595" s="467">
        <v>113.48</v>
      </c>
    </row>
    <row r="2596" spans="1:23">
      <c r="A2596" s="467"/>
      <c r="B2596" s="467"/>
      <c r="C2596" s="468" t="s">
        <v>5690</v>
      </c>
      <c r="D2596" s="467" t="s">
        <v>229</v>
      </c>
      <c r="E2596" s="467" t="s">
        <v>259</v>
      </c>
      <c r="F2596" s="472">
        <v>43646</v>
      </c>
      <c r="G2596" s="467" t="s">
        <v>855</v>
      </c>
      <c r="H2596" s="467" t="s">
        <v>2402</v>
      </c>
      <c r="I2596" s="467" t="s">
        <v>2201</v>
      </c>
      <c r="J2596" s="467" t="s">
        <v>1386</v>
      </c>
      <c r="K2596" s="467">
        <v>3.96</v>
      </c>
      <c r="L2596" s="467" t="s">
        <v>10</v>
      </c>
      <c r="M2596" s="467">
        <v>5</v>
      </c>
      <c r="N2596" s="467" t="s">
        <v>1387</v>
      </c>
      <c r="O2596" s="467" t="s">
        <v>2854</v>
      </c>
      <c r="P2596" s="467" t="s">
        <v>307</v>
      </c>
      <c r="Q2596" s="467" t="s">
        <v>2168</v>
      </c>
      <c r="R2596" s="467" t="s">
        <v>2168</v>
      </c>
      <c r="S2596" s="467" t="s">
        <v>61</v>
      </c>
      <c r="T2596" s="467" t="s">
        <v>240</v>
      </c>
      <c r="U2596" s="467" t="s">
        <v>302</v>
      </c>
      <c r="V2596" s="467">
        <v>4.4800000000000004</v>
      </c>
      <c r="W2596" s="467">
        <v>5</v>
      </c>
    </row>
    <row r="2597" spans="1:23">
      <c r="A2597" s="467"/>
      <c r="B2597" s="467"/>
      <c r="C2597" s="468" t="s">
        <v>5691</v>
      </c>
      <c r="D2597" s="467" t="s">
        <v>229</v>
      </c>
      <c r="E2597" s="467" t="s">
        <v>259</v>
      </c>
      <c r="F2597" s="472">
        <v>43646</v>
      </c>
      <c r="G2597" s="467" t="s">
        <v>914</v>
      </c>
      <c r="H2597" s="467" t="s">
        <v>2402</v>
      </c>
      <c r="I2597" s="467" t="s">
        <v>2201</v>
      </c>
      <c r="J2597" s="467" t="s">
        <v>1388</v>
      </c>
      <c r="K2597" s="467">
        <v>8.52</v>
      </c>
      <c r="L2597" s="467" t="s">
        <v>10</v>
      </c>
      <c r="M2597" s="467">
        <v>10.75</v>
      </c>
      <c r="N2597" s="467" t="s">
        <v>544</v>
      </c>
      <c r="O2597" s="467" t="s">
        <v>4448</v>
      </c>
      <c r="P2597" s="467" t="s">
        <v>307</v>
      </c>
      <c r="Q2597" s="467" t="s">
        <v>2168</v>
      </c>
      <c r="R2597" s="467" t="s">
        <v>2168</v>
      </c>
      <c r="S2597" s="467" t="s">
        <v>61</v>
      </c>
      <c r="T2597" s="467" t="s">
        <v>240</v>
      </c>
      <c r="U2597" s="467" t="s">
        <v>302</v>
      </c>
      <c r="V2597" s="467">
        <v>9.64</v>
      </c>
      <c r="W2597" s="467">
        <v>10.75</v>
      </c>
    </row>
    <row r="2598" spans="1:23">
      <c r="A2598" s="467"/>
      <c r="B2598" s="467"/>
      <c r="C2598" s="468" t="s">
        <v>5692</v>
      </c>
      <c r="D2598" s="467" t="s">
        <v>229</v>
      </c>
      <c r="E2598" s="467" t="s">
        <v>259</v>
      </c>
      <c r="F2598" s="472">
        <v>43646</v>
      </c>
      <c r="G2598" s="467" t="s">
        <v>914</v>
      </c>
      <c r="H2598" s="467" t="s">
        <v>2402</v>
      </c>
      <c r="I2598" s="467" t="s">
        <v>2201</v>
      </c>
      <c r="J2598" s="467" t="s">
        <v>1389</v>
      </c>
      <c r="K2598" s="467">
        <v>47.53</v>
      </c>
      <c r="L2598" s="467" t="s">
        <v>10</v>
      </c>
      <c r="M2598" s="467">
        <v>60</v>
      </c>
      <c r="N2598" s="467" t="s">
        <v>544</v>
      </c>
      <c r="O2598" s="467" t="s">
        <v>4448</v>
      </c>
      <c r="P2598" s="467" t="s">
        <v>307</v>
      </c>
      <c r="Q2598" s="467" t="s">
        <v>2168</v>
      </c>
      <c r="R2598" s="467" t="s">
        <v>2168</v>
      </c>
      <c r="S2598" s="467" t="s">
        <v>61</v>
      </c>
      <c r="T2598" s="467" t="s">
        <v>240</v>
      </c>
      <c r="U2598" s="467" t="s">
        <v>302</v>
      </c>
      <c r="V2598" s="467">
        <v>53.78</v>
      </c>
      <c r="W2598" s="467">
        <v>60</v>
      </c>
    </row>
    <row r="2599" spans="1:23">
      <c r="A2599" s="467"/>
      <c r="B2599" s="467"/>
      <c r="C2599" s="468" t="s">
        <v>5693</v>
      </c>
      <c r="D2599" s="467" t="s">
        <v>229</v>
      </c>
      <c r="E2599" s="467" t="s">
        <v>259</v>
      </c>
      <c r="F2599" s="472">
        <v>43799</v>
      </c>
      <c r="G2599" s="467" t="s">
        <v>2274</v>
      </c>
      <c r="H2599" s="467" t="s">
        <v>5694</v>
      </c>
      <c r="I2599" s="467" t="s">
        <v>2270</v>
      </c>
      <c r="J2599" s="467" t="s">
        <v>5695</v>
      </c>
      <c r="K2599" s="467">
        <v>25.54</v>
      </c>
      <c r="L2599" s="467" t="s">
        <v>10</v>
      </c>
      <c r="M2599" s="467">
        <v>33.049999999999997</v>
      </c>
      <c r="N2599" s="467" t="s">
        <v>664</v>
      </c>
      <c r="O2599" s="467" t="s">
        <v>5602</v>
      </c>
      <c r="P2599" s="467" t="s">
        <v>307</v>
      </c>
      <c r="Q2599" s="467" t="s">
        <v>2168</v>
      </c>
      <c r="R2599" s="467" t="s">
        <v>2168</v>
      </c>
      <c r="S2599" s="467" t="s">
        <v>61</v>
      </c>
      <c r="T2599" s="467" t="s">
        <v>240</v>
      </c>
      <c r="U2599" s="467" t="s">
        <v>2272</v>
      </c>
      <c r="V2599" s="467">
        <v>29.63</v>
      </c>
      <c r="W2599" s="467">
        <v>33.049999999999997</v>
      </c>
    </row>
    <row r="2600" spans="1:23">
      <c r="A2600" s="467"/>
      <c r="B2600" s="467"/>
      <c r="C2600" s="468" t="s">
        <v>5696</v>
      </c>
      <c r="D2600" s="467" t="s">
        <v>229</v>
      </c>
      <c r="E2600" s="467" t="s">
        <v>259</v>
      </c>
      <c r="F2600" s="472">
        <v>43830</v>
      </c>
      <c r="G2600" s="467" t="s">
        <v>2395</v>
      </c>
      <c r="H2600" s="467" t="s">
        <v>5694</v>
      </c>
      <c r="I2600" s="467" t="s">
        <v>2397</v>
      </c>
      <c r="J2600" s="467" t="s">
        <v>5697</v>
      </c>
      <c r="K2600" s="467">
        <v>14.03</v>
      </c>
      <c r="L2600" s="467" t="s">
        <v>10</v>
      </c>
      <c r="M2600" s="467">
        <v>18.149999999999999</v>
      </c>
      <c r="N2600" s="467" t="s">
        <v>664</v>
      </c>
      <c r="O2600" s="467" t="s">
        <v>5602</v>
      </c>
      <c r="P2600" s="467" t="s">
        <v>307</v>
      </c>
      <c r="Q2600" s="467" t="s">
        <v>2168</v>
      </c>
      <c r="R2600" s="467" t="s">
        <v>2168</v>
      </c>
      <c r="S2600" s="467" t="s">
        <v>61</v>
      </c>
      <c r="T2600" s="467" t="s">
        <v>240</v>
      </c>
      <c r="U2600" s="467" t="s">
        <v>302</v>
      </c>
      <c r="V2600" s="467">
        <v>16.47</v>
      </c>
      <c r="W2600" s="467">
        <v>18.149999999999999</v>
      </c>
    </row>
    <row r="2601" spans="1:23">
      <c r="A2601" s="467"/>
      <c r="B2601" s="467"/>
      <c r="C2601" s="468" t="s">
        <v>5698</v>
      </c>
      <c r="D2601" s="467" t="s">
        <v>230</v>
      </c>
      <c r="E2601" s="467" t="s">
        <v>259</v>
      </c>
      <c r="F2601" s="472">
        <v>43496</v>
      </c>
      <c r="G2601" s="467" t="s">
        <v>691</v>
      </c>
      <c r="H2601" s="467" t="s">
        <v>3005</v>
      </c>
      <c r="I2601" s="467" t="s">
        <v>3006</v>
      </c>
      <c r="J2601" s="467" t="s">
        <v>692</v>
      </c>
      <c r="K2601" s="467">
        <v>84.25</v>
      </c>
      <c r="L2601" s="467" t="s">
        <v>10</v>
      </c>
      <c r="M2601" s="467">
        <v>107.5</v>
      </c>
      <c r="N2601" s="467" t="s">
        <v>399</v>
      </c>
      <c r="O2601" s="467" t="s">
        <v>2540</v>
      </c>
      <c r="P2601" s="467" t="s">
        <v>307</v>
      </c>
      <c r="Q2601" s="467" t="s">
        <v>2168</v>
      </c>
      <c r="R2601" s="467" t="s">
        <v>2168</v>
      </c>
      <c r="S2601" s="467" t="s">
        <v>61</v>
      </c>
      <c r="T2601" s="467" t="s">
        <v>240</v>
      </c>
      <c r="U2601" s="467" t="s">
        <v>302</v>
      </c>
      <c r="V2601" s="467">
        <v>93.33</v>
      </c>
      <c r="W2601" s="467">
        <v>107.5</v>
      </c>
    </row>
    <row r="2602" spans="1:23">
      <c r="A2602" s="467"/>
      <c r="B2602" s="467"/>
      <c r="C2602" s="468" t="s">
        <v>5699</v>
      </c>
      <c r="D2602" s="467" t="s">
        <v>230</v>
      </c>
      <c r="E2602" s="467" t="s">
        <v>259</v>
      </c>
      <c r="F2602" s="472">
        <v>43496</v>
      </c>
      <c r="G2602" s="467" t="s">
        <v>392</v>
      </c>
      <c r="H2602" s="467" t="s">
        <v>3005</v>
      </c>
      <c r="I2602" s="467" t="s">
        <v>3006</v>
      </c>
      <c r="J2602" s="467" t="s">
        <v>693</v>
      </c>
      <c r="K2602" s="467">
        <v>25.39</v>
      </c>
      <c r="L2602" s="467" t="s">
        <v>10</v>
      </c>
      <c r="M2602" s="467">
        <v>32.4</v>
      </c>
      <c r="N2602" s="467" t="s">
        <v>694</v>
      </c>
      <c r="O2602" s="467" t="s">
        <v>5608</v>
      </c>
      <c r="P2602" s="467" t="s">
        <v>307</v>
      </c>
      <c r="Q2602" s="467" t="s">
        <v>2168</v>
      </c>
      <c r="R2602" s="467" t="s">
        <v>2168</v>
      </c>
      <c r="S2602" s="467" t="s">
        <v>61</v>
      </c>
      <c r="T2602" s="467" t="s">
        <v>240</v>
      </c>
      <c r="U2602" s="467" t="s">
        <v>302</v>
      </c>
      <c r="V2602" s="467">
        <v>28.13</v>
      </c>
      <c r="W2602" s="467">
        <v>32.4</v>
      </c>
    </row>
    <row r="2603" spans="1:23">
      <c r="A2603" s="467"/>
      <c r="B2603" s="467"/>
      <c r="C2603" s="468" t="s">
        <v>5700</v>
      </c>
      <c r="D2603" s="467" t="s">
        <v>230</v>
      </c>
      <c r="E2603" s="467" t="s">
        <v>259</v>
      </c>
      <c r="F2603" s="472">
        <v>43496</v>
      </c>
      <c r="G2603" s="467" t="s">
        <v>691</v>
      </c>
      <c r="H2603" s="467" t="s">
        <v>3005</v>
      </c>
      <c r="I2603" s="467" t="s">
        <v>3006</v>
      </c>
      <c r="J2603" s="467" t="s">
        <v>695</v>
      </c>
      <c r="K2603" s="467">
        <v>269.58999999999997</v>
      </c>
      <c r="L2603" s="467" t="s">
        <v>10</v>
      </c>
      <c r="M2603" s="467">
        <v>344</v>
      </c>
      <c r="N2603" s="467" t="s">
        <v>694</v>
      </c>
      <c r="O2603" s="467" t="s">
        <v>5608</v>
      </c>
      <c r="P2603" s="467" t="s">
        <v>307</v>
      </c>
      <c r="Q2603" s="467" t="s">
        <v>2168</v>
      </c>
      <c r="R2603" s="467" t="s">
        <v>2168</v>
      </c>
      <c r="S2603" s="467" t="s">
        <v>61</v>
      </c>
      <c r="T2603" s="467" t="s">
        <v>240</v>
      </c>
      <c r="U2603" s="467" t="s">
        <v>302</v>
      </c>
      <c r="V2603" s="467">
        <v>298.64</v>
      </c>
      <c r="W2603" s="467">
        <v>344</v>
      </c>
    </row>
    <row r="2604" spans="1:23">
      <c r="A2604" s="467"/>
      <c r="B2604" s="467"/>
      <c r="C2604" s="468" t="s">
        <v>5701</v>
      </c>
      <c r="D2604" s="467" t="s">
        <v>230</v>
      </c>
      <c r="E2604" s="467" t="s">
        <v>259</v>
      </c>
      <c r="F2604" s="472">
        <v>43524</v>
      </c>
      <c r="G2604" s="467" t="s">
        <v>696</v>
      </c>
      <c r="H2604" s="467" t="s">
        <v>2824</v>
      </c>
      <c r="I2604" s="467" t="s">
        <v>2825</v>
      </c>
      <c r="J2604" s="467" t="s">
        <v>697</v>
      </c>
      <c r="K2604" s="467">
        <v>81.849999999999994</v>
      </c>
      <c r="L2604" s="467" t="s">
        <v>10</v>
      </c>
      <c r="M2604" s="467">
        <v>107.5</v>
      </c>
      <c r="N2604" s="467" t="s">
        <v>399</v>
      </c>
      <c r="O2604" s="467" t="s">
        <v>2540</v>
      </c>
      <c r="P2604" s="467" t="s">
        <v>307</v>
      </c>
      <c r="Q2604" s="467" t="s">
        <v>2168</v>
      </c>
      <c r="R2604" s="467" t="s">
        <v>2168</v>
      </c>
      <c r="S2604" s="467" t="s">
        <v>61</v>
      </c>
      <c r="T2604" s="467" t="s">
        <v>240</v>
      </c>
      <c r="U2604" s="467" t="s">
        <v>302</v>
      </c>
      <c r="V2604" s="467">
        <v>93.72</v>
      </c>
      <c r="W2604" s="467">
        <v>107.5</v>
      </c>
    </row>
    <row r="2605" spans="1:23">
      <c r="A2605" s="467"/>
      <c r="B2605" s="467"/>
      <c r="C2605" s="468" t="s">
        <v>5702</v>
      </c>
      <c r="D2605" s="467" t="s">
        <v>230</v>
      </c>
      <c r="E2605" s="467" t="s">
        <v>259</v>
      </c>
      <c r="F2605" s="472">
        <v>43524</v>
      </c>
      <c r="G2605" s="467" t="s">
        <v>698</v>
      </c>
      <c r="H2605" s="467" t="s">
        <v>2824</v>
      </c>
      <c r="I2605" s="467" t="s">
        <v>2825</v>
      </c>
      <c r="J2605" s="467" t="s">
        <v>699</v>
      </c>
      <c r="K2605" s="467">
        <v>22.84</v>
      </c>
      <c r="L2605" s="467" t="s">
        <v>10</v>
      </c>
      <c r="M2605" s="467">
        <v>30</v>
      </c>
      <c r="N2605" s="467" t="s">
        <v>700</v>
      </c>
      <c r="O2605" s="467" t="s">
        <v>2899</v>
      </c>
      <c r="P2605" s="467" t="s">
        <v>307</v>
      </c>
      <c r="Q2605" s="467" t="s">
        <v>2168</v>
      </c>
      <c r="R2605" s="467" t="s">
        <v>2168</v>
      </c>
      <c r="S2605" s="467" t="s">
        <v>61</v>
      </c>
      <c r="T2605" s="467" t="s">
        <v>240</v>
      </c>
      <c r="U2605" s="467" t="s">
        <v>302</v>
      </c>
      <c r="V2605" s="467">
        <v>26.15</v>
      </c>
      <c r="W2605" s="467">
        <v>30</v>
      </c>
    </row>
    <row r="2606" spans="1:23">
      <c r="A2606" s="467"/>
      <c r="B2606" s="467"/>
      <c r="C2606" s="468" t="s">
        <v>5703</v>
      </c>
      <c r="D2606" s="467" t="s">
        <v>230</v>
      </c>
      <c r="E2606" s="467" t="s">
        <v>259</v>
      </c>
      <c r="F2606" s="472">
        <v>43524</v>
      </c>
      <c r="G2606" s="467" t="s">
        <v>696</v>
      </c>
      <c r="H2606" s="467" t="s">
        <v>2824</v>
      </c>
      <c r="I2606" s="467" t="s">
        <v>2825</v>
      </c>
      <c r="J2606" s="467" t="s">
        <v>701</v>
      </c>
      <c r="K2606" s="467">
        <v>261.89999999999998</v>
      </c>
      <c r="L2606" s="467" t="s">
        <v>10</v>
      </c>
      <c r="M2606" s="467">
        <v>344</v>
      </c>
      <c r="N2606" s="467" t="s">
        <v>694</v>
      </c>
      <c r="O2606" s="467" t="s">
        <v>5608</v>
      </c>
      <c r="P2606" s="467" t="s">
        <v>307</v>
      </c>
      <c r="Q2606" s="467" t="s">
        <v>2168</v>
      </c>
      <c r="R2606" s="467" t="s">
        <v>2168</v>
      </c>
      <c r="S2606" s="467" t="s">
        <v>61</v>
      </c>
      <c r="T2606" s="467" t="s">
        <v>240</v>
      </c>
      <c r="U2606" s="467" t="s">
        <v>302</v>
      </c>
      <c r="V2606" s="467">
        <v>299.87</v>
      </c>
      <c r="W2606" s="467">
        <v>344</v>
      </c>
    </row>
    <row r="2607" spans="1:23">
      <c r="A2607" s="467"/>
      <c r="B2607" s="467"/>
      <c r="C2607" s="468" t="s">
        <v>5704</v>
      </c>
      <c r="D2607" s="467" t="s">
        <v>230</v>
      </c>
      <c r="E2607" s="467" t="s">
        <v>259</v>
      </c>
      <c r="F2607" s="472">
        <v>43555</v>
      </c>
      <c r="G2607" s="467" t="s">
        <v>702</v>
      </c>
      <c r="H2607" s="467" t="s">
        <v>3084</v>
      </c>
      <c r="I2607" s="467" t="s">
        <v>2170</v>
      </c>
      <c r="J2607" s="467" t="s">
        <v>703</v>
      </c>
      <c r="K2607" s="467">
        <v>80.97</v>
      </c>
      <c r="L2607" s="467" t="s">
        <v>10</v>
      </c>
      <c r="M2607" s="467">
        <v>107.5</v>
      </c>
      <c r="N2607" s="467" t="s">
        <v>399</v>
      </c>
      <c r="O2607" s="467" t="s">
        <v>2540</v>
      </c>
      <c r="P2607" s="467" t="s">
        <v>307</v>
      </c>
      <c r="Q2607" s="467" t="s">
        <v>2168</v>
      </c>
      <c r="R2607" s="467" t="s">
        <v>2168</v>
      </c>
      <c r="S2607" s="467" t="s">
        <v>61</v>
      </c>
      <c r="T2607" s="467" t="s">
        <v>240</v>
      </c>
      <c r="U2607" s="467" t="s">
        <v>302</v>
      </c>
      <c r="V2607" s="467">
        <v>94.7</v>
      </c>
      <c r="W2607" s="467">
        <v>107.5</v>
      </c>
    </row>
    <row r="2608" spans="1:23">
      <c r="A2608" s="467"/>
      <c r="B2608" s="467"/>
      <c r="C2608" s="468" t="s">
        <v>5705</v>
      </c>
      <c r="D2608" s="467" t="s">
        <v>230</v>
      </c>
      <c r="E2608" s="467" t="s">
        <v>259</v>
      </c>
      <c r="F2608" s="472">
        <v>43555</v>
      </c>
      <c r="G2608" s="467" t="s">
        <v>702</v>
      </c>
      <c r="H2608" s="467" t="s">
        <v>3084</v>
      </c>
      <c r="I2608" s="467" t="s">
        <v>2170</v>
      </c>
      <c r="J2608" s="467" t="s">
        <v>704</v>
      </c>
      <c r="K2608" s="467">
        <v>259.11</v>
      </c>
      <c r="L2608" s="467" t="s">
        <v>10</v>
      </c>
      <c r="M2608" s="467">
        <v>344</v>
      </c>
      <c r="N2608" s="467" t="s">
        <v>694</v>
      </c>
      <c r="O2608" s="467" t="s">
        <v>5608</v>
      </c>
      <c r="P2608" s="467" t="s">
        <v>307</v>
      </c>
      <c r="Q2608" s="467" t="s">
        <v>2168</v>
      </c>
      <c r="R2608" s="467" t="s">
        <v>2168</v>
      </c>
      <c r="S2608" s="467" t="s">
        <v>61</v>
      </c>
      <c r="T2608" s="467" t="s">
        <v>240</v>
      </c>
      <c r="U2608" s="467" t="s">
        <v>302</v>
      </c>
      <c r="V2608" s="467">
        <v>303.04000000000002</v>
      </c>
      <c r="W2608" s="467">
        <v>344</v>
      </c>
    </row>
    <row r="2609" spans="1:23">
      <c r="A2609" s="467"/>
      <c r="B2609" s="467"/>
      <c r="C2609" s="468" t="s">
        <v>5706</v>
      </c>
      <c r="D2609" s="467" t="s">
        <v>230</v>
      </c>
      <c r="E2609" s="467" t="s">
        <v>259</v>
      </c>
      <c r="F2609" s="472">
        <v>43585</v>
      </c>
      <c r="G2609" s="467" t="s">
        <v>1390</v>
      </c>
      <c r="H2609" s="467" t="s">
        <v>2790</v>
      </c>
      <c r="I2609" s="467" t="s">
        <v>2791</v>
      </c>
      <c r="J2609" s="467" t="s">
        <v>1391</v>
      </c>
      <c r="K2609" s="467">
        <v>76.67</v>
      </c>
      <c r="L2609" s="467" t="s">
        <v>10</v>
      </c>
      <c r="M2609" s="467">
        <v>100</v>
      </c>
      <c r="N2609" s="467" t="s">
        <v>700</v>
      </c>
      <c r="O2609" s="467" t="s">
        <v>2899</v>
      </c>
      <c r="P2609" s="467" t="s">
        <v>307</v>
      </c>
      <c r="Q2609" s="467" t="s">
        <v>2168</v>
      </c>
      <c r="R2609" s="467" t="s">
        <v>2168</v>
      </c>
      <c r="S2609" s="467" t="s">
        <v>61</v>
      </c>
      <c r="T2609" s="467" t="s">
        <v>240</v>
      </c>
      <c r="U2609" s="467" t="s">
        <v>302</v>
      </c>
      <c r="V2609" s="467">
        <v>89.61</v>
      </c>
      <c r="W2609" s="467">
        <v>100</v>
      </c>
    </row>
    <row r="2610" spans="1:23">
      <c r="A2610" s="467"/>
      <c r="B2610" s="467"/>
      <c r="C2610" s="468" t="s">
        <v>5707</v>
      </c>
      <c r="D2610" s="467" t="s">
        <v>230</v>
      </c>
      <c r="E2610" s="467" t="s">
        <v>259</v>
      </c>
      <c r="F2610" s="472">
        <v>43585</v>
      </c>
      <c r="G2610" s="467" t="s">
        <v>1390</v>
      </c>
      <c r="H2610" s="467" t="s">
        <v>2790</v>
      </c>
      <c r="I2610" s="467" t="s">
        <v>2791</v>
      </c>
      <c r="J2610" s="467" t="s">
        <v>1392</v>
      </c>
      <c r="K2610" s="467">
        <v>46</v>
      </c>
      <c r="L2610" s="467" t="s">
        <v>10</v>
      </c>
      <c r="M2610" s="467">
        <v>60</v>
      </c>
      <c r="N2610" s="467" t="s">
        <v>700</v>
      </c>
      <c r="O2610" s="467" t="s">
        <v>2899</v>
      </c>
      <c r="P2610" s="467" t="s">
        <v>307</v>
      </c>
      <c r="Q2610" s="467" t="s">
        <v>2168</v>
      </c>
      <c r="R2610" s="467" t="s">
        <v>2168</v>
      </c>
      <c r="S2610" s="467" t="s">
        <v>61</v>
      </c>
      <c r="T2610" s="467" t="s">
        <v>495</v>
      </c>
      <c r="U2610" s="467" t="s">
        <v>206</v>
      </c>
      <c r="V2610" s="467">
        <v>53.77</v>
      </c>
      <c r="W2610" s="467">
        <v>60</v>
      </c>
    </row>
    <row r="2611" spans="1:23">
      <c r="A2611" s="467"/>
      <c r="B2611" s="467"/>
      <c r="C2611" s="468" t="s">
        <v>5708</v>
      </c>
      <c r="D2611" s="467" t="s">
        <v>230</v>
      </c>
      <c r="E2611" s="467" t="s">
        <v>259</v>
      </c>
      <c r="F2611" s="472">
        <v>43585</v>
      </c>
      <c r="G2611" s="467" t="s">
        <v>1390</v>
      </c>
      <c r="H2611" s="467" t="s">
        <v>2790</v>
      </c>
      <c r="I2611" s="467" t="s">
        <v>2791</v>
      </c>
      <c r="J2611" s="467" t="s">
        <v>1393</v>
      </c>
      <c r="K2611" s="467">
        <v>46</v>
      </c>
      <c r="L2611" s="467" t="s">
        <v>10</v>
      </c>
      <c r="M2611" s="467">
        <v>60</v>
      </c>
      <c r="N2611" s="467" t="s">
        <v>700</v>
      </c>
      <c r="O2611" s="467" t="s">
        <v>2899</v>
      </c>
      <c r="P2611" s="467" t="s">
        <v>307</v>
      </c>
      <c r="Q2611" s="467" t="s">
        <v>2168</v>
      </c>
      <c r="R2611" s="467" t="s">
        <v>2168</v>
      </c>
      <c r="S2611" s="467" t="s">
        <v>61</v>
      </c>
      <c r="T2611" s="467" t="s">
        <v>495</v>
      </c>
      <c r="U2611" s="467" t="s">
        <v>206</v>
      </c>
      <c r="V2611" s="467">
        <v>53.77</v>
      </c>
      <c r="W2611" s="467">
        <v>60</v>
      </c>
    </row>
    <row r="2612" spans="1:23">
      <c r="A2612" s="467"/>
      <c r="B2612" s="467"/>
      <c r="C2612" s="468" t="s">
        <v>5709</v>
      </c>
      <c r="D2612" s="467" t="s">
        <v>230</v>
      </c>
      <c r="E2612" s="467" t="s">
        <v>259</v>
      </c>
      <c r="F2612" s="472">
        <v>43585</v>
      </c>
      <c r="G2612" s="467" t="s">
        <v>1390</v>
      </c>
      <c r="H2612" s="467" t="s">
        <v>2790</v>
      </c>
      <c r="I2612" s="467" t="s">
        <v>2791</v>
      </c>
      <c r="J2612" s="467" t="s">
        <v>1394</v>
      </c>
      <c r="K2612" s="467">
        <v>23</v>
      </c>
      <c r="L2612" s="467" t="s">
        <v>10</v>
      </c>
      <c r="M2612" s="467">
        <v>30</v>
      </c>
      <c r="N2612" s="467" t="s">
        <v>700</v>
      </c>
      <c r="O2612" s="467" t="s">
        <v>2899</v>
      </c>
      <c r="P2612" s="467" t="s">
        <v>307</v>
      </c>
      <c r="Q2612" s="467" t="s">
        <v>2168</v>
      </c>
      <c r="R2612" s="467" t="s">
        <v>2168</v>
      </c>
      <c r="S2612" s="467" t="s">
        <v>61</v>
      </c>
      <c r="T2612" s="467" t="s">
        <v>495</v>
      </c>
      <c r="U2612" s="467" t="s">
        <v>206</v>
      </c>
      <c r="V2612" s="467">
        <v>26.88</v>
      </c>
      <c r="W2612" s="467">
        <v>30</v>
      </c>
    </row>
    <row r="2613" spans="1:23">
      <c r="A2613" s="467"/>
      <c r="B2613" s="467"/>
      <c r="C2613" s="468" t="s">
        <v>5710</v>
      </c>
      <c r="D2613" s="467" t="s">
        <v>230</v>
      </c>
      <c r="E2613" s="467" t="s">
        <v>259</v>
      </c>
      <c r="F2613" s="472">
        <v>43585</v>
      </c>
      <c r="G2613" s="467" t="s">
        <v>1390</v>
      </c>
      <c r="H2613" s="467" t="s">
        <v>2790</v>
      </c>
      <c r="I2613" s="467" t="s">
        <v>2791</v>
      </c>
      <c r="J2613" s="467" t="s">
        <v>1395</v>
      </c>
      <c r="K2613" s="467">
        <v>15.33</v>
      </c>
      <c r="L2613" s="467" t="s">
        <v>10</v>
      </c>
      <c r="M2613" s="467">
        <v>20</v>
      </c>
      <c r="N2613" s="467" t="s">
        <v>700</v>
      </c>
      <c r="O2613" s="467" t="s">
        <v>2899</v>
      </c>
      <c r="P2613" s="467" t="s">
        <v>307</v>
      </c>
      <c r="Q2613" s="467" t="s">
        <v>2168</v>
      </c>
      <c r="R2613" s="467" t="s">
        <v>2168</v>
      </c>
      <c r="S2613" s="467" t="s">
        <v>61</v>
      </c>
      <c r="T2613" s="467" t="s">
        <v>495</v>
      </c>
      <c r="U2613" s="467" t="s">
        <v>206</v>
      </c>
      <c r="V2613" s="467">
        <v>17.920000000000002</v>
      </c>
      <c r="W2613" s="467">
        <v>20</v>
      </c>
    </row>
    <row r="2614" spans="1:23">
      <c r="A2614" s="467"/>
      <c r="B2614" s="467"/>
      <c r="C2614" s="468" t="s">
        <v>5711</v>
      </c>
      <c r="D2614" s="467" t="s">
        <v>230</v>
      </c>
      <c r="E2614" s="467" t="s">
        <v>259</v>
      </c>
      <c r="F2614" s="472">
        <v>43585</v>
      </c>
      <c r="G2614" s="467" t="s">
        <v>1390</v>
      </c>
      <c r="H2614" s="467" t="s">
        <v>2790</v>
      </c>
      <c r="I2614" s="467" t="s">
        <v>2791</v>
      </c>
      <c r="J2614" s="467" t="s">
        <v>1396</v>
      </c>
      <c r="K2614" s="467">
        <v>12.96</v>
      </c>
      <c r="L2614" s="467" t="s">
        <v>10</v>
      </c>
      <c r="M2614" s="467">
        <v>16.899999999999999</v>
      </c>
      <c r="N2614" s="467" t="s">
        <v>700</v>
      </c>
      <c r="O2614" s="467" t="s">
        <v>2899</v>
      </c>
      <c r="P2614" s="467" t="s">
        <v>307</v>
      </c>
      <c r="Q2614" s="467" t="s">
        <v>2168</v>
      </c>
      <c r="R2614" s="467" t="s">
        <v>2168</v>
      </c>
      <c r="S2614" s="467" t="s">
        <v>61</v>
      </c>
      <c r="T2614" s="467" t="s">
        <v>495</v>
      </c>
      <c r="U2614" s="467" t="s">
        <v>206</v>
      </c>
      <c r="V2614" s="467">
        <v>15.15</v>
      </c>
      <c r="W2614" s="467">
        <v>16.899999999999999</v>
      </c>
    </row>
    <row r="2615" spans="1:23">
      <c r="A2615" s="467"/>
      <c r="B2615" s="467"/>
      <c r="C2615" s="468" t="s">
        <v>5712</v>
      </c>
      <c r="D2615" s="467" t="s">
        <v>230</v>
      </c>
      <c r="E2615" s="467" t="s">
        <v>259</v>
      </c>
      <c r="F2615" s="472">
        <v>43585</v>
      </c>
      <c r="G2615" s="467" t="s">
        <v>1390</v>
      </c>
      <c r="H2615" s="467" t="s">
        <v>2790</v>
      </c>
      <c r="I2615" s="467" t="s">
        <v>2791</v>
      </c>
      <c r="J2615" s="467" t="s">
        <v>1397</v>
      </c>
      <c r="K2615" s="467">
        <v>27.53</v>
      </c>
      <c r="L2615" s="467" t="s">
        <v>10</v>
      </c>
      <c r="M2615" s="467">
        <v>35.9</v>
      </c>
      <c r="N2615" s="467" t="s">
        <v>700</v>
      </c>
      <c r="O2615" s="467" t="s">
        <v>2899</v>
      </c>
      <c r="P2615" s="467" t="s">
        <v>307</v>
      </c>
      <c r="Q2615" s="467" t="s">
        <v>2168</v>
      </c>
      <c r="R2615" s="467" t="s">
        <v>2168</v>
      </c>
      <c r="S2615" s="467" t="s">
        <v>61</v>
      </c>
      <c r="T2615" s="467" t="s">
        <v>495</v>
      </c>
      <c r="U2615" s="467" t="s">
        <v>206</v>
      </c>
      <c r="V2615" s="467">
        <v>32.18</v>
      </c>
      <c r="W2615" s="467">
        <v>35.9</v>
      </c>
    </row>
    <row r="2616" spans="1:23">
      <c r="A2616" s="467"/>
      <c r="B2616" s="467"/>
      <c r="C2616" s="468" t="s">
        <v>5713</v>
      </c>
      <c r="D2616" s="467" t="s">
        <v>230</v>
      </c>
      <c r="E2616" s="467" t="s">
        <v>259</v>
      </c>
      <c r="F2616" s="472">
        <v>43585</v>
      </c>
      <c r="G2616" s="467" t="s">
        <v>1390</v>
      </c>
      <c r="H2616" s="467" t="s">
        <v>2790</v>
      </c>
      <c r="I2616" s="467" t="s">
        <v>2791</v>
      </c>
      <c r="J2616" s="467" t="s">
        <v>1398</v>
      </c>
      <c r="K2616" s="467">
        <v>13.03</v>
      </c>
      <c r="L2616" s="467" t="s">
        <v>10</v>
      </c>
      <c r="M2616" s="467">
        <v>17</v>
      </c>
      <c r="N2616" s="467" t="s">
        <v>700</v>
      </c>
      <c r="O2616" s="467" t="s">
        <v>2899</v>
      </c>
      <c r="P2616" s="467" t="s">
        <v>307</v>
      </c>
      <c r="Q2616" s="467" t="s">
        <v>2168</v>
      </c>
      <c r="R2616" s="467" t="s">
        <v>2168</v>
      </c>
      <c r="S2616" s="467" t="s">
        <v>61</v>
      </c>
      <c r="T2616" s="467" t="s">
        <v>240</v>
      </c>
      <c r="U2616" s="467" t="s">
        <v>302</v>
      </c>
      <c r="V2616" s="467">
        <v>15.23</v>
      </c>
      <c r="W2616" s="467">
        <v>17</v>
      </c>
    </row>
    <row r="2617" spans="1:23">
      <c r="A2617" s="467"/>
      <c r="B2617" s="467"/>
      <c r="C2617" s="468" t="s">
        <v>5714</v>
      </c>
      <c r="D2617" s="467" t="s">
        <v>230</v>
      </c>
      <c r="E2617" s="467" t="s">
        <v>259</v>
      </c>
      <c r="F2617" s="472">
        <v>43585</v>
      </c>
      <c r="G2617" s="467" t="s">
        <v>977</v>
      </c>
      <c r="H2617" s="467" t="s">
        <v>2790</v>
      </c>
      <c r="I2617" s="467" t="s">
        <v>2791</v>
      </c>
      <c r="J2617" s="467" t="s">
        <v>1399</v>
      </c>
      <c r="K2617" s="467">
        <v>6.09</v>
      </c>
      <c r="L2617" s="467" t="s">
        <v>10</v>
      </c>
      <c r="M2617" s="467">
        <v>7.94</v>
      </c>
      <c r="N2617" s="467" t="s">
        <v>694</v>
      </c>
      <c r="O2617" s="467" t="s">
        <v>5608</v>
      </c>
      <c r="P2617" s="467" t="s">
        <v>307</v>
      </c>
      <c r="Q2617" s="467" t="s">
        <v>2168</v>
      </c>
      <c r="R2617" s="467" t="s">
        <v>2168</v>
      </c>
      <c r="S2617" s="467" t="s">
        <v>61</v>
      </c>
      <c r="T2617" s="467" t="s">
        <v>240</v>
      </c>
      <c r="U2617" s="467" t="s">
        <v>302</v>
      </c>
      <c r="V2617" s="467">
        <v>7.12</v>
      </c>
      <c r="W2617" s="467">
        <v>7.94</v>
      </c>
    </row>
    <row r="2618" spans="1:23">
      <c r="A2618" s="467"/>
      <c r="B2618" s="467"/>
      <c r="C2618" s="468" t="s">
        <v>5715</v>
      </c>
      <c r="D2618" s="467" t="s">
        <v>230</v>
      </c>
      <c r="E2618" s="467" t="s">
        <v>259</v>
      </c>
      <c r="F2618" s="472">
        <v>43585</v>
      </c>
      <c r="G2618" s="467" t="s">
        <v>1400</v>
      </c>
      <c r="H2618" s="467" t="s">
        <v>2790</v>
      </c>
      <c r="I2618" s="467" t="s">
        <v>2791</v>
      </c>
      <c r="J2618" s="467" t="s">
        <v>1401</v>
      </c>
      <c r="K2618" s="467">
        <v>53.41</v>
      </c>
      <c r="L2618" s="467" t="s">
        <v>10</v>
      </c>
      <c r="M2618" s="467">
        <v>69.66</v>
      </c>
      <c r="N2618" s="467" t="s">
        <v>694</v>
      </c>
      <c r="O2618" s="467" t="s">
        <v>5608</v>
      </c>
      <c r="P2618" s="467" t="s">
        <v>307</v>
      </c>
      <c r="Q2618" s="467" t="s">
        <v>2168</v>
      </c>
      <c r="R2618" s="467" t="s">
        <v>2168</v>
      </c>
      <c r="S2618" s="467" t="s">
        <v>61</v>
      </c>
      <c r="T2618" s="467" t="s">
        <v>240</v>
      </c>
      <c r="U2618" s="467" t="s">
        <v>302</v>
      </c>
      <c r="V2618" s="467">
        <v>62.43</v>
      </c>
      <c r="W2618" s="467">
        <v>69.66</v>
      </c>
    </row>
    <row r="2619" spans="1:23">
      <c r="A2619" s="467"/>
      <c r="B2619" s="467"/>
      <c r="C2619" s="468" t="s">
        <v>5716</v>
      </c>
      <c r="D2619" s="467" t="s">
        <v>230</v>
      </c>
      <c r="E2619" s="467" t="s">
        <v>259</v>
      </c>
      <c r="F2619" s="472">
        <v>43616</v>
      </c>
      <c r="G2619" s="467" t="s">
        <v>1404</v>
      </c>
      <c r="H2619" s="467" t="s">
        <v>2799</v>
      </c>
      <c r="I2619" s="467" t="s">
        <v>2800</v>
      </c>
      <c r="J2619" s="467" t="s">
        <v>1405</v>
      </c>
      <c r="K2619" s="467">
        <v>82.51</v>
      </c>
      <c r="L2619" s="467" t="s">
        <v>10</v>
      </c>
      <c r="M2619" s="467">
        <v>107.5</v>
      </c>
      <c r="N2619" s="467" t="s">
        <v>399</v>
      </c>
      <c r="O2619" s="467" t="s">
        <v>2540</v>
      </c>
      <c r="P2619" s="467" t="s">
        <v>307</v>
      </c>
      <c r="Q2619" s="467" t="s">
        <v>2168</v>
      </c>
      <c r="R2619" s="467" t="s">
        <v>2168</v>
      </c>
      <c r="S2619" s="467" t="s">
        <v>61</v>
      </c>
      <c r="T2619" s="467" t="s">
        <v>240</v>
      </c>
      <c r="U2619" s="467" t="s">
        <v>302</v>
      </c>
      <c r="V2619" s="467">
        <v>95.56</v>
      </c>
      <c r="W2619" s="467">
        <v>107.5</v>
      </c>
    </row>
    <row r="2620" spans="1:23">
      <c r="A2620" s="467"/>
      <c r="B2620" s="467"/>
      <c r="C2620" s="468" t="s">
        <v>5717</v>
      </c>
      <c r="D2620" s="467" t="s">
        <v>230</v>
      </c>
      <c r="E2620" s="467" t="s">
        <v>259</v>
      </c>
      <c r="F2620" s="472">
        <v>43616</v>
      </c>
      <c r="G2620" s="467" t="s">
        <v>1402</v>
      </c>
      <c r="H2620" s="467" t="s">
        <v>2799</v>
      </c>
      <c r="I2620" s="467" t="s">
        <v>2800</v>
      </c>
      <c r="J2620" s="467" t="s">
        <v>1403</v>
      </c>
      <c r="K2620" s="467">
        <v>82.51</v>
      </c>
      <c r="L2620" s="467" t="s">
        <v>10</v>
      </c>
      <c r="M2620" s="467">
        <v>107.5</v>
      </c>
      <c r="N2620" s="467" t="s">
        <v>399</v>
      </c>
      <c r="O2620" s="467" t="s">
        <v>2540</v>
      </c>
      <c r="P2620" s="467" t="s">
        <v>307</v>
      </c>
      <c r="Q2620" s="467" t="s">
        <v>2168</v>
      </c>
      <c r="R2620" s="467" t="s">
        <v>2168</v>
      </c>
      <c r="S2620" s="467" t="s">
        <v>61</v>
      </c>
      <c r="T2620" s="467" t="s">
        <v>240</v>
      </c>
      <c r="U2620" s="467" t="s">
        <v>302</v>
      </c>
      <c r="V2620" s="467">
        <v>95.56</v>
      </c>
      <c r="W2620" s="467">
        <v>107.5</v>
      </c>
    </row>
    <row r="2621" spans="1:23">
      <c r="A2621" s="467"/>
      <c r="B2621" s="467"/>
      <c r="C2621" s="468" t="s">
        <v>5718</v>
      </c>
      <c r="D2621" s="467" t="s">
        <v>230</v>
      </c>
      <c r="E2621" s="467" t="s">
        <v>259</v>
      </c>
      <c r="F2621" s="472">
        <v>43616</v>
      </c>
      <c r="G2621" s="467" t="s">
        <v>1406</v>
      </c>
      <c r="H2621" s="467" t="s">
        <v>2799</v>
      </c>
      <c r="I2621" s="467" t="s">
        <v>2800</v>
      </c>
      <c r="J2621" s="467" t="s">
        <v>1407</v>
      </c>
      <c r="K2621" s="467">
        <v>38.369999999999997</v>
      </c>
      <c r="L2621" s="467" t="s">
        <v>10</v>
      </c>
      <c r="M2621" s="467">
        <v>50</v>
      </c>
      <c r="N2621" s="467" t="s">
        <v>700</v>
      </c>
      <c r="O2621" s="467" t="s">
        <v>2899</v>
      </c>
      <c r="P2621" s="467" t="s">
        <v>307</v>
      </c>
      <c r="Q2621" s="467" t="s">
        <v>2168</v>
      </c>
      <c r="R2621" s="467" t="s">
        <v>2168</v>
      </c>
      <c r="S2621" s="467" t="s">
        <v>61</v>
      </c>
      <c r="T2621" s="467" t="s">
        <v>240</v>
      </c>
      <c r="U2621" s="467" t="s">
        <v>302</v>
      </c>
      <c r="V2621" s="467">
        <v>44.44</v>
      </c>
      <c r="W2621" s="467">
        <v>50</v>
      </c>
    </row>
    <row r="2622" spans="1:23">
      <c r="A2622" s="467"/>
      <c r="B2622" s="467"/>
      <c r="C2622" s="468" t="s">
        <v>5719</v>
      </c>
      <c r="D2622" s="467" t="s">
        <v>230</v>
      </c>
      <c r="E2622" s="467" t="s">
        <v>259</v>
      </c>
      <c r="F2622" s="472">
        <v>43616</v>
      </c>
      <c r="G2622" s="467" t="s">
        <v>1406</v>
      </c>
      <c r="H2622" s="467" t="s">
        <v>2799</v>
      </c>
      <c r="I2622" s="467" t="s">
        <v>2800</v>
      </c>
      <c r="J2622" s="467" t="s">
        <v>1408</v>
      </c>
      <c r="K2622" s="467">
        <v>23.02</v>
      </c>
      <c r="L2622" s="467" t="s">
        <v>10</v>
      </c>
      <c r="M2622" s="467">
        <v>30</v>
      </c>
      <c r="N2622" s="467" t="s">
        <v>700</v>
      </c>
      <c r="O2622" s="467" t="s">
        <v>2899</v>
      </c>
      <c r="P2622" s="467" t="s">
        <v>307</v>
      </c>
      <c r="Q2622" s="467" t="s">
        <v>2168</v>
      </c>
      <c r="R2622" s="467" t="s">
        <v>2168</v>
      </c>
      <c r="S2622" s="467" t="s">
        <v>61</v>
      </c>
      <c r="T2622" s="467" t="s">
        <v>240</v>
      </c>
      <c r="U2622" s="467" t="s">
        <v>302</v>
      </c>
      <c r="V2622" s="467">
        <v>26.66</v>
      </c>
      <c r="W2622" s="467">
        <v>30</v>
      </c>
    </row>
    <row r="2623" spans="1:23">
      <c r="A2623" s="467"/>
      <c r="B2623" s="467"/>
      <c r="C2623" s="468" t="s">
        <v>5720</v>
      </c>
      <c r="D2623" s="467" t="s">
        <v>230</v>
      </c>
      <c r="E2623" s="467" t="s">
        <v>259</v>
      </c>
      <c r="F2623" s="472">
        <v>43616</v>
      </c>
      <c r="G2623" s="467" t="s">
        <v>1406</v>
      </c>
      <c r="H2623" s="467" t="s">
        <v>2799</v>
      </c>
      <c r="I2623" s="467" t="s">
        <v>2800</v>
      </c>
      <c r="J2623" s="467" t="s">
        <v>1409</v>
      </c>
      <c r="K2623" s="467">
        <v>23.02</v>
      </c>
      <c r="L2623" s="467" t="s">
        <v>10</v>
      </c>
      <c r="M2623" s="467">
        <v>30</v>
      </c>
      <c r="N2623" s="467" t="s">
        <v>700</v>
      </c>
      <c r="O2623" s="467" t="s">
        <v>2899</v>
      </c>
      <c r="P2623" s="467" t="s">
        <v>307</v>
      </c>
      <c r="Q2623" s="467" t="s">
        <v>2168</v>
      </c>
      <c r="R2623" s="467" t="s">
        <v>2168</v>
      </c>
      <c r="S2623" s="467" t="s">
        <v>61</v>
      </c>
      <c r="T2623" s="467" t="s">
        <v>240</v>
      </c>
      <c r="U2623" s="467" t="s">
        <v>302</v>
      </c>
      <c r="V2623" s="467">
        <v>26.66</v>
      </c>
      <c r="W2623" s="467">
        <v>30</v>
      </c>
    </row>
    <row r="2624" spans="1:23">
      <c r="A2624" s="467"/>
      <c r="B2624" s="467"/>
      <c r="C2624" s="468" t="s">
        <v>5721</v>
      </c>
      <c r="D2624" s="467" t="s">
        <v>230</v>
      </c>
      <c r="E2624" s="467" t="s">
        <v>259</v>
      </c>
      <c r="F2624" s="472">
        <v>43616</v>
      </c>
      <c r="G2624" s="467" t="s">
        <v>1406</v>
      </c>
      <c r="H2624" s="467" t="s">
        <v>2799</v>
      </c>
      <c r="I2624" s="467" t="s">
        <v>2800</v>
      </c>
      <c r="J2624" s="467" t="s">
        <v>1410</v>
      </c>
      <c r="K2624" s="467">
        <v>46.05</v>
      </c>
      <c r="L2624" s="467" t="s">
        <v>10</v>
      </c>
      <c r="M2624" s="467">
        <v>60</v>
      </c>
      <c r="N2624" s="467" t="s">
        <v>700</v>
      </c>
      <c r="O2624" s="467" t="s">
        <v>2899</v>
      </c>
      <c r="P2624" s="467" t="s">
        <v>307</v>
      </c>
      <c r="Q2624" s="467" t="s">
        <v>2168</v>
      </c>
      <c r="R2624" s="467" t="s">
        <v>2168</v>
      </c>
      <c r="S2624" s="467" t="s">
        <v>61</v>
      </c>
      <c r="T2624" s="467" t="s">
        <v>240</v>
      </c>
      <c r="U2624" s="467" t="s">
        <v>302</v>
      </c>
      <c r="V2624" s="467">
        <v>53.34</v>
      </c>
      <c r="W2624" s="467">
        <v>60</v>
      </c>
    </row>
    <row r="2625" spans="1:23">
      <c r="A2625" s="467"/>
      <c r="B2625" s="467"/>
      <c r="C2625" s="468" t="s">
        <v>5722</v>
      </c>
      <c r="D2625" s="467" t="s">
        <v>230</v>
      </c>
      <c r="E2625" s="467" t="s">
        <v>259</v>
      </c>
      <c r="F2625" s="472">
        <v>43616</v>
      </c>
      <c r="G2625" s="467" t="s">
        <v>1406</v>
      </c>
      <c r="H2625" s="467" t="s">
        <v>2799</v>
      </c>
      <c r="I2625" s="467" t="s">
        <v>2800</v>
      </c>
      <c r="J2625" s="467" t="s">
        <v>1411</v>
      </c>
      <c r="K2625" s="467">
        <v>15.35</v>
      </c>
      <c r="L2625" s="467" t="s">
        <v>10</v>
      </c>
      <c r="M2625" s="467">
        <v>20</v>
      </c>
      <c r="N2625" s="467" t="s">
        <v>700</v>
      </c>
      <c r="O2625" s="467" t="s">
        <v>2899</v>
      </c>
      <c r="P2625" s="467" t="s">
        <v>307</v>
      </c>
      <c r="Q2625" s="467" t="s">
        <v>2168</v>
      </c>
      <c r="R2625" s="467" t="s">
        <v>2168</v>
      </c>
      <c r="S2625" s="467" t="s">
        <v>61</v>
      </c>
      <c r="T2625" s="467" t="s">
        <v>240</v>
      </c>
      <c r="U2625" s="467" t="s">
        <v>302</v>
      </c>
      <c r="V2625" s="467">
        <v>17.78</v>
      </c>
      <c r="W2625" s="467">
        <v>20</v>
      </c>
    </row>
    <row r="2626" spans="1:23">
      <c r="A2626" s="467"/>
      <c r="B2626" s="467"/>
      <c r="C2626" s="468" t="s">
        <v>5723</v>
      </c>
      <c r="D2626" s="467" t="s">
        <v>230</v>
      </c>
      <c r="E2626" s="467" t="s">
        <v>259</v>
      </c>
      <c r="F2626" s="472">
        <v>43616</v>
      </c>
      <c r="G2626" s="467" t="s">
        <v>1406</v>
      </c>
      <c r="H2626" s="467" t="s">
        <v>2799</v>
      </c>
      <c r="I2626" s="467" t="s">
        <v>2800</v>
      </c>
      <c r="J2626" s="467" t="s">
        <v>1412</v>
      </c>
      <c r="K2626" s="467">
        <v>7.67</v>
      </c>
      <c r="L2626" s="467" t="s">
        <v>10</v>
      </c>
      <c r="M2626" s="467">
        <v>10</v>
      </c>
      <c r="N2626" s="467" t="s">
        <v>700</v>
      </c>
      <c r="O2626" s="467" t="s">
        <v>2899</v>
      </c>
      <c r="P2626" s="467" t="s">
        <v>307</v>
      </c>
      <c r="Q2626" s="467" t="s">
        <v>2168</v>
      </c>
      <c r="R2626" s="467" t="s">
        <v>2168</v>
      </c>
      <c r="S2626" s="467" t="s">
        <v>61</v>
      </c>
      <c r="T2626" s="467" t="s">
        <v>240</v>
      </c>
      <c r="U2626" s="467" t="s">
        <v>302</v>
      </c>
      <c r="V2626" s="467">
        <v>8.8800000000000008</v>
      </c>
      <c r="W2626" s="467">
        <v>10</v>
      </c>
    </row>
    <row r="2627" spans="1:23">
      <c r="A2627" s="467"/>
      <c r="B2627" s="467"/>
      <c r="C2627" s="468" t="s">
        <v>5724</v>
      </c>
      <c r="D2627" s="467" t="s">
        <v>230</v>
      </c>
      <c r="E2627" s="467" t="s">
        <v>259</v>
      </c>
      <c r="F2627" s="472">
        <v>43616</v>
      </c>
      <c r="G2627" s="467" t="s">
        <v>1406</v>
      </c>
      <c r="H2627" s="467" t="s">
        <v>2799</v>
      </c>
      <c r="I2627" s="467" t="s">
        <v>2800</v>
      </c>
      <c r="J2627" s="467" t="s">
        <v>1413</v>
      </c>
      <c r="K2627" s="467">
        <v>4.3600000000000003</v>
      </c>
      <c r="L2627" s="467" t="s">
        <v>10</v>
      </c>
      <c r="M2627" s="467">
        <v>5.68</v>
      </c>
      <c r="N2627" s="467" t="s">
        <v>700</v>
      </c>
      <c r="O2627" s="467" t="s">
        <v>2899</v>
      </c>
      <c r="P2627" s="467" t="s">
        <v>307</v>
      </c>
      <c r="Q2627" s="467" t="s">
        <v>2168</v>
      </c>
      <c r="R2627" s="467" t="s">
        <v>2168</v>
      </c>
      <c r="S2627" s="467" t="s">
        <v>61</v>
      </c>
      <c r="T2627" s="467" t="s">
        <v>240</v>
      </c>
      <c r="U2627" s="467" t="s">
        <v>302</v>
      </c>
      <c r="V2627" s="467">
        <v>5.05</v>
      </c>
      <c r="W2627" s="467">
        <v>5.68</v>
      </c>
    </row>
    <row r="2628" spans="1:23">
      <c r="A2628" s="467"/>
      <c r="B2628" s="467"/>
      <c r="C2628" s="468" t="s">
        <v>5725</v>
      </c>
      <c r="D2628" s="467" t="s">
        <v>230</v>
      </c>
      <c r="E2628" s="467" t="s">
        <v>259</v>
      </c>
      <c r="F2628" s="472">
        <v>43616</v>
      </c>
      <c r="G2628" s="467" t="s">
        <v>1406</v>
      </c>
      <c r="H2628" s="467" t="s">
        <v>2799</v>
      </c>
      <c r="I2628" s="467" t="s">
        <v>2800</v>
      </c>
      <c r="J2628" s="467" t="s">
        <v>1414</v>
      </c>
      <c r="K2628" s="467">
        <v>9.3000000000000007</v>
      </c>
      <c r="L2628" s="467" t="s">
        <v>10</v>
      </c>
      <c r="M2628" s="467">
        <v>12.12</v>
      </c>
      <c r="N2628" s="467" t="s">
        <v>700</v>
      </c>
      <c r="O2628" s="467" t="s">
        <v>2899</v>
      </c>
      <c r="P2628" s="467" t="s">
        <v>307</v>
      </c>
      <c r="Q2628" s="467" t="s">
        <v>2168</v>
      </c>
      <c r="R2628" s="467" t="s">
        <v>2168</v>
      </c>
      <c r="S2628" s="467" t="s">
        <v>61</v>
      </c>
      <c r="T2628" s="467" t="s">
        <v>240</v>
      </c>
      <c r="U2628" s="467" t="s">
        <v>302</v>
      </c>
      <c r="V2628" s="467">
        <v>10.77</v>
      </c>
      <c r="W2628" s="467">
        <v>12.12</v>
      </c>
    </row>
    <row r="2629" spans="1:23">
      <c r="A2629" s="467"/>
      <c r="B2629" s="467"/>
      <c r="C2629" s="468" t="s">
        <v>5726</v>
      </c>
      <c r="D2629" s="467" t="s">
        <v>230</v>
      </c>
      <c r="E2629" s="467" t="s">
        <v>259</v>
      </c>
      <c r="F2629" s="472">
        <v>43616</v>
      </c>
      <c r="G2629" s="467" t="s">
        <v>1406</v>
      </c>
      <c r="H2629" s="467" t="s">
        <v>2799</v>
      </c>
      <c r="I2629" s="467" t="s">
        <v>2800</v>
      </c>
      <c r="J2629" s="467" t="s">
        <v>1415</v>
      </c>
      <c r="K2629" s="467">
        <v>5.65</v>
      </c>
      <c r="L2629" s="467" t="s">
        <v>10</v>
      </c>
      <c r="M2629" s="467">
        <v>7.36</v>
      </c>
      <c r="N2629" s="467" t="s">
        <v>700</v>
      </c>
      <c r="O2629" s="467" t="s">
        <v>2899</v>
      </c>
      <c r="P2629" s="467" t="s">
        <v>307</v>
      </c>
      <c r="Q2629" s="467" t="s">
        <v>2168</v>
      </c>
      <c r="R2629" s="467" t="s">
        <v>2168</v>
      </c>
      <c r="S2629" s="467" t="s">
        <v>61</v>
      </c>
      <c r="T2629" s="467" t="s">
        <v>240</v>
      </c>
      <c r="U2629" s="467" t="s">
        <v>302</v>
      </c>
      <c r="V2629" s="467">
        <v>6.54</v>
      </c>
      <c r="W2629" s="467">
        <v>7.36</v>
      </c>
    </row>
    <row r="2630" spans="1:23">
      <c r="A2630" s="467"/>
      <c r="B2630" s="467"/>
      <c r="C2630" s="468" t="s">
        <v>5727</v>
      </c>
      <c r="D2630" s="467" t="s">
        <v>230</v>
      </c>
      <c r="E2630" s="467" t="s">
        <v>259</v>
      </c>
      <c r="F2630" s="472">
        <v>43616</v>
      </c>
      <c r="G2630" s="467" t="s">
        <v>1406</v>
      </c>
      <c r="H2630" s="467" t="s">
        <v>2799</v>
      </c>
      <c r="I2630" s="467" t="s">
        <v>2800</v>
      </c>
      <c r="J2630" s="467" t="s">
        <v>1416</v>
      </c>
      <c r="K2630" s="467">
        <v>3.66</v>
      </c>
      <c r="L2630" s="467" t="s">
        <v>10</v>
      </c>
      <c r="M2630" s="467">
        <v>4.7699999999999996</v>
      </c>
      <c r="N2630" s="467" t="s">
        <v>700</v>
      </c>
      <c r="O2630" s="467" t="s">
        <v>2899</v>
      </c>
      <c r="P2630" s="467" t="s">
        <v>307</v>
      </c>
      <c r="Q2630" s="467" t="s">
        <v>2168</v>
      </c>
      <c r="R2630" s="467" t="s">
        <v>2168</v>
      </c>
      <c r="S2630" s="467" t="s">
        <v>61</v>
      </c>
      <c r="T2630" s="467" t="s">
        <v>240</v>
      </c>
      <c r="U2630" s="467" t="s">
        <v>302</v>
      </c>
      <c r="V2630" s="467">
        <v>4.24</v>
      </c>
      <c r="W2630" s="467">
        <v>4.7699999999999996</v>
      </c>
    </row>
    <row r="2631" spans="1:23">
      <c r="A2631" s="467"/>
      <c r="B2631" s="467"/>
      <c r="C2631" s="468" t="s">
        <v>5728</v>
      </c>
      <c r="D2631" s="467" t="s">
        <v>230</v>
      </c>
      <c r="E2631" s="467" t="s">
        <v>259</v>
      </c>
      <c r="F2631" s="472">
        <v>43616</v>
      </c>
      <c r="G2631" s="467" t="s">
        <v>1404</v>
      </c>
      <c r="H2631" s="467" t="s">
        <v>2799</v>
      </c>
      <c r="I2631" s="467" t="s">
        <v>2800</v>
      </c>
      <c r="J2631" s="467" t="s">
        <v>1417</v>
      </c>
      <c r="K2631" s="467">
        <v>264.02</v>
      </c>
      <c r="L2631" s="467" t="s">
        <v>10</v>
      </c>
      <c r="M2631" s="467">
        <v>344</v>
      </c>
      <c r="N2631" s="467" t="s">
        <v>694</v>
      </c>
      <c r="O2631" s="467" t="s">
        <v>5608</v>
      </c>
      <c r="P2631" s="467" t="s">
        <v>307</v>
      </c>
      <c r="Q2631" s="467" t="s">
        <v>2168</v>
      </c>
      <c r="R2631" s="467" t="s">
        <v>2168</v>
      </c>
      <c r="S2631" s="467" t="s">
        <v>61</v>
      </c>
      <c r="T2631" s="467" t="s">
        <v>240</v>
      </c>
      <c r="U2631" s="467" t="s">
        <v>302</v>
      </c>
      <c r="V2631" s="467">
        <v>305.79000000000002</v>
      </c>
      <c r="W2631" s="467">
        <v>344</v>
      </c>
    </row>
    <row r="2632" spans="1:23">
      <c r="A2632" s="467"/>
      <c r="B2632" s="467"/>
      <c r="C2632" s="468" t="s">
        <v>5729</v>
      </c>
      <c r="D2632" s="467" t="s">
        <v>230</v>
      </c>
      <c r="E2632" s="467" t="s">
        <v>259</v>
      </c>
      <c r="F2632" s="472">
        <v>43616</v>
      </c>
      <c r="G2632" s="467" t="s">
        <v>1086</v>
      </c>
      <c r="H2632" s="467" t="s">
        <v>2799</v>
      </c>
      <c r="I2632" s="467" t="s">
        <v>2800</v>
      </c>
      <c r="J2632" s="467" t="s">
        <v>1418</v>
      </c>
      <c r="K2632" s="467">
        <v>26.19</v>
      </c>
      <c r="L2632" s="467" t="s">
        <v>10</v>
      </c>
      <c r="M2632" s="467">
        <v>34.130000000000003</v>
      </c>
      <c r="N2632" s="467" t="s">
        <v>694</v>
      </c>
      <c r="O2632" s="467" t="s">
        <v>5608</v>
      </c>
      <c r="P2632" s="467" t="s">
        <v>307</v>
      </c>
      <c r="Q2632" s="467" t="s">
        <v>2168</v>
      </c>
      <c r="R2632" s="467" t="s">
        <v>2168</v>
      </c>
      <c r="S2632" s="467" t="s">
        <v>61</v>
      </c>
      <c r="T2632" s="467" t="s">
        <v>240</v>
      </c>
      <c r="U2632" s="467" t="s">
        <v>302</v>
      </c>
      <c r="V2632" s="467">
        <v>30.33</v>
      </c>
      <c r="W2632" s="467">
        <v>34.130000000000003</v>
      </c>
    </row>
    <row r="2633" spans="1:23">
      <c r="A2633" s="467"/>
      <c r="B2633" s="467"/>
      <c r="C2633" s="468" t="s">
        <v>5730</v>
      </c>
      <c r="D2633" s="467" t="s">
        <v>230</v>
      </c>
      <c r="E2633" s="467" t="s">
        <v>259</v>
      </c>
      <c r="F2633" s="472">
        <v>43616</v>
      </c>
      <c r="G2633" s="467" t="s">
        <v>1402</v>
      </c>
      <c r="H2633" s="467" t="s">
        <v>2799</v>
      </c>
      <c r="I2633" s="467" t="s">
        <v>2800</v>
      </c>
      <c r="J2633" s="467" t="s">
        <v>1419</v>
      </c>
      <c r="K2633" s="467">
        <v>264.02</v>
      </c>
      <c r="L2633" s="467" t="s">
        <v>10</v>
      </c>
      <c r="M2633" s="467">
        <v>344</v>
      </c>
      <c r="N2633" s="467" t="s">
        <v>694</v>
      </c>
      <c r="O2633" s="467" t="s">
        <v>5608</v>
      </c>
      <c r="P2633" s="467" t="s">
        <v>307</v>
      </c>
      <c r="Q2633" s="467" t="s">
        <v>2168</v>
      </c>
      <c r="R2633" s="467" t="s">
        <v>2168</v>
      </c>
      <c r="S2633" s="467" t="s">
        <v>61</v>
      </c>
      <c r="T2633" s="467" t="s">
        <v>240</v>
      </c>
      <c r="U2633" s="467" t="s">
        <v>302</v>
      </c>
      <c r="V2633" s="467">
        <v>305.79000000000002</v>
      </c>
      <c r="W2633" s="467">
        <v>344</v>
      </c>
    </row>
    <row r="2634" spans="1:23">
      <c r="A2634" s="467"/>
      <c r="B2634" s="467"/>
      <c r="C2634" s="468" t="s">
        <v>5731</v>
      </c>
      <c r="D2634" s="467" t="s">
        <v>230</v>
      </c>
      <c r="E2634" s="467" t="s">
        <v>259</v>
      </c>
      <c r="F2634" s="472">
        <v>43646</v>
      </c>
      <c r="G2634" s="467" t="s">
        <v>857</v>
      </c>
      <c r="H2634" s="467" t="s">
        <v>2402</v>
      </c>
      <c r="I2634" s="467" t="s">
        <v>2201</v>
      </c>
      <c r="J2634" s="467" t="s">
        <v>1420</v>
      </c>
      <c r="K2634" s="467">
        <v>3.57</v>
      </c>
      <c r="L2634" s="467" t="s">
        <v>10</v>
      </c>
      <c r="M2634" s="467">
        <v>4.5</v>
      </c>
      <c r="N2634" s="467" t="s">
        <v>680</v>
      </c>
      <c r="O2634" s="467" t="s">
        <v>2856</v>
      </c>
      <c r="P2634" s="467" t="s">
        <v>307</v>
      </c>
      <c r="Q2634" s="467" t="s">
        <v>2168</v>
      </c>
      <c r="R2634" s="467" t="s">
        <v>2168</v>
      </c>
      <c r="S2634" s="467" t="s">
        <v>61</v>
      </c>
      <c r="T2634" s="467" t="s">
        <v>240</v>
      </c>
      <c r="U2634" s="467" t="s">
        <v>302</v>
      </c>
      <c r="V2634" s="467">
        <v>4.04</v>
      </c>
      <c r="W2634" s="467">
        <v>4.5</v>
      </c>
    </row>
    <row r="2635" spans="1:23">
      <c r="A2635" s="467"/>
      <c r="B2635" s="467"/>
      <c r="C2635" s="468" t="s">
        <v>5732</v>
      </c>
      <c r="D2635" s="467" t="s">
        <v>230</v>
      </c>
      <c r="E2635" s="467" t="s">
        <v>259</v>
      </c>
      <c r="F2635" s="472">
        <v>43677</v>
      </c>
      <c r="G2635" s="467" t="s">
        <v>2107</v>
      </c>
      <c r="H2635" s="467" t="s">
        <v>2410</v>
      </c>
      <c r="I2635" s="467" t="s">
        <v>2411</v>
      </c>
      <c r="J2635" s="467" t="s">
        <v>2108</v>
      </c>
      <c r="K2635" s="467">
        <v>39.369999999999997</v>
      </c>
      <c r="L2635" s="467" t="s">
        <v>10</v>
      </c>
      <c r="M2635" s="467">
        <v>50</v>
      </c>
      <c r="N2635" s="467" t="s">
        <v>700</v>
      </c>
      <c r="O2635" s="467" t="s">
        <v>2899</v>
      </c>
      <c r="P2635" s="467" t="s">
        <v>307</v>
      </c>
      <c r="Q2635" s="467" t="s">
        <v>2168</v>
      </c>
      <c r="R2635" s="467" t="s">
        <v>2168</v>
      </c>
      <c r="S2635" s="467" t="s">
        <v>61</v>
      </c>
      <c r="T2635" s="467" t="s">
        <v>240</v>
      </c>
      <c r="U2635" s="467" t="s">
        <v>302</v>
      </c>
      <c r="V2635" s="467">
        <v>44.02</v>
      </c>
      <c r="W2635" s="467">
        <v>50</v>
      </c>
    </row>
    <row r="2636" spans="1:23">
      <c r="A2636" s="467"/>
      <c r="B2636" s="467"/>
      <c r="C2636" s="468" t="s">
        <v>5733</v>
      </c>
      <c r="D2636" s="467" t="s">
        <v>230</v>
      </c>
      <c r="E2636" s="467" t="s">
        <v>259</v>
      </c>
      <c r="F2636" s="472">
        <v>43677</v>
      </c>
      <c r="G2636" s="467" t="s">
        <v>2107</v>
      </c>
      <c r="H2636" s="467" t="s">
        <v>2410</v>
      </c>
      <c r="I2636" s="467" t="s">
        <v>2411</v>
      </c>
      <c r="J2636" s="467" t="s">
        <v>2109</v>
      </c>
      <c r="K2636" s="467">
        <v>23.62</v>
      </c>
      <c r="L2636" s="467" t="s">
        <v>10</v>
      </c>
      <c r="M2636" s="467">
        <v>30</v>
      </c>
      <c r="N2636" s="467" t="s">
        <v>700</v>
      </c>
      <c r="O2636" s="467" t="s">
        <v>2899</v>
      </c>
      <c r="P2636" s="467" t="s">
        <v>307</v>
      </c>
      <c r="Q2636" s="467" t="s">
        <v>2168</v>
      </c>
      <c r="R2636" s="467" t="s">
        <v>2168</v>
      </c>
      <c r="S2636" s="467" t="s">
        <v>61</v>
      </c>
      <c r="T2636" s="467" t="s">
        <v>240</v>
      </c>
      <c r="U2636" s="467" t="s">
        <v>302</v>
      </c>
      <c r="V2636" s="467">
        <v>26.41</v>
      </c>
      <c r="W2636" s="467">
        <v>30</v>
      </c>
    </row>
    <row r="2637" spans="1:23">
      <c r="A2637" s="467"/>
      <c r="B2637" s="467"/>
      <c r="C2637" s="468" t="s">
        <v>5734</v>
      </c>
      <c r="D2637" s="467" t="s">
        <v>230</v>
      </c>
      <c r="E2637" s="467" t="s">
        <v>259</v>
      </c>
      <c r="F2637" s="472">
        <v>43677</v>
      </c>
      <c r="G2637" s="467" t="s">
        <v>2107</v>
      </c>
      <c r="H2637" s="467" t="s">
        <v>2410</v>
      </c>
      <c r="I2637" s="467" t="s">
        <v>2411</v>
      </c>
      <c r="J2637" s="467" t="s">
        <v>2110</v>
      </c>
      <c r="K2637" s="467">
        <v>23.62</v>
      </c>
      <c r="L2637" s="467" t="s">
        <v>10</v>
      </c>
      <c r="M2637" s="467">
        <v>30</v>
      </c>
      <c r="N2637" s="467" t="s">
        <v>700</v>
      </c>
      <c r="O2637" s="467" t="s">
        <v>2899</v>
      </c>
      <c r="P2637" s="467" t="s">
        <v>307</v>
      </c>
      <c r="Q2637" s="467" t="s">
        <v>2168</v>
      </c>
      <c r="R2637" s="467" t="s">
        <v>2168</v>
      </c>
      <c r="S2637" s="467" t="s">
        <v>61</v>
      </c>
      <c r="T2637" s="467" t="s">
        <v>240</v>
      </c>
      <c r="U2637" s="467" t="s">
        <v>302</v>
      </c>
      <c r="V2637" s="467">
        <v>26.41</v>
      </c>
      <c r="W2637" s="467">
        <v>30</v>
      </c>
    </row>
    <row r="2638" spans="1:23">
      <c r="A2638" s="467"/>
      <c r="B2638" s="467"/>
      <c r="C2638" s="468" t="s">
        <v>5735</v>
      </c>
      <c r="D2638" s="467" t="s">
        <v>230</v>
      </c>
      <c r="E2638" s="467" t="s">
        <v>259</v>
      </c>
      <c r="F2638" s="472">
        <v>43677</v>
      </c>
      <c r="G2638" s="467" t="s">
        <v>2107</v>
      </c>
      <c r="H2638" s="467" t="s">
        <v>2410</v>
      </c>
      <c r="I2638" s="467" t="s">
        <v>2411</v>
      </c>
      <c r="J2638" s="467" t="s">
        <v>2111</v>
      </c>
      <c r="K2638" s="467">
        <v>47.25</v>
      </c>
      <c r="L2638" s="467" t="s">
        <v>10</v>
      </c>
      <c r="M2638" s="467">
        <v>60</v>
      </c>
      <c r="N2638" s="467" t="s">
        <v>700</v>
      </c>
      <c r="O2638" s="467" t="s">
        <v>2899</v>
      </c>
      <c r="P2638" s="467" t="s">
        <v>307</v>
      </c>
      <c r="Q2638" s="467" t="s">
        <v>2168</v>
      </c>
      <c r="R2638" s="467" t="s">
        <v>2168</v>
      </c>
      <c r="S2638" s="467" t="s">
        <v>61</v>
      </c>
      <c r="T2638" s="467" t="s">
        <v>240</v>
      </c>
      <c r="U2638" s="467" t="s">
        <v>302</v>
      </c>
      <c r="V2638" s="467">
        <v>52.84</v>
      </c>
      <c r="W2638" s="467">
        <v>60</v>
      </c>
    </row>
    <row r="2639" spans="1:23">
      <c r="A2639" s="467"/>
      <c r="B2639" s="467"/>
      <c r="C2639" s="468" t="s">
        <v>5736</v>
      </c>
      <c r="D2639" s="467" t="s">
        <v>230</v>
      </c>
      <c r="E2639" s="467" t="s">
        <v>259</v>
      </c>
      <c r="F2639" s="472">
        <v>43677</v>
      </c>
      <c r="G2639" s="467" t="s">
        <v>2107</v>
      </c>
      <c r="H2639" s="467" t="s">
        <v>2410</v>
      </c>
      <c r="I2639" s="467" t="s">
        <v>2411</v>
      </c>
      <c r="J2639" s="467" t="s">
        <v>2112</v>
      </c>
      <c r="K2639" s="467">
        <v>15.75</v>
      </c>
      <c r="L2639" s="467" t="s">
        <v>10</v>
      </c>
      <c r="M2639" s="467">
        <v>20</v>
      </c>
      <c r="N2639" s="467" t="s">
        <v>700</v>
      </c>
      <c r="O2639" s="467" t="s">
        <v>2899</v>
      </c>
      <c r="P2639" s="467" t="s">
        <v>307</v>
      </c>
      <c r="Q2639" s="467" t="s">
        <v>2168</v>
      </c>
      <c r="R2639" s="467" t="s">
        <v>2168</v>
      </c>
      <c r="S2639" s="467" t="s">
        <v>61</v>
      </c>
      <c r="T2639" s="467" t="s">
        <v>240</v>
      </c>
      <c r="U2639" s="467" t="s">
        <v>302</v>
      </c>
      <c r="V2639" s="467">
        <v>17.61</v>
      </c>
      <c r="W2639" s="467">
        <v>20</v>
      </c>
    </row>
    <row r="2640" spans="1:23">
      <c r="A2640" s="467"/>
      <c r="B2640" s="467"/>
      <c r="C2640" s="468" t="s">
        <v>5737</v>
      </c>
      <c r="D2640" s="467" t="s">
        <v>230</v>
      </c>
      <c r="E2640" s="467" t="s">
        <v>259</v>
      </c>
      <c r="F2640" s="472">
        <v>43677</v>
      </c>
      <c r="G2640" s="467" t="s">
        <v>2107</v>
      </c>
      <c r="H2640" s="467" t="s">
        <v>2410</v>
      </c>
      <c r="I2640" s="467" t="s">
        <v>2411</v>
      </c>
      <c r="J2640" s="467" t="s">
        <v>2113</v>
      </c>
      <c r="K2640" s="467">
        <v>7.87</v>
      </c>
      <c r="L2640" s="467" t="s">
        <v>10</v>
      </c>
      <c r="M2640" s="467">
        <v>10</v>
      </c>
      <c r="N2640" s="467" t="s">
        <v>700</v>
      </c>
      <c r="O2640" s="467" t="s">
        <v>2899</v>
      </c>
      <c r="P2640" s="467" t="s">
        <v>307</v>
      </c>
      <c r="Q2640" s="467" t="s">
        <v>2168</v>
      </c>
      <c r="R2640" s="467" t="s">
        <v>2168</v>
      </c>
      <c r="S2640" s="467" t="s">
        <v>61</v>
      </c>
      <c r="T2640" s="467" t="s">
        <v>240</v>
      </c>
      <c r="U2640" s="467" t="s">
        <v>302</v>
      </c>
      <c r="V2640" s="467">
        <v>8.8000000000000007</v>
      </c>
      <c r="W2640" s="467">
        <v>10</v>
      </c>
    </row>
    <row r="2641" spans="1:23">
      <c r="A2641" s="467"/>
      <c r="B2641" s="467"/>
      <c r="C2641" s="468" t="s">
        <v>5738</v>
      </c>
      <c r="D2641" s="467" t="s">
        <v>230</v>
      </c>
      <c r="E2641" s="467" t="s">
        <v>259</v>
      </c>
      <c r="F2641" s="472">
        <v>43677</v>
      </c>
      <c r="G2641" s="467" t="s">
        <v>2107</v>
      </c>
      <c r="H2641" s="467" t="s">
        <v>2410</v>
      </c>
      <c r="I2641" s="467" t="s">
        <v>2411</v>
      </c>
      <c r="J2641" s="467" t="s">
        <v>2114</v>
      </c>
      <c r="K2641" s="467">
        <v>3.69</v>
      </c>
      <c r="L2641" s="467" t="s">
        <v>10</v>
      </c>
      <c r="M2641" s="467">
        <v>4.68</v>
      </c>
      <c r="N2641" s="467" t="s">
        <v>700</v>
      </c>
      <c r="O2641" s="467" t="s">
        <v>2899</v>
      </c>
      <c r="P2641" s="467" t="s">
        <v>307</v>
      </c>
      <c r="Q2641" s="467" t="s">
        <v>2168</v>
      </c>
      <c r="R2641" s="467" t="s">
        <v>2168</v>
      </c>
      <c r="S2641" s="467" t="s">
        <v>61</v>
      </c>
      <c r="T2641" s="467" t="s">
        <v>240</v>
      </c>
      <c r="U2641" s="467" t="s">
        <v>302</v>
      </c>
      <c r="V2641" s="467">
        <v>4.13</v>
      </c>
      <c r="W2641" s="467">
        <v>4.68</v>
      </c>
    </row>
    <row r="2642" spans="1:23">
      <c r="A2642" s="467"/>
      <c r="B2642" s="467"/>
      <c r="C2642" s="468" t="s">
        <v>5739</v>
      </c>
      <c r="D2642" s="467" t="s">
        <v>230</v>
      </c>
      <c r="E2642" s="467" t="s">
        <v>259</v>
      </c>
      <c r="F2642" s="472">
        <v>43677</v>
      </c>
      <c r="G2642" s="467" t="s">
        <v>2107</v>
      </c>
      <c r="H2642" s="467" t="s">
        <v>2410</v>
      </c>
      <c r="I2642" s="467" t="s">
        <v>2411</v>
      </c>
      <c r="J2642" s="467" t="s">
        <v>2115</v>
      </c>
      <c r="K2642" s="467">
        <v>9.5399999999999991</v>
      </c>
      <c r="L2642" s="467" t="s">
        <v>10</v>
      </c>
      <c r="M2642" s="467">
        <v>12.12</v>
      </c>
      <c r="N2642" s="467" t="s">
        <v>700</v>
      </c>
      <c r="O2642" s="467" t="s">
        <v>2899</v>
      </c>
      <c r="P2642" s="467" t="s">
        <v>307</v>
      </c>
      <c r="Q2642" s="467" t="s">
        <v>2168</v>
      </c>
      <c r="R2642" s="467" t="s">
        <v>2168</v>
      </c>
      <c r="S2642" s="467" t="s">
        <v>61</v>
      </c>
      <c r="T2642" s="467" t="s">
        <v>240</v>
      </c>
      <c r="U2642" s="467" t="s">
        <v>302</v>
      </c>
      <c r="V2642" s="467">
        <v>10.67</v>
      </c>
      <c r="W2642" s="467">
        <v>12.12</v>
      </c>
    </row>
    <row r="2643" spans="1:23">
      <c r="A2643" s="467"/>
      <c r="B2643" s="467"/>
      <c r="C2643" s="468" t="s">
        <v>5740</v>
      </c>
      <c r="D2643" s="467" t="s">
        <v>230</v>
      </c>
      <c r="E2643" s="467" t="s">
        <v>259</v>
      </c>
      <c r="F2643" s="472">
        <v>43677</v>
      </c>
      <c r="G2643" s="467" t="s">
        <v>2107</v>
      </c>
      <c r="H2643" s="467" t="s">
        <v>2410</v>
      </c>
      <c r="I2643" s="467" t="s">
        <v>2411</v>
      </c>
      <c r="J2643" s="467" t="s">
        <v>2116</v>
      </c>
      <c r="K2643" s="467">
        <v>5.72</v>
      </c>
      <c r="L2643" s="467" t="s">
        <v>10</v>
      </c>
      <c r="M2643" s="467">
        <v>7.26</v>
      </c>
      <c r="N2643" s="467" t="s">
        <v>700</v>
      </c>
      <c r="O2643" s="467" t="s">
        <v>2899</v>
      </c>
      <c r="P2643" s="467" t="s">
        <v>307</v>
      </c>
      <c r="Q2643" s="467" t="s">
        <v>2168</v>
      </c>
      <c r="R2643" s="467" t="s">
        <v>2168</v>
      </c>
      <c r="S2643" s="467" t="s">
        <v>61</v>
      </c>
      <c r="T2643" s="467" t="s">
        <v>240</v>
      </c>
      <c r="U2643" s="467" t="s">
        <v>302</v>
      </c>
      <c r="V2643" s="467">
        <v>6.4</v>
      </c>
      <c r="W2643" s="467">
        <v>7.26</v>
      </c>
    </row>
    <row r="2644" spans="1:23">
      <c r="A2644" s="467"/>
      <c r="B2644" s="467"/>
      <c r="C2644" s="468" t="s">
        <v>5741</v>
      </c>
      <c r="D2644" s="467" t="s">
        <v>230</v>
      </c>
      <c r="E2644" s="467" t="s">
        <v>259</v>
      </c>
      <c r="F2644" s="472">
        <v>43677</v>
      </c>
      <c r="G2644" s="467" t="s">
        <v>2107</v>
      </c>
      <c r="H2644" s="467" t="s">
        <v>2410</v>
      </c>
      <c r="I2644" s="467" t="s">
        <v>2411</v>
      </c>
      <c r="J2644" s="467" t="s">
        <v>2117</v>
      </c>
      <c r="K2644" s="467">
        <v>3.76</v>
      </c>
      <c r="L2644" s="467" t="s">
        <v>10</v>
      </c>
      <c r="M2644" s="467">
        <v>4.7699999999999996</v>
      </c>
      <c r="N2644" s="467" t="s">
        <v>700</v>
      </c>
      <c r="O2644" s="467" t="s">
        <v>2899</v>
      </c>
      <c r="P2644" s="467" t="s">
        <v>307</v>
      </c>
      <c r="Q2644" s="467" t="s">
        <v>2168</v>
      </c>
      <c r="R2644" s="467" t="s">
        <v>2168</v>
      </c>
      <c r="S2644" s="467" t="s">
        <v>61</v>
      </c>
      <c r="T2644" s="467" t="s">
        <v>240</v>
      </c>
      <c r="U2644" s="467" t="s">
        <v>302</v>
      </c>
      <c r="V2644" s="467">
        <v>4.2</v>
      </c>
      <c r="W2644" s="467">
        <v>4.7699999999999996</v>
      </c>
    </row>
    <row r="2645" spans="1:23">
      <c r="A2645" s="467"/>
      <c r="B2645" s="467"/>
      <c r="C2645" s="468" t="s">
        <v>5742</v>
      </c>
      <c r="D2645" s="467" t="s">
        <v>230</v>
      </c>
      <c r="E2645" s="467" t="s">
        <v>259</v>
      </c>
      <c r="F2645" s="472">
        <v>43677</v>
      </c>
      <c r="G2645" s="467" t="s">
        <v>1808</v>
      </c>
      <c r="H2645" s="467" t="s">
        <v>2410</v>
      </c>
      <c r="I2645" s="467" t="s">
        <v>2411</v>
      </c>
      <c r="J2645" s="467" t="s">
        <v>2118</v>
      </c>
      <c r="K2645" s="467">
        <v>7.87</v>
      </c>
      <c r="L2645" s="467" t="s">
        <v>10</v>
      </c>
      <c r="M2645" s="467">
        <v>10</v>
      </c>
      <c r="N2645" s="467" t="s">
        <v>700</v>
      </c>
      <c r="O2645" s="467" t="s">
        <v>2899</v>
      </c>
      <c r="P2645" s="467" t="s">
        <v>307</v>
      </c>
      <c r="Q2645" s="467" t="s">
        <v>2168</v>
      </c>
      <c r="R2645" s="467" t="s">
        <v>2168</v>
      </c>
      <c r="S2645" s="467" t="s">
        <v>61</v>
      </c>
      <c r="T2645" s="467" t="s">
        <v>240</v>
      </c>
      <c r="U2645" s="467" t="s">
        <v>302</v>
      </c>
      <c r="V2645" s="467">
        <v>8.8000000000000007</v>
      </c>
      <c r="W2645" s="467">
        <v>10</v>
      </c>
    </row>
    <row r="2646" spans="1:23">
      <c r="A2646" s="467"/>
      <c r="B2646" s="467"/>
      <c r="C2646" s="468" t="s">
        <v>5743</v>
      </c>
      <c r="D2646" s="467" t="s">
        <v>230</v>
      </c>
      <c r="E2646" s="467" t="s">
        <v>259</v>
      </c>
      <c r="F2646" s="472">
        <v>43738</v>
      </c>
      <c r="G2646" s="467" t="s">
        <v>1741</v>
      </c>
      <c r="H2646" s="467" t="s">
        <v>2858</v>
      </c>
      <c r="I2646" s="467" t="s">
        <v>2248</v>
      </c>
      <c r="J2646" s="467" t="s">
        <v>1742</v>
      </c>
      <c r="K2646" s="467">
        <v>236.73</v>
      </c>
      <c r="L2646" s="467" t="s">
        <v>10</v>
      </c>
      <c r="M2646" s="467">
        <v>287.89999999999998</v>
      </c>
      <c r="N2646" s="467" t="s">
        <v>700</v>
      </c>
      <c r="O2646" s="467" t="s">
        <v>2899</v>
      </c>
      <c r="P2646" s="467" t="s">
        <v>307</v>
      </c>
      <c r="Q2646" s="467" t="s">
        <v>2168</v>
      </c>
      <c r="R2646" s="467" t="s">
        <v>2168</v>
      </c>
      <c r="S2646" s="467" t="s">
        <v>61</v>
      </c>
      <c r="T2646" s="467" t="s">
        <v>240</v>
      </c>
      <c r="U2646" s="467" t="s">
        <v>302</v>
      </c>
      <c r="V2646" s="467">
        <v>261.49</v>
      </c>
      <c r="W2646" s="467">
        <v>287.89999999999998</v>
      </c>
    </row>
    <row r="2647" spans="1:23">
      <c r="A2647" s="467"/>
      <c r="B2647" s="467"/>
      <c r="C2647" s="468" t="s">
        <v>5744</v>
      </c>
      <c r="D2647" s="467" t="s">
        <v>230</v>
      </c>
      <c r="E2647" s="467" t="s">
        <v>259</v>
      </c>
      <c r="F2647" s="472">
        <v>43769</v>
      </c>
      <c r="G2647" s="467" t="s">
        <v>5745</v>
      </c>
      <c r="H2647" s="467" t="s">
        <v>2258</v>
      </c>
      <c r="I2647" s="467" t="s">
        <v>2176</v>
      </c>
      <c r="J2647" s="467" t="s">
        <v>5746</v>
      </c>
      <c r="K2647" s="467">
        <v>48.78</v>
      </c>
      <c r="L2647" s="467" t="s">
        <v>10</v>
      </c>
      <c r="M2647" s="467">
        <v>60</v>
      </c>
      <c r="N2647" s="467" t="s">
        <v>700</v>
      </c>
      <c r="O2647" s="467" t="s">
        <v>2899</v>
      </c>
      <c r="P2647" s="467" t="s">
        <v>307</v>
      </c>
      <c r="Q2647" s="467" t="s">
        <v>2168</v>
      </c>
      <c r="R2647" s="467" t="s">
        <v>2168</v>
      </c>
      <c r="S2647" s="467" t="s">
        <v>61</v>
      </c>
      <c r="T2647" s="467" t="s">
        <v>240</v>
      </c>
      <c r="U2647" s="467" t="s">
        <v>302</v>
      </c>
      <c r="V2647" s="467">
        <v>54.95</v>
      </c>
      <c r="W2647" s="467">
        <v>60</v>
      </c>
    </row>
    <row r="2648" spans="1:23">
      <c r="A2648" s="467"/>
      <c r="B2648" s="467"/>
      <c r="C2648" s="468" t="s">
        <v>5747</v>
      </c>
      <c r="D2648" s="467" t="s">
        <v>230</v>
      </c>
      <c r="E2648" s="467" t="s">
        <v>259</v>
      </c>
      <c r="F2648" s="472">
        <v>43769</v>
      </c>
      <c r="G2648" s="467" t="s">
        <v>5745</v>
      </c>
      <c r="H2648" s="467" t="s">
        <v>2258</v>
      </c>
      <c r="I2648" s="467" t="s">
        <v>2176</v>
      </c>
      <c r="J2648" s="467" t="s">
        <v>5748</v>
      </c>
      <c r="K2648" s="467">
        <v>40.65</v>
      </c>
      <c r="L2648" s="467" t="s">
        <v>10</v>
      </c>
      <c r="M2648" s="467">
        <v>50</v>
      </c>
      <c r="N2648" s="467" t="s">
        <v>700</v>
      </c>
      <c r="O2648" s="467" t="s">
        <v>2899</v>
      </c>
      <c r="P2648" s="467" t="s">
        <v>307</v>
      </c>
      <c r="Q2648" s="467" t="s">
        <v>2168</v>
      </c>
      <c r="R2648" s="467" t="s">
        <v>2168</v>
      </c>
      <c r="S2648" s="467" t="s">
        <v>61</v>
      </c>
      <c r="T2648" s="467" t="s">
        <v>240</v>
      </c>
      <c r="U2648" s="467" t="s">
        <v>302</v>
      </c>
      <c r="V2648" s="467">
        <v>45.79</v>
      </c>
      <c r="W2648" s="467">
        <v>50</v>
      </c>
    </row>
    <row r="2649" spans="1:23">
      <c r="A2649" s="467"/>
      <c r="B2649" s="467"/>
      <c r="C2649" s="468" t="s">
        <v>5749</v>
      </c>
      <c r="D2649" s="467" t="s">
        <v>230</v>
      </c>
      <c r="E2649" s="467" t="s">
        <v>259</v>
      </c>
      <c r="F2649" s="472">
        <v>43769</v>
      </c>
      <c r="G2649" s="467" t="s">
        <v>5745</v>
      </c>
      <c r="H2649" s="467" t="s">
        <v>2258</v>
      </c>
      <c r="I2649" s="467" t="s">
        <v>2176</v>
      </c>
      <c r="J2649" s="467" t="s">
        <v>5750</v>
      </c>
      <c r="K2649" s="467">
        <v>24.39</v>
      </c>
      <c r="L2649" s="467" t="s">
        <v>10</v>
      </c>
      <c r="M2649" s="467">
        <v>30</v>
      </c>
      <c r="N2649" s="467" t="s">
        <v>700</v>
      </c>
      <c r="O2649" s="467" t="s">
        <v>2899</v>
      </c>
      <c r="P2649" s="467" t="s">
        <v>307</v>
      </c>
      <c r="Q2649" s="467" t="s">
        <v>2168</v>
      </c>
      <c r="R2649" s="467" t="s">
        <v>2168</v>
      </c>
      <c r="S2649" s="467" t="s">
        <v>61</v>
      </c>
      <c r="T2649" s="467" t="s">
        <v>240</v>
      </c>
      <c r="U2649" s="467" t="s">
        <v>302</v>
      </c>
      <c r="V2649" s="467">
        <v>27.47</v>
      </c>
      <c r="W2649" s="467">
        <v>30</v>
      </c>
    </row>
    <row r="2650" spans="1:23">
      <c r="A2650" s="467"/>
      <c r="B2650" s="467"/>
      <c r="C2650" s="468" t="s">
        <v>5751</v>
      </c>
      <c r="D2650" s="467" t="s">
        <v>230</v>
      </c>
      <c r="E2650" s="467" t="s">
        <v>259</v>
      </c>
      <c r="F2650" s="472">
        <v>43769</v>
      </c>
      <c r="G2650" s="467" t="s">
        <v>5745</v>
      </c>
      <c r="H2650" s="467" t="s">
        <v>2258</v>
      </c>
      <c r="I2650" s="467" t="s">
        <v>2176</v>
      </c>
      <c r="J2650" s="467" t="s">
        <v>5752</v>
      </c>
      <c r="K2650" s="467">
        <v>24.39</v>
      </c>
      <c r="L2650" s="467" t="s">
        <v>10</v>
      </c>
      <c r="M2650" s="467">
        <v>30</v>
      </c>
      <c r="N2650" s="467" t="s">
        <v>700</v>
      </c>
      <c r="O2650" s="467" t="s">
        <v>2899</v>
      </c>
      <c r="P2650" s="467" t="s">
        <v>307</v>
      </c>
      <c r="Q2650" s="467" t="s">
        <v>2168</v>
      </c>
      <c r="R2650" s="467" t="s">
        <v>2168</v>
      </c>
      <c r="S2650" s="467" t="s">
        <v>61</v>
      </c>
      <c r="T2650" s="467" t="s">
        <v>240</v>
      </c>
      <c r="U2650" s="467" t="s">
        <v>302</v>
      </c>
      <c r="V2650" s="467">
        <v>27.47</v>
      </c>
      <c r="W2650" s="467">
        <v>30</v>
      </c>
    </row>
    <row r="2651" spans="1:23">
      <c r="A2651" s="467"/>
      <c r="B2651" s="467"/>
      <c r="C2651" s="468" t="s">
        <v>5753</v>
      </c>
      <c r="D2651" s="467" t="s">
        <v>230</v>
      </c>
      <c r="E2651" s="467" t="s">
        <v>259</v>
      </c>
      <c r="F2651" s="472">
        <v>43769</v>
      </c>
      <c r="G2651" s="467" t="s">
        <v>5745</v>
      </c>
      <c r="H2651" s="467" t="s">
        <v>2258</v>
      </c>
      <c r="I2651" s="467" t="s">
        <v>2176</v>
      </c>
      <c r="J2651" s="467" t="s">
        <v>5754</v>
      </c>
      <c r="K2651" s="467">
        <v>16.260000000000002</v>
      </c>
      <c r="L2651" s="467" t="s">
        <v>10</v>
      </c>
      <c r="M2651" s="467">
        <v>20</v>
      </c>
      <c r="N2651" s="467" t="s">
        <v>700</v>
      </c>
      <c r="O2651" s="467" t="s">
        <v>2899</v>
      </c>
      <c r="P2651" s="467" t="s">
        <v>307</v>
      </c>
      <c r="Q2651" s="467" t="s">
        <v>2168</v>
      </c>
      <c r="R2651" s="467" t="s">
        <v>2168</v>
      </c>
      <c r="S2651" s="467" t="s">
        <v>61</v>
      </c>
      <c r="T2651" s="467" t="s">
        <v>240</v>
      </c>
      <c r="U2651" s="467" t="s">
        <v>302</v>
      </c>
      <c r="V2651" s="467">
        <v>18.32</v>
      </c>
      <c r="W2651" s="467">
        <v>20</v>
      </c>
    </row>
    <row r="2652" spans="1:23">
      <c r="A2652" s="467"/>
      <c r="B2652" s="467"/>
      <c r="C2652" s="468" t="s">
        <v>5755</v>
      </c>
      <c r="D2652" s="467" t="s">
        <v>230</v>
      </c>
      <c r="E2652" s="467" t="s">
        <v>259</v>
      </c>
      <c r="F2652" s="472">
        <v>43769</v>
      </c>
      <c r="G2652" s="467" t="s">
        <v>5745</v>
      </c>
      <c r="H2652" s="467" t="s">
        <v>2258</v>
      </c>
      <c r="I2652" s="467" t="s">
        <v>2176</v>
      </c>
      <c r="J2652" s="467" t="s">
        <v>5756</v>
      </c>
      <c r="K2652" s="467">
        <v>8.1300000000000008</v>
      </c>
      <c r="L2652" s="467" t="s">
        <v>10</v>
      </c>
      <c r="M2652" s="467">
        <v>10</v>
      </c>
      <c r="N2652" s="467" t="s">
        <v>700</v>
      </c>
      <c r="O2652" s="467" t="s">
        <v>2899</v>
      </c>
      <c r="P2652" s="467" t="s">
        <v>307</v>
      </c>
      <c r="Q2652" s="467" t="s">
        <v>2168</v>
      </c>
      <c r="R2652" s="467" t="s">
        <v>2168</v>
      </c>
      <c r="S2652" s="467" t="s">
        <v>61</v>
      </c>
      <c r="T2652" s="467" t="s">
        <v>240</v>
      </c>
      <c r="U2652" s="467" t="s">
        <v>302</v>
      </c>
      <c r="V2652" s="467">
        <v>9.16</v>
      </c>
      <c r="W2652" s="467">
        <v>10</v>
      </c>
    </row>
    <row r="2653" spans="1:23">
      <c r="A2653" s="467"/>
      <c r="B2653" s="467"/>
      <c r="C2653" s="468" t="s">
        <v>5757</v>
      </c>
      <c r="D2653" s="467" t="s">
        <v>230</v>
      </c>
      <c r="E2653" s="467" t="s">
        <v>259</v>
      </c>
      <c r="F2653" s="472">
        <v>43769</v>
      </c>
      <c r="G2653" s="467" t="s">
        <v>5745</v>
      </c>
      <c r="H2653" s="467" t="s">
        <v>2258</v>
      </c>
      <c r="I2653" s="467" t="s">
        <v>2176</v>
      </c>
      <c r="J2653" s="467" t="s">
        <v>5758</v>
      </c>
      <c r="K2653" s="467">
        <v>6.84</v>
      </c>
      <c r="L2653" s="467" t="s">
        <v>10</v>
      </c>
      <c r="M2653" s="467">
        <v>8.42</v>
      </c>
      <c r="N2653" s="467" t="s">
        <v>700</v>
      </c>
      <c r="O2653" s="467" t="s">
        <v>2899</v>
      </c>
      <c r="P2653" s="467" t="s">
        <v>307</v>
      </c>
      <c r="Q2653" s="467" t="s">
        <v>2168</v>
      </c>
      <c r="R2653" s="467" t="s">
        <v>2168</v>
      </c>
      <c r="S2653" s="467" t="s">
        <v>61</v>
      </c>
      <c r="T2653" s="467" t="s">
        <v>240</v>
      </c>
      <c r="U2653" s="467" t="s">
        <v>302</v>
      </c>
      <c r="V2653" s="467">
        <v>7.7</v>
      </c>
      <c r="W2653" s="467">
        <v>8.42</v>
      </c>
    </row>
    <row r="2654" spans="1:23">
      <c r="A2654" s="467"/>
      <c r="B2654" s="467"/>
      <c r="C2654" s="468" t="s">
        <v>5759</v>
      </c>
      <c r="D2654" s="467" t="s">
        <v>230</v>
      </c>
      <c r="E2654" s="467" t="s">
        <v>259</v>
      </c>
      <c r="F2654" s="472">
        <v>43769</v>
      </c>
      <c r="G2654" s="467" t="s">
        <v>5745</v>
      </c>
      <c r="H2654" s="467" t="s">
        <v>2258</v>
      </c>
      <c r="I2654" s="467" t="s">
        <v>2176</v>
      </c>
      <c r="J2654" s="467" t="s">
        <v>5760</v>
      </c>
      <c r="K2654" s="467">
        <v>25.27</v>
      </c>
      <c r="L2654" s="467" t="s">
        <v>10</v>
      </c>
      <c r="M2654" s="467">
        <v>31.08</v>
      </c>
      <c r="N2654" s="467" t="s">
        <v>700</v>
      </c>
      <c r="O2654" s="467" t="s">
        <v>2899</v>
      </c>
      <c r="P2654" s="467" t="s">
        <v>307</v>
      </c>
      <c r="Q2654" s="467" t="s">
        <v>2168</v>
      </c>
      <c r="R2654" s="467" t="s">
        <v>2168</v>
      </c>
      <c r="S2654" s="467" t="s">
        <v>61</v>
      </c>
      <c r="T2654" s="467" t="s">
        <v>240</v>
      </c>
      <c r="U2654" s="467" t="s">
        <v>302</v>
      </c>
      <c r="V2654" s="467">
        <v>28.46</v>
      </c>
      <c r="W2654" s="467">
        <v>31.08</v>
      </c>
    </row>
    <row r="2655" spans="1:23">
      <c r="A2655" s="467"/>
      <c r="B2655" s="467"/>
      <c r="C2655" s="468" t="s">
        <v>5761</v>
      </c>
      <c r="D2655" s="467" t="s">
        <v>230</v>
      </c>
      <c r="E2655" s="467" t="s">
        <v>259</v>
      </c>
      <c r="F2655" s="472">
        <v>43769</v>
      </c>
      <c r="G2655" s="467" t="s">
        <v>5745</v>
      </c>
      <c r="H2655" s="467" t="s">
        <v>2258</v>
      </c>
      <c r="I2655" s="467" t="s">
        <v>2176</v>
      </c>
      <c r="J2655" s="467" t="s">
        <v>5762</v>
      </c>
      <c r="K2655" s="467">
        <v>3.8</v>
      </c>
      <c r="L2655" s="467" t="s">
        <v>10</v>
      </c>
      <c r="M2655" s="467">
        <v>4.68</v>
      </c>
      <c r="N2655" s="467" t="s">
        <v>700</v>
      </c>
      <c r="O2655" s="467" t="s">
        <v>2899</v>
      </c>
      <c r="P2655" s="467" t="s">
        <v>307</v>
      </c>
      <c r="Q2655" s="467" t="s">
        <v>2168</v>
      </c>
      <c r="R2655" s="467" t="s">
        <v>2168</v>
      </c>
      <c r="S2655" s="467" t="s">
        <v>61</v>
      </c>
      <c r="T2655" s="467" t="s">
        <v>240</v>
      </c>
      <c r="U2655" s="467" t="s">
        <v>302</v>
      </c>
      <c r="V2655" s="467">
        <v>4.28</v>
      </c>
      <c r="W2655" s="467">
        <v>4.68</v>
      </c>
    </row>
    <row r="2656" spans="1:23">
      <c r="A2656" s="467"/>
      <c r="B2656" s="467"/>
      <c r="C2656" s="468" t="s">
        <v>5763</v>
      </c>
      <c r="D2656" s="467" t="s">
        <v>230</v>
      </c>
      <c r="E2656" s="467" t="s">
        <v>259</v>
      </c>
      <c r="F2656" s="472">
        <v>43799</v>
      </c>
      <c r="G2656" s="467" t="s">
        <v>5764</v>
      </c>
      <c r="H2656" s="467" t="s">
        <v>5765</v>
      </c>
      <c r="I2656" s="467" t="s">
        <v>2270</v>
      </c>
      <c r="J2656" s="467" t="s">
        <v>5766</v>
      </c>
      <c r="K2656" s="467">
        <v>49.45</v>
      </c>
      <c r="L2656" s="467" t="s">
        <v>10</v>
      </c>
      <c r="M2656" s="467">
        <v>64</v>
      </c>
      <c r="N2656" s="467" t="s">
        <v>694</v>
      </c>
      <c r="O2656" s="467" t="s">
        <v>5608</v>
      </c>
      <c r="P2656" s="467" t="s">
        <v>307</v>
      </c>
      <c r="Q2656" s="467" t="s">
        <v>2168</v>
      </c>
      <c r="R2656" s="467" t="s">
        <v>2168</v>
      </c>
      <c r="S2656" s="467" t="s">
        <v>61</v>
      </c>
      <c r="T2656" s="467" t="s">
        <v>240</v>
      </c>
      <c r="U2656" s="467" t="s">
        <v>2272</v>
      </c>
      <c r="V2656" s="467">
        <v>57.37</v>
      </c>
      <c r="W2656" s="467">
        <v>64</v>
      </c>
    </row>
    <row r="2657" spans="1:23">
      <c r="A2657" s="467"/>
      <c r="B2657" s="467"/>
      <c r="C2657" s="468" t="s">
        <v>5767</v>
      </c>
      <c r="D2657" s="467" t="s">
        <v>230</v>
      </c>
      <c r="E2657" s="467" t="s">
        <v>259</v>
      </c>
      <c r="F2657" s="472">
        <v>43799</v>
      </c>
      <c r="G2657" s="467" t="s">
        <v>5764</v>
      </c>
      <c r="H2657" s="467" t="s">
        <v>5765</v>
      </c>
      <c r="I2657" s="467" t="s">
        <v>2270</v>
      </c>
      <c r="J2657" s="467" t="s">
        <v>5768</v>
      </c>
      <c r="K2657" s="467">
        <v>15.45</v>
      </c>
      <c r="L2657" s="467" t="s">
        <v>10</v>
      </c>
      <c r="M2657" s="467">
        <v>20</v>
      </c>
      <c r="N2657" s="467" t="s">
        <v>399</v>
      </c>
      <c r="O2657" s="467" t="s">
        <v>2540</v>
      </c>
      <c r="P2657" s="467" t="s">
        <v>307</v>
      </c>
      <c r="Q2657" s="467" t="s">
        <v>2168</v>
      </c>
      <c r="R2657" s="467" t="s">
        <v>2168</v>
      </c>
      <c r="S2657" s="467" t="s">
        <v>61</v>
      </c>
      <c r="T2657" s="467" t="s">
        <v>240</v>
      </c>
      <c r="U2657" s="467" t="s">
        <v>2272</v>
      </c>
      <c r="V2657" s="467">
        <v>17.920000000000002</v>
      </c>
      <c r="W2657" s="467">
        <v>20</v>
      </c>
    </row>
    <row r="2658" spans="1:23">
      <c r="A2658" s="467"/>
      <c r="B2658" s="467"/>
      <c r="C2658" s="468" t="s">
        <v>5769</v>
      </c>
      <c r="D2658" s="467" t="s">
        <v>230</v>
      </c>
      <c r="E2658" s="467" t="s">
        <v>259</v>
      </c>
      <c r="F2658" s="472">
        <v>43830</v>
      </c>
      <c r="G2658" s="467" t="s">
        <v>5770</v>
      </c>
      <c r="H2658" s="467" t="s">
        <v>5765</v>
      </c>
      <c r="I2658" s="467" t="s">
        <v>2397</v>
      </c>
      <c r="J2658" s="467" t="s">
        <v>5771</v>
      </c>
      <c r="K2658" s="467">
        <v>49.49</v>
      </c>
      <c r="L2658" s="467" t="s">
        <v>10</v>
      </c>
      <c r="M2658" s="467">
        <v>64</v>
      </c>
      <c r="N2658" s="467" t="s">
        <v>694</v>
      </c>
      <c r="O2658" s="467" t="s">
        <v>5608</v>
      </c>
      <c r="P2658" s="467" t="s">
        <v>307</v>
      </c>
      <c r="Q2658" s="467" t="s">
        <v>2168</v>
      </c>
      <c r="R2658" s="467" t="s">
        <v>2168</v>
      </c>
      <c r="S2658" s="467" t="s">
        <v>61</v>
      </c>
      <c r="T2658" s="467" t="s">
        <v>240</v>
      </c>
      <c r="U2658" s="467" t="s">
        <v>302</v>
      </c>
      <c r="V2658" s="467">
        <v>58.1</v>
      </c>
      <c r="W2658" s="467">
        <v>64</v>
      </c>
    </row>
    <row r="2659" spans="1:23">
      <c r="A2659" s="467"/>
      <c r="B2659" s="467"/>
      <c r="C2659" s="468" t="s">
        <v>5772</v>
      </c>
      <c r="D2659" s="467" t="s">
        <v>230</v>
      </c>
      <c r="E2659" s="467" t="s">
        <v>259</v>
      </c>
      <c r="F2659" s="472">
        <v>43830</v>
      </c>
      <c r="G2659" s="467" t="s">
        <v>5770</v>
      </c>
      <c r="H2659" s="467" t="s">
        <v>5765</v>
      </c>
      <c r="I2659" s="467" t="s">
        <v>2397</v>
      </c>
      <c r="J2659" s="467" t="s">
        <v>5773</v>
      </c>
      <c r="K2659" s="467">
        <v>15.47</v>
      </c>
      <c r="L2659" s="467" t="s">
        <v>10</v>
      </c>
      <c r="M2659" s="467">
        <v>20</v>
      </c>
      <c r="N2659" s="467" t="s">
        <v>399</v>
      </c>
      <c r="O2659" s="467" t="s">
        <v>2540</v>
      </c>
      <c r="P2659" s="467" t="s">
        <v>307</v>
      </c>
      <c r="Q2659" s="467" t="s">
        <v>2168</v>
      </c>
      <c r="R2659" s="467" t="s">
        <v>2168</v>
      </c>
      <c r="S2659" s="467" t="s">
        <v>61</v>
      </c>
      <c r="T2659" s="467" t="s">
        <v>240</v>
      </c>
      <c r="U2659" s="467" t="s">
        <v>302</v>
      </c>
      <c r="V2659" s="467">
        <v>18.16</v>
      </c>
      <c r="W2659" s="467">
        <v>20</v>
      </c>
    </row>
    <row r="2660" spans="1:23">
      <c r="A2660" s="467"/>
      <c r="B2660" s="467"/>
      <c r="C2660" s="468" t="s">
        <v>5774</v>
      </c>
      <c r="D2660" s="467" t="s">
        <v>230</v>
      </c>
      <c r="E2660" s="467" t="s">
        <v>259</v>
      </c>
      <c r="F2660" s="472">
        <v>43830</v>
      </c>
      <c r="G2660" s="467" t="s">
        <v>2395</v>
      </c>
      <c r="H2660" s="467" t="s">
        <v>4362</v>
      </c>
      <c r="I2660" s="467" t="s">
        <v>2397</v>
      </c>
      <c r="J2660" s="467" t="s">
        <v>5775</v>
      </c>
      <c r="K2660" s="467">
        <v>46.4</v>
      </c>
      <c r="L2660" s="467" t="s">
        <v>10</v>
      </c>
      <c r="M2660" s="467">
        <v>60</v>
      </c>
      <c r="N2660" s="467" t="s">
        <v>700</v>
      </c>
      <c r="O2660" s="467" t="s">
        <v>2899</v>
      </c>
      <c r="P2660" s="467" t="s">
        <v>307</v>
      </c>
      <c r="Q2660" s="467" t="s">
        <v>2168</v>
      </c>
      <c r="R2660" s="467" t="s">
        <v>2168</v>
      </c>
      <c r="S2660" s="467" t="s">
        <v>61</v>
      </c>
      <c r="T2660" s="467" t="s">
        <v>240</v>
      </c>
      <c r="U2660" s="467" t="s">
        <v>302</v>
      </c>
      <c r="V2660" s="467">
        <v>54.47</v>
      </c>
      <c r="W2660" s="467">
        <v>60</v>
      </c>
    </row>
    <row r="2661" spans="1:23">
      <c r="A2661" s="467"/>
      <c r="B2661" s="467"/>
      <c r="C2661" s="468" t="s">
        <v>5776</v>
      </c>
      <c r="D2661" s="467" t="s">
        <v>231</v>
      </c>
      <c r="E2661" s="467" t="s">
        <v>259</v>
      </c>
      <c r="F2661" s="472">
        <v>43496</v>
      </c>
      <c r="G2661" s="467" t="s">
        <v>705</v>
      </c>
      <c r="H2661" s="467" t="s">
        <v>3005</v>
      </c>
      <c r="I2661" s="467" t="s">
        <v>3006</v>
      </c>
      <c r="J2661" s="467" t="s">
        <v>706</v>
      </c>
      <c r="K2661" s="467">
        <v>33.31</v>
      </c>
      <c r="L2661" s="467" t="s">
        <v>10</v>
      </c>
      <c r="M2661" s="467">
        <v>42.5</v>
      </c>
      <c r="N2661" s="467" t="s">
        <v>501</v>
      </c>
      <c r="O2661" s="467" t="s">
        <v>4041</v>
      </c>
      <c r="P2661" s="467" t="s">
        <v>307</v>
      </c>
      <c r="Q2661" s="467" t="s">
        <v>472</v>
      </c>
      <c r="R2661" s="467" t="s">
        <v>2168</v>
      </c>
      <c r="S2661" s="467" t="s">
        <v>61</v>
      </c>
      <c r="T2661" s="467" t="s">
        <v>240</v>
      </c>
      <c r="U2661" s="467" t="s">
        <v>302</v>
      </c>
      <c r="V2661" s="467">
        <v>36.9</v>
      </c>
      <c r="W2661" s="467">
        <v>42.5</v>
      </c>
    </row>
    <row r="2662" spans="1:23">
      <c r="A2662" s="467"/>
      <c r="B2662" s="467"/>
      <c r="C2662" s="468" t="s">
        <v>5777</v>
      </c>
      <c r="D2662" s="467" t="s">
        <v>231</v>
      </c>
      <c r="E2662" s="467" t="s">
        <v>259</v>
      </c>
      <c r="F2662" s="472">
        <v>43496</v>
      </c>
      <c r="G2662" s="467" t="s">
        <v>707</v>
      </c>
      <c r="H2662" s="467" t="s">
        <v>3005</v>
      </c>
      <c r="I2662" s="467" t="s">
        <v>3006</v>
      </c>
      <c r="J2662" s="467" t="s">
        <v>708</v>
      </c>
      <c r="K2662" s="467">
        <v>105.8</v>
      </c>
      <c r="L2662" s="467" t="s">
        <v>10</v>
      </c>
      <c r="M2662" s="467">
        <v>135</v>
      </c>
      <c r="N2662" s="467" t="s">
        <v>709</v>
      </c>
      <c r="O2662" s="467" t="s">
        <v>4294</v>
      </c>
      <c r="P2662" s="467" t="s">
        <v>307</v>
      </c>
      <c r="Q2662" s="467" t="s">
        <v>2168</v>
      </c>
      <c r="R2662" s="467" t="s">
        <v>2168</v>
      </c>
      <c r="S2662" s="467" t="s">
        <v>61</v>
      </c>
      <c r="T2662" s="467" t="s">
        <v>240</v>
      </c>
      <c r="U2662" s="467" t="s">
        <v>302</v>
      </c>
      <c r="V2662" s="467">
        <v>117.2</v>
      </c>
      <c r="W2662" s="467">
        <v>135</v>
      </c>
    </row>
    <row r="2663" spans="1:23">
      <c r="A2663" s="467"/>
      <c r="B2663" s="467"/>
      <c r="C2663" s="468" t="s">
        <v>5778</v>
      </c>
      <c r="D2663" s="467" t="s">
        <v>231</v>
      </c>
      <c r="E2663" s="467" t="s">
        <v>259</v>
      </c>
      <c r="F2663" s="472">
        <v>43496</v>
      </c>
      <c r="G2663" s="467" t="s">
        <v>705</v>
      </c>
      <c r="H2663" s="467" t="s">
        <v>3005</v>
      </c>
      <c r="I2663" s="467" t="s">
        <v>3006</v>
      </c>
      <c r="J2663" s="467" t="s">
        <v>710</v>
      </c>
      <c r="K2663" s="467">
        <v>286.44</v>
      </c>
      <c r="L2663" s="467" t="s">
        <v>10</v>
      </c>
      <c r="M2663" s="467">
        <v>365.5</v>
      </c>
      <c r="N2663" s="467" t="s">
        <v>709</v>
      </c>
      <c r="O2663" s="467" t="s">
        <v>4294</v>
      </c>
      <c r="P2663" s="467" t="s">
        <v>307</v>
      </c>
      <c r="Q2663" s="467" t="s">
        <v>2168</v>
      </c>
      <c r="R2663" s="467" t="s">
        <v>2168</v>
      </c>
      <c r="S2663" s="467" t="s">
        <v>61</v>
      </c>
      <c r="T2663" s="467" t="s">
        <v>240</v>
      </c>
      <c r="U2663" s="467" t="s">
        <v>302</v>
      </c>
      <c r="V2663" s="467">
        <v>317.3</v>
      </c>
      <c r="W2663" s="467">
        <v>365.5</v>
      </c>
    </row>
    <row r="2664" spans="1:23">
      <c r="A2664" s="467"/>
      <c r="B2664" s="467"/>
      <c r="C2664" s="468" t="s">
        <v>5779</v>
      </c>
      <c r="D2664" s="467" t="s">
        <v>231</v>
      </c>
      <c r="E2664" s="467" t="s">
        <v>259</v>
      </c>
      <c r="F2664" s="472">
        <v>43524</v>
      </c>
      <c r="G2664" s="467" t="s">
        <v>711</v>
      </c>
      <c r="H2664" s="467" t="s">
        <v>2824</v>
      </c>
      <c r="I2664" s="467" t="s">
        <v>2825</v>
      </c>
      <c r="J2664" s="467" t="s">
        <v>712</v>
      </c>
      <c r="K2664" s="467">
        <v>32.36</v>
      </c>
      <c r="L2664" s="467" t="s">
        <v>10</v>
      </c>
      <c r="M2664" s="467">
        <v>42.5</v>
      </c>
      <c r="N2664" s="467" t="s">
        <v>501</v>
      </c>
      <c r="O2664" s="467" t="s">
        <v>4041</v>
      </c>
      <c r="P2664" s="467" t="s">
        <v>307</v>
      </c>
      <c r="Q2664" s="467" t="s">
        <v>472</v>
      </c>
      <c r="R2664" s="467" t="s">
        <v>2168</v>
      </c>
      <c r="S2664" s="467" t="s">
        <v>61</v>
      </c>
      <c r="T2664" s="467" t="s">
        <v>240</v>
      </c>
      <c r="U2664" s="467" t="s">
        <v>302</v>
      </c>
      <c r="V2664" s="467">
        <v>37.049999999999997</v>
      </c>
      <c r="W2664" s="467">
        <v>42.5</v>
      </c>
    </row>
    <row r="2665" spans="1:23">
      <c r="A2665" s="467"/>
      <c r="B2665" s="467"/>
      <c r="C2665" s="468" t="s">
        <v>5780</v>
      </c>
      <c r="D2665" s="467" t="s">
        <v>231</v>
      </c>
      <c r="E2665" s="467" t="s">
        <v>259</v>
      </c>
      <c r="F2665" s="472">
        <v>43524</v>
      </c>
      <c r="G2665" s="467" t="s">
        <v>711</v>
      </c>
      <c r="H2665" s="467" t="s">
        <v>2824</v>
      </c>
      <c r="I2665" s="467" t="s">
        <v>2825</v>
      </c>
      <c r="J2665" s="467" t="s">
        <v>713</v>
      </c>
      <c r="K2665" s="467">
        <v>278.27</v>
      </c>
      <c r="L2665" s="467" t="s">
        <v>10</v>
      </c>
      <c r="M2665" s="467">
        <v>365.5</v>
      </c>
      <c r="N2665" s="467" t="s">
        <v>709</v>
      </c>
      <c r="O2665" s="467" t="s">
        <v>4294</v>
      </c>
      <c r="P2665" s="467" t="s">
        <v>307</v>
      </c>
      <c r="Q2665" s="467" t="s">
        <v>2168</v>
      </c>
      <c r="R2665" s="467" t="s">
        <v>2168</v>
      </c>
      <c r="S2665" s="467" t="s">
        <v>61</v>
      </c>
      <c r="T2665" s="467" t="s">
        <v>240</v>
      </c>
      <c r="U2665" s="467" t="s">
        <v>302</v>
      </c>
      <c r="V2665" s="467">
        <v>318.61</v>
      </c>
      <c r="W2665" s="467">
        <v>365.5</v>
      </c>
    </row>
    <row r="2666" spans="1:23">
      <c r="A2666" s="467"/>
      <c r="B2666" s="467"/>
      <c r="C2666" s="468" t="s">
        <v>5781</v>
      </c>
      <c r="D2666" s="467" t="s">
        <v>231</v>
      </c>
      <c r="E2666" s="467" t="s">
        <v>259</v>
      </c>
      <c r="F2666" s="472">
        <v>43555</v>
      </c>
      <c r="G2666" s="467" t="s">
        <v>714</v>
      </c>
      <c r="H2666" s="467" t="s">
        <v>3619</v>
      </c>
      <c r="I2666" s="467" t="s">
        <v>2170</v>
      </c>
      <c r="J2666" s="467" t="s">
        <v>715</v>
      </c>
      <c r="K2666" s="467">
        <v>32.01</v>
      </c>
      <c r="L2666" s="467" t="s">
        <v>10</v>
      </c>
      <c r="M2666" s="467">
        <v>42.5</v>
      </c>
      <c r="N2666" s="467" t="s">
        <v>501</v>
      </c>
      <c r="O2666" s="467" t="s">
        <v>4041</v>
      </c>
      <c r="P2666" s="467" t="s">
        <v>445</v>
      </c>
      <c r="Q2666" s="467" t="s">
        <v>420</v>
      </c>
      <c r="R2666" s="467" t="s">
        <v>2168</v>
      </c>
      <c r="S2666" s="467" t="s">
        <v>61</v>
      </c>
      <c r="T2666" s="467" t="s">
        <v>240</v>
      </c>
      <c r="U2666" s="467" t="s">
        <v>302</v>
      </c>
      <c r="V2666" s="467">
        <v>37.44</v>
      </c>
      <c r="W2666" s="467">
        <v>42.5</v>
      </c>
    </row>
    <row r="2667" spans="1:23">
      <c r="A2667" s="467"/>
      <c r="B2667" s="467"/>
      <c r="C2667" s="468" t="s">
        <v>5782</v>
      </c>
      <c r="D2667" s="467" t="s">
        <v>231</v>
      </c>
      <c r="E2667" s="467" t="s">
        <v>259</v>
      </c>
      <c r="F2667" s="472">
        <v>43555</v>
      </c>
      <c r="G2667" s="467" t="s">
        <v>716</v>
      </c>
      <c r="H2667" s="467" t="s">
        <v>3084</v>
      </c>
      <c r="I2667" s="467" t="s">
        <v>2170</v>
      </c>
      <c r="J2667" s="467" t="s">
        <v>717</v>
      </c>
      <c r="K2667" s="467">
        <v>204.05</v>
      </c>
      <c r="L2667" s="467" t="s">
        <v>10</v>
      </c>
      <c r="M2667" s="467">
        <v>270.89999999999998</v>
      </c>
      <c r="N2667" s="467" t="s">
        <v>682</v>
      </c>
      <c r="O2667" s="467" t="s">
        <v>5531</v>
      </c>
      <c r="P2667" s="467" t="s">
        <v>307</v>
      </c>
      <c r="Q2667" s="467" t="s">
        <v>2168</v>
      </c>
      <c r="R2667" s="467" t="s">
        <v>2168</v>
      </c>
      <c r="S2667" s="467" t="s">
        <v>61</v>
      </c>
      <c r="T2667" s="467" t="s">
        <v>240</v>
      </c>
      <c r="U2667" s="467" t="s">
        <v>302</v>
      </c>
      <c r="V2667" s="467">
        <v>238.65</v>
      </c>
      <c r="W2667" s="467">
        <v>270.89999999999998</v>
      </c>
    </row>
    <row r="2668" spans="1:23">
      <c r="A2668" s="467"/>
      <c r="B2668" s="467"/>
      <c r="C2668" s="468" t="s">
        <v>5783</v>
      </c>
      <c r="D2668" s="467" t="s">
        <v>231</v>
      </c>
      <c r="E2668" s="467" t="s">
        <v>259</v>
      </c>
      <c r="F2668" s="472">
        <v>43585</v>
      </c>
      <c r="G2668" s="467" t="s">
        <v>1421</v>
      </c>
      <c r="H2668" s="467" t="s">
        <v>4179</v>
      </c>
      <c r="I2668" s="467" t="s">
        <v>2791</v>
      </c>
      <c r="J2668" s="467" t="s">
        <v>1422</v>
      </c>
      <c r="K2668" s="467">
        <v>6.52</v>
      </c>
      <c r="L2668" s="467" t="s">
        <v>10</v>
      </c>
      <c r="M2668" s="467">
        <v>8.5</v>
      </c>
      <c r="N2668" s="467" t="s">
        <v>501</v>
      </c>
      <c r="O2668" s="467" t="s">
        <v>4041</v>
      </c>
      <c r="P2668" s="467" t="s">
        <v>445</v>
      </c>
      <c r="Q2668" s="467" t="s">
        <v>420</v>
      </c>
      <c r="R2668" s="467" t="s">
        <v>2168</v>
      </c>
      <c r="S2668" s="467" t="s">
        <v>61</v>
      </c>
      <c r="T2668" s="467" t="s">
        <v>240</v>
      </c>
      <c r="U2668" s="467" t="s">
        <v>302</v>
      </c>
      <c r="V2668" s="467">
        <v>7.62</v>
      </c>
      <c r="W2668" s="467">
        <v>8.5</v>
      </c>
    </row>
    <row r="2669" spans="1:23">
      <c r="A2669" s="467"/>
      <c r="B2669" s="467"/>
      <c r="C2669" s="468" t="s">
        <v>5784</v>
      </c>
      <c r="D2669" s="467" t="s">
        <v>231</v>
      </c>
      <c r="E2669" s="467" t="s">
        <v>259</v>
      </c>
      <c r="F2669" s="472">
        <v>43585</v>
      </c>
      <c r="G2669" s="467" t="s">
        <v>1423</v>
      </c>
      <c r="H2669" s="467" t="s">
        <v>2790</v>
      </c>
      <c r="I2669" s="467" t="s">
        <v>2791</v>
      </c>
      <c r="J2669" s="467" t="s">
        <v>1424</v>
      </c>
      <c r="K2669" s="467">
        <v>280.24</v>
      </c>
      <c r="L2669" s="467" t="s">
        <v>10</v>
      </c>
      <c r="M2669" s="467">
        <v>365.5</v>
      </c>
      <c r="N2669" s="467" t="s">
        <v>709</v>
      </c>
      <c r="O2669" s="467" t="s">
        <v>4294</v>
      </c>
      <c r="P2669" s="467" t="s">
        <v>307</v>
      </c>
      <c r="Q2669" s="467" t="s">
        <v>2168</v>
      </c>
      <c r="R2669" s="467" t="s">
        <v>2168</v>
      </c>
      <c r="S2669" s="467" t="s">
        <v>61</v>
      </c>
      <c r="T2669" s="467" t="s">
        <v>240</v>
      </c>
      <c r="U2669" s="467" t="s">
        <v>302</v>
      </c>
      <c r="V2669" s="467">
        <v>327.56</v>
      </c>
      <c r="W2669" s="467">
        <v>365.5</v>
      </c>
    </row>
    <row r="2670" spans="1:23">
      <c r="A2670" s="467"/>
      <c r="B2670" s="467"/>
      <c r="C2670" s="468" t="s">
        <v>5785</v>
      </c>
      <c r="D2670" s="467" t="s">
        <v>231</v>
      </c>
      <c r="E2670" s="467" t="s">
        <v>259</v>
      </c>
      <c r="F2670" s="472">
        <v>43585</v>
      </c>
      <c r="G2670" s="467" t="s">
        <v>1425</v>
      </c>
      <c r="H2670" s="467" t="s">
        <v>2790</v>
      </c>
      <c r="I2670" s="467" t="s">
        <v>2791</v>
      </c>
      <c r="J2670" s="467" t="s">
        <v>1426</v>
      </c>
      <c r="K2670" s="467">
        <v>303.62</v>
      </c>
      <c r="L2670" s="467" t="s">
        <v>10</v>
      </c>
      <c r="M2670" s="467">
        <v>396</v>
      </c>
      <c r="N2670" s="467" t="s">
        <v>709</v>
      </c>
      <c r="O2670" s="467" t="s">
        <v>4294</v>
      </c>
      <c r="P2670" s="467" t="s">
        <v>307</v>
      </c>
      <c r="Q2670" s="467" t="s">
        <v>2168</v>
      </c>
      <c r="R2670" s="467" t="s">
        <v>2168</v>
      </c>
      <c r="S2670" s="467" t="s">
        <v>61</v>
      </c>
      <c r="T2670" s="467" t="s">
        <v>240</v>
      </c>
      <c r="U2670" s="467" t="s">
        <v>302</v>
      </c>
      <c r="V2670" s="467">
        <v>354.88</v>
      </c>
      <c r="W2670" s="467">
        <v>396</v>
      </c>
    </row>
    <row r="2671" spans="1:23">
      <c r="A2671" s="467"/>
      <c r="B2671" s="467"/>
      <c r="C2671" s="468" t="s">
        <v>5786</v>
      </c>
      <c r="D2671" s="467" t="s">
        <v>231</v>
      </c>
      <c r="E2671" s="467" t="s">
        <v>259</v>
      </c>
      <c r="F2671" s="472">
        <v>43616</v>
      </c>
      <c r="G2671" s="467" t="s">
        <v>1427</v>
      </c>
      <c r="H2671" s="467" t="s">
        <v>3407</v>
      </c>
      <c r="I2671" s="467" t="s">
        <v>2800</v>
      </c>
      <c r="J2671" s="467" t="s">
        <v>1428</v>
      </c>
      <c r="K2671" s="467">
        <v>26.09</v>
      </c>
      <c r="L2671" s="467" t="s">
        <v>10</v>
      </c>
      <c r="M2671" s="467">
        <v>34</v>
      </c>
      <c r="N2671" s="467" t="s">
        <v>501</v>
      </c>
      <c r="O2671" s="467" t="s">
        <v>4041</v>
      </c>
      <c r="P2671" s="467" t="s">
        <v>445</v>
      </c>
      <c r="Q2671" s="467" t="s">
        <v>420</v>
      </c>
      <c r="R2671" s="467" t="s">
        <v>2168</v>
      </c>
      <c r="S2671" s="467" t="s">
        <v>61</v>
      </c>
      <c r="T2671" s="467" t="s">
        <v>240</v>
      </c>
      <c r="U2671" s="467" t="s">
        <v>302</v>
      </c>
      <c r="V2671" s="467">
        <v>30.22</v>
      </c>
      <c r="W2671" s="467">
        <v>34</v>
      </c>
    </row>
    <row r="2672" spans="1:23">
      <c r="A2672" s="467"/>
      <c r="B2672" s="467"/>
      <c r="C2672" s="468" t="s">
        <v>5787</v>
      </c>
      <c r="D2672" s="467" t="s">
        <v>231</v>
      </c>
      <c r="E2672" s="467" t="s">
        <v>259</v>
      </c>
      <c r="F2672" s="472">
        <v>43616</v>
      </c>
      <c r="G2672" s="467" t="s">
        <v>1429</v>
      </c>
      <c r="H2672" s="467" t="s">
        <v>2799</v>
      </c>
      <c r="I2672" s="467" t="s">
        <v>2800</v>
      </c>
      <c r="J2672" s="467" t="s">
        <v>1430</v>
      </c>
      <c r="K2672" s="467">
        <v>280.52</v>
      </c>
      <c r="L2672" s="467" t="s">
        <v>10</v>
      </c>
      <c r="M2672" s="467">
        <v>365.5</v>
      </c>
      <c r="N2672" s="467" t="s">
        <v>709</v>
      </c>
      <c r="O2672" s="467" t="s">
        <v>4294</v>
      </c>
      <c r="P2672" s="467" t="s">
        <v>307</v>
      </c>
      <c r="Q2672" s="467" t="s">
        <v>2168</v>
      </c>
      <c r="R2672" s="467" t="s">
        <v>2168</v>
      </c>
      <c r="S2672" s="467" t="s">
        <v>61</v>
      </c>
      <c r="T2672" s="467" t="s">
        <v>240</v>
      </c>
      <c r="U2672" s="467" t="s">
        <v>302</v>
      </c>
      <c r="V2672" s="467">
        <v>324.89999999999998</v>
      </c>
      <c r="W2672" s="467">
        <v>365.5</v>
      </c>
    </row>
    <row r="2673" spans="1:23">
      <c r="A2673" s="467"/>
      <c r="B2673" s="467"/>
      <c r="C2673" s="468" t="s">
        <v>5788</v>
      </c>
      <c r="D2673" s="467" t="s">
        <v>231</v>
      </c>
      <c r="E2673" s="467" t="s">
        <v>259</v>
      </c>
      <c r="F2673" s="472">
        <v>43616</v>
      </c>
      <c r="G2673" s="467" t="s">
        <v>1431</v>
      </c>
      <c r="H2673" s="467" t="s">
        <v>2799</v>
      </c>
      <c r="I2673" s="467" t="s">
        <v>2800</v>
      </c>
      <c r="J2673" s="467" t="s">
        <v>1432</v>
      </c>
      <c r="K2673" s="467">
        <v>280.52</v>
      </c>
      <c r="L2673" s="467" t="s">
        <v>10</v>
      </c>
      <c r="M2673" s="467">
        <v>365.5</v>
      </c>
      <c r="N2673" s="467" t="s">
        <v>709</v>
      </c>
      <c r="O2673" s="467" t="s">
        <v>4294</v>
      </c>
      <c r="P2673" s="467" t="s">
        <v>307</v>
      </c>
      <c r="Q2673" s="467" t="s">
        <v>2168</v>
      </c>
      <c r="R2673" s="467" t="s">
        <v>2168</v>
      </c>
      <c r="S2673" s="467" t="s">
        <v>61</v>
      </c>
      <c r="T2673" s="467" t="s">
        <v>240</v>
      </c>
      <c r="U2673" s="467" t="s">
        <v>302</v>
      </c>
      <c r="V2673" s="467">
        <v>324.89999999999998</v>
      </c>
      <c r="W2673" s="467">
        <v>365.5</v>
      </c>
    </row>
    <row r="2674" spans="1:23">
      <c r="A2674" s="467"/>
      <c r="B2674" s="467"/>
      <c r="C2674" s="468" t="s">
        <v>5789</v>
      </c>
      <c r="D2674" s="467" t="s">
        <v>231</v>
      </c>
      <c r="E2674" s="467" t="s">
        <v>259</v>
      </c>
      <c r="F2674" s="472">
        <v>43646</v>
      </c>
      <c r="G2674" s="467" t="s">
        <v>1433</v>
      </c>
      <c r="H2674" s="467" t="s">
        <v>3414</v>
      </c>
      <c r="I2674" s="467" t="s">
        <v>2201</v>
      </c>
      <c r="J2674" s="467" t="s">
        <v>1434</v>
      </c>
      <c r="K2674" s="467">
        <v>26.94</v>
      </c>
      <c r="L2674" s="467" t="s">
        <v>10</v>
      </c>
      <c r="M2674" s="467">
        <v>34</v>
      </c>
      <c r="N2674" s="467" t="s">
        <v>501</v>
      </c>
      <c r="O2674" s="467" t="s">
        <v>4041</v>
      </c>
      <c r="P2674" s="467" t="s">
        <v>445</v>
      </c>
      <c r="Q2674" s="467" t="s">
        <v>420</v>
      </c>
      <c r="R2674" s="467" t="s">
        <v>2168</v>
      </c>
      <c r="S2674" s="467" t="s">
        <v>61</v>
      </c>
      <c r="T2674" s="467" t="s">
        <v>240</v>
      </c>
      <c r="U2674" s="467" t="s">
        <v>302</v>
      </c>
      <c r="V2674" s="467">
        <v>30.48</v>
      </c>
      <c r="W2674" s="467">
        <v>34</v>
      </c>
    </row>
    <row r="2675" spans="1:23">
      <c r="A2675" s="467"/>
      <c r="B2675" s="467"/>
      <c r="C2675" s="468" t="s">
        <v>5790</v>
      </c>
      <c r="D2675" s="467" t="s">
        <v>231</v>
      </c>
      <c r="E2675" s="467" t="s">
        <v>259</v>
      </c>
      <c r="F2675" s="472">
        <v>43677</v>
      </c>
      <c r="G2675" s="467" t="s">
        <v>2119</v>
      </c>
      <c r="H2675" s="467" t="s">
        <v>3231</v>
      </c>
      <c r="I2675" s="467" t="s">
        <v>2411</v>
      </c>
      <c r="J2675" s="467" t="s">
        <v>2120</v>
      </c>
      <c r="K2675" s="467">
        <v>26.77</v>
      </c>
      <c r="L2675" s="467" t="s">
        <v>10</v>
      </c>
      <c r="M2675" s="467">
        <v>34</v>
      </c>
      <c r="N2675" s="467" t="s">
        <v>501</v>
      </c>
      <c r="O2675" s="467" t="s">
        <v>4041</v>
      </c>
      <c r="P2675" s="467" t="s">
        <v>445</v>
      </c>
      <c r="Q2675" s="467" t="s">
        <v>420</v>
      </c>
      <c r="R2675" s="467" t="s">
        <v>2168</v>
      </c>
      <c r="S2675" s="467" t="s">
        <v>61</v>
      </c>
      <c r="T2675" s="467" t="s">
        <v>240</v>
      </c>
      <c r="U2675" s="467" t="s">
        <v>302</v>
      </c>
      <c r="V2675" s="467">
        <v>29.93</v>
      </c>
      <c r="W2675" s="467">
        <v>34</v>
      </c>
    </row>
    <row r="2676" spans="1:23">
      <c r="A2676" s="467"/>
      <c r="B2676" s="467"/>
      <c r="C2676" s="468" t="s">
        <v>5791</v>
      </c>
      <c r="D2676" s="467" t="s">
        <v>231</v>
      </c>
      <c r="E2676" s="467" t="s">
        <v>259</v>
      </c>
      <c r="F2676" s="472">
        <v>43677</v>
      </c>
      <c r="G2676" s="467" t="s">
        <v>2121</v>
      </c>
      <c r="H2676" s="467" t="s">
        <v>2410</v>
      </c>
      <c r="I2676" s="467" t="s">
        <v>2411</v>
      </c>
      <c r="J2676" s="467" t="s">
        <v>2122</v>
      </c>
      <c r="K2676" s="467">
        <v>304.74</v>
      </c>
      <c r="L2676" s="467" t="s">
        <v>10</v>
      </c>
      <c r="M2676" s="467">
        <v>387</v>
      </c>
      <c r="N2676" s="467" t="s">
        <v>709</v>
      </c>
      <c r="O2676" s="467" t="s">
        <v>4294</v>
      </c>
      <c r="P2676" s="467" t="s">
        <v>307</v>
      </c>
      <c r="Q2676" s="467" t="s">
        <v>2168</v>
      </c>
      <c r="R2676" s="467" t="s">
        <v>2168</v>
      </c>
      <c r="S2676" s="467" t="s">
        <v>61</v>
      </c>
      <c r="T2676" s="467" t="s">
        <v>240</v>
      </c>
      <c r="U2676" s="467" t="s">
        <v>302</v>
      </c>
      <c r="V2676" s="467">
        <v>340.77</v>
      </c>
      <c r="W2676" s="467">
        <v>387</v>
      </c>
    </row>
    <row r="2677" spans="1:23">
      <c r="A2677" s="467"/>
      <c r="B2677" s="467"/>
      <c r="C2677" s="468" t="s">
        <v>5792</v>
      </c>
      <c r="D2677" s="467" t="s">
        <v>231</v>
      </c>
      <c r="E2677" s="467" t="s">
        <v>259</v>
      </c>
      <c r="F2677" s="472">
        <v>43708</v>
      </c>
      <c r="G2677" s="467" t="s">
        <v>2123</v>
      </c>
      <c r="H2677" s="467" t="s">
        <v>3424</v>
      </c>
      <c r="I2677" s="467" t="s">
        <v>2332</v>
      </c>
      <c r="J2677" s="467" t="s">
        <v>2124</v>
      </c>
      <c r="K2677" s="467">
        <v>13.91</v>
      </c>
      <c r="L2677" s="467" t="s">
        <v>10</v>
      </c>
      <c r="M2677" s="467">
        <v>17</v>
      </c>
      <c r="N2677" s="467" t="s">
        <v>501</v>
      </c>
      <c r="O2677" s="467" t="s">
        <v>4041</v>
      </c>
      <c r="P2677" s="467" t="s">
        <v>445</v>
      </c>
      <c r="Q2677" s="467" t="s">
        <v>420</v>
      </c>
      <c r="R2677" s="467" t="s">
        <v>2168</v>
      </c>
      <c r="S2677" s="467" t="s">
        <v>61</v>
      </c>
      <c r="T2677" s="467" t="s">
        <v>240</v>
      </c>
      <c r="U2677" s="467" t="s">
        <v>302</v>
      </c>
      <c r="V2677" s="467">
        <v>15.18</v>
      </c>
      <c r="W2677" s="467">
        <v>17</v>
      </c>
    </row>
    <row r="2678" spans="1:23">
      <c r="A2678" s="467"/>
      <c r="B2678" s="467"/>
      <c r="C2678" s="468" t="s">
        <v>5793</v>
      </c>
      <c r="D2678" s="467" t="s">
        <v>231</v>
      </c>
      <c r="E2678" s="467" t="s">
        <v>259</v>
      </c>
      <c r="F2678" s="472">
        <v>43708</v>
      </c>
      <c r="G2678" s="467" t="s">
        <v>2125</v>
      </c>
      <c r="H2678" s="467" t="s">
        <v>2435</v>
      </c>
      <c r="I2678" s="467" t="s">
        <v>2332</v>
      </c>
      <c r="J2678" s="467" t="s">
        <v>2126</v>
      </c>
      <c r="K2678" s="467">
        <v>598.29999999999995</v>
      </c>
      <c r="L2678" s="467" t="s">
        <v>10</v>
      </c>
      <c r="M2678" s="467">
        <v>731</v>
      </c>
      <c r="N2678" s="467" t="s">
        <v>709</v>
      </c>
      <c r="O2678" s="467" t="s">
        <v>4294</v>
      </c>
      <c r="P2678" s="467" t="s">
        <v>307</v>
      </c>
      <c r="Q2678" s="467" t="s">
        <v>2168</v>
      </c>
      <c r="R2678" s="467" t="s">
        <v>2168</v>
      </c>
      <c r="S2678" s="467" t="s">
        <v>61</v>
      </c>
      <c r="T2678" s="467" t="s">
        <v>240</v>
      </c>
      <c r="U2678" s="467" t="s">
        <v>302</v>
      </c>
      <c r="V2678" s="467">
        <v>652.79</v>
      </c>
      <c r="W2678" s="467">
        <v>731</v>
      </c>
    </row>
    <row r="2679" spans="1:23">
      <c r="A2679" s="467"/>
      <c r="B2679" s="467"/>
      <c r="C2679" s="468" t="s">
        <v>5794</v>
      </c>
      <c r="D2679" s="467" t="s">
        <v>231</v>
      </c>
      <c r="E2679" s="467" t="s">
        <v>259</v>
      </c>
      <c r="F2679" s="472">
        <v>43738</v>
      </c>
      <c r="G2679" s="467" t="s">
        <v>1743</v>
      </c>
      <c r="H2679" s="467" t="s">
        <v>3430</v>
      </c>
      <c r="I2679" s="467" t="s">
        <v>2248</v>
      </c>
      <c r="J2679" s="467" t="s">
        <v>1744</v>
      </c>
      <c r="K2679" s="467">
        <v>69.89</v>
      </c>
      <c r="L2679" s="467" t="s">
        <v>10</v>
      </c>
      <c r="M2679" s="467">
        <v>85</v>
      </c>
      <c r="N2679" s="467" t="s">
        <v>501</v>
      </c>
      <c r="O2679" s="467" t="s">
        <v>4041</v>
      </c>
      <c r="P2679" s="467" t="s">
        <v>445</v>
      </c>
      <c r="Q2679" s="467" t="s">
        <v>420</v>
      </c>
      <c r="R2679" s="467" t="s">
        <v>2168</v>
      </c>
      <c r="S2679" s="467" t="s">
        <v>61</v>
      </c>
      <c r="T2679" s="467" t="s">
        <v>240</v>
      </c>
      <c r="U2679" s="467" t="s">
        <v>302</v>
      </c>
      <c r="V2679" s="467">
        <v>77.2</v>
      </c>
      <c r="W2679" s="467">
        <v>85</v>
      </c>
    </row>
    <row r="2680" spans="1:23">
      <c r="A2680" s="467"/>
      <c r="B2680" s="467"/>
      <c r="C2680" s="468" t="s">
        <v>5795</v>
      </c>
      <c r="D2680" s="467" t="s">
        <v>231</v>
      </c>
      <c r="E2680" s="467" t="s">
        <v>259</v>
      </c>
      <c r="F2680" s="472">
        <v>43738</v>
      </c>
      <c r="G2680" s="467" t="s">
        <v>1745</v>
      </c>
      <c r="H2680" s="467" t="s">
        <v>2858</v>
      </c>
      <c r="I2680" s="467" t="s">
        <v>2248</v>
      </c>
      <c r="J2680" s="467" t="s">
        <v>1746</v>
      </c>
      <c r="K2680" s="467">
        <v>300.52999999999997</v>
      </c>
      <c r="L2680" s="467" t="s">
        <v>10</v>
      </c>
      <c r="M2680" s="467">
        <v>365.5</v>
      </c>
      <c r="N2680" s="467" t="s">
        <v>709</v>
      </c>
      <c r="O2680" s="467" t="s">
        <v>4294</v>
      </c>
      <c r="P2680" s="467" t="s">
        <v>307</v>
      </c>
      <c r="Q2680" s="467" t="s">
        <v>2168</v>
      </c>
      <c r="R2680" s="467" t="s">
        <v>2168</v>
      </c>
      <c r="S2680" s="467" t="s">
        <v>61</v>
      </c>
      <c r="T2680" s="467" t="s">
        <v>240</v>
      </c>
      <c r="U2680" s="467" t="s">
        <v>302</v>
      </c>
      <c r="V2680" s="467">
        <v>331.96</v>
      </c>
      <c r="W2680" s="467">
        <v>365.5</v>
      </c>
    </row>
    <row r="2681" spans="1:23">
      <c r="A2681" s="467"/>
      <c r="B2681" s="467"/>
      <c r="C2681" s="468" t="s">
        <v>5796</v>
      </c>
      <c r="D2681" s="467" t="s">
        <v>231</v>
      </c>
      <c r="E2681" s="467" t="s">
        <v>259</v>
      </c>
      <c r="F2681" s="472">
        <v>43769</v>
      </c>
      <c r="G2681" s="467" t="s">
        <v>5797</v>
      </c>
      <c r="H2681" s="467" t="s">
        <v>3035</v>
      </c>
      <c r="I2681" s="467" t="s">
        <v>2176</v>
      </c>
      <c r="J2681" s="467" t="s">
        <v>5798</v>
      </c>
      <c r="K2681" s="467">
        <v>69.099999999999994</v>
      </c>
      <c r="L2681" s="467" t="s">
        <v>10</v>
      </c>
      <c r="M2681" s="467">
        <v>85</v>
      </c>
      <c r="N2681" s="467" t="s">
        <v>501</v>
      </c>
      <c r="O2681" s="467" t="s">
        <v>4041</v>
      </c>
      <c r="P2681" s="467" t="s">
        <v>445</v>
      </c>
      <c r="Q2681" s="467" t="s">
        <v>420</v>
      </c>
      <c r="R2681" s="467" t="s">
        <v>2168</v>
      </c>
      <c r="S2681" s="467" t="s">
        <v>61</v>
      </c>
      <c r="T2681" s="467" t="s">
        <v>240</v>
      </c>
      <c r="U2681" s="467" t="s">
        <v>302</v>
      </c>
      <c r="V2681" s="467">
        <v>77.83</v>
      </c>
      <c r="W2681" s="467">
        <v>85</v>
      </c>
    </row>
    <row r="2682" spans="1:23">
      <c r="A2682" s="467"/>
      <c r="B2682" s="467"/>
      <c r="C2682" s="468" t="s">
        <v>5799</v>
      </c>
      <c r="D2682" s="467" t="s">
        <v>231</v>
      </c>
      <c r="E2682" s="467" t="s">
        <v>259</v>
      </c>
      <c r="F2682" s="472">
        <v>43769</v>
      </c>
      <c r="G2682" s="467" t="s">
        <v>5800</v>
      </c>
      <c r="H2682" s="467" t="s">
        <v>2258</v>
      </c>
      <c r="I2682" s="467" t="s">
        <v>2176</v>
      </c>
      <c r="J2682" s="467" t="s">
        <v>5801</v>
      </c>
      <c r="K2682" s="467">
        <v>314.61</v>
      </c>
      <c r="L2682" s="467" t="s">
        <v>10</v>
      </c>
      <c r="M2682" s="467">
        <v>387</v>
      </c>
      <c r="N2682" s="467" t="s">
        <v>709</v>
      </c>
      <c r="O2682" s="467" t="s">
        <v>4294</v>
      </c>
      <c r="P2682" s="467" t="s">
        <v>307</v>
      </c>
      <c r="Q2682" s="467" t="s">
        <v>2168</v>
      </c>
      <c r="R2682" s="467" t="s">
        <v>2168</v>
      </c>
      <c r="S2682" s="467" t="s">
        <v>61</v>
      </c>
      <c r="T2682" s="467" t="s">
        <v>240</v>
      </c>
      <c r="U2682" s="467" t="s">
        <v>302</v>
      </c>
      <c r="V2682" s="467">
        <v>354.38</v>
      </c>
      <c r="W2682" s="467">
        <v>387</v>
      </c>
    </row>
    <row r="2683" spans="1:23">
      <c r="A2683" s="467"/>
      <c r="B2683" s="467"/>
      <c r="C2683" s="468" t="s">
        <v>5802</v>
      </c>
      <c r="D2683" s="467" t="s">
        <v>232</v>
      </c>
      <c r="E2683" s="467" t="s">
        <v>259</v>
      </c>
      <c r="F2683" s="472">
        <v>43496</v>
      </c>
      <c r="G2683" s="467" t="s">
        <v>479</v>
      </c>
      <c r="H2683" s="467" t="s">
        <v>3005</v>
      </c>
      <c r="I2683" s="467" t="s">
        <v>3006</v>
      </c>
      <c r="J2683" s="467" t="s">
        <v>718</v>
      </c>
      <c r="K2683" s="467">
        <v>7.84</v>
      </c>
      <c r="L2683" s="467" t="s">
        <v>10</v>
      </c>
      <c r="M2683" s="467">
        <v>10</v>
      </c>
      <c r="N2683" s="467" t="s">
        <v>481</v>
      </c>
      <c r="O2683" s="467" t="s">
        <v>3915</v>
      </c>
      <c r="P2683" s="467" t="s">
        <v>307</v>
      </c>
      <c r="Q2683" s="467" t="s">
        <v>2168</v>
      </c>
      <c r="R2683" s="467" t="s">
        <v>2168</v>
      </c>
      <c r="S2683" s="467" t="s">
        <v>61</v>
      </c>
      <c r="T2683" s="467" t="s">
        <v>240</v>
      </c>
      <c r="U2683" s="467" t="s">
        <v>302</v>
      </c>
      <c r="V2683" s="467">
        <v>8.68</v>
      </c>
      <c r="W2683" s="467">
        <v>10</v>
      </c>
    </row>
    <row r="2684" spans="1:23">
      <c r="A2684" s="467"/>
      <c r="B2684" s="467"/>
      <c r="C2684" s="468" t="s">
        <v>5803</v>
      </c>
      <c r="D2684" s="467" t="s">
        <v>232</v>
      </c>
      <c r="E2684" s="467" t="s">
        <v>259</v>
      </c>
      <c r="F2684" s="472">
        <v>43496</v>
      </c>
      <c r="G2684" s="467" t="s">
        <v>479</v>
      </c>
      <c r="H2684" s="467" t="s">
        <v>3005</v>
      </c>
      <c r="I2684" s="467" t="s">
        <v>3006</v>
      </c>
      <c r="J2684" s="467" t="s">
        <v>719</v>
      </c>
      <c r="K2684" s="467">
        <v>117.55</v>
      </c>
      <c r="L2684" s="467" t="s">
        <v>10</v>
      </c>
      <c r="M2684" s="467">
        <v>150</v>
      </c>
      <c r="N2684" s="467" t="s">
        <v>651</v>
      </c>
      <c r="O2684" s="467" t="s">
        <v>5554</v>
      </c>
      <c r="P2684" s="467" t="s">
        <v>307</v>
      </c>
      <c r="Q2684" s="467" t="s">
        <v>2168</v>
      </c>
      <c r="R2684" s="467" t="s">
        <v>2168</v>
      </c>
      <c r="S2684" s="467" t="s">
        <v>61</v>
      </c>
      <c r="T2684" s="467" t="s">
        <v>240</v>
      </c>
      <c r="U2684" s="467" t="s">
        <v>302</v>
      </c>
      <c r="V2684" s="467">
        <v>130.22</v>
      </c>
      <c r="W2684" s="467">
        <v>150</v>
      </c>
    </row>
    <row r="2685" spans="1:23">
      <c r="A2685" s="467"/>
      <c r="B2685" s="467"/>
      <c r="C2685" s="468" t="s">
        <v>5804</v>
      </c>
      <c r="D2685" s="467" t="s">
        <v>232</v>
      </c>
      <c r="E2685" s="467" t="s">
        <v>259</v>
      </c>
      <c r="F2685" s="472">
        <v>43524</v>
      </c>
      <c r="G2685" s="467" t="s">
        <v>720</v>
      </c>
      <c r="H2685" s="467" t="s">
        <v>2824</v>
      </c>
      <c r="I2685" s="467" t="s">
        <v>2825</v>
      </c>
      <c r="J2685" s="467" t="s">
        <v>721</v>
      </c>
      <c r="K2685" s="467">
        <v>89.84</v>
      </c>
      <c r="L2685" s="467" t="s">
        <v>10</v>
      </c>
      <c r="M2685" s="467">
        <v>118</v>
      </c>
      <c r="N2685" s="467" t="s">
        <v>722</v>
      </c>
      <c r="O2685" s="467" t="s">
        <v>5805</v>
      </c>
      <c r="P2685" s="467" t="s">
        <v>307</v>
      </c>
      <c r="Q2685" s="467" t="s">
        <v>2168</v>
      </c>
      <c r="R2685" s="467" t="s">
        <v>2168</v>
      </c>
      <c r="S2685" s="467" t="s">
        <v>61</v>
      </c>
      <c r="T2685" s="467" t="s">
        <v>240</v>
      </c>
      <c r="U2685" s="467" t="s">
        <v>302</v>
      </c>
      <c r="V2685" s="467">
        <v>102.86</v>
      </c>
      <c r="W2685" s="467">
        <v>118</v>
      </c>
    </row>
    <row r="2686" spans="1:23">
      <c r="A2686" s="467"/>
      <c r="B2686" s="467"/>
      <c r="C2686" s="468" t="s">
        <v>5806</v>
      </c>
      <c r="D2686" s="467" t="s">
        <v>232</v>
      </c>
      <c r="E2686" s="467" t="s">
        <v>259</v>
      </c>
      <c r="F2686" s="472">
        <v>43524</v>
      </c>
      <c r="G2686" s="467" t="s">
        <v>723</v>
      </c>
      <c r="H2686" s="467" t="s">
        <v>2824</v>
      </c>
      <c r="I2686" s="467" t="s">
        <v>2825</v>
      </c>
      <c r="J2686" s="467" t="s">
        <v>724</v>
      </c>
      <c r="K2686" s="467">
        <v>11.42</v>
      </c>
      <c r="L2686" s="467" t="s">
        <v>10</v>
      </c>
      <c r="M2686" s="467">
        <v>15</v>
      </c>
      <c r="N2686" s="467" t="s">
        <v>399</v>
      </c>
      <c r="O2686" s="467" t="s">
        <v>2540</v>
      </c>
      <c r="P2686" s="467" t="s">
        <v>307</v>
      </c>
      <c r="Q2686" s="467" t="s">
        <v>2168</v>
      </c>
      <c r="R2686" s="467" t="s">
        <v>2168</v>
      </c>
      <c r="S2686" s="467" t="s">
        <v>61</v>
      </c>
      <c r="T2686" s="467" t="s">
        <v>240</v>
      </c>
      <c r="U2686" s="467" t="s">
        <v>302</v>
      </c>
      <c r="V2686" s="467">
        <v>13.08</v>
      </c>
      <c r="W2686" s="467">
        <v>15</v>
      </c>
    </row>
    <row r="2687" spans="1:23">
      <c r="A2687" s="467"/>
      <c r="B2687" s="467"/>
      <c r="C2687" s="468" t="s">
        <v>5807</v>
      </c>
      <c r="D2687" s="467" t="s">
        <v>232</v>
      </c>
      <c r="E2687" s="467" t="s">
        <v>259</v>
      </c>
      <c r="F2687" s="472">
        <v>43555</v>
      </c>
      <c r="G2687" s="467" t="s">
        <v>418</v>
      </c>
      <c r="H2687" s="467" t="s">
        <v>3084</v>
      </c>
      <c r="I2687" s="467" t="s">
        <v>2170</v>
      </c>
      <c r="J2687" s="467" t="s">
        <v>725</v>
      </c>
      <c r="K2687" s="467">
        <v>4.5199999999999996</v>
      </c>
      <c r="L2687" s="467" t="s">
        <v>10</v>
      </c>
      <c r="M2687" s="467">
        <v>6</v>
      </c>
      <c r="N2687" s="467" t="s">
        <v>726</v>
      </c>
      <c r="O2687" s="467" t="s">
        <v>5808</v>
      </c>
      <c r="P2687" s="467" t="s">
        <v>307</v>
      </c>
      <c r="Q2687" s="467" t="s">
        <v>2168</v>
      </c>
      <c r="R2687" s="467" t="s">
        <v>2168</v>
      </c>
      <c r="S2687" s="467" t="s">
        <v>61</v>
      </c>
      <c r="T2687" s="467" t="s">
        <v>240</v>
      </c>
      <c r="U2687" s="467" t="s">
        <v>302</v>
      </c>
      <c r="V2687" s="467">
        <v>5.29</v>
      </c>
      <c r="W2687" s="467">
        <v>6</v>
      </c>
    </row>
    <row r="2688" spans="1:23">
      <c r="A2688" s="467"/>
      <c r="B2688" s="467"/>
      <c r="C2688" s="468" t="s">
        <v>5809</v>
      </c>
      <c r="D2688" s="467" t="s">
        <v>232</v>
      </c>
      <c r="E2688" s="467" t="s">
        <v>259</v>
      </c>
      <c r="F2688" s="472">
        <v>43555</v>
      </c>
      <c r="G2688" s="467" t="s">
        <v>727</v>
      </c>
      <c r="H2688" s="467" t="s">
        <v>3084</v>
      </c>
      <c r="I2688" s="467" t="s">
        <v>2170</v>
      </c>
      <c r="J2688" s="467" t="s">
        <v>728</v>
      </c>
      <c r="K2688" s="467">
        <v>67.790000000000006</v>
      </c>
      <c r="L2688" s="467" t="s">
        <v>10</v>
      </c>
      <c r="M2688" s="467">
        <v>90</v>
      </c>
      <c r="N2688" s="467" t="s">
        <v>399</v>
      </c>
      <c r="O2688" s="467" t="s">
        <v>2540</v>
      </c>
      <c r="P2688" s="467" t="s">
        <v>307</v>
      </c>
      <c r="Q2688" s="467" t="s">
        <v>2168</v>
      </c>
      <c r="R2688" s="467" t="s">
        <v>2168</v>
      </c>
      <c r="S2688" s="467" t="s">
        <v>61</v>
      </c>
      <c r="T2688" s="467" t="s">
        <v>240</v>
      </c>
      <c r="U2688" s="467" t="s">
        <v>302</v>
      </c>
      <c r="V2688" s="467">
        <v>79.28</v>
      </c>
      <c r="W2688" s="467">
        <v>90</v>
      </c>
    </row>
    <row r="2689" spans="1:23">
      <c r="A2689" s="467"/>
      <c r="B2689" s="467"/>
      <c r="C2689" s="468" t="s">
        <v>5810</v>
      </c>
      <c r="D2689" s="467" t="s">
        <v>232</v>
      </c>
      <c r="E2689" s="467" t="s">
        <v>259</v>
      </c>
      <c r="F2689" s="472">
        <v>43585</v>
      </c>
      <c r="G2689" s="467" t="s">
        <v>1435</v>
      </c>
      <c r="H2689" s="467" t="s">
        <v>2790</v>
      </c>
      <c r="I2689" s="467" t="s">
        <v>2791</v>
      </c>
      <c r="J2689" s="467" t="s">
        <v>1436</v>
      </c>
      <c r="K2689" s="467">
        <v>119.92</v>
      </c>
      <c r="L2689" s="467" t="s">
        <v>10</v>
      </c>
      <c r="M2689" s="467">
        <v>156.4</v>
      </c>
      <c r="N2689" s="467" t="s">
        <v>722</v>
      </c>
      <c r="O2689" s="467" t="s">
        <v>5805</v>
      </c>
      <c r="P2689" s="467" t="s">
        <v>307</v>
      </c>
      <c r="Q2689" s="467" t="s">
        <v>2168</v>
      </c>
      <c r="R2689" s="467" t="s">
        <v>2168</v>
      </c>
      <c r="S2689" s="467" t="s">
        <v>61</v>
      </c>
      <c r="T2689" s="467" t="s">
        <v>240</v>
      </c>
      <c r="U2689" s="467" t="s">
        <v>302</v>
      </c>
      <c r="V2689" s="467">
        <v>140.16999999999999</v>
      </c>
      <c r="W2689" s="467">
        <v>156.4</v>
      </c>
    </row>
    <row r="2690" spans="1:23">
      <c r="A2690" s="467"/>
      <c r="B2690" s="467"/>
      <c r="C2690" s="468" t="s">
        <v>5811</v>
      </c>
      <c r="D2690" s="467" t="s">
        <v>232</v>
      </c>
      <c r="E2690" s="467" t="s">
        <v>259</v>
      </c>
      <c r="F2690" s="472">
        <v>43585</v>
      </c>
      <c r="G2690" s="467" t="s">
        <v>1437</v>
      </c>
      <c r="H2690" s="467" t="s">
        <v>2790</v>
      </c>
      <c r="I2690" s="467" t="s">
        <v>2791</v>
      </c>
      <c r="J2690" s="467" t="s">
        <v>1438</v>
      </c>
      <c r="K2690" s="467">
        <v>38.340000000000003</v>
      </c>
      <c r="L2690" s="467" t="s">
        <v>10</v>
      </c>
      <c r="M2690" s="467">
        <v>50</v>
      </c>
      <c r="N2690" s="467" t="s">
        <v>399</v>
      </c>
      <c r="O2690" s="467" t="s">
        <v>2540</v>
      </c>
      <c r="P2690" s="467" t="s">
        <v>307</v>
      </c>
      <c r="Q2690" s="467" t="s">
        <v>2168</v>
      </c>
      <c r="R2690" s="467" t="s">
        <v>2168</v>
      </c>
      <c r="S2690" s="467" t="s">
        <v>61</v>
      </c>
      <c r="T2690" s="467" t="s">
        <v>240</v>
      </c>
      <c r="U2690" s="467" t="s">
        <v>302</v>
      </c>
      <c r="V2690" s="467">
        <v>44.81</v>
      </c>
      <c r="W2690" s="467">
        <v>50</v>
      </c>
    </row>
    <row r="2691" spans="1:23">
      <c r="A2691" s="467"/>
      <c r="B2691" s="467"/>
      <c r="C2691" s="468" t="s">
        <v>5812</v>
      </c>
      <c r="D2691" s="467" t="s">
        <v>232</v>
      </c>
      <c r="E2691" s="467" t="s">
        <v>259</v>
      </c>
      <c r="F2691" s="472">
        <v>43616</v>
      </c>
      <c r="G2691" s="467" t="s">
        <v>1439</v>
      </c>
      <c r="H2691" s="467" t="s">
        <v>2799</v>
      </c>
      <c r="I2691" s="467" t="s">
        <v>2800</v>
      </c>
      <c r="J2691" s="467" t="s">
        <v>1440</v>
      </c>
      <c r="K2691" s="467">
        <v>107.45</v>
      </c>
      <c r="L2691" s="467" t="s">
        <v>10</v>
      </c>
      <c r="M2691" s="467">
        <v>140</v>
      </c>
      <c r="N2691" s="467" t="s">
        <v>399</v>
      </c>
      <c r="O2691" s="467" t="s">
        <v>2540</v>
      </c>
      <c r="P2691" s="467" t="s">
        <v>307</v>
      </c>
      <c r="Q2691" s="467" t="s">
        <v>2168</v>
      </c>
      <c r="R2691" s="467" t="s">
        <v>2168</v>
      </c>
      <c r="S2691" s="467" t="s">
        <v>61</v>
      </c>
      <c r="T2691" s="467" t="s">
        <v>240</v>
      </c>
      <c r="U2691" s="467" t="s">
        <v>302</v>
      </c>
      <c r="V2691" s="467">
        <v>124.45</v>
      </c>
      <c r="W2691" s="467">
        <v>140</v>
      </c>
    </row>
    <row r="2692" spans="1:23">
      <c r="A2692" s="467"/>
      <c r="B2692" s="467"/>
      <c r="C2692" s="468" t="s">
        <v>5813</v>
      </c>
      <c r="D2692" s="467" t="s">
        <v>232</v>
      </c>
      <c r="E2692" s="467" t="s">
        <v>259</v>
      </c>
      <c r="F2692" s="472">
        <v>43646</v>
      </c>
      <c r="G2692" s="467" t="s">
        <v>1441</v>
      </c>
      <c r="H2692" s="467" t="s">
        <v>2402</v>
      </c>
      <c r="I2692" s="467" t="s">
        <v>2201</v>
      </c>
      <c r="J2692" s="467" t="s">
        <v>1442</v>
      </c>
      <c r="K2692" s="467">
        <v>79.22</v>
      </c>
      <c r="L2692" s="467" t="s">
        <v>10</v>
      </c>
      <c r="M2692" s="467">
        <v>100</v>
      </c>
      <c r="N2692" s="467" t="s">
        <v>399</v>
      </c>
      <c r="O2692" s="467" t="s">
        <v>2540</v>
      </c>
      <c r="P2692" s="467" t="s">
        <v>307</v>
      </c>
      <c r="Q2692" s="467" t="s">
        <v>2168</v>
      </c>
      <c r="R2692" s="467" t="s">
        <v>2168</v>
      </c>
      <c r="S2692" s="467" t="s">
        <v>61</v>
      </c>
      <c r="T2692" s="467" t="s">
        <v>240</v>
      </c>
      <c r="U2692" s="467" t="s">
        <v>302</v>
      </c>
      <c r="V2692" s="467">
        <v>89.64</v>
      </c>
      <c r="W2692" s="467">
        <v>100</v>
      </c>
    </row>
    <row r="2693" spans="1:23">
      <c r="A2693" s="467"/>
      <c r="B2693" s="467"/>
      <c r="C2693" s="468" t="s">
        <v>5814</v>
      </c>
      <c r="D2693" s="467" t="s">
        <v>232</v>
      </c>
      <c r="E2693" s="467" t="s">
        <v>259</v>
      </c>
      <c r="F2693" s="472">
        <v>43677</v>
      </c>
      <c r="G2693" s="467" t="s">
        <v>2127</v>
      </c>
      <c r="H2693" s="467" t="s">
        <v>2410</v>
      </c>
      <c r="I2693" s="467" t="s">
        <v>2411</v>
      </c>
      <c r="J2693" s="467" t="s">
        <v>2128</v>
      </c>
      <c r="K2693" s="467">
        <v>106.31</v>
      </c>
      <c r="L2693" s="467" t="s">
        <v>10</v>
      </c>
      <c r="M2693" s="467">
        <v>135</v>
      </c>
      <c r="N2693" s="467" t="s">
        <v>346</v>
      </c>
      <c r="O2693" s="467" t="s">
        <v>2266</v>
      </c>
      <c r="P2693" s="467" t="s">
        <v>307</v>
      </c>
      <c r="Q2693" s="467" t="s">
        <v>2168</v>
      </c>
      <c r="R2693" s="467" t="s">
        <v>2168</v>
      </c>
      <c r="S2693" s="467" t="s">
        <v>61</v>
      </c>
      <c r="T2693" s="467" t="s">
        <v>240</v>
      </c>
      <c r="U2693" s="467" t="s">
        <v>302</v>
      </c>
      <c r="V2693" s="467">
        <v>118.88</v>
      </c>
      <c r="W2693" s="467">
        <v>135</v>
      </c>
    </row>
    <row r="2694" spans="1:23">
      <c r="A2694" s="467"/>
      <c r="B2694" s="467"/>
      <c r="C2694" s="468" t="s">
        <v>5815</v>
      </c>
      <c r="D2694" s="467" t="s">
        <v>232</v>
      </c>
      <c r="E2694" s="467" t="s">
        <v>259</v>
      </c>
      <c r="F2694" s="472">
        <v>43677</v>
      </c>
      <c r="G2694" s="467" t="s">
        <v>2129</v>
      </c>
      <c r="H2694" s="467" t="s">
        <v>2410</v>
      </c>
      <c r="I2694" s="467" t="s">
        <v>2411</v>
      </c>
      <c r="J2694" s="467" t="s">
        <v>2128</v>
      </c>
      <c r="K2694" s="467">
        <v>106.31</v>
      </c>
      <c r="L2694" s="467" t="s">
        <v>10</v>
      </c>
      <c r="M2694" s="467">
        <v>135</v>
      </c>
      <c r="N2694" s="467" t="s">
        <v>346</v>
      </c>
      <c r="O2694" s="467" t="s">
        <v>2266</v>
      </c>
      <c r="P2694" s="467" t="s">
        <v>307</v>
      </c>
      <c r="Q2694" s="467" t="s">
        <v>2168</v>
      </c>
      <c r="R2694" s="467" t="s">
        <v>2168</v>
      </c>
      <c r="S2694" s="467" t="s">
        <v>61</v>
      </c>
      <c r="T2694" s="467" t="s">
        <v>240</v>
      </c>
      <c r="U2694" s="467" t="s">
        <v>302</v>
      </c>
      <c r="V2694" s="467">
        <v>118.88</v>
      </c>
      <c r="W2694" s="467">
        <v>135</v>
      </c>
    </row>
    <row r="2695" spans="1:23">
      <c r="A2695" s="467"/>
      <c r="B2695" s="467"/>
      <c r="C2695" s="468" t="s">
        <v>5816</v>
      </c>
      <c r="D2695" s="467" t="s">
        <v>232</v>
      </c>
      <c r="E2695" s="467" t="s">
        <v>259</v>
      </c>
      <c r="F2695" s="472">
        <v>43677</v>
      </c>
      <c r="G2695" s="467" t="s">
        <v>1808</v>
      </c>
      <c r="H2695" s="467" t="s">
        <v>2410</v>
      </c>
      <c r="I2695" s="467" t="s">
        <v>2411</v>
      </c>
      <c r="J2695" s="467" t="s">
        <v>1738</v>
      </c>
      <c r="K2695" s="467">
        <v>7.87</v>
      </c>
      <c r="L2695" s="467" t="s">
        <v>10</v>
      </c>
      <c r="M2695" s="467">
        <v>10</v>
      </c>
      <c r="N2695" s="467" t="s">
        <v>2097</v>
      </c>
      <c r="O2695" s="467" t="s">
        <v>2475</v>
      </c>
      <c r="P2695" s="467" t="s">
        <v>307</v>
      </c>
      <c r="Q2695" s="467" t="s">
        <v>2168</v>
      </c>
      <c r="R2695" s="467" t="s">
        <v>2168</v>
      </c>
      <c r="S2695" s="467" t="s">
        <v>61</v>
      </c>
      <c r="T2695" s="467" t="s">
        <v>240</v>
      </c>
      <c r="U2695" s="467" t="s">
        <v>302</v>
      </c>
      <c r="V2695" s="467">
        <v>8.8000000000000007</v>
      </c>
      <c r="W2695" s="467">
        <v>10</v>
      </c>
    </row>
    <row r="2696" spans="1:23">
      <c r="A2696" s="467"/>
      <c r="B2696" s="467"/>
      <c r="C2696" s="468" t="s">
        <v>5817</v>
      </c>
      <c r="D2696" s="467" t="s">
        <v>232</v>
      </c>
      <c r="E2696" s="467" t="s">
        <v>259</v>
      </c>
      <c r="F2696" s="472">
        <v>43677</v>
      </c>
      <c r="G2696" s="467" t="s">
        <v>1808</v>
      </c>
      <c r="H2696" s="467" t="s">
        <v>2410</v>
      </c>
      <c r="I2696" s="467" t="s">
        <v>2411</v>
      </c>
      <c r="J2696" s="467" t="s">
        <v>2130</v>
      </c>
      <c r="K2696" s="467">
        <v>7.87</v>
      </c>
      <c r="L2696" s="467" t="s">
        <v>10</v>
      </c>
      <c r="M2696" s="467">
        <v>10</v>
      </c>
      <c r="N2696" s="467" t="s">
        <v>2097</v>
      </c>
      <c r="O2696" s="467" t="s">
        <v>2475</v>
      </c>
      <c r="P2696" s="467" t="s">
        <v>307</v>
      </c>
      <c r="Q2696" s="467" t="s">
        <v>2168</v>
      </c>
      <c r="R2696" s="467" t="s">
        <v>2168</v>
      </c>
      <c r="S2696" s="467" t="s">
        <v>61</v>
      </c>
      <c r="T2696" s="467" t="s">
        <v>240</v>
      </c>
      <c r="U2696" s="467" t="s">
        <v>302</v>
      </c>
      <c r="V2696" s="467">
        <v>8.8000000000000007</v>
      </c>
      <c r="W2696" s="467">
        <v>10</v>
      </c>
    </row>
    <row r="2697" spans="1:23">
      <c r="A2697" s="467"/>
      <c r="B2697" s="467"/>
      <c r="C2697" s="468" t="s">
        <v>5818</v>
      </c>
      <c r="D2697" s="467" t="s">
        <v>232</v>
      </c>
      <c r="E2697" s="467" t="s">
        <v>259</v>
      </c>
      <c r="F2697" s="472">
        <v>43677</v>
      </c>
      <c r="G2697" s="467" t="s">
        <v>1808</v>
      </c>
      <c r="H2697" s="467" t="s">
        <v>2410</v>
      </c>
      <c r="I2697" s="467" t="s">
        <v>2411</v>
      </c>
      <c r="J2697" s="467" t="s">
        <v>647</v>
      </c>
      <c r="K2697" s="467">
        <v>7.87</v>
      </c>
      <c r="L2697" s="467" t="s">
        <v>10</v>
      </c>
      <c r="M2697" s="467">
        <v>10</v>
      </c>
      <c r="N2697" s="467" t="s">
        <v>2097</v>
      </c>
      <c r="O2697" s="467" t="s">
        <v>2475</v>
      </c>
      <c r="P2697" s="467" t="s">
        <v>307</v>
      </c>
      <c r="Q2697" s="467" t="s">
        <v>2168</v>
      </c>
      <c r="R2697" s="467" t="s">
        <v>2168</v>
      </c>
      <c r="S2697" s="467" t="s">
        <v>61</v>
      </c>
      <c r="T2697" s="467" t="s">
        <v>240</v>
      </c>
      <c r="U2697" s="467" t="s">
        <v>302</v>
      </c>
      <c r="V2697" s="467">
        <v>8.8000000000000007</v>
      </c>
      <c r="W2697" s="467">
        <v>10</v>
      </c>
    </row>
    <row r="2698" spans="1:23">
      <c r="A2698" s="467"/>
      <c r="B2698" s="467"/>
      <c r="C2698" s="468" t="s">
        <v>5819</v>
      </c>
      <c r="D2698" s="467" t="s">
        <v>232</v>
      </c>
      <c r="E2698" s="467" t="s">
        <v>259</v>
      </c>
      <c r="F2698" s="472">
        <v>43708</v>
      </c>
      <c r="G2698" s="467" t="s">
        <v>2133</v>
      </c>
      <c r="H2698" s="467" t="s">
        <v>2435</v>
      </c>
      <c r="I2698" s="467" t="s">
        <v>2332</v>
      </c>
      <c r="J2698" s="467" t="s">
        <v>2134</v>
      </c>
      <c r="K2698" s="467">
        <v>61.39</v>
      </c>
      <c r="L2698" s="467" t="s">
        <v>10</v>
      </c>
      <c r="M2698" s="467">
        <v>75</v>
      </c>
      <c r="N2698" s="467" t="s">
        <v>399</v>
      </c>
      <c r="O2698" s="467" t="s">
        <v>2540</v>
      </c>
      <c r="P2698" s="467" t="s">
        <v>307</v>
      </c>
      <c r="Q2698" s="467" t="s">
        <v>2168</v>
      </c>
      <c r="R2698" s="467" t="s">
        <v>2168</v>
      </c>
      <c r="S2698" s="467" t="s">
        <v>61</v>
      </c>
      <c r="T2698" s="467" t="s">
        <v>240</v>
      </c>
      <c r="U2698" s="467" t="s">
        <v>302</v>
      </c>
      <c r="V2698" s="467">
        <v>66.98</v>
      </c>
      <c r="W2698" s="467">
        <v>75</v>
      </c>
    </row>
    <row r="2699" spans="1:23">
      <c r="A2699" s="467"/>
      <c r="B2699" s="467"/>
      <c r="C2699" s="468" t="s">
        <v>5820</v>
      </c>
      <c r="D2699" s="467" t="s">
        <v>232</v>
      </c>
      <c r="E2699" s="467" t="s">
        <v>259</v>
      </c>
      <c r="F2699" s="472">
        <v>43708</v>
      </c>
      <c r="G2699" s="467" t="s">
        <v>2131</v>
      </c>
      <c r="H2699" s="467" t="s">
        <v>2435</v>
      </c>
      <c r="I2699" s="467" t="s">
        <v>2332</v>
      </c>
      <c r="J2699" s="467" t="s">
        <v>2132</v>
      </c>
      <c r="K2699" s="467">
        <v>61.39</v>
      </c>
      <c r="L2699" s="467" t="s">
        <v>10</v>
      </c>
      <c r="M2699" s="467">
        <v>75</v>
      </c>
      <c r="N2699" s="467" t="s">
        <v>399</v>
      </c>
      <c r="O2699" s="467" t="s">
        <v>2540</v>
      </c>
      <c r="P2699" s="467" t="s">
        <v>307</v>
      </c>
      <c r="Q2699" s="467" t="s">
        <v>2168</v>
      </c>
      <c r="R2699" s="467" t="s">
        <v>2168</v>
      </c>
      <c r="S2699" s="467" t="s">
        <v>61</v>
      </c>
      <c r="T2699" s="467" t="s">
        <v>240</v>
      </c>
      <c r="U2699" s="467" t="s">
        <v>302</v>
      </c>
      <c r="V2699" s="467">
        <v>66.98</v>
      </c>
      <c r="W2699" s="467">
        <v>75</v>
      </c>
    </row>
    <row r="2700" spans="1:23">
      <c r="A2700" s="467"/>
      <c r="B2700" s="467"/>
      <c r="C2700" s="468" t="s">
        <v>5821</v>
      </c>
      <c r="D2700" s="467" t="s">
        <v>232</v>
      </c>
      <c r="E2700" s="467" t="s">
        <v>259</v>
      </c>
      <c r="F2700" s="472">
        <v>43708</v>
      </c>
      <c r="G2700" s="467" t="s">
        <v>2135</v>
      </c>
      <c r="H2700" s="467" t="s">
        <v>5822</v>
      </c>
      <c r="I2700" s="467" t="s">
        <v>2332</v>
      </c>
      <c r="J2700" s="467" t="s">
        <v>2136</v>
      </c>
      <c r="K2700" s="467">
        <v>83.47</v>
      </c>
      <c r="L2700" s="467" t="s">
        <v>2168</v>
      </c>
      <c r="M2700" s="467">
        <v>0</v>
      </c>
      <c r="N2700" s="467" t="s">
        <v>544</v>
      </c>
      <c r="O2700" s="467" t="s">
        <v>4448</v>
      </c>
      <c r="P2700" s="467" t="s">
        <v>299</v>
      </c>
      <c r="Q2700" s="467" t="s">
        <v>2168</v>
      </c>
      <c r="R2700" s="467" t="s">
        <v>2168</v>
      </c>
      <c r="S2700" s="467" t="s">
        <v>61</v>
      </c>
      <c r="T2700" s="467" t="s">
        <v>240</v>
      </c>
      <c r="U2700" s="467" t="s">
        <v>302</v>
      </c>
      <c r="V2700" s="467">
        <v>91.07</v>
      </c>
      <c r="W2700" s="467">
        <v>101.98</v>
      </c>
    </row>
    <row r="2701" spans="1:23">
      <c r="A2701" s="467"/>
      <c r="B2701" s="467"/>
      <c r="C2701" s="468" t="s">
        <v>5823</v>
      </c>
      <c r="D2701" s="467" t="s">
        <v>232</v>
      </c>
      <c r="E2701" s="467" t="s">
        <v>259</v>
      </c>
      <c r="F2701" s="472">
        <v>43708</v>
      </c>
      <c r="G2701" s="467" t="s">
        <v>1840</v>
      </c>
      <c r="H2701" s="467" t="s">
        <v>2435</v>
      </c>
      <c r="I2701" s="467" t="s">
        <v>2332</v>
      </c>
      <c r="J2701" s="467" t="s">
        <v>2137</v>
      </c>
      <c r="K2701" s="467">
        <v>8.18</v>
      </c>
      <c r="L2701" s="467" t="s">
        <v>10</v>
      </c>
      <c r="M2701" s="467">
        <v>10</v>
      </c>
      <c r="N2701" s="467" t="s">
        <v>490</v>
      </c>
      <c r="O2701" s="467" t="s">
        <v>2742</v>
      </c>
      <c r="P2701" s="467" t="s">
        <v>307</v>
      </c>
      <c r="Q2701" s="467" t="s">
        <v>2168</v>
      </c>
      <c r="R2701" s="467" t="s">
        <v>2168</v>
      </c>
      <c r="S2701" s="467" t="s">
        <v>61</v>
      </c>
      <c r="T2701" s="467" t="s">
        <v>240</v>
      </c>
      <c r="U2701" s="467" t="s">
        <v>302</v>
      </c>
      <c r="V2701" s="467">
        <v>8.92</v>
      </c>
      <c r="W2701" s="467">
        <v>10</v>
      </c>
    </row>
    <row r="2702" spans="1:23">
      <c r="A2702" s="467"/>
      <c r="B2702" s="467"/>
      <c r="C2702" s="468" t="s">
        <v>5824</v>
      </c>
      <c r="D2702" s="467" t="s">
        <v>232</v>
      </c>
      <c r="E2702" s="467" t="s">
        <v>259</v>
      </c>
      <c r="F2702" s="472">
        <v>43738</v>
      </c>
      <c r="G2702" s="467" t="s">
        <v>1747</v>
      </c>
      <c r="H2702" s="467" t="s">
        <v>2858</v>
      </c>
      <c r="I2702" s="467" t="s">
        <v>2248</v>
      </c>
      <c r="J2702" s="467" t="s">
        <v>1748</v>
      </c>
      <c r="K2702" s="467">
        <v>61.67</v>
      </c>
      <c r="L2702" s="467" t="s">
        <v>10</v>
      </c>
      <c r="M2702" s="467">
        <v>75</v>
      </c>
      <c r="N2702" s="467" t="s">
        <v>399</v>
      </c>
      <c r="O2702" s="467" t="s">
        <v>2540</v>
      </c>
      <c r="P2702" s="467" t="s">
        <v>307</v>
      </c>
      <c r="Q2702" s="467" t="s">
        <v>2168</v>
      </c>
      <c r="R2702" s="467" t="s">
        <v>2168</v>
      </c>
      <c r="S2702" s="467" t="s">
        <v>61</v>
      </c>
      <c r="T2702" s="467" t="s">
        <v>240</v>
      </c>
      <c r="U2702" s="467" t="s">
        <v>302</v>
      </c>
      <c r="V2702" s="467">
        <v>68.12</v>
      </c>
      <c r="W2702" s="467">
        <v>75</v>
      </c>
    </row>
    <row r="2703" spans="1:23">
      <c r="A2703" s="467"/>
      <c r="B2703" s="467"/>
      <c r="C2703" s="468" t="s">
        <v>5825</v>
      </c>
      <c r="D2703" s="467" t="s">
        <v>232</v>
      </c>
      <c r="E2703" s="467" t="s">
        <v>259</v>
      </c>
      <c r="F2703" s="472">
        <v>43738</v>
      </c>
      <c r="G2703" s="467" t="s">
        <v>1749</v>
      </c>
      <c r="H2703" s="467" t="s">
        <v>2858</v>
      </c>
      <c r="I2703" s="467" t="s">
        <v>2248</v>
      </c>
      <c r="J2703" s="467" t="s">
        <v>1750</v>
      </c>
      <c r="K2703" s="467">
        <v>77.7</v>
      </c>
      <c r="L2703" s="467" t="s">
        <v>10</v>
      </c>
      <c r="M2703" s="467">
        <v>94.5</v>
      </c>
      <c r="N2703" s="467" t="s">
        <v>399</v>
      </c>
      <c r="O2703" s="467" t="s">
        <v>2540</v>
      </c>
      <c r="P2703" s="467" t="s">
        <v>307</v>
      </c>
      <c r="Q2703" s="467" t="s">
        <v>2168</v>
      </c>
      <c r="R2703" s="467" t="s">
        <v>2168</v>
      </c>
      <c r="S2703" s="467" t="s">
        <v>61</v>
      </c>
      <c r="T2703" s="467" t="s">
        <v>240</v>
      </c>
      <c r="U2703" s="467" t="s">
        <v>302</v>
      </c>
      <c r="V2703" s="467">
        <v>85.83</v>
      </c>
      <c r="W2703" s="467">
        <v>94.5</v>
      </c>
    </row>
    <row r="2704" spans="1:23">
      <c r="A2704" s="467"/>
      <c r="B2704" s="467"/>
      <c r="C2704" s="468" t="s">
        <v>5826</v>
      </c>
      <c r="D2704" s="467" t="s">
        <v>232</v>
      </c>
      <c r="E2704" s="467" t="s">
        <v>259</v>
      </c>
      <c r="F2704" s="472">
        <v>43738</v>
      </c>
      <c r="G2704" s="467" t="s">
        <v>1588</v>
      </c>
      <c r="H2704" s="467" t="s">
        <v>2858</v>
      </c>
      <c r="I2704" s="467" t="s">
        <v>2248</v>
      </c>
      <c r="J2704" s="467" t="s">
        <v>1751</v>
      </c>
      <c r="K2704" s="467">
        <v>6.58</v>
      </c>
      <c r="L2704" s="467" t="s">
        <v>10</v>
      </c>
      <c r="M2704" s="467">
        <v>8</v>
      </c>
      <c r="N2704" s="467" t="s">
        <v>918</v>
      </c>
      <c r="O2704" s="467" t="s">
        <v>2851</v>
      </c>
      <c r="P2704" s="467" t="s">
        <v>307</v>
      </c>
      <c r="Q2704" s="467" t="s">
        <v>2168</v>
      </c>
      <c r="R2704" s="467" t="s">
        <v>2168</v>
      </c>
      <c r="S2704" s="467" t="s">
        <v>61</v>
      </c>
      <c r="T2704" s="467" t="s">
        <v>240</v>
      </c>
      <c r="U2704" s="467" t="s">
        <v>302</v>
      </c>
      <c r="V2704" s="467">
        <v>7.27</v>
      </c>
      <c r="W2704" s="467">
        <v>8</v>
      </c>
    </row>
    <row r="2705" spans="1:23">
      <c r="A2705" s="467"/>
      <c r="B2705" s="467"/>
      <c r="C2705" s="468" t="s">
        <v>5827</v>
      </c>
      <c r="D2705" s="467" t="s">
        <v>232</v>
      </c>
      <c r="E2705" s="467" t="s">
        <v>259</v>
      </c>
      <c r="F2705" s="472">
        <v>43738</v>
      </c>
      <c r="G2705" s="467" t="s">
        <v>1752</v>
      </c>
      <c r="H2705" s="467" t="s">
        <v>2858</v>
      </c>
      <c r="I2705" s="467" t="s">
        <v>2248</v>
      </c>
      <c r="J2705" s="467" t="s">
        <v>1753</v>
      </c>
      <c r="K2705" s="467">
        <v>55.26</v>
      </c>
      <c r="L2705" s="467" t="s">
        <v>10</v>
      </c>
      <c r="M2705" s="467">
        <v>67.2</v>
      </c>
      <c r="N2705" s="467" t="s">
        <v>1754</v>
      </c>
      <c r="O2705" s="467" t="s">
        <v>5828</v>
      </c>
      <c r="P2705" s="467" t="s">
        <v>307</v>
      </c>
      <c r="Q2705" s="467" t="s">
        <v>2168</v>
      </c>
      <c r="R2705" s="467" t="s">
        <v>2168</v>
      </c>
      <c r="S2705" s="467" t="s">
        <v>61</v>
      </c>
      <c r="T2705" s="467" t="s">
        <v>240</v>
      </c>
      <c r="U2705" s="467" t="s">
        <v>302</v>
      </c>
      <c r="V2705" s="467">
        <v>61.04</v>
      </c>
      <c r="W2705" s="467">
        <v>67.2</v>
      </c>
    </row>
    <row r="2706" spans="1:23">
      <c r="A2706" s="467"/>
      <c r="B2706" s="467"/>
      <c r="C2706" s="468" t="s">
        <v>5829</v>
      </c>
      <c r="D2706" s="467" t="s">
        <v>232</v>
      </c>
      <c r="E2706" s="467" t="s">
        <v>259</v>
      </c>
      <c r="F2706" s="472">
        <v>43738</v>
      </c>
      <c r="G2706" s="467" t="s">
        <v>1755</v>
      </c>
      <c r="H2706" s="467" t="s">
        <v>2858</v>
      </c>
      <c r="I2706" s="467" t="s">
        <v>2248</v>
      </c>
      <c r="J2706" s="467" t="s">
        <v>1756</v>
      </c>
      <c r="K2706" s="467">
        <v>74</v>
      </c>
      <c r="L2706" s="467" t="s">
        <v>10</v>
      </c>
      <c r="M2706" s="467">
        <v>90</v>
      </c>
      <c r="N2706" s="467" t="s">
        <v>1754</v>
      </c>
      <c r="O2706" s="467" t="s">
        <v>5828</v>
      </c>
      <c r="P2706" s="467" t="s">
        <v>307</v>
      </c>
      <c r="Q2706" s="467" t="s">
        <v>2168</v>
      </c>
      <c r="R2706" s="467" t="s">
        <v>2168</v>
      </c>
      <c r="S2706" s="467" t="s">
        <v>61</v>
      </c>
      <c r="T2706" s="467" t="s">
        <v>240</v>
      </c>
      <c r="U2706" s="467" t="s">
        <v>302</v>
      </c>
      <c r="V2706" s="467">
        <v>81.739999999999995</v>
      </c>
      <c r="W2706" s="467">
        <v>90</v>
      </c>
    </row>
    <row r="2707" spans="1:23">
      <c r="A2707" s="467"/>
      <c r="B2707" s="467"/>
      <c r="C2707" s="468" t="s">
        <v>5830</v>
      </c>
      <c r="D2707" s="467" t="s">
        <v>232</v>
      </c>
      <c r="E2707" s="467" t="s">
        <v>259</v>
      </c>
      <c r="F2707" s="472">
        <v>43769</v>
      </c>
      <c r="G2707" s="467" t="s">
        <v>5831</v>
      </c>
      <c r="H2707" s="467" t="s">
        <v>2258</v>
      </c>
      <c r="I2707" s="467" t="s">
        <v>2176</v>
      </c>
      <c r="J2707" s="467" t="s">
        <v>5832</v>
      </c>
      <c r="K2707" s="467">
        <v>60.97</v>
      </c>
      <c r="L2707" s="467" t="s">
        <v>10</v>
      </c>
      <c r="M2707" s="467">
        <v>75</v>
      </c>
      <c r="N2707" s="467" t="s">
        <v>399</v>
      </c>
      <c r="O2707" s="467" t="s">
        <v>2540</v>
      </c>
      <c r="P2707" s="467" t="s">
        <v>307</v>
      </c>
      <c r="Q2707" s="467" t="s">
        <v>2168</v>
      </c>
      <c r="R2707" s="467" t="s">
        <v>2168</v>
      </c>
      <c r="S2707" s="467" t="s">
        <v>61</v>
      </c>
      <c r="T2707" s="467" t="s">
        <v>240</v>
      </c>
      <c r="U2707" s="467" t="s">
        <v>302</v>
      </c>
      <c r="V2707" s="467">
        <v>68.680000000000007</v>
      </c>
      <c r="W2707" s="467">
        <v>75</v>
      </c>
    </row>
    <row r="2708" spans="1:23">
      <c r="A2708" s="467"/>
      <c r="B2708" s="467"/>
      <c r="C2708" s="468" t="s">
        <v>5833</v>
      </c>
      <c r="D2708" s="467" t="s">
        <v>233</v>
      </c>
      <c r="E2708" s="467" t="s">
        <v>259</v>
      </c>
      <c r="F2708" s="472">
        <v>43524</v>
      </c>
      <c r="G2708" s="467" t="s">
        <v>729</v>
      </c>
      <c r="H2708" s="467" t="s">
        <v>2824</v>
      </c>
      <c r="I2708" s="467" t="s">
        <v>2825</v>
      </c>
      <c r="J2708" s="467" t="s">
        <v>730</v>
      </c>
      <c r="K2708" s="467">
        <v>18.27</v>
      </c>
      <c r="L2708" s="467" t="s">
        <v>10</v>
      </c>
      <c r="M2708" s="467">
        <v>24</v>
      </c>
      <c r="N2708" s="467" t="s">
        <v>410</v>
      </c>
      <c r="O2708" s="467" t="s">
        <v>2260</v>
      </c>
      <c r="P2708" s="467" t="s">
        <v>307</v>
      </c>
      <c r="Q2708" s="467" t="s">
        <v>446</v>
      </c>
      <c r="R2708" s="467" t="s">
        <v>2168</v>
      </c>
      <c r="S2708" s="467" t="s">
        <v>61</v>
      </c>
      <c r="T2708" s="467" t="s">
        <v>240</v>
      </c>
      <c r="U2708" s="467" t="s">
        <v>302</v>
      </c>
      <c r="V2708" s="467">
        <v>20.92</v>
      </c>
      <c r="W2708" s="467">
        <v>24</v>
      </c>
    </row>
    <row r="2709" spans="1:23">
      <c r="A2709" s="467"/>
      <c r="B2709" s="467"/>
      <c r="C2709" s="468" t="s">
        <v>5834</v>
      </c>
      <c r="D2709" s="467" t="s">
        <v>233</v>
      </c>
      <c r="E2709" s="467" t="s">
        <v>259</v>
      </c>
      <c r="F2709" s="472">
        <v>43524</v>
      </c>
      <c r="G2709" s="467" t="s">
        <v>5835</v>
      </c>
      <c r="H2709" s="467" t="s">
        <v>5836</v>
      </c>
      <c r="I2709" s="467" t="s">
        <v>2825</v>
      </c>
      <c r="J2709" s="467" t="s">
        <v>732</v>
      </c>
      <c r="K2709" s="467">
        <v>1010.06</v>
      </c>
      <c r="L2709" s="467" t="s">
        <v>2168</v>
      </c>
      <c r="M2709" s="467">
        <v>0</v>
      </c>
      <c r="N2709" s="467" t="s">
        <v>733</v>
      </c>
      <c r="O2709" s="467" t="s">
        <v>5837</v>
      </c>
      <c r="P2709" s="467" t="s">
        <v>299</v>
      </c>
      <c r="Q2709" s="467" t="s">
        <v>2168</v>
      </c>
      <c r="R2709" s="467" t="s">
        <v>2168</v>
      </c>
      <c r="S2709" s="467" t="s">
        <v>76</v>
      </c>
      <c r="T2709" s="467" t="s">
        <v>240</v>
      </c>
      <c r="U2709" s="467" t="s">
        <v>302</v>
      </c>
      <c r="V2709" s="467">
        <v>1156.49</v>
      </c>
      <c r="W2709" s="467">
        <v>1326.67</v>
      </c>
    </row>
    <row r="2710" spans="1:23">
      <c r="A2710" s="467"/>
      <c r="B2710" s="467"/>
      <c r="C2710" s="468" t="s">
        <v>5838</v>
      </c>
      <c r="D2710" s="467" t="s">
        <v>233</v>
      </c>
      <c r="E2710" s="467" t="s">
        <v>259</v>
      </c>
      <c r="F2710" s="472">
        <v>43555</v>
      </c>
      <c r="G2710" s="467" t="s">
        <v>5839</v>
      </c>
      <c r="H2710" s="467" t="s">
        <v>5840</v>
      </c>
      <c r="I2710" s="467" t="s">
        <v>2170</v>
      </c>
      <c r="J2710" s="467" t="s">
        <v>732</v>
      </c>
      <c r="K2710" s="467">
        <v>2552.19</v>
      </c>
      <c r="L2710" s="467" t="s">
        <v>2168</v>
      </c>
      <c r="M2710" s="467">
        <v>0</v>
      </c>
      <c r="N2710" s="467" t="s">
        <v>733</v>
      </c>
      <c r="O2710" s="467" t="s">
        <v>5837</v>
      </c>
      <c r="P2710" s="467" t="s">
        <v>299</v>
      </c>
      <c r="Q2710" s="467" t="s">
        <v>2168</v>
      </c>
      <c r="R2710" s="467" t="s">
        <v>2168</v>
      </c>
      <c r="S2710" s="467" t="s">
        <v>76</v>
      </c>
      <c r="T2710" s="467" t="s">
        <v>240</v>
      </c>
      <c r="U2710" s="467" t="s">
        <v>302</v>
      </c>
      <c r="V2710" s="467">
        <v>2984.91</v>
      </c>
      <c r="W2710" s="467">
        <v>3388.32</v>
      </c>
    </row>
    <row r="2711" spans="1:23">
      <c r="A2711" s="467"/>
      <c r="B2711" s="467"/>
      <c r="C2711" s="468" t="s">
        <v>5841</v>
      </c>
      <c r="D2711" s="467" t="s">
        <v>233</v>
      </c>
      <c r="E2711" s="467" t="s">
        <v>259</v>
      </c>
      <c r="F2711" s="472">
        <v>43585</v>
      </c>
      <c r="G2711" s="467" t="s">
        <v>5842</v>
      </c>
      <c r="H2711" s="467" t="s">
        <v>5843</v>
      </c>
      <c r="I2711" s="467" t="s">
        <v>2791</v>
      </c>
      <c r="J2711" s="467" t="s">
        <v>1444</v>
      </c>
      <c r="K2711" s="467">
        <v>1147.48</v>
      </c>
      <c r="L2711" s="467" t="s">
        <v>2168</v>
      </c>
      <c r="M2711" s="467">
        <v>0</v>
      </c>
      <c r="N2711" s="467" t="s">
        <v>733</v>
      </c>
      <c r="O2711" s="467" t="s">
        <v>5837</v>
      </c>
      <c r="P2711" s="467" t="s">
        <v>299</v>
      </c>
      <c r="Q2711" s="467" t="s">
        <v>2168</v>
      </c>
      <c r="R2711" s="467" t="s">
        <v>2168</v>
      </c>
      <c r="S2711" s="467" t="s">
        <v>76</v>
      </c>
      <c r="T2711" s="467" t="s">
        <v>240</v>
      </c>
      <c r="U2711" s="467" t="s">
        <v>302</v>
      </c>
      <c r="V2711" s="467">
        <v>1341.22</v>
      </c>
      <c r="W2711" s="467">
        <v>1496.6</v>
      </c>
    </row>
    <row r="2712" spans="1:23">
      <c r="A2712" s="467"/>
      <c r="B2712" s="467"/>
      <c r="C2712" s="468" t="s">
        <v>5844</v>
      </c>
      <c r="D2712" s="467" t="s">
        <v>233</v>
      </c>
      <c r="E2712" s="467" t="s">
        <v>259</v>
      </c>
      <c r="F2712" s="472">
        <v>43616</v>
      </c>
      <c r="G2712" s="467" t="s">
        <v>5845</v>
      </c>
      <c r="H2712" s="467" t="s">
        <v>5846</v>
      </c>
      <c r="I2712" s="467" t="s">
        <v>2800</v>
      </c>
      <c r="J2712" s="467" t="s">
        <v>1446</v>
      </c>
      <c r="K2712" s="467">
        <v>1589.44</v>
      </c>
      <c r="L2712" s="467" t="s">
        <v>2168</v>
      </c>
      <c r="M2712" s="467">
        <v>0</v>
      </c>
      <c r="N2712" s="467" t="s">
        <v>733</v>
      </c>
      <c r="O2712" s="467" t="s">
        <v>5837</v>
      </c>
      <c r="P2712" s="467" t="s">
        <v>299</v>
      </c>
      <c r="Q2712" s="467" t="s">
        <v>2168</v>
      </c>
      <c r="R2712" s="467" t="s">
        <v>2168</v>
      </c>
      <c r="S2712" s="467" t="s">
        <v>76</v>
      </c>
      <c r="T2712" s="467" t="s">
        <v>240</v>
      </c>
      <c r="U2712" s="467" t="s">
        <v>302</v>
      </c>
      <c r="V2712" s="467">
        <v>1840.91</v>
      </c>
      <c r="W2712" s="467">
        <v>2070.9499999999998</v>
      </c>
    </row>
    <row r="2713" spans="1:23">
      <c r="A2713" s="467"/>
      <c r="B2713" s="467"/>
      <c r="C2713" s="468" t="s">
        <v>5847</v>
      </c>
      <c r="D2713" s="467" t="s">
        <v>233</v>
      </c>
      <c r="E2713" s="467" t="s">
        <v>259</v>
      </c>
      <c r="F2713" s="472">
        <v>43646</v>
      </c>
      <c r="G2713" s="467" t="s">
        <v>5848</v>
      </c>
      <c r="H2713" s="467" t="s">
        <v>5849</v>
      </c>
      <c r="I2713" s="467" t="s">
        <v>2201</v>
      </c>
      <c r="J2713" s="467" t="s">
        <v>1448</v>
      </c>
      <c r="K2713" s="467">
        <v>5451.24</v>
      </c>
      <c r="L2713" s="467" t="s">
        <v>2168</v>
      </c>
      <c r="M2713" s="467">
        <v>0</v>
      </c>
      <c r="N2713" s="467" t="s">
        <v>733</v>
      </c>
      <c r="O2713" s="467" t="s">
        <v>5837</v>
      </c>
      <c r="P2713" s="467" t="s">
        <v>299</v>
      </c>
      <c r="Q2713" s="467" t="s">
        <v>2168</v>
      </c>
      <c r="R2713" s="467" t="s">
        <v>2168</v>
      </c>
      <c r="S2713" s="467" t="s">
        <v>76</v>
      </c>
      <c r="T2713" s="467" t="s">
        <v>240</v>
      </c>
      <c r="U2713" s="467" t="s">
        <v>302</v>
      </c>
      <c r="V2713" s="467">
        <v>6168.46</v>
      </c>
      <c r="W2713" s="467">
        <v>6880.75</v>
      </c>
    </row>
    <row r="2714" spans="1:23">
      <c r="A2714" s="467"/>
      <c r="B2714" s="467"/>
      <c r="C2714" s="468" t="s">
        <v>5850</v>
      </c>
      <c r="D2714" s="467" t="s">
        <v>233</v>
      </c>
      <c r="E2714" s="467" t="s">
        <v>259</v>
      </c>
      <c r="F2714" s="472">
        <v>43677</v>
      </c>
      <c r="G2714" s="467" t="s">
        <v>5851</v>
      </c>
      <c r="H2714" s="467" t="s">
        <v>5852</v>
      </c>
      <c r="I2714" s="467" t="s">
        <v>2411</v>
      </c>
      <c r="J2714" s="467" t="s">
        <v>2139</v>
      </c>
      <c r="K2714" s="467">
        <v>1342.62</v>
      </c>
      <c r="L2714" s="467" t="s">
        <v>2168</v>
      </c>
      <c r="M2714" s="467">
        <v>0</v>
      </c>
      <c r="N2714" s="467" t="s">
        <v>733</v>
      </c>
      <c r="O2714" s="467" t="s">
        <v>5837</v>
      </c>
      <c r="P2714" s="467" t="s">
        <v>299</v>
      </c>
      <c r="Q2714" s="467" t="s">
        <v>2168</v>
      </c>
      <c r="R2714" s="467" t="s">
        <v>2168</v>
      </c>
      <c r="S2714" s="467" t="s">
        <v>76</v>
      </c>
      <c r="T2714" s="467" t="s">
        <v>240</v>
      </c>
      <c r="U2714" s="467" t="s">
        <v>302</v>
      </c>
      <c r="V2714" s="467">
        <v>1501.34</v>
      </c>
      <c r="W2714" s="467">
        <v>1705.03</v>
      </c>
    </row>
    <row r="2715" spans="1:23">
      <c r="A2715" s="467"/>
      <c r="B2715" s="467"/>
      <c r="C2715" s="468" t="s">
        <v>5853</v>
      </c>
      <c r="D2715" s="467" t="s">
        <v>233</v>
      </c>
      <c r="E2715" s="467" t="s">
        <v>259</v>
      </c>
      <c r="F2715" s="472">
        <v>43708</v>
      </c>
      <c r="G2715" s="467" t="s">
        <v>5854</v>
      </c>
      <c r="H2715" s="467" t="s">
        <v>5855</v>
      </c>
      <c r="I2715" s="467" t="s">
        <v>2332</v>
      </c>
      <c r="J2715" s="467" t="s">
        <v>2141</v>
      </c>
      <c r="K2715" s="467">
        <v>6569.42</v>
      </c>
      <c r="L2715" s="467" t="s">
        <v>2168</v>
      </c>
      <c r="M2715" s="467">
        <v>0</v>
      </c>
      <c r="N2715" s="467" t="s">
        <v>733</v>
      </c>
      <c r="O2715" s="467" t="s">
        <v>5837</v>
      </c>
      <c r="P2715" s="467" t="s">
        <v>299</v>
      </c>
      <c r="Q2715" s="467" t="s">
        <v>2168</v>
      </c>
      <c r="R2715" s="467" t="s">
        <v>2168</v>
      </c>
      <c r="S2715" s="467" t="s">
        <v>76</v>
      </c>
      <c r="T2715" s="467" t="s">
        <v>240</v>
      </c>
      <c r="U2715" s="467" t="s">
        <v>302</v>
      </c>
      <c r="V2715" s="467">
        <v>7167.7</v>
      </c>
      <c r="W2715" s="467">
        <v>8026.46</v>
      </c>
    </row>
    <row r="2716" spans="1:23">
      <c r="A2716" s="467"/>
      <c r="B2716" s="467"/>
      <c r="C2716" s="468" t="s">
        <v>5856</v>
      </c>
      <c r="D2716" s="467" t="s">
        <v>233</v>
      </c>
      <c r="E2716" s="467" t="s">
        <v>259</v>
      </c>
      <c r="F2716" s="472">
        <v>43738</v>
      </c>
      <c r="G2716" s="467" t="s">
        <v>5857</v>
      </c>
      <c r="H2716" s="467" t="s">
        <v>5858</v>
      </c>
      <c r="I2716" s="467" t="s">
        <v>2248</v>
      </c>
      <c r="J2716" s="467" t="s">
        <v>1758</v>
      </c>
      <c r="K2716" s="467">
        <v>6320.54</v>
      </c>
      <c r="L2716" s="467" t="s">
        <v>2168</v>
      </c>
      <c r="M2716" s="467">
        <v>0</v>
      </c>
      <c r="N2716" s="467" t="s">
        <v>733</v>
      </c>
      <c r="O2716" s="467" t="s">
        <v>5837</v>
      </c>
      <c r="P2716" s="467" t="s">
        <v>299</v>
      </c>
      <c r="Q2716" s="467" t="s">
        <v>2168</v>
      </c>
      <c r="R2716" s="467" t="s">
        <v>2168</v>
      </c>
      <c r="S2716" s="467" t="s">
        <v>76</v>
      </c>
      <c r="T2716" s="467" t="s">
        <v>240</v>
      </c>
      <c r="U2716" s="467" t="s">
        <v>302</v>
      </c>
      <c r="V2716" s="467">
        <v>6981.61</v>
      </c>
      <c r="W2716" s="467">
        <v>7686.9</v>
      </c>
    </row>
    <row r="2717" spans="1:23">
      <c r="A2717" s="467"/>
      <c r="B2717" s="467"/>
      <c r="C2717" s="468" t="s">
        <v>5859</v>
      </c>
      <c r="D2717" s="467" t="s">
        <v>233</v>
      </c>
      <c r="E2717" s="467" t="s">
        <v>259</v>
      </c>
      <c r="F2717" s="472">
        <v>43769</v>
      </c>
      <c r="G2717" s="467" t="s">
        <v>5860</v>
      </c>
      <c r="H2717" s="467" t="s">
        <v>5861</v>
      </c>
      <c r="I2717" s="467" t="s">
        <v>2176</v>
      </c>
      <c r="J2717" s="467" t="s">
        <v>5862</v>
      </c>
      <c r="K2717" s="467">
        <v>2622.13</v>
      </c>
      <c r="L2717" s="467" t="s">
        <v>2168</v>
      </c>
      <c r="M2717" s="467">
        <v>0</v>
      </c>
      <c r="N2717" s="467" t="s">
        <v>733</v>
      </c>
      <c r="O2717" s="467" t="s">
        <v>5837</v>
      </c>
      <c r="P2717" s="467" t="s">
        <v>299</v>
      </c>
      <c r="Q2717" s="467" t="s">
        <v>2168</v>
      </c>
      <c r="R2717" s="467" t="s">
        <v>2168</v>
      </c>
      <c r="S2717" s="467" t="s">
        <v>76</v>
      </c>
      <c r="T2717" s="467" t="s">
        <v>240</v>
      </c>
      <c r="U2717" s="467" t="s">
        <v>302</v>
      </c>
      <c r="V2717" s="467">
        <v>2953.59</v>
      </c>
      <c r="W2717" s="467">
        <v>3225.51</v>
      </c>
    </row>
    <row r="2718" spans="1:23">
      <c r="A2718" s="467"/>
      <c r="B2718" s="467"/>
      <c r="C2718" s="468" t="s">
        <v>5863</v>
      </c>
      <c r="D2718" s="467" t="s">
        <v>233</v>
      </c>
      <c r="E2718" s="467" t="s">
        <v>259</v>
      </c>
      <c r="F2718" s="472">
        <v>43799</v>
      </c>
      <c r="G2718" s="467" t="s">
        <v>2168</v>
      </c>
      <c r="H2718" s="467" t="s">
        <v>5864</v>
      </c>
      <c r="I2718" s="467" t="s">
        <v>5865</v>
      </c>
      <c r="J2718" s="467" t="s">
        <v>5866</v>
      </c>
      <c r="K2718" s="467">
        <v>3302.96</v>
      </c>
      <c r="L2718" s="467" t="s">
        <v>2168</v>
      </c>
      <c r="M2718" s="467">
        <v>0</v>
      </c>
      <c r="N2718" s="467" t="s">
        <v>733</v>
      </c>
      <c r="O2718" s="467" t="s">
        <v>5837</v>
      </c>
      <c r="P2718" s="467" t="s">
        <v>299</v>
      </c>
      <c r="Q2718" s="467" t="s">
        <v>2168</v>
      </c>
      <c r="R2718" s="467" t="s">
        <v>2168</v>
      </c>
      <c r="S2718" s="467" t="s">
        <v>76</v>
      </c>
      <c r="T2718" s="467" t="s">
        <v>240</v>
      </c>
      <c r="U2718" s="467" t="s">
        <v>302</v>
      </c>
      <c r="V2718" s="467">
        <v>3831.73</v>
      </c>
      <c r="W2718" s="467">
        <v>4274.8</v>
      </c>
    </row>
    <row r="2719" spans="1:23">
      <c r="A2719" s="467"/>
      <c r="B2719" s="467"/>
      <c r="C2719" s="468" t="s">
        <v>5867</v>
      </c>
      <c r="D2719" s="467" t="s">
        <v>233</v>
      </c>
      <c r="E2719" s="467" t="s">
        <v>259</v>
      </c>
      <c r="F2719" s="472">
        <v>43830</v>
      </c>
      <c r="G2719" s="467" t="s">
        <v>2168</v>
      </c>
      <c r="H2719" s="467" t="s">
        <v>5868</v>
      </c>
      <c r="I2719" s="467" t="s">
        <v>5869</v>
      </c>
      <c r="J2719" s="467" t="s">
        <v>5870</v>
      </c>
      <c r="K2719" s="467">
        <v>4771.3599999999997</v>
      </c>
      <c r="L2719" s="467" t="s">
        <v>2168</v>
      </c>
      <c r="M2719" s="467">
        <v>0</v>
      </c>
      <c r="N2719" s="467" t="s">
        <v>733</v>
      </c>
      <c r="O2719" s="467" t="s">
        <v>5837</v>
      </c>
      <c r="P2719" s="467" t="s">
        <v>299</v>
      </c>
      <c r="Q2719" s="467" t="s">
        <v>2168</v>
      </c>
      <c r="R2719" s="467" t="s">
        <v>2168</v>
      </c>
      <c r="S2719" s="467" t="s">
        <v>76</v>
      </c>
      <c r="T2719" s="467" t="s">
        <v>240</v>
      </c>
      <c r="U2719" s="467" t="s">
        <v>302</v>
      </c>
      <c r="V2719" s="467">
        <v>5601.48</v>
      </c>
      <c r="W2719" s="467">
        <v>6170.5</v>
      </c>
    </row>
    <row r="2720" spans="1:23">
      <c r="A2720" s="467"/>
      <c r="B2720" s="467"/>
      <c r="C2720" s="468" t="s">
        <v>5871</v>
      </c>
      <c r="D2720" s="467" t="s">
        <v>735</v>
      </c>
      <c r="E2720" s="467" t="s">
        <v>259</v>
      </c>
      <c r="F2720" s="472">
        <v>43524</v>
      </c>
      <c r="G2720" s="467" t="s">
        <v>534</v>
      </c>
      <c r="H2720" s="467" t="s">
        <v>4160</v>
      </c>
      <c r="I2720" s="467" t="s">
        <v>2825</v>
      </c>
      <c r="J2720" s="467" t="s">
        <v>561</v>
      </c>
      <c r="K2720" s="467">
        <v>63.95</v>
      </c>
      <c r="L2720" s="467" t="s">
        <v>10</v>
      </c>
      <c r="M2720" s="467">
        <v>84</v>
      </c>
      <c r="N2720" s="467" t="s">
        <v>416</v>
      </c>
      <c r="O2720" s="467" t="s">
        <v>2277</v>
      </c>
      <c r="P2720" s="467" t="s">
        <v>445</v>
      </c>
      <c r="Q2720" s="467" t="s">
        <v>446</v>
      </c>
      <c r="R2720" s="467" t="s">
        <v>2168</v>
      </c>
      <c r="S2720" s="467" t="s">
        <v>61</v>
      </c>
      <c r="T2720" s="467" t="s">
        <v>240</v>
      </c>
      <c r="U2720" s="467" t="s">
        <v>302</v>
      </c>
      <c r="V2720" s="467">
        <v>73.22</v>
      </c>
      <c r="W2720" s="467">
        <v>84</v>
      </c>
    </row>
    <row r="2721" spans="1:23">
      <c r="A2721" s="467"/>
      <c r="B2721" s="467"/>
      <c r="C2721" s="468" t="s">
        <v>5872</v>
      </c>
      <c r="D2721" s="467" t="s">
        <v>735</v>
      </c>
      <c r="E2721" s="467" t="s">
        <v>259</v>
      </c>
      <c r="F2721" s="472">
        <v>43524</v>
      </c>
      <c r="G2721" s="467" t="s">
        <v>729</v>
      </c>
      <c r="H2721" s="467" t="s">
        <v>2824</v>
      </c>
      <c r="I2721" s="467" t="s">
        <v>2825</v>
      </c>
      <c r="J2721" s="467" t="s">
        <v>566</v>
      </c>
      <c r="K2721" s="467">
        <v>31.98</v>
      </c>
      <c r="L2721" s="467" t="s">
        <v>10</v>
      </c>
      <c r="M2721" s="467">
        <v>42</v>
      </c>
      <c r="N2721" s="467" t="s">
        <v>412</v>
      </c>
      <c r="O2721" s="467" t="s">
        <v>2286</v>
      </c>
      <c r="P2721" s="467" t="s">
        <v>307</v>
      </c>
      <c r="Q2721" s="467" t="s">
        <v>446</v>
      </c>
      <c r="R2721" s="467" t="s">
        <v>2168</v>
      </c>
      <c r="S2721" s="467" t="s">
        <v>61</v>
      </c>
      <c r="T2721" s="467" t="s">
        <v>240</v>
      </c>
      <c r="U2721" s="467" t="s">
        <v>302</v>
      </c>
      <c r="V2721" s="467">
        <v>36.619999999999997</v>
      </c>
      <c r="W2721" s="467">
        <v>42</v>
      </c>
    </row>
    <row r="2722" spans="1:23">
      <c r="A2722" s="467"/>
      <c r="B2722" s="467"/>
      <c r="C2722" s="468" t="s">
        <v>5873</v>
      </c>
      <c r="D2722" s="467" t="s">
        <v>735</v>
      </c>
      <c r="E2722" s="467" t="s">
        <v>259</v>
      </c>
      <c r="F2722" s="472">
        <v>43555</v>
      </c>
      <c r="G2722" s="467" t="s">
        <v>560</v>
      </c>
      <c r="H2722" s="467" t="s">
        <v>4460</v>
      </c>
      <c r="I2722" s="467" t="s">
        <v>2170</v>
      </c>
      <c r="J2722" s="467" t="s">
        <v>561</v>
      </c>
      <c r="K2722" s="467">
        <v>-63.95</v>
      </c>
      <c r="L2722" s="467" t="s">
        <v>10</v>
      </c>
      <c r="M2722" s="467">
        <v>-84</v>
      </c>
      <c r="N2722" s="467" t="s">
        <v>416</v>
      </c>
      <c r="O2722" s="467" t="s">
        <v>2277</v>
      </c>
      <c r="P2722" s="467" t="s">
        <v>445</v>
      </c>
      <c r="Q2722" s="467" t="s">
        <v>446</v>
      </c>
      <c r="R2722" s="467" t="s">
        <v>2168</v>
      </c>
      <c r="S2722" s="467" t="s">
        <v>61</v>
      </c>
      <c r="T2722" s="467" t="s">
        <v>240</v>
      </c>
      <c r="U2722" s="467" t="s">
        <v>302</v>
      </c>
      <c r="V2722" s="467">
        <v>-74.790000000000006</v>
      </c>
      <c r="W2722" s="467">
        <v>-84</v>
      </c>
    </row>
    <row r="2723" spans="1:23">
      <c r="A2723" s="467"/>
      <c r="B2723" s="467"/>
      <c r="C2723" s="468" t="s">
        <v>5874</v>
      </c>
      <c r="D2723" s="467" t="s">
        <v>735</v>
      </c>
      <c r="E2723" s="467" t="s">
        <v>259</v>
      </c>
      <c r="F2723" s="472">
        <v>43555</v>
      </c>
      <c r="G2723" s="467" t="s">
        <v>565</v>
      </c>
      <c r="H2723" s="467" t="s">
        <v>4460</v>
      </c>
      <c r="I2723" s="467" t="s">
        <v>2170</v>
      </c>
      <c r="J2723" s="467" t="s">
        <v>566</v>
      </c>
      <c r="K2723" s="467">
        <v>-31.98</v>
      </c>
      <c r="L2723" s="467" t="s">
        <v>10</v>
      </c>
      <c r="M2723" s="467">
        <v>-42</v>
      </c>
      <c r="N2723" s="467" t="s">
        <v>412</v>
      </c>
      <c r="O2723" s="467" t="s">
        <v>2286</v>
      </c>
      <c r="P2723" s="467" t="s">
        <v>307</v>
      </c>
      <c r="Q2723" s="467" t="s">
        <v>446</v>
      </c>
      <c r="R2723" s="467" t="s">
        <v>2168</v>
      </c>
      <c r="S2723" s="467" t="s">
        <v>61</v>
      </c>
      <c r="T2723" s="467" t="s">
        <v>240</v>
      </c>
      <c r="U2723" s="467" t="s">
        <v>302</v>
      </c>
      <c r="V2723" s="467">
        <v>-37.4</v>
      </c>
      <c r="W2723" s="467">
        <v>-42</v>
      </c>
    </row>
    <row r="2724" spans="1:23">
      <c r="A2724" s="467"/>
      <c r="B2724" s="467"/>
      <c r="C2724" s="468" t="s">
        <v>5875</v>
      </c>
      <c r="D2724" s="467" t="s">
        <v>735</v>
      </c>
      <c r="E2724" s="467" t="s">
        <v>259</v>
      </c>
      <c r="F2724" s="472">
        <v>43646</v>
      </c>
      <c r="G2724" s="467" t="s">
        <v>1449</v>
      </c>
      <c r="H2724" s="467" t="s">
        <v>3414</v>
      </c>
      <c r="I2724" s="467" t="s">
        <v>2201</v>
      </c>
      <c r="J2724" s="467" t="s">
        <v>1450</v>
      </c>
      <c r="K2724" s="467">
        <v>63.38</v>
      </c>
      <c r="L2724" s="467" t="s">
        <v>10</v>
      </c>
      <c r="M2724" s="467">
        <v>80</v>
      </c>
      <c r="N2724" s="467" t="s">
        <v>416</v>
      </c>
      <c r="O2724" s="467" t="s">
        <v>2277</v>
      </c>
      <c r="P2724" s="467" t="s">
        <v>445</v>
      </c>
      <c r="Q2724" s="467" t="s">
        <v>947</v>
      </c>
      <c r="R2724" s="467" t="s">
        <v>2168</v>
      </c>
      <c r="S2724" s="467" t="s">
        <v>61</v>
      </c>
      <c r="T2724" s="467" t="s">
        <v>240</v>
      </c>
      <c r="U2724" s="467" t="s">
        <v>302</v>
      </c>
      <c r="V2724" s="467">
        <v>71.72</v>
      </c>
      <c r="W2724" s="467">
        <v>80</v>
      </c>
    </row>
    <row r="2725" spans="1:23">
      <c r="A2725" s="467"/>
      <c r="B2725" s="467"/>
      <c r="C2725" s="468" t="s">
        <v>5876</v>
      </c>
      <c r="D2725" s="467" t="s">
        <v>735</v>
      </c>
      <c r="E2725" s="467" t="s">
        <v>259</v>
      </c>
      <c r="F2725" s="472">
        <v>43646</v>
      </c>
      <c r="G2725" s="467" t="s">
        <v>1449</v>
      </c>
      <c r="H2725" s="467" t="s">
        <v>3414</v>
      </c>
      <c r="I2725" s="467" t="s">
        <v>2201</v>
      </c>
      <c r="J2725" s="467" t="s">
        <v>1451</v>
      </c>
      <c r="K2725" s="467">
        <v>63.38</v>
      </c>
      <c r="L2725" s="467" t="s">
        <v>10</v>
      </c>
      <c r="M2725" s="467">
        <v>80</v>
      </c>
      <c r="N2725" s="467" t="s">
        <v>416</v>
      </c>
      <c r="O2725" s="467" t="s">
        <v>2277</v>
      </c>
      <c r="P2725" s="467" t="s">
        <v>445</v>
      </c>
      <c r="Q2725" s="467" t="s">
        <v>424</v>
      </c>
      <c r="R2725" s="467" t="s">
        <v>2168</v>
      </c>
      <c r="S2725" s="467" t="s">
        <v>61</v>
      </c>
      <c r="T2725" s="467" t="s">
        <v>240</v>
      </c>
      <c r="U2725" s="467" t="s">
        <v>302</v>
      </c>
      <c r="V2725" s="467">
        <v>71.72</v>
      </c>
      <c r="W2725" s="467">
        <v>80</v>
      </c>
    </row>
    <row r="2726" spans="1:23">
      <c r="A2726" s="467"/>
      <c r="B2726" s="467"/>
      <c r="C2726" s="468" t="s">
        <v>5877</v>
      </c>
      <c r="D2726" s="467" t="s">
        <v>735</v>
      </c>
      <c r="E2726" s="467" t="s">
        <v>259</v>
      </c>
      <c r="F2726" s="472">
        <v>43646</v>
      </c>
      <c r="G2726" s="467" t="s">
        <v>1449</v>
      </c>
      <c r="H2726" s="467" t="s">
        <v>3414</v>
      </c>
      <c r="I2726" s="467" t="s">
        <v>2201</v>
      </c>
      <c r="J2726" s="467" t="s">
        <v>1452</v>
      </c>
      <c r="K2726" s="467">
        <v>47.53</v>
      </c>
      <c r="L2726" s="467" t="s">
        <v>10</v>
      </c>
      <c r="M2726" s="467">
        <v>60</v>
      </c>
      <c r="N2726" s="467" t="s">
        <v>416</v>
      </c>
      <c r="O2726" s="467" t="s">
        <v>2277</v>
      </c>
      <c r="P2726" s="467" t="s">
        <v>445</v>
      </c>
      <c r="Q2726" s="467" t="s">
        <v>969</v>
      </c>
      <c r="R2726" s="467" t="s">
        <v>2168</v>
      </c>
      <c r="S2726" s="467" t="s">
        <v>61</v>
      </c>
      <c r="T2726" s="467" t="s">
        <v>240</v>
      </c>
      <c r="U2726" s="467" t="s">
        <v>302</v>
      </c>
      <c r="V2726" s="467">
        <v>53.78</v>
      </c>
      <c r="W2726" s="467">
        <v>60</v>
      </c>
    </row>
    <row r="2727" spans="1:23">
      <c r="A2727" s="467"/>
      <c r="B2727" s="467"/>
      <c r="C2727" s="468" t="s">
        <v>5878</v>
      </c>
      <c r="D2727" s="467" t="s">
        <v>735</v>
      </c>
      <c r="E2727" s="467" t="s">
        <v>259</v>
      </c>
      <c r="F2727" s="472">
        <v>43646</v>
      </c>
      <c r="G2727" s="467" t="s">
        <v>1449</v>
      </c>
      <c r="H2727" s="467" t="s">
        <v>3414</v>
      </c>
      <c r="I2727" s="467" t="s">
        <v>2201</v>
      </c>
      <c r="J2727" s="467" t="s">
        <v>1453</v>
      </c>
      <c r="K2727" s="467">
        <v>190.14</v>
      </c>
      <c r="L2727" s="467" t="s">
        <v>10</v>
      </c>
      <c r="M2727" s="467">
        <v>240</v>
      </c>
      <c r="N2727" s="467" t="s">
        <v>416</v>
      </c>
      <c r="O2727" s="467" t="s">
        <v>2277</v>
      </c>
      <c r="P2727" s="467" t="s">
        <v>445</v>
      </c>
      <c r="Q2727" s="467" t="s">
        <v>388</v>
      </c>
      <c r="R2727" s="467" t="s">
        <v>2168</v>
      </c>
      <c r="S2727" s="467" t="s">
        <v>61</v>
      </c>
      <c r="T2727" s="467" t="s">
        <v>240</v>
      </c>
      <c r="U2727" s="467" t="s">
        <v>302</v>
      </c>
      <c r="V2727" s="467">
        <v>215.16</v>
      </c>
      <c r="W2727" s="467">
        <v>240</v>
      </c>
    </row>
    <row r="2728" spans="1:23">
      <c r="A2728" s="467"/>
      <c r="B2728" s="467"/>
      <c r="C2728" s="468" t="s">
        <v>5879</v>
      </c>
      <c r="D2728" s="467" t="s">
        <v>5880</v>
      </c>
      <c r="E2728" s="467" t="s">
        <v>259</v>
      </c>
      <c r="F2728" s="472">
        <v>43830</v>
      </c>
      <c r="G2728" s="467" t="s">
        <v>5881</v>
      </c>
      <c r="H2728" s="467" t="s">
        <v>2550</v>
      </c>
      <c r="I2728" s="467" t="s">
        <v>2397</v>
      </c>
      <c r="J2728" s="467" t="s">
        <v>5882</v>
      </c>
      <c r="K2728" s="467">
        <v>231.98</v>
      </c>
      <c r="L2728" s="467" t="s">
        <v>10</v>
      </c>
      <c r="M2728" s="467">
        <v>300</v>
      </c>
      <c r="N2728" s="467" t="s">
        <v>399</v>
      </c>
      <c r="O2728" s="467" t="s">
        <v>2540</v>
      </c>
      <c r="P2728" s="467" t="s">
        <v>307</v>
      </c>
      <c r="Q2728" s="467" t="s">
        <v>2168</v>
      </c>
      <c r="R2728" s="467" t="s">
        <v>2168</v>
      </c>
      <c r="S2728" s="467" t="s">
        <v>61</v>
      </c>
      <c r="T2728" s="467" t="s">
        <v>240</v>
      </c>
      <c r="U2728" s="467" t="s">
        <v>302</v>
      </c>
      <c r="V2728" s="467">
        <v>272.33999999999997</v>
      </c>
      <c r="W2728" s="467">
        <v>300</v>
      </c>
    </row>
    <row r="2729" spans="1:23">
      <c r="A2729" s="467"/>
      <c r="B2729" s="467"/>
      <c r="C2729" s="468" t="s">
        <v>5883</v>
      </c>
      <c r="D2729" s="467" t="s">
        <v>2142</v>
      </c>
      <c r="E2729" s="467" t="s">
        <v>259</v>
      </c>
      <c r="F2729" s="472">
        <v>43708</v>
      </c>
      <c r="G2729" s="467" t="s">
        <v>1840</v>
      </c>
      <c r="H2729" s="467" t="s">
        <v>2435</v>
      </c>
      <c r="I2729" s="467" t="s">
        <v>2332</v>
      </c>
      <c r="J2729" s="467" t="s">
        <v>2041</v>
      </c>
      <c r="K2729" s="467">
        <v>2.46</v>
      </c>
      <c r="L2729" s="467" t="s">
        <v>10</v>
      </c>
      <c r="M2729" s="467">
        <v>3</v>
      </c>
      <c r="N2729" s="467" t="s">
        <v>709</v>
      </c>
      <c r="O2729" s="467" t="s">
        <v>4294</v>
      </c>
      <c r="P2729" s="467" t="s">
        <v>307</v>
      </c>
      <c r="Q2729" s="467" t="s">
        <v>2168</v>
      </c>
      <c r="R2729" s="467" t="s">
        <v>2168</v>
      </c>
      <c r="S2729" s="467" t="s">
        <v>61</v>
      </c>
      <c r="T2729" s="467" t="s">
        <v>240</v>
      </c>
      <c r="U2729" s="467" t="s">
        <v>302</v>
      </c>
      <c r="V2729" s="467">
        <v>2.68</v>
      </c>
      <c r="W2729" s="467">
        <v>3</v>
      </c>
    </row>
    <row r="2730" spans="1:23">
      <c r="A2730" s="467"/>
      <c r="B2730" s="467"/>
      <c r="C2730" s="468" t="s">
        <v>5884</v>
      </c>
      <c r="D2730" s="467" t="s">
        <v>736</v>
      </c>
      <c r="E2730" s="467" t="s">
        <v>259</v>
      </c>
      <c r="F2730" s="472">
        <v>43524</v>
      </c>
      <c r="G2730" s="467" t="s">
        <v>737</v>
      </c>
      <c r="H2730" s="467" t="s">
        <v>2824</v>
      </c>
      <c r="I2730" s="467" t="s">
        <v>2825</v>
      </c>
      <c r="J2730" s="467" t="s">
        <v>738</v>
      </c>
      <c r="K2730" s="467">
        <v>8298.6</v>
      </c>
      <c r="L2730" s="467" t="s">
        <v>10</v>
      </c>
      <c r="M2730" s="467">
        <v>10899.84</v>
      </c>
      <c r="N2730" s="467" t="s">
        <v>739</v>
      </c>
      <c r="O2730" s="467" t="s">
        <v>5885</v>
      </c>
      <c r="P2730" s="467" t="s">
        <v>307</v>
      </c>
      <c r="Q2730" s="467" t="s">
        <v>2168</v>
      </c>
      <c r="R2730" s="467" t="s">
        <v>308</v>
      </c>
      <c r="S2730" s="467" t="s">
        <v>61</v>
      </c>
      <c r="T2730" s="467" t="s">
        <v>240</v>
      </c>
      <c r="U2730" s="467" t="s">
        <v>302</v>
      </c>
      <c r="V2730" s="467">
        <v>9501.65</v>
      </c>
      <c r="W2730" s="467">
        <v>10899.84</v>
      </c>
    </row>
    <row r="2731" spans="1:23">
      <c r="A2731" s="467"/>
      <c r="B2731" s="467"/>
      <c r="C2731" s="468" t="s">
        <v>5886</v>
      </c>
      <c r="D2731" s="467" t="s">
        <v>736</v>
      </c>
      <c r="E2731" s="467" t="s">
        <v>259</v>
      </c>
      <c r="F2731" s="472">
        <v>43524</v>
      </c>
      <c r="G2731" s="467" t="s">
        <v>740</v>
      </c>
      <c r="H2731" s="467" t="s">
        <v>2824</v>
      </c>
      <c r="I2731" s="467" t="s">
        <v>2825</v>
      </c>
      <c r="J2731" s="467" t="s">
        <v>741</v>
      </c>
      <c r="K2731" s="467">
        <v>5226.76</v>
      </c>
      <c r="L2731" s="467" t="s">
        <v>10</v>
      </c>
      <c r="M2731" s="467">
        <v>6865.11</v>
      </c>
      <c r="N2731" s="467" t="s">
        <v>739</v>
      </c>
      <c r="O2731" s="467" t="s">
        <v>5885</v>
      </c>
      <c r="P2731" s="467" t="s">
        <v>307</v>
      </c>
      <c r="Q2731" s="467" t="s">
        <v>2168</v>
      </c>
      <c r="R2731" s="467" t="s">
        <v>351</v>
      </c>
      <c r="S2731" s="467" t="s">
        <v>61</v>
      </c>
      <c r="T2731" s="467" t="s">
        <v>240</v>
      </c>
      <c r="U2731" s="467" t="s">
        <v>302</v>
      </c>
      <c r="V2731" s="467">
        <v>5984.48</v>
      </c>
      <c r="W2731" s="467">
        <v>6865.11</v>
      </c>
    </row>
    <row r="2732" spans="1:23">
      <c r="A2732" s="467"/>
      <c r="B2732" s="467"/>
      <c r="C2732" s="468" t="s">
        <v>5887</v>
      </c>
      <c r="D2732" s="467" t="s">
        <v>736</v>
      </c>
      <c r="E2732" s="467" t="s">
        <v>259</v>
      </c>
      <c r="F2732" s="472">
        <v>43555</v>
      </c>
      <c r="G2732" s="467" t="s">
        <v>304</v>
      </c>
      <c r="H2732" s="467" t="s">
        <v>2183</v>
      </c>
      <c r="I2732" s="467" t="s">
        <v>2170</v>
      </c>
      <c r="J2732" s="467" t="s">
        <v>2168</v>
      </c>
      <c r="K2732" s="467">
        <v>-8283.8799999999992</v>
      </c>
      <c r="L2732" s="467" t="s">
        <v>10</v>
      </c>
      <c r="M2732" s="467">
        <v>-10880.5</v>
      </c>
      <c r="N2732" s="467" t="s">
        <v>739</v>
      </c>
      <c r="O2732" s="467" t="s">
        <v>5885</v>
      </c>
      <c r="P2732" s="467" t="s">
        <v>307</v>
      </c>
      <c r="Q2732" s="467" t="s">
        <v>2168</v>
      </c>
      <c r="R2732" s="467" t="s">
        <v>308</v>
      </c>
      <c r="S2732" s="467" t="s">
        <v>61</v>
      </c>
      <c r="T2732" s="467" t="s">
        <v>240</v>
      </c>
      <c r="U2732" s="467" t="s">
        <v>302</v>
      </c>
      <c r="V2732" s="467">
        <v>-9688.41</v>
      </c>
      <c r="W2732" s="467">
        <v>-10880.5</v>
      </c>
    </row>
    <row r="2733" spans="1:23">
      <c r="A2733" s="467"/>
      <c r="B2733" s="467"/>
      <c r="C2733" s="468" t="s">
        <v>5888</v>
      </c>
      <c r="D2733" s="467" t="s">
        <v>736</v>
      </c>
      <c r="E2733" s="467" t="s">
        <v>259</v>
      </c>
      <c r="F2733" s="472">
        <v>43555</v>
      </c>
      <c r="G2733" s="467" t="s">
        <v>348</v>
      </c>
      <c r="H2733" s="467" t="s">
        <v>2931</v>
      </c>
      <c r="I2733" s="467" t="s">
        <v>2170</v>
      </c>
      <c r="J2733" s="467" t="s">
        <v>742</v>
      </c>
      <c r="K2733" s="467">
        <v>-5239.53</v>
      </c>
      <c r="L2733" s="467" t="s">
        <v>10</v>
      </c>
      <c r="M2733" s="467">
        <v>-6881.88</v>
      </c>
      <c r="N2733" s="467" t="s">
        <v>739</v>
      </c>
      <c r="O2733" s="467" t="s">
        <v>5885</v>
      </c>
      <c r="P2733" s="467" t="s">
        <v>307</v>
      </c>
      <c r="Q2733" s="467" t="s">
        <v>2168</v>
      </c>
      <c r="R2733" s="467" t="s">
        <v>351</v>
      </c>
      <c r="S2733" s="467" t="s">
        <v>61</v>
      </c>
      <c r="T2733" s="467" t="s">
        <v>240</v>
      </c>
      <c r="U2733" s="467" t="s">
        <v>302</v>
      </c>
      <c r="V2733" s="467">
        <v>-6127.89</v>
      </c>
      <c r="W2733" s="467">
        <v>-6881.88</v>
      </c>
    </row>
    <row r="2734" spans="1:23">
      <c r="A2734" s="467"/>
      <c r="B2734" s="467"/>
      <c r="C2734" s="468" t="s">
        <v>5889</v>
      </c>
      <c r="D2734" s="467" t="s">
        <v>736</v>
      </c>
      <c r="E2734" s="467" t="s">
        <v>259</v>
      </c>
      <c r="F2734" s="472">
        <v>43585</v>
      </c>
      <c r="G2734" s="467" t="s">
        <v>1454</v>
      </c>
      <c r="H2734" s="467" t="s">
        <v>4179</v>
      </c>
      <c r="I2734" s="467" t="s">
        <v>2791</v>
      </c>
      <c r="J2734" s="467" t="s">
        <v>1455</v>
      </c>
      <c r="K2734" s="467">
        <v>81184.58</v>
      </c>
      <c r="L2734" s="467" t="s">
        <v>10</v>
      </c>
      <c r="M2734" s="467">
        <v>105885.1</v>
      </c>
      <c r="N2734" s="467" t="s">
        <v>739</v>
      </c>
      <c r="O2734" s="467" t="s">
        <v>5885</v>
      </c>
      <c r="P2734" s="467" t="s">
        <v>445</v>
      </c>
      <c r="Q2734" s="467" t="s">
        <v>2168</v>
      </c>
      <c r="R2734" s="467" t="s">
        <v>308</v>
      </c>
      <c r="S2734" s="467" t="s">
        <v>61</v>
      </c>
      <c r="T2734" s="467" t="s">
        <v>240</v>
      </c>
      <c r="U2734" s="467" t="s">
        <v>302</v>
      </c>
      <c r="V2734" s="467">
        <v>94891.78</v>
      </c>
      <c r="W2734" s="467">
        <v>105885.1</v>
      </c>
    </row>
    <row r="2735" spans="1:23">
      <c r="A2735" s="467"/>
      <c r="B2735" s="467"/>
      <c r="C2735" s="468" t="s">
        <v>5890</v>
      </c>
      <c r="D2735" s="467" t="s">
        <v>736</v>
      </c>
      <c r="E2735" s="467" t="s">
        <v>259</v>
      </c>
      <c r="F2735" s="472">
        <v>43585</v>
      </c>
      <c r="G2735" s="467" t="s">
        <v>1456</v>
      </c>
      <c r="H2735" s="467" t="s">
        <v>2790</v>
      </c>
      <c r="I2735" s="467" t="s">
        <v>2791</v>
      </c>
      <c r="J2735" s="467" t="s">
        <v>1457</v>
      </c>
      <c r="K2735" s="467">
        <v>20531.68</v>
      </c>
      <c r="L2735" s="467" t="s">
        <v>10</v>
      </c>
      <c r="M2735" s="467">
        <v>26778.47</v>
      </c>
      <c r="N2735" s="467" t="s">
        <v>739</v>
      </c>
      <c r="O2735" s="467" t="s">
        <v>5885</v>
      </c>
      <c r="P2735" s="467" t="s">
        <v>307</v>
      </c>
      <c r="Q2735" s="467" t="s">
        <v>2168</v>
      </c>
      <c r="R2735" s="467" t="s">
        <v>351</v>
      </c>
      <c r="S2735" s="467" t="s">
        <v>61</v>
      </c>
      <c r="T2735" s="467" t="s">
        <v>240</v>
      </c>
      <c r="U2735" s="467" t="s">
        <v>302</v>
      </c>
      <c r="V2735" s="467">
        <v>23998.25</v>
      </c>
      <c r="W2735" s="467">
        <v>26778.47</v>
      </c>
    </row>
    <row r="2736" spans="1:23">
      <c r="A2736" s="467"/>
      <c r="B2736" s="467"/>
      <c r="C2736" s="468" t="s">
        <v>5891</v>
      </c>
      <c r="D2736" s="467" t="s">
        <v>736</v>
      </c>
      <c r="E2736" s="467" t="s">
        <v>259</v>
      </c>
      <c r="F2736" s="472">
        <v>43646</v>
      </c>
      <c r="G2736" s="467" t="s">
        <v>865</v>
      </c>
      <c r="H2736" s="467" t="s">
        <v>2557</v>
      </c>
      <c r="I2736" s="467" t="s">
        <v>2201</v>
      </c>
      <c r="J2736" s="467" t="s">
        <v>742</v>
      </c>
      <c r="K2736" s="467">
        <v>-21371.9</v>
      </c>
      <c r="L2736" s="467" t="s">
        <v>10</v>
      </c>
      <c r="M2736" s="467">
        <v>-27874.33</v>
      </c>
      <c r="N2736" s="467" t="s">
        <v>739</v>
      </c>
      <c r="O2736" s="467" t="s">
        <v>5885</v>
      </c>
      <c r="P2736" s="467" t="s">
        <v>307</v>
      </c>
      <c r="Q2736" s="467" t="s">
        <v>2168</v>
      </c>
      <c r="R2736" s="467" t="s">
        <v>351</v>
      </c>
      <c r="S2736" s="467" t="s">
        <v>61</v>
      </c>
      <c r="T2736" s="467" t="s">
        <v>240</v>
      </c>
      <c r="U2736" s="467" t="s">
        <v>302</v>
      </c>
      <c r="V2736" s="467">
        <v>-24183.8</v>
      </c>
      <c r="W2736" s="467">
        <v>-27874.33</v>
      </c>
    </row>
    <row r="2737" spans="1:25">
      <c r="A2737" s="467"/>
      <c r="B2737" s="467"/>
      <c r="C2737" s="468" t="s">
        <v>5892</v>
      </c>
      <c r="D2737" s="467" t="s">
        <v>736</v>
      </c>
      <c r="E2737" s="467" t="s">
        <v>259</v>
      </c>
      <c r="F2737" s="472">
        <v>43646</v>
      </c>
      <c r="G2737" s="467" t="s">
        <v>805</v>
      </c>
      <c r="H2737" s="467" t="s">
        <v>2200</v>
      </c>
      <c r="I2737" s="467" t="s">
        <v>2201</v>
      </c>
      <c r="J2737" s="467" t="s">
        <v>1458</v>
      </c>
      <c r="K2737" s="467">
        <v>-39965.68</v>
      </c>
      <c r="L2737" s="467" t="s">
        <v>10</v>
      </c>
      <c r="M2737" s="467">
        <v>-52125.29</v>
      </c>
      <c r="N2737" s="467" t="s">
        <v>739</v>
      </c>
      <c r="O2737" s="467" t="s">
        <v>5885</v>
      </c>
      <c r="P2737" s="467" t="s">
        <v>307</v>
      </c>
      <c r="Q2737" s="467" t="s">
        <v>2168</v>
      </c>
      <c r="R2737" s="467" t="s">
        <v>308</v>
      </c>
      <c r="S2737" s="467" t="s">
        <v>61</v>
      </c>
      <c r="T2737" s="467" t="s">
        <v>240</v>
      </c>
      <c r="U2737" s="467" t="s">
        <v>302</v>
      </c>
      <c r="V2737" s="467">
        <v>-45223.96</v>
      </c>
      <c r="W2737" s="467">
        <v>-52125.29</v>
      </c>
    </row>
    <row r="2738" spans="1:25">
      <c r="A2738" s="467"/>
      <c r="B2738" s="467"/>
      <c r="C2738" s="468" t="s">
        <v>5893</v>
      </c>
      <c r="D2738" s="467" t="s">
        <v>736</v>
      </c>
      <c r="E2738" s="467" t="s">
        <v>259</v>
      </c>
      <c r="F2738" s="472">
        <v>43677</v>
      </c>
      <c r="G2738" s="467" t="s">
        <v>2143</v>
      </c>
      <c r="H2738" s="467" t="s">
        <v>2410</v>
      </c>
      <c r="I2738" s="467" t="s">
        <v>2411</v>
      </c>
      <c r="J2738" s="467" t="s">
        <v>2144</v>
      </c>
      <c r="K2738" s="467">
        <v>20089.080000000002</v>
      </c>
      <c r="L2738" s="467" t="s">
        <v>10</v>
      </c>
      <c r="M2738" s="467">
        <v>25511.7</v>
      </c>
      <c r="N2738" s="467" t="s">
        <v>739</v>
      </c>
      <c r="O2738" s="467" t="s">
        <v>5885</v>
      </c>
      <c r="P2738" s="467" t="s">
        <v>307</v>
      </c>
      <c r="Q2738" s="467" t="s">
        <v>2168</v>
      </c>
      <c r="R2738" s="467" t="s">
        <v>351</v>
      </c>
      <c r="S2738" s="467" t="s">
        <v>61</v>
      </c>
      <c r="T2738" s="467" t="s">
        <v>240</v>
      </c>
      <c r="U2738" s="467" t="s">
        <v>302</v>
      </c>
      <c r="V2738" s="467">
        <v>22464.01</v>
      </c>
      <c r="W2738" s="467">
        <v>25511.7</v>
      </c>
    </row>
    <row r="2739" spans="1:25">
      <c r="A2739" s="467"/>
      <c r="B2739" s="467"/>
      <c r="C2739" s="468" t="s">
        <v>5894</v>
      </c>
      <c r="D2739" s="467" t="s">
        <v>736</v>
      </c>
      <c r="E2739" s="467" t="s">
        <v>259</v>
      </c>
      <c r="F2739" s="472">
        <v>43708</v>
      </c>
      <c r="G2739" s="467" t="s">
        <v>1766</v>
      </c>
      <c r="H2739" s="467" t="s">
        <v>2331</v>
      </c>
      <c r="I2739" s="467" t="s">
        <v>2332</v>
      </c>
      <c r="J2739" s="467" t="s">
        <v>1458</v>
      </c>
      <c r="K2739" s="467">
        <v>-40710.39</v>
      </c>
      <c r="L2739" s="467" t="s">
        <v>10</v>
      </c>
      <c r="M2739" s="467">
        <v>-53096.67</v>
      </c>
      <c r="N2739" s="467" t="s">
        <v>739</v>
      </c>
      <c r="O2739" s="467" t="s">
        <v>5885</v>
      </c>
      <c r="P2739" s="467" t="s">
        <v>307</v>
      </c>
      <c r="Q2739" s="467" t="s">
        <v>2168</v>
      </c>
      <c r="R2739" s="467" t="s">
        <v>308</v>
      </c>
      <c r="S2739" s="467" t="s">
        <v>61</v>
      </c>
      <c r="T2739" s="467" t="s">
        <v>240</v>
      </c>
      <c r="U2739" s="467" t="s">
        <v>302</v>
      </c>
      <c r="V2739" s="467">
        <v>-44417.89</v>
      </c>
      <c r="W2739" s="467">
        <v>-53096.67</v>
      </c>
    </row>
    <row r="2740" spans="1:25">
      <c r="A2740" s="467"/>
      <c r="B2740" s="467"/>
      <c r="C2740" s="468" t="s">
        <v>5895</v>
      </c>
      <c r="D2740" s="467" t="s">
        <v>736</v>
      </c>
      <c r="E2740" s="467" t="s">
        <v>259</v>
      </c>
      <c r="F2740" s="472">
        <v>43738</v>
      </c>
      <c r="G2740" s="467" t="s">
        <v>1520</v>
      </c>
      <c r="H2740" s="467" t="s">
        <v>2604</v>
      </c>
      <c r="I2740" s="467" t="s">
        <v>2248</v>
      </c>
      <c r="J2740" s="467" t="s">
        <v>742</v>
      </c>
      <c r="K2740" s="467">
        <v>-10589.27</v>
      </c>
      <c r="L2740" s="467" t="s">
        <v>10</v>
      </c>
      <c r="M2740" s="467">
        <v>-13157.77</v>
      </c>
      <c r="N2740" s="467" t="s">
        <v>739</v>
      </c>
      <c r="O2740" s="467" t="s">
        <v>5885</v>
      </c>
      <c r="P2740" s="467" t="s">
        <v>307</v>
      </c>
      <c r="Q2740" s="467" t="s">
        <v>2168</v>
      </c>
      <c r="R2740" s="467" t="s">
        <v>351</v>
      </c>
      <c r="S2740" s="467" t="s">
        <v>61</v>
      </c>
      <c r="T2740" s="467" t="s">
        <v>240</v>
      </c>
      <c r="U2740" s="467" t="s">
        <v>302</v>
      </c>
      <c r="V2740" s="467">
        <v>-11696.8</v>
      </c>
      <c r="W2740" s="467">
        <v>-13157.77</v>
      </c>
    </row>
    <row r="2741" spans="1:25">
      <c r="A2741" s="467"/>
      <c r="B2741" s="467"/>
      <c r="C2741" s="468" t="s">
        <v>5896</v>
      </c>
      <c r="D2741" s="467" t="s">
        <v>736</v>
      </c>
      <c r="E2741" s="467" t="s">
        <v>259</v>
      </c>
      <c r="F2741" s="472">
        <v>43738</v>
      </c>
      <c r="G2741" s="467" t="s">
        <v>1759</v>
      </c>
      <c r="H2741" s="467" t="s">
        <v>2858</v>
      </c>
      <c r="I2741" s="467" t="s">
        <v>2248</v>
      </c>
      <c r="J2741" s="467" t="s">
        <v>1760</v>
      </c>
      <c r="K2741" s="467">
        <v>11117.12</v>
      </c>
      <c r="L2741" s="467" t="s">
        <v>10</v>
      </c>
      <c r="M2741" s="467">
        <v>13520.4</v>
      </c>
      <c r="N2741" s="467" t="s">
        <v>739</v>
      </c>
      <c r="O2741" s="467" t="s">
        <v>5885</v>
      </c>
      <c r="P2741" s="467" t="s">
        <v>307</v>
      </c>
      <c r="Q2741" s="467" t="s">
        <v>2168</v>
      </c>
      <c r="R2741" s="467" t="s">
        <v>351</v>
      </c>
      <c r="S2741" s="467" t="s">
        <v>61</v>
      </c>
      <c r="T2741" s="467" t="s">
        <v>240</v>
      </c>
      <c r="U2741" s="467" t="s">
        <v>302</v>
      </c>
      <c r="V2741" s="467">
        <v>12279.86</v>
      </c>
      <c r="W2741" s="467">
        <v>13520.4</v>
      </c>
    </row>
    <row r="2742" spans="1:25">
      <c r="A2742" s="467"/>
      <c r="B2742" s="467"/>
      <c r="C2742" s="468" t="s">
        <v>5897</v>
      </c>
      <c r="D2742" s="467" t="s">
        <v>736</v>
      </c>
      <c r="E2742" s="467" t="s">
        <v>259</v>
      </c>
      <c r="F2742" s="472">
        <v>43738</v>
      </c>
      <c r="G2742" s="467" t="s">
        <v>1761</v>
      </c>
      <c r="H2742" s="467" t="s">
        <v>2858</v>
      </c>
      <c r="I2742" s="467" t="s">
        <v>2248</v>
      </c>
      <c r="J2742" s="467" t="s">
        <v>1762</v>
      </c>
      <c r="K2742" s="467">
        <v>8288.2900000000009</v>
      </c>
      <c r="L2742" s="467" t="s">
        <v>10</v>
      </c>
      <c r="M2742" s="467">
        <v>10080.040000000001</v>
      </c>
      <c r="N2742" s="467" t="s">
        <v>739</v>
      </c>
      <c r="O2742" s="467" t="s">
        <v>5885</v>
      </c>
      <c r="P2742" s="467" t="s">
        <v>307</v>
      </c>
      <c r="Q2742" s="467" t="s">
        <v>2168</v>
      </c>
      <c r="R2742" s="467" t="s">
        <v>308</v>
      </c>
      <c r="S2742" s="467" t="s">
        <v>61</v>
      </c>
      <c r="T2742" s="467" t="s">
        <v>240</v>
      </c>
      <c r="U2742" s="467" t="s">
        <v>302</v>
      </c>
      <c r="V2742" s="467">
        <v>9155.16</v>
      </c>
      <c r="W2742" s="467">
        <v>10080.040000000001</v>
      </c>
    </row>
    <row r="2743" spans="1:25">
      <c r="A2743" s="467"/>
      <c r="B2743" s="467"/>
      <c r="C2743" s="468" t="s">
        <v>5898</v>
      </c>
      <c r="D2743" s="467" t="s">
        <v>736</v>
      </c>
      <c r="E2743" s="467" t="s">
        <v>259</v>
      </c>
      <c r="F2743" s="472">
        <v>43738</v>
      </c>
      <c r="G2743" s="467" t="s">
        <v>1506</v>
      </c>
      <c r="H2743" s="467" t="s">
        <v>2247</v>
      </c>
      <c r="I2743" s="467" t="s">
        <v>2248</v>
      </c>
      <c r="J2743" s="467" t="s">
        <v>1763</v>
      </c>
      <c r="K2743" s="467">
        <v>-7881.53</v>
      </c>
      <c r="L2743" s="467" t="s">
        <v>10</v>
      </c>
      <c r="M2743" s="467">
        <v>-10279.49</v>
      </c>
      <c r="N2743" s="467" t="s">
        <v>739</v>
      </c>
      <c r="O2743" s="467" t="s">
        <v>5885</v>
      </c>
      <c r="P2743" s="467" t="s">
        <v>307</v>
      </c>
      <c r="Q2743" s="467" t="s">
        <v>2168</v>
      </c>
      <c r="R2743" s="467" t="s">
        <v>308</v>
      </c>
      <c r="S2743" s="467" t="s">
        <v>61</v>
      </c>
      <c r="T2743" s="467" t="s">
        <v>240</v>
      </c>
      <c r="U2743" s="467" t="s">
        <v>302</v>
      </c>
      <c r="V2743" s="467">
        <v>-8705.86</v>
      </c>
      <c r="W2743" s="467">
        <v>-10279.49</v>
      </c>
    </row>
    <row r="2744" spans="1:25">
      <c r="A2744" s="467"/>
      <c r="B2744" s="467"/>
      <c r="C2744" s="468" t="s">
        <v>5899</v>
      </c>
      <c r="D2744" s="467" t="s">
        <v>736</v>
      </c>
      <c r="E2744" s="467" t="s">
        <v>259</v>
      </c>
      <c r="F2744" s="472">
        <v>43738</v>
      </c>
      <c r="G2744" s="467" t="s">
        <v>1523</v>
      </c>
      <c r="H2744" s="467" t="s">
        <v>2615</v>
      </c>
      <c r="I2744" s="467" t="s">
        <v>2248</v>
      </c>
      <c r="J2744" s="467" t="s">
        <v>1764</v>
      </c>
      <c r="K2744" s="467">
        <v>-14470.45</v>
      </c>
      <c r="L2744" s="467" t="s">
        <v>10</v>
      </c>
      <c r="M2744" s="467">
        <v>-17980.349999999999</v>
      </c>
      <c r="N2744" s="467" t="s">
        <v>739</v>
      </c>
      <c r="O2744" s="467" t="s">
        <v>5885</v>
      </c>
      <c r="P2744" s="467" t="s">
        <v>307</v>
      </c>
      <c r="Q2744" s="467" t="s">
        <v>2168</v>
      </c>
      <c r="R2744" s="467" t="s">
        <v>351</v>
      </c>
      <c r="S2744" s="467" t="s">
        <v>61</v>
      </c>
      <c r="T2744" s="467" t="s">
        <v>240</v>
      </c>
      <c r="U2744" s="467" t="s">
        <v>302</v>
      </c>
      <c r="V2744" s="467">
        <v>-15983.91</v>
      </c>
      <c r="W2744" s="467">
        <v>-17980.349999999999</v>
      </c>
    </row>
    <row r="2745" spans="1:25">
      <c r="A2745" s="467"/>
      <c r="B2745" s="467"/>
      <c r="C2745" s="468" t="s">
        <v>5900</v>
      </c>
      <c r="D2745" s="467" t="s">
        <v>736</v>
      </c>
      <c r="E2745" s="467" t="s">
        <v>259</v>
      </c>
      <c r="F2745" s="472">
        <v>43769</v>
      </c>
      <c r="G2745" s="467" t="s">
        <v>5901</v>
      </c>
      <c r="H2745" s="467" t="s">
        <v>3035</v>
      </c>
      <c r="I2745" s="467" t="s">
        <v>2176</v>
      </c>
      <c r="J2745" s="467" t="s">
        <v>5902</v>
      </c>
      <c r="K2745" s="467">
        <v>34704.21</v>
      </c>
      <c r="L2745" s="467" t="s">
        <v>10</v>
      </c>
      <c r="M2745" s="467">
        <v>42690</v>
      </c>
      <c r="N2745" s="467" t="s">
        <v>739</v>
      </c>
      <c r="O2745" s="467" t="s">
        <v>5885</v>
      </c>
      <c r="P2745" s="467" t="s">
        <v>445</v>
      </c>
      <c r="Q2745" s="467" t="s">
        <v>2168</v>
      </c>
      <c r="R2745" s="467" t="s">
        <v>2316</v>
      </c>
      <c r="S2745" s="467" t="s">
        <v>61</v>
      </c>
      <c r="T2745" s="467" t="s">
        <v>240</v>
      </c>
      <c r="U2745" s="467" t="s">
        <v>302</v>
      </c>
      <c r="V2745" s="467">
        <v>39091.17</v>
      </c>
      <c r="W2745" s="467">
        <v>42690</v>
      </c>
    </row>
    <row r="2746" spans="1:25">
      <c r="A2746" s="467"/>
      <c r="B2746" s="467"/>
      <c r="C2746" s="468" t="s">
        <v>5903</v>
      </c>
      <c r="D2746" s="467" t="s">
        <v>736</v>
      </c>
      <c r="E2746" s="467" t="s">
        <v>259</v>
      </c>
      <c r="F2746" s="472">
        <v>43769</v>
      </c>
      <c r="G2746" s="467" t="s">
        <v>5904</v>
      </c>
      <c r="H2746" s="467" t="s">
        <v>2258</v>
      </c>
      <c r="I2746" s="467" t="s">
        <v>2176</v>
      </c>
      <c r="J2746" s="467" t="s">
        <v>5905</v>
      </c>
      <c r="K2746" s="467">
        <v>6653.46</v>
      </c>
      <c r="L2746" s="467" t="s">
        <v>10</v>
      </c>
      <c r="M2746" s="467">
        <v>8184.49</v>
      </c>
      <c r="N2746" s="467" t="s">
        <v>739</v>
      </c>
      <c r="O2746" s="467" t="s">
        <v>5885</v>
      </c>
      <c r="P2746" s="467" t="s">
        <v>307</v>
      </c>
      <c r="Q2746" s="467" t="s">
        <v>2168</v>
      </c>
      <c r="R2746" s="467" t="s">
        <v>308</v>
      </c>
      <c r="S2746" s="467" t="s">
        <v>61</v>
      </c>
      <c r="T2746" s="467" t="s">
        <v>240</v>
      </c>
      <c r="U2746" s="467" t="s">
        <v>302</v>
      </c>
      <c r="V2746" s="467">
        <v>7494.52</v>
      </c>
      <c r="W2746" s="467">
        <v>8184.49</v>
      </c>
    </row>
    <row r="2747" spans="1:25">
      <c r="A2747" s="467"/>
      <c r="B2747" s="467"/>
      <c r="C2747" s="468" t="s">
        <v>5906</v>
      </c>
      <c r="D2747" s="467" t="s">
        <v>736</v>
      </c>
      <c r="E2747" s="467" t="s">
        <v>259</v>
      </c>
      <c r="F2747" s="472">
        <v>43769</v>
      </c>
      <c r="G2747" s="467" t="s">
        <v>5907</v>
      </c>
      <c r="H2747" s="467" t="s">
        <v>3035</v>
      </c>
      <c r="I2747" s="467" t="s">
        <v>2176</v>
      </c>
      <c r="J2747" s="467" t="s">
        <v>5908</v>
      </c>
      <c r="K2747" s="467">
        <v>9124.81</v>
      </c>
      <c r="L2747" s="467" t="s">
        <v>10</v>
      </c>
      <c r="M2747" s="467">
        <v>11224.52</v>
      </c>
      <c r="N2747" s="467" t="s">
        <v>739</v>
      </c>
      <c r="O2747" s="467" t="s">
        <v>5885</v>
      </c>
      <c r="P2747" s="467" t="s">
        <v>445</v>
      </c>
      <c r="Q2747" s="467" t="s">
        <v>2168</v>
      </c>
      <c r="R2747" s="467" t="s">
        <v>351</v>
      </c>
      <c r="S2747" s="467" t="s">
        <v>61</v>
      </c>
      <c r="T2747" s="467" t="s">
        <v>240</v>
      </c>
      <c r="U2747" s="467" t="s">
        <v>302</v>
      </c>
      <c r="V2747" s="467">
        <v>10278.280000000001</v>
      </c>
      <c r="W2747" s="467">
        <v>11224.52</v>
      </c>
    </row>
    <row r="2748" spans="1:25">
      <c r="A2748" s="467"/>
      <c r="B2748" s="467"/>
      <c r="C2748" s="468" t="s">
        <v>5909</v>
      </c>
      <c r="D2748" s="467" t="s">
        <v>736</v>
      </c>
      <c r="E2748" s="467" t="s">
        <v>259</v>
      </c>
      <c r="F2748" s="472">
        <v>43830</v>
      </c>
      <c r="G2748" s="467" t="s">
        <v>2562</v>
      </c>
      <c r="H2748" s="467" t="s">
        <v>5910</v>
      </c>
      <c r="I2748" s="467" t="s">
        <v>2499</v>
      </c>
      <c r="J2748" s="467" t="s">
        <v>1764</v>
      </c>
      <c r="K2748" s="467">
        <v>-16415.169999999998</v>
      </c>
      <c r="L2748" s="467" t="s">
        <v>10</v>
      </c>
      <c r="M2748" s="467">
        <v>-20192.46</v>
      </c>
      <c r="N2748" s="467" t="s">
        <v>739</v>
      </c>
      <c r="O2748" s="467" t="s">
        <v>5885</v>
      </c>
      <c r="P2748" s="467" t="s">
        <v>307</v>
      </c>
      <c r="Q2748" s="467" t="s">
        <v>2168</v>
      </c>
      <c r="R2748" s="467" t="s">
        <v>351</v>
      </c>
      <c r="S2748" s="467" t="s">
        <v>61</v>
      </c>
      <c r="T2748" s="467" t="s">
        <v>240</v>
      </c>
      <c r="U2748" s="467" t="s">
        <v>302</v>
      </c>
      <c r="V2748" s="467">
        <v>-19271.080000000002</v>
      </c>
      <c r="W2748" s="467">
        <v>-20192.46</v>
      </c>
      <c r="X2748" s="467"/>
      <c r="Y2748" s="467"/>
    </row>
    <row r="2749" spans="1:25">
      <c r="A2749" s="467"/>
      <c r="B2749" s="467"/>
      <c r="C2749" s="468" t="s">
        <v>5911</v>
      </c>
      <c r="D2749" s="467" t="s">
        <v>736</v>
      </c>
      <c r="E2749" s="467" t="s">
        <v>259</v>
      </c>
      <c r="F2749" s="472">
        <v>43830</v>
      </c>
      <c r="G2749" s="467" t="s">
        <v>2497</v>
      </c>
      <c r="H2749" s="467" t="s">
        <v>2498</v>
      </c>
      <c r="I2749" s="467" t="s">
        <v>2499</v>
      </c>
      <c r="J2749" s="467" t="s">
        <v>5912</v>
      </c>
      <c r="K2749" s="467">
        <v>-9594.91</v>
      </c>
      <c r="L2749" s="467" t="s">
        <v>10</v>
      </c>
      <c r="M2749" s="467">
        <v>-11802.88</v>
      </c>
      <c r="N2749" s="467" t="s">
        <v>739</v>
      </c>
      <c r="O2749" s="467" t="s">
        <v>5885</v>
      </c>
      <c r="P2749" s="467" t="s">
        <v>307</v>
      </c>
      <c r="Q2749" s="467" t="s">
        <v>2168</v>
      </c>
      <c r="R2749" s="467" t="s">
        <v>308</v>
      </c>
      <c r="S2749" s="467" t="s">
        <v>61</v>
      </c>
      <c r="T2749" s="467" t="s">
        <v>240</v>
      </c>
      <c r="U2749" s="467" t="s">
        <v>302</v>
      </c>
      <c r="V2749" s="467">
        <v>-11264.23</v>
      </c>
      <c r="W2749" s="467">
        <v>-11802.88</v>
      </c>
      <c r="X2749" s="467"/>
      <c r="Y2749" s="467"/>
    </row>
    <row r="2750" spans="1:25">
      <c r="A2750" s="467"/>
      <c r="B2750" s="467"/>
      <c r="C2750" s="468" t="s">
        <v>5913</v>
      </c>
      <c r="D2750" s="467" t="s">
        <v>736</v>
      </c>
      <c r="E2750" s="467" t="s">
        <v>259</v>
      </c>
      <c r="F2750" s="472">
        <v>43830</v>
      </c>
      <c r="G2750" s="467" t="s">
        <v>2312</v>
      </c>
      <c r="H2750" s="467" t="s">
        <v>2316</v>
      </c>
      <c r="I2750" s="467" t="s">
        <v>2314</v>
      </c>
      <c r="J2750" s="467" t="s">
        <v>5914</v>
      </c>
      <c r="K2750" s="467">
        <v>-12233.67</v>
      </c>
      <c r="L2750" s="467" t="s">
        <v>10</v>
      </c>
      <c r="M2750" s="467">
        <v>-15821.03</v>
      </c>
      <c r="N2750" s="467" t="s">
        <v>739</v>
      </c>
      <c r="O2750" s="467" t="s">
        <v>5885</v>
      </c>
      <c r="P2750" s="467" t="s">
        <v>307</v>
      </c>
      <c r="Q2750" s="467" t="s">
        <v>2168</v>
      </c>
      <c r="R2750" s="467" t="s">
        <v>2316</v>
      </c>
      <c r="S2750" s="467" t="s">
        <v>61</v>
      </c>
      <c r="T2750" s="467" t="s">
        <v>240</v>
      </c>
      <c r="U2750" s="467" t="s">
        <v>302</v>
      </c>
      <c r="V2750" s="467">
        <v>-14362.08</v>
      </c>
      <c r="W2750" s="467">
        <v>-15821.03</v>
      </c>
      <c r="X2750" s="467"/>
      <c r="Y2750" s="467"/>
    </row>
    <row r="2752" spans="1:25" ht="15" thickBot="1">
      <c r="A2752" s="469"/>
      <c r="B2752" s="469"/>
      <c r="C2752" s="470"/>
      <c r="D2752" s="469"/>
      <c r="E2752" s="469"/>
      <c r="F2752" s="469"/>
      <c r="G2752" s="469"/>
      <c r="H2752" s="469"/>
      <c r="I2752" s="469"/>
      <c r="J2752" s="471" t="s">
        <v>5915</v>
      </c>
      <c r="K2752" s="471">
        <v>-8504.7400000002508</v>
      </c>
      <c r="L2752" s="471"/>
      <c r="M2752" s="471"/>
      <c r="N2752" s="471"/>
      <c r="O2752" s="471"/>
      <c r="P2752" s="471"/>
      <c r="Q2752" s="471"/>
      <c r="R2752" s="471"/>
      <c r="S2752" s="471"/>
      <c r="T2752" s="471"/>
      <c r="U2752" s="471"/>
      <c r="V2752" s="471">
        <v>-16181.779999999942</v>
      </c>
      <c r="W2752" s="471">
        <v>-17825.210000000676</v>
      </c>
      <c r="X2752" s="469"/>
      <c r="Y2752" s="469"/>
    </row>
    <row r="2753" spans="1:25" ht="15" thickTop="1">
      <c r="A2753" s="467"/>
      <c r="B2753" s="467"/>
      <c r="C2753" s="467"/>
      <c r="D2753" s="467"/>
      <c r="E2753" s="467"/>
      <c r="F2753" s="467"/>
      <c r="G2753" s="467"/>
      <c r="H2753" s="467"/>
      <c r="I2753" s="467"/>
      <c r="J2753" s="467"/>
      <c r="K2753" s="467"/>
      <c r="L2753" s="467"/>
      <c r="M2753" s="467"/>
      <c r="N2753" s="467"/>
      <c r="O2753" s="467"/>
      <c r="P2753" s="467"/>
      <c r="Q2753" s="467"/>
      <c r="R2753" s="467"/>
      <c r="S2753" s="467"/>
      <c r="T2753" s="467"/>
      <c r="U2753" s="467"/>
      <c r="V2753" s="467"/>
      <c r="W2753" s="467"/>
      <c r="X2753" s="467"/>
      <c r="Y2753" s="46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C2A1D-7ABA-45AA-ABE3-88105CADE397}">
  <dimension ref="A1:XFD730"/>
  <sheetViews>
    <sheetView topLeftCell="G46" workbookViewId="0">
      <selection activeCell="N31" sqref="N31"/>
    </sheetView>
  </sheetViews>
  <sheetFormatPr baseColWidth="10" defaultColWidth="8.7265625" defaultRowHeight="14.5"/>
  <cols>
    <col min="1" max="6" width="0" hidden="1" customWidth="1"/>
    <col min="9" max="9" width="12.1796875" bestFit="1" customWidth="1"/>
    <col min="10" max="10" width="34.7265625" bestFit="1" customWidth="1"/>
    <col min="11" max="11" width="15.81640625" customWidth="1"/>
    <col min="12" max="12" width="19.453125" customWidth="1"/>
    <col min="13" max="13" width="92.81640625" bestFit="1" customWidth="1"/>
    <col min="14" max="14" width="10.7265625" bestFit="1" customWidth="1"/>
    <col min="18" max="18" width="34.54296875" bestFit="1" customWidth="1"/>
  </cols>
  <sheetData>
    <row r="1" spans="1:26" hidden="1">
      <c r="A1" s="473" t="s">
        <v>5916</v>
      </c>
      <c r="B1" s="473" t="s">
        <v>2147</v>
      </c>
      <c r="C1" s="473" t="s">
        <v>2147</v>
      </c>
      <c r="D1" s="473"/>
      <c r="E1" s="473"/>
      <c r="F1" s="474" t="s">
        <v>2147</v>
      </c>
      <c r="G1" s="473" t="s">
        <v>2148</v>
      </c>
      <c r="H1" s="473" t="s">
        <v>2148</v>
      </c>
      <c r="I1" s="473" t="s">
        <v>2148</v>
      </c>
      <c r="J1" s="473" t="s">
        <v>2148</v>
      </c>
      <c r="K1" s="473" t="s">
        <v>2148</v>
      </c>
      <c r="L1" s="473" t="s">
        <v>2148</v>
      </c>
      <c r="M1" s="473" t="s">
        <v>2148</v>
      </c>
      <c r="N1" s="473" t="s">
        <v>2148</v>
      </c>
      <c r="O1" s="473" t="s">
        <v>2148</v>
      </c>
      <c r="P1" s="473" t="s">
        <v>2148</v>
      </c>
      <c r="Q1" s="473" t="s">
        <v>2148</v>
      </c>
      <c r="R1" s="473" t="s">
        <v>2148</v>
      </c>
      <c r="S1" s="473" t="s">
        <v>2148</v>
      </c>
      <c r="T1" s="473" t="s">
        <v>2148</v>
      </c>
      <c r="U1" s="473" t="s">
        <v>2148</v>
      </c>
      <c r="V1" s="473" t="s">
        <v>2148</v>
      </c>
      <c r="W1" s="473" t="s">
        <v>2148</v>
      </c>
      <c r="X1" s="473" t="s">
        <v>2148</v>
      </c>
      <c r="Y1" s="473" t="s">
        <v>2148</v>
      </c>
      <c r="Z1" s="473" t="s">
        <v>2148</v>
      </c>
    </row>
    <row r="2" spans="1:26">
      <c r="A2" s="473" t="s">
        <v>2147</v>
      </c>
      <c r="B2" s="473" t="s">
        <v>2149</v>
      </c>
      <c r="C2" s="473" t="s">
        <v>259</v>
      </c>
      <c r="D2" s="473"/>
      <c r="E2" s="473"/>
      <c r="F2" s="473"/>
      <c r="G2" s="473"/>
      <c r="H2" s="473"/>
      <c r="I2" s="473"/>
      <c r="J2" s="473"/>
      <c r="K2" s="473"/>
      <c r="L2" s="473"/>
      <c r="M2" s="473"/>
      <c r="N2" s="473"/>
      <c r="O2" s="473"/>
      <c r="P2" s="473"/>
      <c r="Q2" s="473"/>
      <c r="R2" s="473"/>
      <c r="S2" s="473"/>
      <c r="T2" s="473"/>
      <c r="U2" s="473"/>
      <c r="V2" s="473"/>
      <c r="W2" s="473"/>
      <c r="X2" s="473"/>
      <c r="Y2" s="473"/>
      <c r="Z2" s="473"/>
    </row>
    <row r="3" spans="1:26">
      <c r="A3" s="473" t="s">
        <v>2147</v>
      </c>
      <c r="B3" s="473" t="s">
        <v>2150</v>
      </c>
      <c r="C3" s="473" t="s">
        <v>5917</v>
      </c>
      <c r="D3" s="473"/>
      <c r="E3" s="473"/>
      <c r="F3" s="473"/>
      <c r="G3" s="473"/>
      <c r="H3" s="473"/>
      <c r="I3" s="473"/>
      <c r="J3" s="473"/>
      <c r="K3" s="473"/>
      <c r="L3" s="473"/>
      <c r="M3" s="473"/>
      <c r="N3" s="473"/>
      <c r="O3" s="473"/>
      <c r="P3" s="473"/>
      <c r="Q3" s="473"/>
      <c r="R3" s="473"/>
      <c r="S3" s="473"/>
      <c r="T3" s="473"/>
      <c r="U3" s="473"/>
      <c r="V3" s="473"/>
      <c r="W3" s="473"/>
      <c r="X3" s="473"/>
      <c r="Y3" s="473"/>
      <c r="Z3" s="473"/>
    </row>
    <row r="4" spans="1:26">
      <c r="A4" s="473" t="s">
        <v>2147</v>
      </c>
      <c r="B4" s="473" t="s">
        <v>2151</v>
      </c>
      <c r="C4" s="473" t="s">
        <v>788</v>
      </c>
      <c r="D4" s="473"/>
      <c r="E4" s="473"/>
      <c r="F4" s="473"/>
      <c r="G4" s="473"/>
      <c r="H4" s="473"/>
      <c r="I4" s="473"/>
      <c r="J4" s="473"/>
      <c r="K4" s="473"/>
      <c r="L4" s="473"/>
      <c r="M4" s="473"/>
      <c r="N4" s="473"/>
      <c r="O4" s="473"/>
      <c r="P4" s="473"/>
      <c r="Q4" s="473"/>
      <c r="R4" s="473"/>
      <c r="S4" s="473"/>
      <c r="T4" s="473"/>
      <c r="U4" s="473"/>
      <c r="V4" s="473"/>
      <c r="W4" s="473"/>
      <c r="X4" s="473"/>
      <c r="Y4" s="473"/>
      <c r="Z4" s="473"/>
    </row>
    <row r="5" spans="1:26">
      <c r="A5" s="473" t="s">
        <v>2147</v>
      </c>
      <c r="B5" s="473" t="s">
        <v>2152</v>
      </c>
      <c r="C5" s="473" t="s">
        <v>788</v>
      </c>
      <c r="D5" s="473"/>
      <c r="E5" s="473"/>
      <c r="F5" s="473"/>
      <c r="G5" s="473"/>
      <c r="H5" s="473"/>
      <c r="I5" s="473"/>
      <c r="J5" s="473"/>
      <c r="K5" s="473"/>
      <c r="L5" s="473"/>
      <c r="M5" s="473"/>
      <c r="N5" s="473"/>
      <c r="O5" s="473"/>
      <c r="P5" s="473"/>
      <c r="Q5" s="473"/>
      <c r="R5" s="473"/>
      <c r="S5" s="473"/>
      <c r="T5" s="473"/>
      <c r="U5" s="473"/>
      <c r="V5" s="473"/>
      <c r="W5" s="473"/>
      <c r="X5" s="473"/>
      <c r="Y5" s="473"/>
      <c r="Z5" s="473"/>
    </row>
    <row r="8" spans="1:26">
      <c r="A8" s="475"/>
      <c r="B8" s="473"/>
      <c r="C8" s="473"/>
      <c r="D8" s="473"/>
      <c r="E8" s="473"/>
      <c r="F8" s="473"/>
      <c r="G8" s="473" t="s">
        <v>2153</v>
      </c>
      <c r="H8" s="473" t="s">
        <v>2149</v>
      </c>
      <c r="I8" s="473" t="s">
        <v>2150</v>
      </c>
      <c r="J8" s="473" t="s">
        <v>2154</v>
      </c>
      <c r="K8" s="473" t="s">
        <v>2155</v>
      </c>
      <c r="L8" s="473" t="s">
        <v>2156</v>
      </c>
      <c r="M8" s="473" t="s">
        <v>282</v>
      </c>
      <c r="N8" s="473" t="s">
        <v>2157</v>
      </c>
      <c r="O8" s="473" t="s">
        <v>2158</v>
      </c>
      <c r="P8" s="473" t="s">
        <v>2159</v>
      </c>
      <c r="Q8" s="473" t="s">
        <v>2152</v>
      </c>
      <c r="R8" s="473" t="s">
        <v>2160</v>
      </c>
      <c r="S8" s="473" t="s">
        <v>2151</v>
      </c>
      <c r="T8" s="473" t="s">
        <v>2161</v>
      </c>
      <c r="U8" s="473" t="s">
        <v>2162</v>
      </c>
      <c r="V8" s="473" t="s">
        <v>2163</v>
      </c>
      <c r="W8" s="473" t="s">
        <v>294</v>
      </c>
      <c r="X8" s="473" t="s">
        <v>2164</v>
      </c>
      <c r="Y8" s="473" t="s">
        <v>2165</v>
      </c>
      <c r="Z8" s="473" t="s">
        <v>2166</v>
      </c>
    </row>
    <row r="9" spans="1:26">
      <c r="A9" s="473"/>
      <c r="B9" s="473"/>
      <c r="C9" s="473"/>
      <c r="D9" s="473"/>
      <c r="E9" s="473"/>
      <c r="F9" s="474" t="s">
        <v>2173</v>
      </c>
      <c r="G9" s="473" t="s">
        <v>2168</v>
      </c>
      <c r="H9" s="473" t="s">
        <v>259</v>
      </c>
      <c r="I9" s="478">
        <v>43769</v>
      </c>
      <c r="J9" s="473" t="s">
        <v>2174</v>
      </c>
      <c r="K9" s="473" t="s">
        <v>2175</v>
      </c>
      <c r="L9" s="473" t="s">
        <v>2176</v>
      </c>
      <c r="M9" s="473" t="s">
        <v>297</v>
      </c>
      <c r="N9" s="473">
        <v>-298701.74</v>
      </c>
      <c r="O9" s="473" t="s">
        <v>10</v>
      </c>
      <c r="P9" s="473">
        <v>-367436</v>
      </c>
      <c r="Q9" s="473" t="s">
        <v>2177</v>
      </c>
      <c r="R9" s="473" t="s">
        <v>2178</v>
      </c>
      <c r="S9" s="473" t="s">
        <v>299</v>
      </c>
      <c r="T9" s="473" t="s">
        <v>2168</v>
      </c>
      <c r="U9" s="473" t="s">
        <v>300</v>
      </c>
      <c r="V9" s="473" t="s">
        <v>2168</v>
      </c>
      <c r="W9" s="473" t="s">
        <v>240</v>
      </c>
      <c r="X9" s="473" t="s">
        <v>2168</v>
      </c>
      <c r="Y9" s="473">
        <v>-336460.63</v>
      </c>
      <c r="Z9" s="473">
        <f>P9</f>
        <v>-367436</v>
      </c>
    </row>
    <row r="10" spans="1:26">
      <c r="A10" s="473" t="s">
        <v>2172</v>
      </c>
      <c r="B10" s="473"/>
      <c r="C10" s="473"/>
      <c r="D10" s="473"/>
      <c r="E10" s="473"/>
      <c r="F10" s="474" t="s">
        <v>2181</v>
      </c>
      <c r="G10" s="473" t="s">
        <v>302</v>
      </c>
      <c r="H10" s="473" t="s">
        <v>259</v>
      </c>
      <c r="I10" s="478">
        <v>43769</v>
      </c>
      <c r="J10" s="473" t="s">
        <v>2174</v>
      </c>
      <c r="K10" s="473" t="s">
        <v>2175</v>
      </c>
      <c r="L10" s="473" t="s">
        <v>2176</v>
      </c>
      <c r="M10" s="473" t="s">
        <v>297</v>
      </c>
      <c r="N10" s="473">
        <v>7.51</v>
      </c>
      <c r="O10" s="473" t="s">
        <v>10</v>
      </c>
      <c r="P10" s="473">
        <v>9.24</v>
      </c>
      <c r="Q10" s="473" t="s">
        <v>303</v>
      </c>
      <c r="R10" s="473" t="s">
        <v>2180</v>
      </c>
      <c r="S10" s="473" t="s">
        <v>299</v>
      </c>
      <c r="T10" s="473" t="s">
        <v>2168</v>
      </c>
      <c r="U10" s="473" t="s">
        <v>2168</v>
      </c>
      <c r="V10" s="473" t="s">
        <v>61</v>
      </c>
      <c r="W10" s="473" t="s">
        <v>240</v>
      </c>
      <c r="X10" s="473" t="s">
        <v>302</v>
      </c>
      <c r="Y10" s="473">
        <v>8.4600000000000009</v>
      </c>
      <c r="Z10" s="473">
        <f t="shared" ref="Z10:Z72" si="0">P10</f>
        <v>9.24</v>
      </c>
    </row>
    <row r="11" spans="1:26">
      <c r="A11" s="473" t="s">
        <v>2172</v>
      </c>
      <c r="B11" s="473"/>
      <c r="C11" s="473"/>
      <c r="D11" s="473"/>
      <c r="E11" s="473"/>
      <c r="F11" s="474" t="s">
        <v>2256</v>
      </c>
      <c r="G11" s="473" t="s">
        <v>169</v>
      </c>
      <c r="H11" s="473" t="s">
        <v>259</v>
      </c>
      <c r="I11" s="478">
        <v>43769</v>
      </c>
      <c r="J11" s="473" t="s">
        <v>2257</v>
      </c>
      <c r="K11" s="473" t="s">
        <v>2258</v>
      </c>
      <c r="L11" s="473" t="s">
        <v>2176</v>
      </c>
      <c r="M11" s="473" t="s">
        <v>2259</v>
      </c>
      <c r="N11" s="473">
        <v>6.5</v>
      </c>
      <c r="O11" s="473" t="s">
        <v>10</v>
      </c>
      <c r="P11" s="473">
        <v>8</v>
      </c>
      <c r="Q11" s="473" t="s">
        <v>410</v>
      </c>
      <c r="R11" s="473" t="s">
        <v>2260</v>
      </c>
      <c r="S11" s="473" t="s">
        <v>307</v>
      </c>
      <c r="T11" s="473" t="s">
        <v>947</v>
      </c>
      <c r="U11" s="473" t="s">
        <v>2168</v>
      </c>
      <c r="V11" s="473" t="s">
        <v>61</v>
      </c>
      <c r="W11" s="473" t="s">
        <v>240</v>
      </c>
      <c r="X11" s="473" t="s">
        <v>302</v>
      </c>
      <c r="Y11" s="473">
        <v>7.32</v>
      </c>
      <c r="Z11" s="473">
        <f t="shared" si="0"/>
        <v>8</v>
      </c>
    </row>
    <row r="12" spans="1:26">
      <c r="A12" s="473" t="s">
        <v>2172</v>
      </c>
      <c r="B12" s="473"/>
      <c r="C12" s="473"/>
      <c r="D12" s="473"/>
      <c r="E12" s="473"/>
      <c r="F12" s="474" t="s">
        <v>2261</v>
      </c>
      <c r="G12" s="473" t="s">
        <v>169</v>
      </c>
      <c r="H12" s="473" t="s">
        <v>259</v>
      </c>
      <c r="I12" s="478">
        <v>43769</v>
      </c>
      <c r="J12" s="473" t="s">
        <v>2257</v>
      </c>
      <c r="K12" s="473" t="s">
        <v>2258</v>
      </c>
      <c r="L12" s="473" t="s">
        <v>2176</v>
      </c>
      <c r="M12" s="473" t="s">
        <v>2262</v>
      </c>
      <c r="N12" s="473">
        <v>36.58</v>
      </c>
      <c r="O12" s="473" t="s">
        <v>10</v>
      </c>
      <c r="P12" s="473">
        <v>45</v>
      </c>
      <c r="Q12" s="473" t="s">
        <v>344</v>
      </c>
      <c r="R12" s="473" t="s">
        <v>2263</v>
      </c>
      <c r="S12" s="473" t="s">
        <v>307</v>
      </c>
      <c r="T12" s="473" t="s">
        <v>2168</v>
      </c>
      <c r="U12" s="473" t="s">
        <v>2168</v>
      </c>
      <c r="V12" s="473" t="s">
        <v>61</v>
      </c>
      <c r="W12" s="473" t="s">
        <v>240</v>
      </c>
      <c r="X12" s="473" t="s">
        <v>302</v>
      </c>
      <c r="Y12" s="473">
        <v>41.2</v>
      </c>
      <c r="Z12" s="473">
        <f t="shared" si="0"/>
        <v>45</v>
      </c>
    </row>
    <row r="13" spans="1:26">
      <c r="A13" s="473" t="s">
        <v>2172</v>
      </c>
      <c r="B13" s="473"/>
      <c r="C13" s="473"/>
      <c r="D13" s="473"/>
      <c r="E13" s="473"/>
      <c r="F13" s="474" t="s">
        <v>2264</v>
      </c>
      <c r="G13" s="473" t="s">
        <v>169</v>
      </c>
      <c r="H13" s="473" t="s">
        <v>259</v>
      </c>
      <c r="I13" s="478">
        <v>43769</v>
      </c>
      <c r="J13" s="473" t="s">
        <v>2257</v>
      </c>
      <c r="K13" s="473" t="s">
        <v>2258</v>
      </c>
      <c r="L13" s="473" t="s">
        <v>2176</v>
      </c>
      <c r="M13" s="473" t="s">
        <v>2265</v>
      </c>
      <c r="N13" s="473">
        <v>2103.88</v>
      </c>
      <c r="O13" s="473" t="s">
        <v>10</v>
      </c>
      <c r="P13" s="473">
        <v>2588</v>
      </c>
      <c r="Q13" s="473" t="s">
        <v>346</v>
      </c>
      <c r="R13" s="473" t="s">
        <v>2266</v>
      </c>
      <c r="S13" s="473" t="s">
        <v>307</v>
      </c>
      <c r="T13" s="473" t="s">
        <v>2168</v>
      </c>
      <c r="U13" s="473" t="s">
        <v>2168</v>
      </c>
      <c r="V13" s="473" t="s">
        <v>61</v>
      </c>
      <c r="W13" s="473" t="s">
        <v>240</v>
      </c>
      <c r="X13" s="473" t="s">
        <v>302</v>
      </c>
      <c r="Y13" s="473">
        <v>2369.83</v>
      </c>
      <c r="Z13" s="473">
        <f t="shared" si="0"/>
        <v>2588</v>
      </c>
    </row>
    <row r="14" spans="1:26">
      <c r="A14" s="473" t="s">
        <v>2172</v>
      </c>
      <c r="B14" s="473"/>
      <c r="C14" s="473"/>
      <c r="D14" s="473"/>
      <c r="E14" s="473"/>
      <c r="F14" s="474" t="s">
        <v>2267</v>
      </c>
      <c r="G14" s="473" t="s">
        <v>169</v>
      </c>
      <c r="H14" s="473" t="s">
        <v>259</v>
      </c>
      <c r="I14" s="478">
        <v>43799</v>
      </c>
      <c r="J14" s="473" t="s">
        <v>2268</v>
      </c>
      <c r="K14" s="473" t="s">
        <v>2269</v>
      </c>
      <c r="L14" s="473" t="s">
        <v>2270</v>
      </c>
      <c r="M14" s="473" t="s">
        <v>2271</v>
      </c>
      <c r="N14" s="473">
        <v>950.37</v>
      </c>
      <c r="O14" s="473" t="s">
        <v>10</v>
      </c>
      <c r="P14" s="473">
        <v>1230</v>
      </c>
      <c r="Q14" s="473" t="s">
        <v>346</v>
      </c>
      <c r="R14" s="473" t="s">
        <v>2266</v>
      </c>
      <c r="S14" s="473" t="s">
        <v>307</v>
      </c>
      <c r="T14" s="473" t="s">
        <v>2168</v>
      </c>
      <c r="U14" s="473" t="s">
        <v>2168</v>
      </c>
      <c r="V14" s="473" t="s">
        <v>61</v>
      </c>
      <c r="W14" s="473" t="s">
        <v>240</v>
      </c>
      <c r="X14" s="473" t="s">
        <v>2272</v>
      </c>
      <c r="Y14" s="473">
        <v>1102.51</v>
      </c>
      <c r="Z14" s="473">
        <f t="shared" si="0"/>
        <v>1230</v>
      </c>
    </row>
    <row r="15" spans="1:26">
      <c r="A15" s="473" t="s">
        <v>2172</v>
      </c>
      <c r="B15" s="473"/>
      <c r="C15" s="473"/>
      <c r="D15" s="473"/>
      <c r="E15" s="473"/>
      <c r="F15" s="474" t="s">
        <v>2273</v>
      </c>
      <c r="G15" s="473" t="s">
        <v>169</v>
      </c>
      <c r="H15" s="473" t="s">
        <v>259</v>
      </c>
      <c r="I15" s="478">
        <v>43799</v>
      </c>
      <c r="J15" s="473" t="s">
        <v>2274</v>
      </c>
      <c r="K15" s="473" t="s">
        <v>2275</v>
      </c>
      <c r="L15" s="473" t="s">
        <v>2270</v>
      </c>
      <c r="M15" s="473" t="s">
        <v>2276</v>
      </c>
      <c r="N15" s="473">
        <v>55.63</v>
      </c>
      <c r="O15" s="473" t="s">
        <v>10</v>
      </c>
      <c r="P15" s="473">
        <v>72</v>
      </c>
      <c r="Q15" s="473" t="s">
        <v>416</v>
      </c>
      <c r="R15" s="473" t="s">
        <v>2277</v>
      </c>
      <c r="S15" s="473" t="s">
        <v>307</v>
      </c>
      <c r="T15" s="473" t="s">
        <v>947</v>
      </c>
      <c r="U15" s="473" t="s">
        <v>2168</v>
      </c>
      <c r="V15" s="473" t="s">
        <v>61</v>
      </c>
      <c r="W15" s="473" t="s">
        <v>240</v>
      </c>
      <c r="X15" s="473" t="s">
        <v>302</v>
      </c>
      <c r="Y15" s="473">
        <v>64.540000000000006</v>
      </c>
      <c r="Z15" s="473">
        <f t="shared" si="0"/>
        <v>72</v>
      </c>
    </row>
    <row r="16" spans="1:26">
      <c r="A16" s="473" t="s">
        <v>2172</v>
      </c>
      <c r="B16" s="473"/>
      <c r="C16" s="473"/>
      <c r="D16" s="473"/>
      <c r="E16" s="473"/>
      <c r="F16" s="474" t="s">
        <v>2278</v>
      </c>
      <c r="G16" s="473" t="s">
        <v>169</v>
      </c>
      <c r="H16" s="473" t="s">
        <v>259</v>
      </c>
      <c r="I16" s="478">
        <v>43799</v>
      </c>
      <c r="J16" s="473" t="s">
        <v>2279</v>
      </c>
      <c r="K16" s="473" t="s">
        <v>2280</v>
      </c>
      <c r="L16" s="473" t="s">
        <v>2270</v>
      </c>
      <c r="M16" s="473" t="s">
        <v>2281</v>
      </c>
      <c r="N16" s="473">
        <v>1323.72</v>
      </c>
      <c r="O16" s="473" t="s">
        <v>10</v>
      </c>
      <c r="P16" s="473">
        <v>1713.2</v>
      </c>
      <c r="Q16" s="473" t="s">
        <v>346</v>
      </c>
      <c r="R16" s="473" t="s">
        <v>2266</v>
      </c>
      <c r="S16" s="473" t="s">
        <v>307</v>
      </c>
      <c r="T16" s="473" t="s">
        <v>2168</v>
      </c>
      <c r="U16" s="473" t="s">
        <v>2168</v>
      </c>
      <c r="V16" s="473" t="s">
        <v>61</v>
      </c>
      <c r="W16" s="473" t="s">
        <v>240</v>
      </c>
      <c r="X16" s="473" t="s">
        <v>302</v>
      </c>
      <c r="Y16" s="473">
        <v>1535.63</v>
      </c>
      <c r="Z16" s="473">
        <f t="shared" si="0"/>
        <v>1713.2</v>
      </c>
    </row>
    <row r="17" spans="1:26">
      <c r="A17" s="473" t="s">
        <v>2172</v>
      </c>
      <c r="B17" s="473"/>
      <c r="C17" s="473"/>
      <c r="D17" s="473"/>
      <c r="E17" s="473"/>
      <c r="F17" s="474" t="s">
        <v>2282</v>
      </c>
      <c r="G17" s="473" t="s">
        <v>169</v>
      </c>
      <c r="H17" s="473" t="s">
        <v>259</v>
      </c>
      <c r="I17" s="478">
        <v>43799</v>
      </c>
      <c r="J17" s="473" t="s">
        <v>2283</v>
      </c>
      <c r="K17" s="473" t="s">
        <v>2284</v>
      </c>
      <c r="L17" s="473" t="s">
        <v>2270</v>
      </c>
      <c r="M17" s="473" t="s">
        <v>2285</v>
      </c>
      <c r="N17" s="473">
        <v>370.88</v>
      </c>
      <c r="O17" s="473" t="s">
        <v>10</v>
      </c>
      <c r="P17" s="473">
        <v>480</v>
      </c>
      <c r="Q17" s="473" t="s">
        <v>412</v>
      </c>
      <c r="R17" s="473" t="s">
        <v>2286</v>
      </c>
      <c r="S17" s="473" t="s">
        <v>307</v>
      </c>
      <c r="T17" s="473" t="s">
        <v>947</v>
      </c>
      <c r="U17" s="473" t="s">
        <v>2168</v>
      </c>
      <c r="V17" s="473" t="s">
        <v>61</v>
      </c>
      <c r="W17" s="473" t="s">
        <v>240</v>
      </c>
      <c r="X17" s="473" t="s">
        <v>302</v>
      </c>
      <c r="Y17" s="473">
        <v>430.25</v>
      </c>
      <c r="Z17" s="473">
        <f t="shared" si="0"/>
        <v>480</v>
      </c>
    </row>
    <row r="18" spans="1:26">
      <c r="A18" s="473" t="s">
        <v>2172</v>
      </c>
      <c r="B18" s="473"/>
      <c r="C18" s="473"/>
      <c r="D18" s="473"/>
      <c r="E18" s="473"/>
      <c r="F18" s="474" t="s">
        <v>2287</v>
      </c>
      <c r="G18" s="473" t="s">
        <v>169</v>
      </c>
      <c r="H18" s="473" t="s">
        <v>259</v>
      </c>
      <c r="I18" s="478">
        <v>43799</v>
      </c>
      <c r="J18" s="473" t="s">
        <v>2283</v>
      </c>
      <c r="K18" s="473" t="s">
        <v>2288</v>
      </c>
      <c r="L18" s="473" t="s">
        <v>2270</v>
      </c>
      <c r="M18" s="473" t="s">
        <v>2289</v>
      </c>
      <c r="N18" s="473">
        <v>84.22</v>
      </c>
      <c r="O18" s="473" t="s">
        <v>10</v>
      </c>
      <c r="P18" s="473">
        <v>109</v>
      </c>
      <c r="Q18" s="473" t="s">
        <v>416</v>
      </c>
      <c r="R18" s="473" t="s">
        <v>2277</v>
      </c>
      <c r="S18" s="473" t="s">
        <v>307</v>
      </c>
      <c r="T18" s="473" t="s">
        <v>947</v>
      </c>
      <c r="U18" s="473" t="s">
        <v>2168</v>
      </c>
      <c r="V18" s="473" t="s">
        <v>61</v>
      </c>
      <c r="W18" s="473" t="s">
        <v>240</v>
      </c>
      <c r="X18" s="473" t="s">
        <v>302</v>
      </c>
      <c r="Y18" s="473">
        <v>97.7</v>
      </c>
      <c r="Z18" s="473">
        <f t="shared" si="0"/>
        <v>109</v>
      </c>
    </row>
    <row r="19" spans="1:26">
      <c r="A19" s="473" t="s">
        <v>2172</v>
      </c>
      <c r="B19" s="473"/>
      <c r="C19" s="473"/>
      <c r="D19" s="473"/>
      <c r="E19" s="473"/>
      <c r="F19" s="474" t="s">
        <v>2290</v>
      </c>
      <c r="G19" s="473" t="s">
        <v>169</v>
      </c>
      <c r="H19" s="473" t="s">
        <v>259</v>
      </c>
      <c r="I19" s="478">
        <v>43799</v>
      </c>
      <c r="J19" s="473" t="s">
        <v>2283</v>
      </c>
      <c r="K19" s="473" t="s">
        <v>2291</v>
      </c>
      <c r="L19" s="473" t="s">
        <v>2270</v>
      </c>
      <c r="M19" s="473" t="s">
        <v>2292</v>
      </c>
      <c r="N19" s="473">
        <v>146.81</v>
      </c>
      <c r="O19" s="473" t="s">
        <v>10</v>
      </c>
      <c r="P19" s="473">
        <v>190</v>
      </c>
      <c r="Q19" s="473" t="s">
        <v>339</v>
      </c>
      <c r="R19" s="473" t="s">
        <v>2293</v>
      </c>
      <c r="S19" s="473" t="s">
        <v>307</v>
      </c>
      <c r="T19" s="473" t="s">
        <v>2168</v>
      </c>
      <c r="U19" s="473" t="s">
        <v>2168</v>
      </c>
      <c r="V19" s="473" t="s">
        <v>61</v>
      </c>
      <c r="W19" s="473" t="s">
        <v>240</v>
      </c>
      <c r="X19" s="473" t="s">
        <v>302</v>
      </c>
      <c r="Y19" s="473">
        <v>170.31</v>
      </c>
      <c r="Z19" s="473">
        <f t="shared" si="0"/>
        <v>190</v>
      </c>
    </row>
    <row r="20" spans="1:26">
      <c r="A20" s="473" t="s">
        <v>2172</v>
      </c>
      <c r="B20" s="473"/>
      <c r="C20" s="473"/>
      <c r="D20" s="473"/>
      <c r="E20" s="473"/>
      <c r="F20" s="474" t="s">
        <v>2294</v>
      </c>
      <c r="G20" s="473" t="s">
        <v>169</v>
      </c>
      <c r="H20" s="473" t="s">
        <v>259</v>
      </c>
      <c r="I20" s="478">
        <v>43799</v>
      </c>
      <c r="J20" s="473" t="s">
        <v>2295</v>
      </c>
      <c r="K20" s="473" t="s">
        <v>2296</v>
      </c>
      <c r="L20" s="473" t="s">
        <v>2270</v>
      </c>
      <c r="M20" s="473" t="s">
        <v>2297</v>
      </c>
      <c r="N20" s="473">
        <v>77.27</v>
      </c>
      <c r="O20" s="473" t="s">
        <v>10</v>
      </c>
      <c r="P20" s="473">
        <v>100</v>
      </c>
      <c r="Q20" s="473" t="s">
        <v>536</v>
      </c>
      <c r="R20" s="473" t="s">
        <v>2298</v>
      </c>
      <c r="S20" s="473" t="s">
        <v>307</v>
      </c>
      <c r="T20" s="473" t="s">
        <v>2168</v>
      </c>
      <c r="U20" s="473" t="s">
        <v>2168</v>
      </c>
      <c r="V20" s="473" t="s">
        <v>61</v>
      </c>
      <c r="W20" s="473" t="s">
        <v>240</v>
      </c>
      <c r="X20" s="473" t="s">
        <v>302</v>
      </c>
      <c r="Y20" s="473">
        <v>89.64</v>
      </c>
      <c r="Z20" s="473">
        <f t="shared" si="0"/>
        <v>100</v>
      </c>
    </row>
    <row r="21" spans="1:26">
      <c r="A21" s="473" t="s">
        <v>2172</v>
      </c>
      <c r="B21" s="473"/>
      <c r="C21" s="473"/>
      <c r="D21" s="473"/>
      <c r="E21" s="473"/>
      <c r="F21" s="474" t="s">
        <v>2299</v>
      </c>
      <c r="G21" s="473" t="s">
        <v>169</v>
      </c>
      <c r="H21" s="473" t="s">
        <v>259</v>
      </c>
      <c r="I21" s="478">
        <v>43799</v>
      </c>
      <c r="J21" s="473" t="s">
        <v>2295</v>
      </c>
      <c r="K21" s="473" t="s">
        <v>2300</v>
      </c>
      <c r="L21" s="473" t="s">
        <v>2270</v>
      </c>
      <c r="M21" s="473" t="s">
        <v>2301</v>
      </c>
      <c r="N21" s="473">
        <v>341.52</v>
      </c>
      <c r="O21" s="473" t="s">
        <v>10</v>
      </c>
      <c r="P21" s="473">
        <v>442</v>
      </c>
      <c r="Q21" s="473" t="s">
        <v>346</v>
      </c>
      <c r="R21" s="473" t="s">
        <v>2266</v>
      </c>
      <c r="S21" s="473" t="s">
        <v>307</v>
      </c>
      <c r="T21" s="473" t="s">
        <v>2168</v>
      </c>
      <c r="U21" s="473" t="s">
        <v>2168</v>
      </c>
      <c r="V21" s="473" t="s">
        <v>61</v>
      </c>
      <c r="W21" s="473" t="s">
        <v>240</v>
      </c>
      <c r="X21" s="473" t="s">
        <v>302</v>
      </c>
      <c r="Y21" s="473">
        <v>396.19</v>
      </c>
      <c r="Z21" s="473">
        <f t="shared" si="0"/>
        <v>442</v>
      </c>
    </row>
    <row r="22" spans="1:26">
      <c r="A22" s="473" t="s">
        <v>2172</v>
      </c>
      <c r="B22" s="473"/>
      <c r="C22" s="473"/>
      <c r="D22" s="473"/>
      <c r="E22" s="473"/>
      <c r="F22" s="474" t="s">
        <v>2302</v>
      </c>
      <c r="G22" s="473" t="s">
        <v>169</v>
      </c>
      <c r="H22" s="473" t="s">
        <v>259</v>
      </c>
      <c r="I22" s="478">
        <v>43799</v>
      </c>
      <c r="J22" s="473" t="s">
        <v>2295</v>
      </c>
      <c r="K22" s="473" t="s">
        <v>2288</v>
      </c>
      <c r="L22" s="473" t="s">
        <v>2270</v>
      </c>
      <c r="M22" s="473" t="s">
        <v>2303</v>
      </c>
      <c r="N22" s="473">
        <v>904.01</v>
      </c>
      <c r="O22" s="473" t="s">
        <v>10</v>
      </c>
      <c r="P22" s="473">
        <v>1170</v>
      </c>
      <c r="Q22" s="473" t="s">
        <v>416</v>
      </c>
      <c r="R22" s="473" t="s">
        <v>2277</v>
      </c>
      <c r="S22" s="473" t="s">
        <v>307</v>
      </c>
      <c r="T22" s="473" t="s">
        <v>969</v>
      </c>
      <c r="U22" s="473" t="s">
        <v>2168</v>
      </c>
      <c r="V22" s="473" t="s">
        <v>61</v>
      </c>
      <c r="W22" s="473" t="s">
        <v>240</v>
      </c>
      <c r="X22" s="473" t="s">
        <v>302</v>
      </c>
      <c r="Y22" s="473">
        <v>1048.73</v>
      </c>
      <c r="Z22" s="473">
        <f t="shared" si="0"/>
        <v>1170</v>
      </c>
    </row>
    <row r="23" spans="1:26">
      <c r="A23" s="473" t="s">
        <v>2172</v>
      </c>
      <c r="B23" s="473"/>
      <c r="C23" s="473"/>
      <c r="D23" s="473"/>
      <c r="E23" s="473"/>
      <c r="F23" s="474" t="s">
        <v>2304</v>
      </c>
      <c r="G23" s="473" t="s">
        <v>169</v>
      </c>
      <c r="H23" s="473" t="s">
        <v>259</v>
      </c>
      <c r="I23" s="478">
        <v>43799</v>
      </c>
      <c r="J23" s="473" t="s">
        <v>2295</v>
      </c>
      <c r="K23" s="473" t="s">
        <v>2291</v>
      </c>
      <c r="L23" s="473" t="s">
        <v>2270</v>
      </c>
      <c r="M23" s="473" t="s">
        <v>2305</v>
      </c>
      <c r="N23" s="473">
        <v>108.17</v>
      </c>
      <c r="O23" s="473" t="s">
        <v>10</v>
      </c>
      <c r="P23" s="473">
        <v>140</v>
      </c>
      <c r="Q23" s="473" t="s">
        <v>346</v>
      </c>
      <c r="R23" s="473" t="s">
        <v>2266</v>
      </c>
      <c r="S23" s="473" t="s">
        <v>307</v>
      </c>
      <c r="T23" s="473" t="s">
        <v>2168</v>
      </c>
      <c r="U23" s="473" t="s">
        <v>2168</v>
      </c>
      <c r="V23" s="473" t="s">
        <v>61</v>
      </c>
      <c r="W23" s="473" t="s">
        <v>240</v>
      </c>
      <c r="X23" s="473" t="s">
        <v>302</v>
      </c>
      <c r="Y23" s="473">
        <v>125.49</v>
      </c>
      <c r="Z23" s="473">
        <f t="shared" si="0"/>
        <v>140</v>
      </c>
    </row>
    <row r="24" spans="1:26">
      <c r="A24" s="473" t="s">
        <v>2172</v>
      </c>
      <c r="B24" s="473"/>
      <c r="C24" s="473"/>
      <c r="D24" s="473"/>
      <c r="E24" s="473"/>
      <c r="F24" s="474" t="s">
        <v>2306</v>
      </c>
      <c r="G24" s="473" t="s">
        <v>169</v>
      </c>
      <c r="H24" s="473" t="s">
        <v>259</v>
      </c>
      <c r="I24" s="478">
        <v>43799</v>
      </c>
      <c r="J24" s="473" t="s">
        <v>2295</v>
      </c>
      <c r="K24" s="473" t="s">
        <v>2307</v>
      </c>
      <c r="L24" s="473" t="s">
        <v>2270</v>
      </c>
      <c r="M24" s="473" t="s">
        <v>2308</v>
      </c>
      <c r="N24" s="473">
        <v>309.06</v>
      </c>
      <c r="O24" s="473" t="s">
        <v>10</v>
      </c>
      <c r="P24" s="473">
        <v>400</v>
      </c>
      <c r="Q24" s="473" t="s">
        <v>412</v>
      </c>
      <c r="R24" s="473" t="s">
        <v>2286</v>
      </c>
      <c r="S24" s="473" t="s">
        <v>307</v>
      </c>
      <c r="T24" s="473" t="s">
        <v>969</v>
      </c>
      <c r="U24" s="473" t="s">
        <v>2168</v>
      </c>
      <c r="V24" s="473" t="s">
        <v>61</v>
      </c>
      <c r="W24" s="473" t="s">
        <v>240</v>
      </c>
      <c r="X24" s="473" t="s">
        <v>302</v>
      </c>
      <c r="Y24" s="473">
        <v>358.54</v>
      </c>
      <c r="Z24" s="473">
        <f t="shared" si="0"/>
        <v>400</v>
      </c>
    </row>
    <row r="25" spans="1:26">
      <c r="A25" s="473" t="s">
        <v>2172</v>
      </c>
      <c r="B25" s="473"/>
      <c r="C25" s="473"/>
      <c r="D25" s="473"/>
      <c r="E25" s="473"/>
      <c r="F25" s="474" t="s">
        <v>2309</v>
      </c>
      <c r="G25" s="473" t="s">
        <v>169</v>
      </c>
      <c r="H25" s="473" t="s">
        <v>259</v>
      </c>
      <c r="I25" s="478">
        <v>43799</v>
      </c>
      <c r="J25" s="473" t="s">
        <v>2295</v>
      </c>
      <c r="K25" s="473" t="s">
        <v>2291</v>
      </c>
      <c r="L25" s="473" t="s">
        <v>2270</v>
      </c>
      <c r="M25" s="473" t="s">
        <v>2310</v>
      </c>
      <c r="N25" s="473">
        <v>560.17999999999995</v>
      </c>
      <c r="O25" s="473" t="s">
        <v>10</v>
      </c>
      <c r="P25" s="473">
        <v>725</v>
      </c>
      <c r="Q25" s="473" t="s">
        <v>339</v>
      </c>
      <c r="R25" s="473" t="s">
        <v>2293</v>
      </c>
      <c r="S25" s="473" t="s">
        <v>307</v>
      </c>
      <c r="T25" s="473" t="s">
        <v>2168</v>
      </c>
      <c r="U25" s="473" t="s">
        <v>2168</v>
      </c>
      <c r="V25" s="473" t="s">
        <v>61</v>
      </c>
      <c r="W25" s="473" t="s">
        <v>240</v>
      </c>
      <c r="X25" s="473" t="s">
        <v>302</v>
      </c>
      <c r="Y25" s="473">
        <v>649.86</v>
      </c>
      <c r="Z25" s="473">
        <f t="shared" si="0"/>
        <v>725</v>
      </c>
    </row>
    <row r="26" spans="1:26">
      <c r="A26" s="473" t="s">
        <v>2172</v>
      </c>
      <c r="B26" s="473"/>
      <c r="C26" s="473"/>
      <c r="D26" s="473"/>
      <c r="E26" s="473"/>
      <c r="F26" s="474" t="s">
        <v>2311</v>
      </c>
      <c r="G26" s="473" t="s">
        <v>170</v>
      </c>
      <c r="H26" s="473" t="s">
        <v>259</v>
      </c>
      <c r="I26" s="478">
        <v>43830</v>
      </c>
      <c r="J26" s="473" t="s">
        <v>2312</v>
      </c>
      <c r="K26" s="473" t="s">
        <v>2313</v>
      </c>
      <c r="L26" s="473" t="s">
        <v>2314</v>
      </c>
      <c r="M26" s="473" t="s">
        <v>2315</v>
      </c>
      <c r="N26" s="473">
        <v>1206.28</v>
      </c>
      <c r="O26" s="473" t="s">
        <v>10</v>
      </c>
      <c r="P26" s="473">
        <v>1560</v>
      </c>
      <c r="Q26" s="473" t="s">
        <v>306</v>
      </c>
      <c r="R26" s="473" t="s">
        <v>2184</v>
      </c>
      <c r="S26" s="473" t="s">
        <v>307</v>
      </c>
      <c r="T26" s="473" t="s">
        <v>2168</v>
      </c>
      <c r="U26" s="473" t="s">
        <v>2316</v>
      </c>
      <c r="V26" s="473" t="s">
        <v>61</v>
      </c>
      <c r="W26" s="473" t="s">
        <v>240</v>
      </c>
      <c r="X26" s="473" t="s">
        <v>302</v>
      </c>
      <c r="Y26" s="473">
        <v>1416.15</v>
      </c>
      <c r="Z26" s="473">
        <f t="shared" si="0"/>
        <v>1560</v>
      </c>
    </row>
    <row r="27" spans="1:26">
      <c r="A27" s="473" t="s">
        <v>2172</v>
      </c>
      <c r="B27" s="473"/>
      <c r="C27" s="473"/>
      <c r="D27" s="473"/>
      <c r="E27" s="473"/>
      <c r="F27" s="474" t="s">
        <v>2317</v>
      </c>
      <c r="G27" s="473" t="s">
        <v>170</v>
      </c>
      <c r="H27" s="473" t="s">
        <v>259</v>
      </c>
      <c r="I27" s="478">
        <v>43830</v>
      </c>
      <c r="J27" s="473" t="s">
        <v>2312</v>
      </c>
      <c r="K27" s="473" t="s">
        <v>2313</v>
      </c>
      <c r="L27" s="473" t="s">
        <v>2314</v>
      </c>
      <c r="M27" s="473" t="s">
        <v>2318</v>
      </c>
      <c r="N27" s="473">
        <v>603.14</v>
      </c>
      <c r="O27" s="473" t="s">
        <v>10</v>
      </c>
      <c r="P27" s="473">
        <v>780</v>
      </c>
      <c r="Q27" s="473" t="s">
        <v>306</v>
      </c>
      <c r="R27" s="473" t="s">
        <v>2184</v>
      </c>
      <c r="S27" s="473" t="s">
        <v>307</v>
      </c>
      <c r="T27" s="473" t="s">
        <v>2168</v>
      </c>
      <c r="U27" s="473" t="s">
        <v>2316</v>
      </c>
      <c r="V27" s="473" t="s">
        <v>61</v>
      </c>
      <c r="W27" s="473" t="s">
        <v>240</v>
      </c>
      <c r="X27" s="473" t="s">
        <v>302</v>
      </c>
      <c r="Y27" s="473">
        <v>708.07</v>
      </c>
      <c r="Z27" s="473">
        <f t="shared" si="0"/>
        <v>780</v>
      </c>
    </row>
    <row r="28" spans="1:26">
      <c r="A28" s="473" t="s">
        <v>2172</v>
      </c>
      <c r="B28" s="473"/>
      <c r="C28" s="473"/>
      <c r="D28" s="473"/>
      <c r="E28" s="473"/>
      <c r="F28" s="474" t="s">
        <v>2319</v>
      </c>
      <c r="G28" s="473" t="s">
        <v>170</v>
      </c>
      <c r="H28" s="473" t="s">
        <v>259</v>
      </c>
      <c r="I28" s="478">
        <v>43830</v>
      </c>
      <c r="J28" s="473" t="s">
        <v>2312</v>
      </c>
      <c r="K28" s="473" t="s">
        <v>2320</v>
      </c>
      <c r="L28" s="473" t="s">
        <v>2314</v>
      </c>
      <c r="M28" s="473" t="s">
        <v>2321</v>
      </c>
      <c r="N28" s="473">
        <v>69.59</v>
      </c>
      <c r="O28" s="473" t="s">
        <v>10</v>
      </c>
      <c r="P28" s="473">
        <v>90</v>
      </c>
      <c r="Q28" s="473" t="s">
        <v>306</v>
      </c>
      <c r="R28" s="473" t="s">
        <v>2184</v>
      </c>
      <c r="S28" s="473" t="s">
        <v>307</v>
      </c>
      <c r="T28" s="473" t="s">
        <v>2168</v>
      </c>
      <c r="U28" s="473" t="s">
        <v>2316</v>
      </c>
      <c r="V28" s="473" t="s">
        <v>61</v>
      </c>
      <c r="W28" s="473" t="s">
        <v>240</v>
      </c>
      <c r="X28" s="473" t="s">
        <v>302</v>
      </c>
      <c r="Y28" s="473">
        <v>81.7</v>
      </c>
      <c r="Z28" s="473">
        <f t="shared" si="0"/>
        <v>90</v>
      </c>
    </row>
    <row r="29" spans="1:26">
      <c r="A29" s="473" t="s">
        <v>2172</v>
      </c>
      <c r="B29" s="473"/>
      <c r="C29" s="473"/>
      <c r="D29" s="473"/>
      <c r="E29" s="473"/>
      <c r="F29" s="474" t="s">
        <v>2322</v>
      </c>
      <c r="G29" s="473" t="s">
        <v>170</v>
      </c>
      <c r="H29" s="473" t="s">
        <v>259</v>
      </c>
      <c r="I29" s="478">
        <v>43830</v>
      </c>
      <c r="J29" s="473" t="s">
        <v>2312</v>
      </c>
      <c r="K29" s="473" t="s">
        <v>2320</v>
      </c>
      <c r="L29" s="473" t="s">
        <v>2314</v>
      </c>
      <c r="M29" s="473" t="s">
        <v>2323</v>
      </c>
      <c r="N29" s="473">
        <v>42.53</v>
      </c>
      <c r="O29" s="473" t="s">
        <v>10</v>
      </c>
      <c r="P29" s="473">
        <v>55</v>
      </c>
      <c r="Q29" s="473" t="s">
        <v>306</v>
      </c>
      <c r="R29" s="473" t="s">
        <v>2184</v>
      </c>
      <c r="S29" s="473" t="s">
        <v>307</v>
      </c>
      <c r="T29" s="473" t="s">
        <v>2168</v>
      </c>
      <c r="U29" s="473" t="s">
        <v>2316</v>
      </c>
      <c r="V29" s="473" t="s">
        <v>61</v>
      </c>
      <c r="W29" s="473" t="s">
        <v>240</v>
      </c>
      <c r="X29" s="473" t="s">
        <v>302</v>
      </c>
      <c r="Y29" s="473">
        <v>49.93</v>
      </c>
      <c r="Z29" s="473">
        <f t="shared" si="0"/>
        <v>55</v>
      </c>
    </row>
    <row r="30" spans="1:26">
      <c r="A30" s="473" t="s">
        <v>2172</v>
      </c>
      <c r="B30" s="473"/>
      <c r="C30" s="473"/>
      <c r="D30" s="473"/>
      <c r="E30" s="473"/>
      <c r="F30" s="474" t="s">
        <v>2324</v>
      </c>
      <c r="G30" s="473" t="s">
        <v>170</v>
      </c>
      <c r="H30" s="473" t="s">
        <v>259</v>
      </c>
      <c r="I30" s="478">
        <v>43830</v>
      </c>
      <c r="J30" s="473" t="s">
        <v>2312</v>
      </c>
      <c r="K30" s="473" t="s">
        <v>2313</v>
      </c>
      <c r="L30" s="473" t="s">
        <v>2314</v>
      </c>
      <c r="M30" s="473" t="s">
        <v>2325</v>
      </c>
      <c r="N30" s="473">
        <v>603.14</v>
      </c>
      <c r="O30" s="473" t="s">
        <v>10</v>
      </c>
      <c r="P30" s="473">
        <v>780</v>
      </c>
      <c r="Q30" s="473" t="s">
        <v>306</v>
      </c>
      <c r="R30" s="473" t="s">
        <v>2184</v>
      </c>
      <c r="S30" s="473" t="s">
        <v>307</v>
      </c>
      <c r="T30" s="473" t="s">
        <v>2168</v>
      </c>
      <c r="U30" s="473" t="s">
        <v>2316</v>
      </c>
      <c r="V30" s="473" t="s">
        <v>61</v>
      </c>
      <c r="W30" s="473" t="s">
        <v>240</v>
      </c>
      <c r="X30" s="473" t="s">
        <v>302</v>
      </c>
      <c r="Y30" s="473">
        <v>708.07</v>
      </c>
      <c r="Z30" s="473">
        <f t="shared" si="0"/>
        <v>780</v>
      </c>
    </row>
    <row r="31" spans="1:26">
      <c r="A31" s="473" t="s">
        <v>2172</v>
      </c>
      <c r="B31" s="473"/>
      <c r="C31" s="473"/>
      <c r="D31" s="473"/>
      <c r="E31" s="473"/>
      <c r="F31" s="474" t="s">
        <v>2391</v>
      </c>
      <c r="G31" s="473" t="s">
        <v>173</v>
      </c>
      <c r="H31" s="473" t="s">
        <v>259</v>
      </c>
      <c r="I31" s="478">
        <v>43830</v>
      </c>
      <c r="J31" s="473" t="s">
        <v>2312</v>
      </c>
      <c r="K31" s="473" t="s">
        <v>2392</v>
      </c>
      <c r="L31" s="473" t="s">
        <v>2314</v>
      </c>
      <c r="M31" s="473" t="s">
        <v>2393</v>
      </c>
      <c r="N31" s="473">
        <v>27.06</v>
      </c>
      <c r="O31" s="473" t="s">
        <v>10</v>
      </c>
      <c r="P31" s="473">
        <v>35</v>
      </c>
      <c r="Q31" s="473" t="s">
        <v>306</v>
      </c>
      <c r="R31" s="473" t="s">
        <v>2184</v>
      </c>
      <c r="S31" s="473" t="s">
        <v>307</v>
      </c>
      <c r="T31" s="473" t="s">
        <v>2168</v>
      </c>
      <c r="U31" s="473" t="s">
        <v>2316</v>
      </c>
      <c r="V31" s="473" t="s">
        <v>61</v>
      </c>
      <c r="W31" s="473" t="s">
        <v>240</v>
      </c>
      <c r="X31" s="473" t="s">
        <v>302</v>
      </c>
      <c r="Y31" s="473">
        <v>31.77</v>
      </c>
      <c r="Z31" s="473">
        <f t="shared" si="0"/>
        <v>35</v>
      </c>
    </row>
    <row r="32" spans="1:26">
      <c r="A32" s="473" t="s">
        <v>2172</v>
      </c>
      <c r="B32" s="473"/>
      <c r="C32" s="473"/>
      <c r="D32" s="473"/>
      <c r="E32" s="473"/>
      <c r="F32" s="474" t="s">
        <v>2394</v>
      </c>
      <c r="G32" s="473" t="s">
        <v>174</v>
      </c>
      <c r="H32" s="473" t="s">
        <v>259</v>
      </c>
      <c r="I32" s="478">
        <v>43830</v>
      </c>
      <c r="J32" s="473" t="s">
        <v>2395</v>
      </c>
      <c r="K32" s="473" t="s">
        <v>2396</v>
      </c>
      <c r="L32" s="473" t="s">
        <v>2397</v>
      </c>
      <c r="M32" s="473" t="s">
        <v>2398</v>
      </c>
      <c r="N32" s="473">
        <v>0.39</v>
      </c>
      <c r="O32" s="473" t="s">
        <v>10</v>
      </c>
      <c r="P32" s="473">
        <v>0.51</v>
      </c>
      <c r="Q32" s="473" t="s">
        <v>394</v>
      </c>
      <c r="R32" s="473" t="s">
        <v>2399</v>
      </c>
      <c r="S32" s="473" t="s">
        <v>307</v>
      </c>
      <c r="T32" s="473" t="s">
        <v>2400</v>
      </c>
      <c r="U32" s="473" t="s">
        <v>2168</v>
      </c>
      <c r="V32" s="473" t="s">
        <v>61</v>
      </c>
      <c r="W32" s="473" t="s">
        <v>240</v>
      </c>
      <c r="X32" s="473" t="s">
        <v>302</v>
      </c>
      <c r="Y32" s="473">
        <v>0.46</v>
      </c>
      <c r="Z32" s="473">
        <f t="shared" si="0"/>
        <v>0.51</v>
      </c>
    </row>
    <row r="33" spans="1:26">
      <c r="A33" s="473" t="s">
        <v>2172</v>
      </c>
      <c r="B33" s="473"/>
      <c r="C33" s="473"/>
      <c r="D33" s="473"/>
      <c r="E33" s="473"/>
      <c r="F33" s="474" t="s">
        <v>2460</v>
      </c>
      <c r="G33" s="473" t="s">
        <v>178</v>
      </c>
      <c r="H33" s="473" t="s">
        <v>259</v>
      </c>
      <c r="I33" s="478">
        <v>43799</v>
      </c>
      <c r="J33" s="473" t="s">
        <v>2274</v>
      </c>
      <c r="K33" s="473" t="s">
        <v>2461</v>
      </c>
      <c r="L33" s="473" t="s">
        <v>2270</v>
      </c>
      <c r="M33" s="473" t="s">
        <v>2462</v>
      </c>
      <c r="N33" s="473">
        <v>3.86</v>
      </c>
      <c r="O33" s="473" t="s">
        <v>10</v>
      </c>
      <c r="P33" s="473">
        <v>5</v>
      </c>
      <c r="Q33" s="473" t="s">
        <v>339</v>
      </c>
      <c r="R33" s="473" t="s">
        <v>2293</v>
      </c>
      <c r="S33" s="473" t="s">
        <v>307</v>
      </c>
      <c r="T33" s="473" t="s">
        <v>2168</v>
      </c>
      <c r="U33" s="473" t="s">
        <v>2168</v>
      </c>
      <c r="V33" s="473" t="s">
        <v>61</v>
      </c>
      <c r="W33" s="473" t="s">
        <v>240</v>
      </c>
      <c r="X33" s="473" t="s">
        <v>302</v>
      </c>
      <c r="Y33" s="473">
        <v>4.4800000000000004</v>
      </c>
      <c r="Z33" s="473">
        <f t="shared" si="0"/>
        <v>5</v>
      </c>
    </row>
    <row r="34" spans="1:26">
      <c r="A34" s="473" t="s">
        <v>2172</v>
      </c>
      <c r="B34" s="473"/>
      <c r="C34" s="473"/>
      <c r="D34" s="473"/>
      <c r="E34" s="473"/>
      <c r="F34" s="474" t="s">
        <v>2463</v>
      </c>
      <c r="G34" s="473" t="s">
        <v>178</v>
      </c>
      <c r="H34" s="473" t="s">
        <v>259</v>
      </c>
      <c r="I34" s="478">
        <v>43830</v>
      </c>
      <c r="J34" s="473" t="s">
        <v>2464</v>
      </c>
      <c r="K34" s="473" t="s">
        <v>2465</v>
      </c>
      <c r="L34" s="473" t="s">
        <v>2397</v>
      </c>
      <c r="M34" s="473" t="s">
        <v>2466</v>
      </c>
      <c r="N34" s="473">
        <v>901.61</v>
      </c>
      <c r="O34" s="473" t="s">
        <v>10</v>
      </c>
      <c r="P34" s="473">
        <v>1166</v>
      </c>
      <c r="Q34" s="473" t="s">
        <v>346</v>
      </c>
      <c r="R34" s="473" t="s">
        <v>2266</v>
      </c>
      <c r="S34" s="473" t="s">
        <v>307</v>
      </c>
      <c r="T34" s="473" t="s">
        <v>2168</v>
      </c>
      <c r="U34" s="473" t="s">
        <v>2168</v>
      </c>
      <c r="V34" s="473" t="s">
        <v>61</v>
      </c>
      <c r="W34" s="473" t="s">
        <v>240</v>
      </c>
      <c r="X34" s="473" t="s">
        <v>302</v>
      </c>
      <c r="Y34" s="473">
        <v>1058.47</v>
      </c>
      <c r="Z34" s="473">
        <f t="shared" si="0"/>
        <v>1166</v>
      </c>
    </row>
    <row r="35" spans="1:26">
      <c r="A35" s="473" t="s">
        <v>2172</v>
      </c>
      <c r="B35" s="473"/>
      <c r="C35" s="473"/>
      <c r="D35" s="473"/>
      <c r="E35" s="473"/>
      <c r="F35" s="474" t="s">
        <v>2467</v>
      </c>
      <c r="G35" s="473" t="s">
        <v>178</v>
      </c>
      <c r="H35" s="473" t="s">
        <v>259</v>
      </c>
      <c r="I35" s="478">
        <v>43830</v>
      </c>
      <c r="J35" s="473" t="s">
        <v>2468</v>
      </c>
      <c r="K35" s="473" t="s">
        <v>2469</v>
      </c>
      <c r="L35" s="473" t="s">
        <v>2397</v>
      </c>
      <c r="M35" s="473" t="s">
        <v>2470</v>
      </c>
      <c r="N35" s="473">
        <v>901.61</v>
      </c>
      <c r="O35" s="473" t="s">
        <v>10</v>
      </c>
      <c r="P35" s="473">
        <v>1166</v>
      </c>
      <c r="Q35" s="473" t="s">
        <v>346</v>
      </c>
      <c r="R35" s="473" t="s">
        <v>2266</v>
      </c>
      <c r="S35" s="473" t="s">
        <v>307</v>
      </c>
      <c r="T35" s="473" t="s">
        <v>2168</v>
      </c>
      <c r="U35" s="473" t="s">
        <v>2168</v>
      </c>
      <c r="V35" s="473" t="s">
        <v>61</v>
      </c>
      <c r="W35" s="473" t="s">
        <v>240</v>
      </c>
      <c r="X35" s="473" t="s">
        <v>302</v>
      </c>
      <c r="Y35" s="473">
        <v>1058.47</v>
      </c>
      <c r="Z35" s="473">
        <f t="shared" si="0"/>
        <v>1166</v>
      </c>
    </row>
    <row r="36" spans="1:26">
      <c r="A36" s="473" t="s">
        <v>2172</v>
      </c>
      <c r="B36" s="473"/>
      <c r="C36" s="473"/>
      <c r="D36" s="473"/>
      <c r="E36" s="473"/>
      <c r="F36" s="474" t="s">
        <v>2471</v>
      </c>
      <c r="G36" s="473" t="s">
        <v>178</v>
      </c>
      <c r="H36" s="473" t="s">
        <v>259</v>
      </c>
      <c r="I36" s="478">
        <v>43830</v>
      </c>
      <c r="J36" s="473" t="s">
        <v>2472</v>
      </c>
      <c r="K36" s="473" t="s">
        <v>2473</v>
      </c>
      <c r="L36" s="473" t="s">
        <v>2397</v>
      </c>
      <c r="M36" s="473" t="s">
        <v>2474</v>
      </c>
      <c r="N36" s="473">
        <v>943.37</v>
      </c>
      <c r="O36" s="473" t="s">
        <v>10</v>
      </c>
      <c r="P36" s="473">
        <v>1220</v>
      </c>
      <c r="Q36" s="473" t="s">
        <v>2097</v>
      </c>
      <c r="R36" s="473" t="s">
        <v>2475</v>
      </c>
      <c r="S36" s="473" t="s">
        <v>307</v>
      </c>
      <c r="T36" s="473" t="s">
        <v>2168</v>
      </c>
      <c r="U36" s="473" t="s">
        <v>2168</v>
      </c>
      <c r="V36" s="473" t="s">
        <v>61</v>
      </c>
      <c r="W36" s="473" t="s">
        <v>240</v>
      </c>
      <c r="X36" s="473" t="s">
        <v>302</v>
      </c>
      <c r="Y36" s="473">
        <v>1107.5</v>
      </c>
      <c r="Z36" s="473">
        <f t="shared" si="0"/>
        <v>1220</v>
      </c>
    </row>
    <row r="37" spans="1:26">
      <c r="A37" s="473" t="s">
        <v>2172</v>
      </c>
      <c r="B37" s="473"/>
      <c r="C37" s="473"/>
      <c r="D37" s="473"/>
      <c r="E37" s="473"/>
      <c r="F37" s="474" t="s">
        <v>2476</v>
      </c>
      <c r="G37" s="473" t="s">
        <v>178</v>
      </c>
      <c r="H37" s="473" t="s">
        <v>259</v>
      </c>
      <c r="I37" s="478">
        <v>43830</v>
      </c>
      <c r="J37" s="473" t="s">
        <v>2477</v>
      </c>
      <c r="K37" s="473" t="s">
        <v>2478</v>
      </c>
      <c r="L37" s="473" t="s">
        <v>2397</v>
      </c>
      <c r="M37" s="473" t="s">
        <v>2479</v>
      </c>
      <c r="N37" s="473">
        <v>1670.23</v>
      </c>
      <c r="O37" s="473" t="s">
        <v>10</v>
      </c>
      <c r="P37" s="473">
        <v>2160</v>
      </c>
      <c r="Q37" s="473" t="s">
        <v>410</v>
      </c>
      <c r="R37" s="473" t="s">
        <v>2260</v>
      </c>
      <c r="S37" s="473" t="s">
        <v>307</v>
      </c>
      <c r="T37" s="473" t="s">
        <v>2480</v>
      </c>
      <c r="U37" s="473" t="s">
        <v>2168</v>
      </c>
      <c r="V37" s="473" t="s">
        <v>61</v>
      </c>
      <c r="W37" s="473" t="s">
        <v>240</v>
      </c>
      <c r="X37" s="473" t="s">
        <v>302</v>
      </c>
      <c r="Y37" s="473">
        <v>1960.82</v>
      </c>
      <c r="Z37" s="473">
        <f t="shared" si="0"/>
        <v>2160</v>
      </c>
    </row>
    <row r="38" spans="1:26">
      <c r="A38" s="473" t="s">
        <v>2172</v>
      </c>
      <c r="B38" s="473"/>
      <c r="C38" s="473"/>
      <c r="D38" s="473"/>
      <c r="E38" s="473"/>
      <c r="F38" s="474" t="s">
        <v>2481</v>
      </c>
      <c r="G38" s="473" t="s">
        <v>178</v>
      </c>
      <c r="H38" s="473" t="s">
        <v>259</v>
      </c>
      <c r="I38" s="478">
        <v>43830</v>
      </c>
      <c r="J38" s="473" t="s">
        <v>2395</v>
      </c>
      <c r="K38" s="473" t="s">
        <v>2461</v>
      </c>
      <c r="L38" s="473" t="s">
        <v>2397</v>
      </c>
      <c r="M38" s="473" t="s">
        <v>2482</v>
      </c>
      <c r="N38" s="473">
        <v>87.38</v>
      </c>
      <c r="O38" s="473" t="s">
        <v>10</v>
      </c>
      <c r="P38" s="473">
        <v>113</v>
      </c>
      <c r="Q38" s="473" t="s">
        <v>339</v>
      </c>
      <c r="R38" s="473" t="s">
        <v>2293</v>
      </c>
      <c r="S38" s="473" t="s">
        <v>307</v>
      </c>
      <c r="T38" s="473" t="s">
        <v>2168</v>
      </c>
      <c r="U38" s="473" t="s">
        <v>2168</v>
      </c>
      <c r="V38" s="473" t="s">
        <v>61</v>
      </c>
      <c r="W38" s="473" t="s">
        <v>240</v>
      </c>
      <c r="X38" s="473" t="s">
        <v>302</v>
      </c>
      <c r="Y38" s="473">
        <v>102.58</v>
      </c>
      <c r="Z38" s="473">
        <f t="shared" si="0"/>
        <v>113</v>
      </c>
    </row>
    <row r="39" spans="1:26">
      <c r="A39" s="473" t="s">
        <v>2172</v>
      </c>
      <c r="B39" s="473"/>
      <c r="C39" s="473"/>
      <c r="D39" s="473"/>
      <c r="E39" s="473"/>
      <c r="F39" s="474" t="s">
        <v>2483</v>
      </c>
      <c r="G39" s="473" t="s">
        <v>178</v>
      </c>
      <c r="H39" s="473" t="s">
        <v>259</v>
      </c>
      <c r="I39" s="478">
        <v>43830</v>
      </c>
      <c r="J39" s="473" t="s">
        <v>2484</v>
      </c>
      <c r="K39" s="473" t="s">
        <v>2485</v>
      </c>
      <c r="L39" s="473" t="s">
        <v>2397</v>
      </c>
      <c r="M39" s="473" t="s">
        <v>2486</v>
      </c>
      <c r="N39" s="473">
        <v>13.15</v>
      </c>
      <c r="O39" s="473" t="s">
        <v>10</v>
      </c>
      <c r="P39" s="473">
        <v>17</v>
      </c>
      <c r="Q39" s="473" t="s">
        <v>410</v>
      </c>
      <c r="R39" s="473" t="s">
        <v>2260</v>
      </c>
      <c r="S39" s="473" t="s">
        <v>307</v>
      </c>
      <c r="T39" s="473" t="s">
        <v>947</v>
      </c>
      <c r="U39" s="473" t="s">
        <v>2168</v>
      </c>
      <c r="V39" s="473" t="s">
        <v>61</v>
      </c>
      <c r="W39" s="473" t="s">
        <v>240</v>
      </c>
      <c r="X39" s="473" t="s">
        <v>302</v>
      </c>
      <c r="Y39" s="473">
        <v>15.44</v>
      </c>
      <c r="Z39" s="473">
        <f t="shared" si="0"/>
        <v>17</v>
      </c>
    </row>
    <row r="40" spans="1:26">
      <c r="A40" s="473" t="s">
        <v>2172</v>
      </c>
      <c r="B40" s="473"/>
      <c r="C40" s="473"/>
      <c r="D40" s="473"/>
      <c r="E40" s="473"/>
      <c r="F40" s="474" t="s">
        <v>2487</v>
      </c>
      <c r="G40" s="473" t="s">
        <v>178</v>
      </c>
      <c r="H40" s="473" t="s">
        <v>259</v>
      </c>
      <c r="I40" s="478">
        <v>43830</v>
      </c>
      <c r="J40" s="473" t="s">
        <v>2484</v>
      </c>
      <c r="K40" s="473" t="s">
        <v>2488</v>
      </c>
      <c r="L40" s="473" t="s">
        <v>2397</v>
      </c>
      <c r="M40" s="473" t="s">
        <v>2489</v>
      </c>
      <c r="N40" s="473">
        <v>61.86</v>
      </c>
      <c r="O40" s="473" t="s">
        <v>10</v>
      </c>
      <c r="P40" s="473">
        <v>80</v>
      </c>
      <c r="Q40" s="473" t="s">
        <v>339</v>
      </c>
      <c r="R40" s="473" t="s">
        <v>2293</v>
      </c>
      <c r="S40" s="473" t="s">
        <v>307</v>
      </c>
      <c r="T40" s="473" t="s">
        <v>2168</v>
      </c>
      <c r="U40" s="473" t="s">
        <v>2168</v>
      </c>
      <c r="V40" s="473" t="s">
        <v>61</v>
      </c>
      <c r="W40" s="473" t="s">
        <v>240</v>
      </c>
      <c r="X40" s="473" t="s">
        <v>302</v>
      </c>
      <c r="Y40" s="473">
        <v>72.62</v>
      </c>
      <c r="Z40" s="473">
        <f t="shared" si="0"/>
        <v>80</v>
      </c>
    </row>
    <row r="41" spans="1:26">
      <c r="A41" s="473" t="s">
        <v>2172</v>
      </c>
      <c r="B41" s="473"/>
      <c r="C41" s="473"/>
      <c r="D41" s="473"/>
      <c r="E41" s="473"/>
      <c r="F41" s="474" t="s">
        <v>2490</v>
      </c>
      <c r="G41" s="473" t="s">
        <v>178</v>
      </c>
      <c r="H41" s="473" t="s">
        <v>259</v>
      </c>
      <c r="I41" s="478">
        <v>43830</v>
      </c>
      <c r="J41" s="473" t="s">
        <v>2484</v>
      </c>
      <c r="K41" s="473" t="s">
        <v>2491</v>
      </c>
      <c r="L41" s="473" t="s">
        <v>2397</v>
      </c>
      <c r="M41" s="473" t="s">
        <v>2492</v>
      </c>
      <c r="N41" s="473">
        <v>77.33</v>
      </c>
      <c r="O41" s="473" t="s">
        <v>10</v>
      </c>
      <c r="P41" s="473">
        <v>100</v>
      </c>
      <c r="Q41" s="473" t="s">
        <v>344</v>
      </c>
      <c r="R41" s="473" t="s">
        <v>2263</v>
      </c>
      <c r="S41" s="473" t="s">
        <v>307</v>
      </c>
      <c r="T41" s="473" t="s">
        <v>2168</v>
      </c>
      <c r="U41" s="473" t="s">
        <v>2168</v>
      </c>
      <c r="V41" s="473" t="s">
        <v>61</v>
      </c>
      <c r="W41" s="473" t="s">
        <v>240</v>
      </c>
      <c r="X41" s="473" t="s">
        <v>302</v>
      </c>
      <c r="Y41" s="473">
        <v>90.78</v>
      </c>
      <c r="Z41" s="473">
        <f t="shared" si="0"/>
        <v>100</v>
      </c>
    </row>
    <row r="42" spans="1:26">
      <c r="A42" s="473" t="s">
        <v>2172</v>
      </c>
      <c r="B42" s="473"/>
      <c r="C42" s="473"/>
      <c r="D42" s="473"/>
      <c r="E42" s="473"/>
      <c r="F42" s="474" t="s">
        <v>2493</v>
      </c>
      <c r="G42" s="473" t="s">
        <v>178</v>
      </c>
      <c r="H42" s="473" t="s">
        <v>259</v>
      </c>
      <c r="I42" s="478">
        <v>43830</v>
      </c>
      <c r="J42" s="473" t="s">
        <v>2484</v>
      </c>
      <c r="K42" s="473" t="s">
        <v>2494</v>
      </c>
      <c r="L42" s="473" t="s">
        <v>2397</v>
      </c>
      <c r="M42" s="473" t="s">
        <v>2495</v>
      </c>
      <c r="N42" s="473">
        <v>216.51</v>
      </c>
      <c r="O42" s="473" t="s">
        <v>10</v>
      </c>
      <c r="P42" s="473">
        <v>280</v>
      </c>
      <c r="Q42" s="473" t="s">
        <v>412</v>
      </c>
      <c r="R42" s="473" t="s">
        <v>2286</v>
      </c>
      <c r="S42" s="473" t="s">
        <v>307</v>
      </c>
      <c r="T42" s="473" t="s">
        <v>947</v>
      </c>
      <c r="U42" s="473" t="s">
        <v>2168</v>
      </c>
      <c r="V42" s="473" t="s">
        <v>61</v>
      </c>
      <c r="W42" s="473" t="s">
        <v>240</v>
      </c>
      <c r="X42" s="473" t="s">
        <v>302</v>
      </c>
      <c r="Y42" s="473">
        <v>254.18</v>
      </c>
      <c r="Z42" s="473">
        <f t="shared" si="0"/>
        <v>280</v>
      </c>
    </row>
    <row r="43" spans="1:26">
      <c r="A43" s="473" t="s">
        <v>2172</v>
      </c>
      <c r="B43" s="473"/>
      <c r="C43" s="473"/>
      <c r="D43" s="473"/>
      <c r="E43" s="473"/>
      <c r="F43" s="474" t="s">
        <v>2496</v>
      </c>
      <c r="G43" s="473" t="s">
        <v>178</v>
      </c>
      <c r="H43" s="473" t="s">
        <v>259</v>
      </c>
      <c r="I43" s="478">
        <v>43830</v>
      </c>
      <c r="J43" s="473" t="s">
        <v>2497</v>
      </c>
      <c r="K43" s="473" t="s">
        <v>2498</v>
      </c>
      <c r="L43" s="473" t="s">
        <v>2499</v>
      </c>
      <c r="M43" s="473" t="s">
        <v>2500</v>
      </c>
      <c r="N43" s="473">
        <v>232.5</v>
      </c>
      <c r="O43" s="473" t="s">
        <v>10</v>
      </c>
      <c r="P43" s="473">
        <v>286</v>
      </c>
      <c r="Q43" s="473" t="s">
        <v>306</v>
      </c>
      <c r="R43" s="473" t="s">
        <v>2184</v>
      </c>
      <c r="S43" s="473" t="s">
        <v>307</v>
      </c>
      <c r="T43" s="473" t="s">
        <v>2168</v>
      </c>
      <c r="U43" s="473" t="s">
        <v>308</v>
      </c>
      <c r="V43" s="473" t="s">
        <v>61</v>
      </c>
      <c r="W43" s="473" t="s">
        <v>240</v>
      </c>
      <c r="X43" s="473" t="s">
        <v>302</v>
      </c>
      <c r="Y43" s="473">
        <v>272.95</v>
      </c>
      <c r="Z43" s="473">
        <f t="shared" si="0"/>
        <v>286</v>
      </c>
    </row>
    <row r="44" spans="1:26">
      <c r="A44" s="473" t="s">
        <v>2172</v>
      </c>
      <c r="B44" s="473"/>
      <c r="C44" s="473"/>
      <c r="D44" s="473"/>
      <c r="E44" s="473"/>
      <c r="F44" s="474" t="s">
        <v>2501</v>
      </c>
      <c r="G44" s="473" t="s">
        <v>178</v>
      </c>
      <c r="H44" s="473" t="s">
        <v>259</v>
      </c>
      <c r="I44" s="478">
        <v>43830</v>
      </c>
      <c r="J44" s="473" t="s">
        <v>2497</v>
      </c>
      <c r="K44" s="473" t="s">
        <v>2498</v>
      </c>
      <c r="L44" s="473" t="s">
        <v>2499</v>
      </c>
      <c r="M44" s="473" t="s">
        <v>2502</v>
      </c>
      <c r="N44" s="473">
        <v>224.37</v>
      </c>
      <c r="O44" s="473" t="s">
        <v>10</v>
      </c>
      <c r="P44" s="473">
        <v>276</v>
      </c>
      <c r="Q44" s="473" t="s">
        <v>306</v>
      </c>
      <c r="R44" s="473" t="s">
        <v>2184</v>
      </c>
      <c r="S44" s="473" t="s">
        <v>307</v>
      </c>
      <c r="T44" s="473" t="s">
        <v>2168</v>
      </c>
      <c r="U44" s="473" t="s">
        <v>308</v>
      </c>
      <c r="V44" s="473" t="s">
        <v>61</v>
      </c>
      <c r="W44" s="473" t="s">
        <v>240</v>
      </c>
      <c r="X44" s="473" t="s">
        <v>302</v>
      </c>
      <c r="Y44" s="473">
        <v>263.41000000000003</v>
      </c>
      <c r="Z44" s="473">
        <f t="shared" si="0"/>
        <v>276</v>
      </c>
    </row>
    <row r="45" spans="1:26">
      <c r="A45" s="473" t="s">
        <v>2172</v>
      </c>
      <c r="B45" s="473"/>
      <c r="C45" s="473"/>
      <c r="D45" s="473"/>
      <c r="E45" s="473"/>
      <c r="F45" s="474" t="s">
        <v>2503</v>
      </c>
      <c r="G45" s="473" t="s">
        <v>178</v>
      </c>
      <c r="H45" s="473" t="s">
        <v>259</v>
      </c>
      <c r="I45" s="478">
        <v>43830</v>
      </c>
      <c r="J45" s="473" t="s">
        <v>2497</v>
      </c>
      <c r="K45" s="473" t="s">
        <v>2498</v>
      </c>
      <c r="L45" s="473" t="s">
        <v>2499</v>
      </c>
      <c r="M45" s="473" t="s">
        <v>2504</v>
      </c>
      <c r="N45" s="473">
        <v>232.5</v>
      </c>
      <c r="O45" s="473" t="s">
        <v>10</v>
      </c>
      <c r="P45" s="473">
        <v>286</v>
      </c>
      <c r="Q45" s="473" t="s">
        <v>306</v>
      </c>
      <c r="R45" s="473" t="s">
        <v>2184</v>
      </c>
      <c r="S45" s="473" t="s">
        <v>307</v>
      </c>
      <c r="T45" s="473" t="s">
        <v>2168</v>
      </c>
      <c r="U45" s="473" t="s">
        <v>308</v>
      </c>
      <c r="V45" s="473" t="s">
        <v>61</v>
      </c>
      <c r="W45" s="473" t="s">
        <v>240</v>
      </c>
      <c r="X45" s="473" t="s">
        <v>302</v>
      </c>
      <c r="Y45" s="473">
        <v>272.95</v>
      </c>
      <c r="Z45" s="473">
        <f t="shared" si="0"/>
        <v>286</v>
      </c>
    </row>
    <row r="46" spans="1:26">
      <c r="A46" s="473" t="s">
        <v>2172</v>
      </c>
      <c r="B46" s="473"/>
      <c r="C46" s="473"/>
      <c r="D46" s="473"/>
      <c r="E46" s="473"/>
      <c r="F46" s="474" t="s">
        <v>2505</v>
      </c>
      <c r="G46" s="473" t="s">
        <v>178</v>
      </c>
      <c r="H46" s="473" t="s">
        <v>259</v>
      </c>
      <c r="I46" s="478">
        <v>43830</v>
      </c>
      <c r="J46" s="473" t="s">
        <v>2497</v>
      </c>
      <c r="K46" s="473" t="s">
        <v>2498</v>
      </c>
      <c r="L46" s="473" t="s">
        <v>2499</v>
      </c>
      <c r="M46" s="473" t="s">
        <v>2506</v>
      </c>
      <c r="N46" s="473">
        <v>232.5</v>
      </c>
      <c r="O46" s="473" t="s">
        <v>10</v>
      </c>
      <c r="P46" s="473">
        <v>286</v>
      </c>
      <c r="Q46" s="473" t="s">
        <v>306</v>
      </c>
      <c r="R46" s="473" t="s">
        <v>2184</v>
      </c>
      <c r="S46" s="473" t="s">
        <v>307</v>
      </c>
      <c r="T46" s="473" t="s">
        <v>2168</v>
      </c>
      <c r="U46" s="473" t="s">
        <v>308</v>
      </c>
      <c r="V46" s="473" t="s">
        <v>61</v>
      </c>
      <c r="W46" s="473" t="s">
        <v>240</v>
      </c>
      <c r="X46" s="473" t="s">
        <v>302</v>
      </c>
      <c r="Y46" s="473">
        <v>272.95</v>
      </c>
      <c r="Z46" s="473">
        <f t="shared" si="0"/>
        <v>286</v>
      </c>
    </row>
    <row r="47" spans="1:26">
      <c r="A47" s="473" t="s">
        <v>2172</v>
      </c>
      <c r="B47" s="473"/>
      <c r="C47" s="473"/>
      <c r="D47" s="473"/>
      <c r="E47" s="473"/>
      <c r="F47" s="474" t="s">
        <v>2507</v>
      </c>
      <c r="G47" s="473" t="s">
        <v>178</v>
      </c>
      <c r="H47" s="473" t="s">
        <v>259</v>
      </c>
      <c r="I47" s="478">
        <v>43830</v>
      </c>
      <c r="J47" s="473" t="s">
        <v>2497</v>
      </c>
      <c r="K47" s="473" t="s">
        <v>2498</v>
      </c>
      <c r="L47" s="473" t="s">
        <v>2499</v>
      </c>
      <c r="M47" s="473" t="s">
        <v>2508</v>
      </c>
      <c r="N47" s="473">
        <v>219.49</v>
      </c>
      <c r="O47" s="473" t="s">
        <v>10</v>
      </c>
      <c r="P47" s="473">
        <v>270</v>
      </c>
      <c r="Q47" s="473" t="s">
        <v>306</v>
      </c>
      <c r="R47" s="473" t="s">
        <v>2184</v>
      </c>
      <c r="S47" s="473" t="s">
        <v>307</v>
      </c>
      <c r="T47" s="473" t="s">
        <v>2168</v>
      </c>
      <c r="U47" s="473" t="s">
        <v>308</v>
      </c>
      <c r="V47" s="473" t="s">
        <v>61</v>
      </c>
      <c r="W47" s="473" t="s">
        <v>240</v>
      </c>
      <c r="X47" s="473" t="s">
        <v>302</v>
      </c>
      <c r="Y47" s="473">
        <v>257.68</v>
      </c>
      <c r="Z47" s="473">
        <f t="shared" si="0"/>
        <v>270</v>
      </c>
    </row>
    <row r="48" spans="1:26">
      <c r="A48" s="473" t="s">
        <v>2172</v>
      </c>
      <c r="B48" s="473"/>
      <c r="C48" s="473"/>
      <c r="D48" s="473"/>
      <c r="E48" s="473"/>
      <c r="F48" s="474" t="s">
        <v>2509</v>
      </c>
      <c r="G48" s="473" t="s">
        <v>178</v>
      </c>
      <c r="H48" s="473" t="s">
        <v>259</v>
      </c>
      <c r="I48" s="478">
        <v>43830</v>
      </c>
      <c r="J48" s="473" t="s">
        <v>2497</v>
      </c>
      <c r="K48" s="473" t="s">
        <v>2498</v>
      </c>
      <c r="L48" s="473" t="s">
        <v>2499</v>
      </c>
      <c r="M48" s="473" t="s">
        <v>2510</v>
      </c>
      <c r="N48" s="473">
        <v>219.49</v>
      </c>
      <c r="O48" s="473" t="s">
        <v>10</v>
      </c>
      <c r="P48" s="473">
        <v>270</v>
      </c>
      <c r="Q48" s="473" t="s">
        <v>306</v>
      </c>
      <c r="R48" s="473" t="s">
        <v>2184</v>
      </c>
      <c r="S48" s="473" t="s">
        <v>307</v>
      </c>
      <c r="T48" s="473" t="s">
        <v>2168</v>
      </c>
      <c r="U48" s="473" t="s">
        <v>308</v>
      </c>
      <c r="V48" s="473" t="s">
        <v>61</v>
      </c>
      <c r="W48" s="473" t="s">
        <v>240</v>
      </c>
      <c r="X48" s="473" t="s">
        <v>302</v>
      </c>
      <c r="Y48" s="473">
        <v>257.68</v>
      </c>
      <c r="Z48" s="473">
        <f t="shared" si="0"/>
        <v>270</v>
      </c>
    </row>
    <row r="49" spans="1:16384">
      <c r="A49" s="473" t="s">
        <v>2172</v>
      </c>
      <c r="B49" s="473"/>
      <c r="C49" s="473"/>
      <c r="D49" s="473"/>
      <c r="E49" s="473"/>
      <c r="F49" s="474" t="s">
        <v>2511</v>
      </c>
      <c r="G49" s="473" t="s">
        <v>178</v>
      </c>
      <c r="H49" s="473" t="s">
        <v>259</v>
      </c>
      <c r="I49" s="478">
        <v>43830</v>
      </c>
      <c r="J49" s="473" t="s">
        <v>2497</v>
      </c>
      <c r="K49" s="473" t="s">
        <v>2498</v>
      </c>
      <c r="L49" s="473" t="s">
        <v>2499</v>
      </c>
      <c r="M49" s="473" t="s">
        <v>2512</v>
      </c>
      <c r="N49" s="473">
        <v>219.49</v>
      </c>
      <c r="O49" s="473" t="s">
        <v>10</v>
      </c>
      <c r="P49" s="473">
        <v>270</v>
      </c>
      <c r="Q49" s="473" t="s">
        <v>306</v>
      </c>
      <c r="R49" s="473" t="s">
        <v>2184</v>
      </c>
      <c r="S49" s="473" t="s">
        <v>307</v>
      </c>
      <c r="T49" s="473" t="s">
        <v>2168</v>
      </c>
      <c r="U49" s="473" t="s">
        <v>308</v>
      </c>
      <c r="V49" s="473" t="s">
        <v>61</v>
      </c>
      <c r="W49" s="473" t="s">
        <v>240</v>
      </c>
      <c r="X49" s="473" t="s">
        <v>302</v>
      </c>
      <c r="Y49" s="473">
        <v>257.68</v>
      </c>
      <c r="Z49" s="473">
        <f t="shared" si="0"/>
        <v>270</v>
      </c>
    </row>
    <row r="50" spans="1:16384">
      <c r="A50" s="473" t="s">
        <v>2172</v>
      </c>
      <c r="B50" s="473"/>
      <c r="C50" s="473"/>
      <c r="D50" s="473"/>
      <c r="E50" s="473"/>
      <c r="F50" s="474" t="s">
        <v>2513</v>
      </c>
      <c r="G50" s="473" t="s">
        <v>178</v>
      </c>
      <c r="H50" s="473" t="s">
        <v>259</v>
      </c>
      <c r="I50" s="478">
        <v>43830</v>
      </c>
      <c r="J50" s="473" t="s">
        <v>2497</v>
      </c>
      <c r="K50" s="473" t="s">
        <v>2498</v>
      </c>
      <c r="L50" s="473" t="s">
        <v>2499</v>
      </c>
      <c r="M50" s="473" t="s">
        <v>2514</v>
      </c>
      <c r="N50" s="473">
        <v>219.49</v>
      </c>
      <c r="O50" s="473" t="s">
        <v>10</v>
      </c>
      <c r="P50" s="473">
        <v>270</v>
      </c>
      <c r="Q50" s="473" t="s">
        <v>306</v>
      </c>
      <c r="R50" s="473" t="s">
        <v>2184</v>
      </c>
      <c r="S50" s="473" t="s">
        <v>307</v>
      </c>
      <c r="T50" s="473" t="s">
        <v>2168</v>
      </c>
      <c r="U50" s="473" t="s">
        <v>308</v>
      </c>
      <c r="V50" s="473" t="s">
        <v>61</v>
      </c>
      <c r="W50" s="473" t="s">
        <v>240</v>
      </c>
      <c r="X50" s="473" t="s">
        <v>302</v>
      </c>
      <c r="Y50" s="473">
        <v>257.68</v>
      </c>
      <c r="Z50" s="473">
        <f t="shared" si="0"/>
        <v>270</v>
      </c>
    </row>
    <row r="51" spans="1:16384">
      <c r="A51" s="473" t="s">
        <v>2172</v>
      </c>
      <c r="B51" s="473"/>
      <c r="C51" s="473"/>
      <c r="D51" s="473"/>
      <c r="E51" s="473"/>
      <c r="F51" s="474" t="s">
        <v>2515</v>
      </c>
      <c r="G51" s="473" t="s">
        <v>178</v>
      </c>
      <c r="H51" s="473" t="s">
        <v>259</v>
      </c>
      <c r="I51" s="478">
        <v>43830</v>
      </c>
      <c r="J51" s="473" t="s">
        <v>2497</v>
      </c>
      <c r="K51" s="473" t="s">
        <v>2498</v>
      </c>
      <c r="L51" s="473" t="s">
        <v>2499</v>
      </c>
      <c r="M51" s="473" t="s">
        <v>2516</v>
      </c>
      <c r="N51" s="473">
        <v>203.23</v>
      </c>
      <c r="O51" s="473" t="s">
        <v>10</v>
      </c>
      <c r="P51" s="473">
        <v>250</v>
      </c>
      <c r="Q51" s="473" t="s">
        <v>306</v>
      </c>
      <c r="R51" s="473" t="s">
        <v>2184</v>
      </c>
      <c r="S51" s="473" t="s">
        <v>307</v>
      </c>
      <c r="T51" s="473" t="s">
        <v>2168</v>
      </c>
      <c r="U51" s="473" t="s">
        <v>308</v>
      </c>
      <c r="V51" s="473" t="s">
        <v>61</v>
      </c>
      <c r="W51" s="473" t="s">
        <v>240</v>
      </c>
      <c r="X51" s="473" t="s">
        <v>302</v>
      </c>
      <c r="Y51" s="473">
        <v>238.59</v>
      </c>
      <c r="Z51" s="473">
        <f t="shared" si="0"/>
        <v>250</v>
      </c>
    </row>
    <row r="52" spans="1:16384">
      <c r="A52" s="473" t="s">
        <v>2172</v>
      </c>
      <c r="B52" s="473"/>
      <c r="C52" s="473"/>
      <c r="D52" s="473"/>
      <c r="E52" s="473"/>
      <c r="F52" s="474" t="s">
        <v>2517</v>
      </c>
      <c r="G52" s="473" t="s">
        <v>178</v>
      </c>
      <c r="H52" s="473" t="s">
        <v>259</v>
      </c>
      <c r="I52" s="478">
        <v>43830</v>
      </c>
      <c r="J52" s="473" t="s">
        <v>2497</v>
      </c>
      <c r="K52" s="473" t="s">
        <v>2498</v>
      </c>
      <c r="L52" s="473" t="s">
        <v>2499</v>
      </c>
      <c r="M52" s="473" t="s">
        <v>2518</v>
      </c>
      <c r="N52" s="473">
        <v>203.23</v>
      </c>
      <c r="O52" s="473" t="s">
        <v>10</v>
      </c>
      <c r="P52" s="473">
        <v>250</v>
      </c>
      <c r="Q52" s="473" t="s">
        <v>306</v>
      </c>
      <c r="R52" s="473" t="s">
        <v>2184</v>
      </c>
      <c r="S52" s="473" t="s">
        <v>307</v>
      </c>
      <c r="T52" s="473" t="s">
        <v>2168</v>
      </c>
      <c r="U52" s="473" t="s">
        <v>308</v>
      </c>
      <c r="V52" s="473" t="s">
        <v>61</v>
      </c>
      <c r="W52" s="473" t="s">
        <v>240</v>
      </c>
      <c r="X52" s="473" t="s">
        <v>302</v>
      </c>
      <c r="Y52" s="473">
        <v>238.59</v>
      </c>
      <c r="Z52" s="473">
        <f t="shared" si="0"/>
        <v>250</v>
      </c>
    </row>
    <row r="53" spans="1:16384">
      <c r="A53" s="473" t="s">
        <v>2172</v>
      </c>
      <c r="B53" s="473"/>
      <c r="C53" s="473"/>
      <c r="D53" s="473"/>
      <c r="E53" s="473"/>
      <c r="F53" s="474" t="s">
        <v>2519</v>
      </c>
      <c r="G53" s="473" t="s">
        <v>178</v>
      </c>
      <c r="H53" s="473" t="s">
        <v>259</v>
      </c>
      <c r="I53" s="478">
        <v>43830</v>
      </c>
      <c r="J53" s="473" t="s">
        <v>2497</v>
      </c>
      <c r="K53" s="473" t="s">
        <v>2498</v>
      </c>
      <c r="L53" s="473" t="s">
        <v>2499</v>
      </c>
      <c r="M53" s="473" t="s">
        <v>2520</v>
      </c>
      <c r="N53" s="473">
        <v>203.23</v>
      </c>
      <c r="O53" s="473" t="s">
        <v>10</v>
      </c>
      <c r="P53" s="473">
        <v>250</v>
      </c>
      <c r="Q53" s="473" t="s">
        <v>306</v>
      </c>
      <c r="R53" s="473" t="s">
        <v>2184</v>
      </c>
      <c r="S53" s="473" t="s">
        <v>307</v>
      </c>
      <c r="T53" s="473" t="s">
        <v>2168</v>
      </c>
      <c r="U53" s="473" t="s">
        <v>308</v>
      </c>
      <c r="V53" s="473" t="s">
        <v>61</v>
      </c>
      <c r="W53" s="473" t="s">
        <v>240</v>
      </c>
      <c r="X53" s="473" t="s">
        <v>302</v>
      </c>
      <c r="Y53" s="473">
        <v>238.59</v>
      </c>
      <c r="Z53" s="473">
        <f t="shared" si="0"/>
        <v>250</v>
      </c>
    </row>
    <row r="54" spans="1:16384">
      <c r="A54" s="473" t="s">
        <v>2172</v>
      </c>
      <c r="B54" s="473"/>
      <c r="C54" s="473"/>
      <c r="D54" s="473"/>
      <c r="E54" s="473"/>
      <c r="F54" s="474" t="s">
        <v>2521</v>
      </c>
      <c r="G54" s="473" t="s">
        <v>178</v>
      </c>
      <c r="H54" s="473" t="s">
        <v>259</v>
      </c>
      <c r="I54" s="478">
        <v>43830</v>
      </c>
      <c r="J54" s="473" t="s">
        <v>2497</v>
      </c>
      <c r="K54" s="473" t="s">
        <v>2498</v>
      </c>
      <c r="L54" s="473" t="s">
        <v>2499</v>
      </c>
      <c r="M54" s="473" t="s">
        <v>2522</v>
      </c>
      <c r="N54" s="473">
        <v>203.23</v>
      </c>
      <c r="O54" s="473" t="s">
        <v>10</v>
      </c>
      <c r="P54" s="473">
        <v>250</v>
      </c>
      <c r="Q54" s="473" t="s">
        <v>306</v>
      </c>
      <c r="R54" s="473" t="s">
        <v>2184</v>
      </c>
      <c r="S54" s="473" t="s">
        <v>307</v>
      </c>
      <c r="T54" s="473" t="s">
        <v>2168</v>
      </c>
      <c r="U54" s="473" t="s">
        <v>308</v>
      </c>
      <c r="V54" s="473" t="s">
        <v>61</v>
      </c>
      <c r="W54" s="473" t="s">
        <v>240</v>
      </c>
      <c r="X54" s="473" t="s">
        <v>302</v>
      </c>
      <c r="Y54" s="473">
        <v>238.59</v>
      </c>
      <c r="Z54" s="473">
        <f t="shared" si="0"/>
        <v>250</v>
      </c>
    </row>
    <row r="55" spans="1:16384">
      <c r="A55" s="473" t="s">
        <v>2172</v>
      </c>
      <c r="B55" s="473"/>
      <c r="C55" s="473"/>
      <c r="D55" s="473"/>
      <c r="E55" s="473"/>
      <c r="F55" s="474" t="s">
        <v>2523</v>
      </c>
      <c r="G55" s="473" t="s">
        <v>178</v>
      </c>
      <c r="H55" s="473" t="s">
        <v>259</v>
      </c>
      <c r="I55" s="478">
        <v>43830</v>
      </c>
      <c r="J55" s="473" t="s">
        <v>2497</v>
      </c>
      <c r="K55" s="473" t="s">
        <v>2498</v>
      </c>
      <c r="L55" s="473" t="s">
        <v>2499</v>
      </c>
      <c r="M55" s="473" t="s">
        <v>2524</v>
      </c>
      <c r="N55" s="473">
        <v>203.23</v>
      </c>
      <c r="O55" s="473" t="s">
        <v>10</v>
      </c>
      <c r="P55" s="473">
        <v>250</v>
      </c>
      <c r="Q55" s="473" t="s">
        <v>306</v>
      </c>
      <c r="R55" s="473" t="s">
        <v>2184</v>
      </c>
      <c r="S55" s="473" t="s">
        <v>307</v>
      </c>
      <c r="T55" s="473" t="s">
        <v>2168</v>
      </c>
      <c r="U55" s="473" t="s">
        <v>308</v>
      </c>
      <c r="V55" s="473" t="s">
        <v>61</v>
      </c>
      <c r="W55" s="473" t="s">
        <v>240</v>
      </c>
      <c r="X55" s="473" t="s">
        <v>302</v>
      </c>
      <c r="Y55" s="473">
        <v>238.59</v>
      </c>
      <c r="Z55" s="473">
        <f t="shared" si="0"/>
        <v>250</v>
      </c>
    </row>
    <row r="56" spans="1:16384">
      <c r="A56" s="473" t="s">
        <v>2172</v>
      </c>
      <c r="B56" s="473"/>
      <c r="C56" s="473"/>
      <c r="D56" s="473"/>
      <c r="E56" s="473"/>
      <c r="F56" s="474" t="s">
        <v>2525</v>
      </c>
      <c r="G56" s="473" t="s">
        <v>178</v>
      </c>
      <c r="H56" s="473" t="s">
        <v>259</v>
      </c>
      <c r="I56" s="478">
        <v>43830</v>
      </c>
      <c r="J56" s="473" t="s">
        <v>2497</v>
      </c>
      <c r="K56" s="473" t="s">
        <v>2498</v>
      </c>
      <c r="L56" s="473" t="s">
        <v>2499</v>
      </c>
      <c r="M56" s="473" t="s">
        <v>2526</v>
      </c>
      <c r="N56" s="473">
        <v>215.43</v>
      </c>
      <c r="O56" s="473" t="s">
        <v>10</v>
      </c>
      <c r="P56" s="473">
        <v>265</v>
      </c>
      <c r="Q56" s="473" t="s">
        <v>306</v>
      </c>
      <c r="R56" s="473" t="s">
        <v>2184</v>
      </c>
      <c r="S56" s="473" t="s">
        <v>307</v>
      </c>
      <c r="T56" s="473" t="s">
        <v>2168</v>
      </c>
      <c r="U56" s="473" t="s">
        <v>308</v>
      </c>
      <c r="V56" s="473" t="s">
        <v>61</v>
      </c>
      <c r="W56" s="473" t="s">
        <v>240</v>
      </c>
      <c r="X56" s="473" t="s">
        <v>302</v>
      </c>
      <c r="Y56" s="473">
        <v>252.91</v>
      </c>
      <c r="Z56" s="473">
        <f t="shared" si="0"/>
        <v>265</v>
      </c>
    </row>
    <row r="57" spans="1:16384">
      <c r="A57" s="473" t="s">
        <v>2172</v>
      </c>
      <c r="B57" s="473"/>
      <c r="C57" s="473"/>
      <c r="D57" s="473"/>
      <c r="E57" s="473"/>
      <c r="F57" s="474" t="s">
        <v>2527</v>
      </c>
      <c r="G57" s="473" t="s">
        <v>178</v>
      </c>
      <c r="H57" s="473" t="s">
        <v>259</v>
      </c>
      <c r="I57" s="478">
        <v>43830</v>
      </c>
      <c r="J57" s="473" t="s">
        <v>2497</v>
      </c>
      <c r="K57" s="473" t="s">
        <v>2498</v>
      </c>
      <c r="L57" s="473" t="s">
        <v>2499</v>
      </c>
      <c r="M57" s="473" t="s">
        <v>2528</v>
      </c>
      <c r="N57" s="473">
        <v>203.23</v>
      </c>
      <c r="O57" s="473" t="s">
        <v>10</v>
      </c>
      <c r="P57" s="473">
        <v>250</v>
      </c>
      <c r="Q57" s="473" t="s">
        <v>306</v>
      </c>
      <c r="R57" s="473" t="s">
        <v>2184</v>
      </c>
      <c r="S57" s="473" t="s">
        <v>307</v>
      </c>
      <c r="T57" s="473" t="s">
        <v>2168</v>
      </c>
      <c r="U57" s="473" t="s">
        <v>308</v>
      </c>
      <c r="V57" s="473" t="s">
        <v>61</v>
      </c>
      <c r="W57" s="473" t="s">
        <v>240</v>
      </c>
      <c r="X57" s="473" t="s">
        <v>302</v>
      </c>
      <c r="Y57" s="473">
        <v>238.59</v>
      </c>
      <c r="Z57" s="473">
        <f t="shared" si="0"/>
        <v>250</v>
      </c>
    </row>
    <row r="58" spans="1:16384">
      <c r="A58" s="473" t="s">
        <v>2172</v>
      </c>
      <c r="B58" s="473"/>
      <c r="C58" s="473"/>
      <c r="D58" s="473"/>
      <c r="E58" s="473"/>
      <c r="F58" s="474" t="s">
        <v>2529</v>
      </c>
      <c r="G58" s="473" t="s">
        <v>178</v>
      </c>
      <c r="H58" s="473" t="s">
        <v>259</v>
      </c>
      <c r="I58" s="478">
        <v>43830</v>
      </c>
      <c r="J58" s="473" t="s">
        <v>2497</v>
      </c>
      <c r="K58" s="473" t="s">
        <v>2498</v>
      </c>
      <c r="L58" s="473" t="s">
        <v>2499</v>
      </c>
      <c r="M58" s="473" t="s">
        <v>2530</v>
      </c>
      <c r="N58" s="473">
        <v>203.23</v>
      </c>
      <c r="O58" s="473" t="s">
        <v>10</v>
      </c>
      <c r="P58" s="473">
        <v>250</v>
      </c>
      <c r="Q58" s="473" t="s">
        <v>306</v>
      </c>
      <c r="R58" s="473" t="s">
        <v>2184</v>
      </c>
      <c r="S58" s="473" t="s">
        <v>307</v>
      </c>
      <c r="T58" s="473" t="s">
        <v>2168</v>
      </c>
      <c r="U58" s="473" t="s">
        <v>308</v>
      </c>
      <c r="V58" s="473" t="s">
        <v>61</v>
      </c>
      <c r="W58" s="473" t="s">
        <v>240</v>
      </c>
      <c r="X58" s="473" t="s">
        <v>302</v>
      </c>
      <c r="Y58" s="473">
        <v>238.59</v>
      </c>
      <c r="Z58" s="473">
        <f t="shared" si="0"/>
        <v>250</v>
      </c>
    </row>
    <row r="59" spans="1:16384">
      <c r="A59" s="473" t="s">
        <v>2172</v>
      </c>
      <c r="B59" s="473"/>
      <c r="C59" s="473"/>
      <c r="D59" s="473"/>
      <c r="E59" s="473"/>
      <c r="F59" s="474" t="s">
        <v>2533</v>
      </c>
      <c r="G59" s="473" t="s">
        <v>180</v>
      </c>
      <c r="H59" s="473" t="s">
        <v>259</v>
      </c>
      <c r="I59" s="478">
        <v>43769</v>
      </c>
      <c r="J59" s="473" t="s">
        <v>2534</v>
      </c>
      <c r="K59" s="473" t="s">
        <v>2258</v>
      </c>
      <c r="L59" s="473" t="s">
        <v>2176</v>
      </c>
      <c r="M59" s="473" t="s">
        <v>896</v>
      </c>
      <c r="N59" s="473">
        <v>6.5</v>
      </c>
      <c r="O59" s="473" t="s">
        <v>10</v>
      </c>
      <c r="P59" s="473">
        <v>8</v>
      </c>
      <c r="Q59" s="473" t="s">
        <v>410</v>
      </c>
      <c r="R59" s="473" t="s">
        <v>2260</v>
      </c>
      <c r="S59" s="473" t="s">
        <v>307</v>
      </c>
      <c r="T59" s="473" t="s">
        <v>947</v>
      </c>
      <c r="U59" s="473" t="s">
        <v>2168</v>
      </c>
      <c r="V59" s="473" t="s">
        <v>61</v>
      </c>
      <c r="W59" s="473" t="s">
        <v>240</v>
      </c>
      <c r="X59" s="473" t="s">
        <v>302</v>
      </c>
      <c r="Y59" s="473">
        <v>7.32</v>
      </c>
      <c r="Z59" s="473">
        <f t="shared" si="0"/>
        <v>8</v>
      </c>
    </row>
    <row r="60" spans="1:16384">
      <c r="A60" s="473" t="s">
        <v>2172</v>
      </c>
      <c r="B60" s="473"/>
      <c r="C60" s="473"/>
      <c r="D60" s="473"/>
      <c r="E60" s="473"/>
      <c r="F60" s="474" t="s">
        <v>2535</v>
      </c>
      <c r="G60" s="473" t="s">
        <v>180</v>
      </c>
      <c r="H60" s="473" t="s">
        <v>259</v>
      </c>
      <c r="I60" s="478">
        <v>43769</v>
      </c>
      <c r="J60" s="473" t="s">
        <v>2534</v>
      </c>
      <c r="K60" s="473" t="s">
        <v>2258</v>
      </c>
      <c r="L60" s="473" t="s">
        <v>2176</v>
      </c>
      <c r="M60" s="473" t="s">
        <v>2536</v>
      </c>
      <c r="N60" s="473">
        <v>243.88</v>
      </c>
      <c r="O60" s="473" t="s">
        <v>10</v>
      </c>
      <c r="P60" s="473">
        <v>300</v>
      </c>
      <c r="Q60" s="473" t="s">
        <v>412</v>
      </c>
      <c r="R60" s="473" t="s">
        <v>2286</v>
      </c>
      <c r="S60" s="473" t="s">
        <v>307</v>
      </c>
      <c r="T60" s="473" t="s">
        <v>947</v>
      </c>
      <c r="U60" s="473" t="s">
        <v>2168</v>
      </c>
      <c r="V60" s="473" t="s">
        <v>61</v>
      </c>
      <c r="W60" s="473" t="s">
        <v>240</v>
      </c>
      <c r="X60" s="473" t="s">
        <v>302</v>
      </c>
      <c r="Y60" s="473">
        <v>274.70999999999998</v>
      </c>
      <c r="Z60" s="473">
        <f t="shared" si="0"/>
        <v>300</v>
      </c>
    </row>
    <row r="61" spans="1:16384">
      <c r="A61" s="473" t="s">
        <v>2172</v>
      </c>
      <c r="B61" s="473"/>
      <c r="C61" s="473"/>
      <c r="D61" s="473"/>
      <c r="E61" s="473"/>
      <c r="F61" s="474" t="s">
        <v>2541</v>
      </c>
      <c r="G61" s="473" t="s">
        <v>180</v>
      </c>
      <c r="H61" s="473" t="s">
        <v>259</v>
      </c>
      <c r="I61" s="478">
        <v>43769</v>
      </c>
      <c r="J61" s="473" t="s">
        <v>2534</v>
      </c>
      <c r="K61" s="473" t="s">
        <v>2258</v>
      </c>
      <c r="L61" s="473" t="s">
        <v>2176</v>
      </c>
      <c r="M61" s="473" t="s">
        <v>2542</v>
      </c>
      <c r="N61" s="473">
        <v>517.84</v>
      </c>
      <c r="O61" s="473" t="s">
        <v>10</v>
      </c>
      <c r="P61" s="473">
        <v>637</v>
      </c>
      <c r="Q61" s="473" t="s">
        <v>339</v>
      </c>
      <c r="R61" s="473" t="s">
        <v>2293</v>
      </c>
      <c r="S61" s="473" t="s">
        <v>307</v>
      </c>
      <c r="T61" s="473" t="s">
        <v>2168</v>
      </c>
      <c r="U61" s="473" t="s">
        <v>2168</v>
      </c>
      <c r="V61" s="473" t="s">
        <v>61</v>
      </c>
      <c r="W61" s="473" t="s">
        <v>240</v>
      </c>
      <c r="X61" s="473" t="s">
        <v>302</v>
      </c>
      <c r="Y61" s="473">
        <v>583.29999999999995</v>
      </c>
      <c r="Z61" s="473">
        <f t="shared" si="0"/>
        <v>637</v>
      </c>
    </row>
    <row r="62" spans="1:16384">
      <c r="A62" s="473" t="s">
        <v>2172</v>
      </c>
      <c r="B62" s="473"/>
      <c r="C62" s="473"/>
      <c r="D62" s="473"/>
      <c r="E62" s="473"/>
      <c r="F62" s="474" t="s">
        <v>2543</v>
      </c>
      <c r="G62" s="473" t="s">
        <v>180</v>
      </c>
      <c r="H62" s="473" t="s">
        <v>259</v>
      </c>
      <c r="I62" s="478">
        <v>43769</v>
      </c>
      <c r="J62" s="473" t="s">
        <v>2534</v>
      </c>
      <c r="K62" s="473" t="s">
        <v>2258</v>
      </c>
      <c r="L62" s="473" t="s">
        <v>2176</v>
      </c>
      <c r="M62" s="473" t="s">
        <v>2544</v>
      </c>
      <c r="N62" s="473">
        <v>121.94</v>
      </c>
      <c r="O62" s="473" t="s">
        <v>10</v>
      </c>
      <c r="P62" s="473">
        <v>150</v>
      </c>
      <c r="Q62" s="473" t="s">
        <v>536</v>
      </c>
      <c r="R62" s="473" t="s">
        <v>2298</v>
      </c>
      <c r="S62" s="473" t="s">
        <v>307</v>
      </c>
      <c r="T62" s="473" t="s">
        <v>2168</v>
      </c>
      <c r="U62" s="473" t="s">
        <v>2168</v>
      </c>
      <c r="V62" s="473" t="s">
        <v>61</v>
      </c>
      <c r="W62" s="473" t="s">
        <v>240</v>
      </c>
      <c r="X62" s="473" t="s">
        <v>302</v>
      </c>
      <c r="Y62" s="473">
        <v>137.35</v>
      </c>
      <c r="Z62" s="473">
        <f t="shared" si="0"/>
        <v>150</v>
      </c>
    </row>
    <row r="63" spans="1:16384">
      <c r="A63" s="473" t="s">
        <v>2172</v>
      </c>
      <c r="B63" s="473"/>
      <c r="C63" s="473"/>
      <c r="D63" s="473"/>
      <c r="E63" s="473"/>
      <c r="F63" s="474" t="s">
        <v>2545</v>
      </c>
      <c r="G63" s="473" t="s">
        <v>180</v>
      </c>
      <c r="H63" s="473" t="s">
        <v>259</v>
      </c>
      <c r="I63" s="478">
        <v>43769</v>
      </c>
      <c r="J63" s="473" t="s">
        <v>2534</v>
      </c>
      <c r="K63" s="473" t="s">
        <v>2258</v>
      </c>
      <c r="L63" s="473" t="s">
        <v>2176</v>
      </c>
      <c r="M63" s="473" t="s">
        <v>2546</v>
      </c>
      <c r="N63" s="473">
        <v>9.76</v>
      </c>
      <c r="O63" s="473" t="s">
        <v>10</v>
      </c>
      <c r="P63" s="473">
        <v>12</v>
      </c>
      <c r="Q63" s="473" t="s">
        <v>1575</v>
      </c>
      <c r="R63" s="473" t="s">
        <v>2547</v>
      </c>
      <c r="S63" s="473" t="s">
        <v>307</v>
      </c>
      <c r="T63" s="473" t="s">
        <v>2168</v>
      </c>
      <c r="U63" s="473" t="s">
        <v>2168</v>
      </c>
      <c r="V63" s="473" t="s">
        <v>61</v>
      </c>
      <c r="W63" s="473" t="s">
        <v>240</v>
      </c>
      <c r="X63" s="473" t="s">
        <v>302</v>
      </c>
      <c r="Y63" s="473">
        <v>10.99</v>
      </c>
      <c r="Z63" s="473">
        <f t="shared" si="0"/>
        <v>12</v>
      </c>
    </row>
    <row r="64" spans="1:16384" s="480" customFormat="1">
      <c r="A64" s="473" t="s">
        <v>2172</v>
      </c>
      <c r="B64" s="473"/>
      <c r="C64" s="478"/>
      <c r="D64" s="473"/>
      <c r="E64" s="473"/>
      <c r="F64" s="473" t="s">
        <v>2548</v>
      </c>
      <c r="G64" s="473" t="s">
        <v>180</v>
      </c>
      <c r="H64" s="473" t="s">
        <v>259</v>
      </c>
      <c r="I64" s="473">
        <v>43799</v>
      </c>
      <c r="J64" s="473" t="s">
        <v>2549</v>
      </c>
      <c r="K64" s="473" t="s">
        <v>2550</v>
      </c>
      <c r="L64" s="473" t="s">
        <v>2270</v>
      </c>
      <c r="M64" s="473" t="s">
        <v>2551</v>
      </c>
      <c r="N64" s="473">
        <v>13212.46</v>
      </c>
      <c r="O64" s="473" t="s">
        <v>10</v>
      </c>
      <c r="P64" s="473">
        <v>17100</v>
      </c>
      <c r="Q64" s="473" t="s">
        <v>399</v>
      </c>
      <c r="R64" s="473" t="s">
        <v>2540</v>
      </c>
      <c r="S64" s="473" t="s">
        <v>307</v>
      </c>
      <c r="T64" s="473" t="s">
        <v>2168</v>
      </c>
      <c r="U64" s="473" t="s">
        <v>2168</v>
      </c>
      <c r="V64" s="473" t="s">
        <v>61</v>
      </c>
      <c r="W64" s="473" t="s">
        <v>240</v>
      </c>
      <c r="X64" s="473" t="s">
        <v>2272</v>
      </c>
      <c r="Y64" s="473">
        <v>15327.64</v>
      </c>
      <c r="Z64" s="473">
        <f t="shared" si="0"/>
        <v>17100</v>
      </c>
      <c r="AA64" s="473"/>
      <c r="AB64" s="473"/>
      <c r="AC64" s="473"/>
      <c r="AD64" s="473"/>
      <c r="AE64" s="473"/>
      <c r="AF64" s="473"/>
      <c r="AG64" s="473"/>
      <c r="AH64" s="473"/>
      <c r="AI64" s="473"/>
      <c r="AJ64" s="473"/>
      <c r="AK64" s="473"/>
      <c r="AL64" s="473"/>
      <c r="AM64" s="473"/>
      <c r="AN64" s="473"/>
      <c r="AO64" s="473"/>
      <c r="AP64" s="473"/>
      <c r="AQ64" s="473"/>
      <c r="AR64" s="473"/>
      <c r="AS64" s="473"/>
      <c r="AT64" s="473"/>
      <c r="AU64" s="473"/>
      <c r="AV64" s="473"/>
      <c r="AW64" s="473"/>
      <c r="AX64" s="473"/>
      <c r="AY64" s="473"/>
      <c r="AZ64" s="473"/>
      <c r="BA64" s="473"/>
      <c r="BB64" s="473"/>
      <c r="BC64" s="473"/>
      <c r="BD64" s="473"/>
      <c r="BE64" s="473"/>
      <c r="BF64" s="473"/>
      <c r="BG64" s="473"/>
      <c r="BH64" s="473"/>
      <c r="BI64" s="473"/>
      <c r="BJ64" s="473"/>
      <c r="BK64" s="473"/>
      <c r="BL64" s="473"/>
      <c r="BM64" s="473"/>
      <c r="BN64" s="473"/>
      <c r="BO64" s="473"/>
      <c r="BP64" s="473"/>
      <c r="BQ64" s="473"/>
      <c r="BR64" s="473"/>
      <c r="BS64" s="473"/>
      <c r="BT64" s="473"/>
      <c r="BU64" s="473"/>
      <c r="BV64" s="473"/>
      <c r="BW64" s="473"/>
      <c r="BX64" s="473"/>
      <c r="BY64" s="473"/>
      <c r="BZ64" s="473"/>
      <c r="CA64" s="473"/>
      <c r="CB64" s="473"/>
      <c r="CC64" s="473"/>
      <c r="CD64" s="473"/>
      <c r="CE64" s="473"/>
      <c r="CF64" s="473"/>
      <c r="CG64" s="473"/>
      <c r="CH64" s="473"/>
      <c r="CI64" s="473"/>
      <c r="CJ64" s="473"/>
      <c r="CK64" s="473"/>
      <c r="CL64" s="473"/>
      <c r="CM64" s="473"/>
      <c r="CN64" s="473"/>
      <c r="CO64" s="473"/>
      <c r="CP64" s="473"/>
      <c r="CQ64" s="473"/>
      <c r="CR64" s="473"/>
      <c r="CS64" s="473"/>
      <c r="CT64" s="473"/>
      <c r="CU64" s="473"/>
      <c r="CV64" s="473"/>
      <c r="CW64" s="473"/>
      <c r="CX64" s="473"/>
      <c r="CY64" s="473"/>
      <c r="CZ64" s="473"/>
      <c r="DA64" s="473"/>
      <c r="DB64" s="473"/>
      <c r="DC64" s="473"/>
      <c r="DD64" s="473"/>
      <c r="DE64" s="473"/>
      <c r="DF64" s="473"/>
      <c r="DG64" s="473"/>
      <c r="DH64" s="473"/>
      <c r="DI64" s="473"/>
      <c r="DJ64" s="473"/>
      <c r="DK64" s="473"/>
      <c r="DL64" s="473"/>
      <c r="DM64" s="473"/>
      <c r="DN64" s="473"/>
      <c r="DO64" s="473"/>
      <c r="DP64" s="473"/>
      <c r="DQ64" s="473"/>
      <c r="DR64" s="473"/>
      <c r="DS64" s="473"/>
      <c r="DT64" s="473"/>
      <c r="DU64" s="473"/>
      <c r="DV64" s="473"/>
      <c r="DW64" s="473"/>
      <c r="DX64" s="473"/>
      <c r="DY64" s="473"/>
      <c r="DZ64" s="473"/>
      <c r="EA64" s="473"/>
      <c r="EB64" s="473"/>
      <c r="EC64" s="473"/>
      <c r="ED64" s="473"/>
      <c r="EE64" s="473"/>
      <c r="EF64" s="473"/>
      <c r="EG64" s="473"/>
      <c r="EH64" s="473"/>
      <c r="EI64" s="473"/>
      <c r="EJ64" s="473"/>
      <c r="EK64" s="473"/>
      <c r="EL64" s="473"/>
      <c r="EM64" s="473"/>
      <c r="EN64" s="473"/>
      <c r="EO64" s="473"/>
      <c r="EP64" s="473"/>
      <c r="EQ64" s="473"/>
      <c r="ER64" s="473"/>
      <c r="ES64" s="473"/>
      <c r="ET64" s="473"/>
      <c r="EU64" s="473"/>
      <c r="EV64" s="473"/>
      <c r="EW64" s="473"/>
      <c r="EX64" s="473"/>
      <c r="EY64" s="473"/>
      <c r="EZ64" s="473"/>
      <c r="FA64" s="473"/>
      <c r="FB64" s="473"/>
      <c r="FC64" s="473"/>
      <c r="FD64" s="473"/>
      <c r="FE64" s="473"/>
      <c r="FF64" s="473"/>
      <c r="FG64" s="473"/>
      <c r="FH64" s="473"/>
      <c r="FI64" s="473"/>
      <c r="FJ64" s="473"/>
      <c r="FK64" s="473"/>
      <c r="FL64" s="473"/>
      <c r="FM64" s="473"/>
      <c r="FN64" s="473"/>
      <c r="FO64" s="473"/>
      <c r="FP64" s="473"/>
      <c r="FQ64" s="473"/>
      <c r="FR64" s="473"/>
      <c r="FS64" s="473"/>
      <c r="FT64" s="473"/>
      <c r="FU64" s="473"/>
      <c r="FV64" s="473"/>
      <c r="FW64" s="473"/>
      <c r="FX64" s="473"/>
      <c r="FY64" s="473"/>
      <c r="FZ64" s="473"/>
      <c r="GA64" s="473"/>
      <c r="GB64" s="473"/>
      <c r="GC64" s="473"/>
      <c r="GD64" s="473"/>
      <c r="GE64" s="473"/>
      <c r="GF64" s="473"/>
      <c r="GG64" s="473"/>
      <c r="GH64" s="473"/>
      <c r="GI64" s="473"/>
      <c r="GJ64" s="473"/>
      <c r="GK64" s="473"/>
      <c r="GL64" s="473"/>
      <c r="GM64" s="473"/>
      <c r="GN64" s="473"/>
      <c r="GO64" s="473"/>
      <c r="GP64" s="473"/>
      <c r="GQ64" s="473"/>
      <c r="GR64" s="473"/>
      <c r="GS64" s="473"/>
      <c r="GT64" s="473"/>
      <c r="GU64" s="473"/>
      <c r="GV64" s="473"/>
      <c r="GW64" s="473"/>
      <c r="GX64" s="473"/>
      <c r="GY64" s="473"/>
      <c r="GZ64" s="473"/>
      <c r="HA64" s="473"/>
      <c r="HB64" s="473"/>
      <c r="HC64" s="473"/>
      <c r="HD64" s="473"/>
      <c r="HE64" s="473"/>
      <c r="HF64" s="473"/>
      <c r="HG64" s="473"/>
      <c r="HH64" s="473"/>
      <c r="HI64" s="473"/>
      <c r="HJ64" s="473"/>
      <c r="HK64" s="473"/>
      <c r="HL64" s="473"/>
      <c r="HM64" s="473"/>
      <c r="HN64" s="473"/>
      <c r="HO64" s="473"/>
      <c r="HP64" s="473"/>
      <c r="HQ64" s="473"/>
      <c r="HR64" s="473"/>
      <c r="HS64" s="473"/>
      <c r="HT64" s="473"/>
      <c r="HU64" s="473"/>
      <c r="HV64" s="473"/>
      <c r="HW64" s="473"/>
      <c r="HX64" s="473"/>
      <c r="HY64" s="473"/>
      <c r="HZ64" s="473"/>
      <c r="IA64" s="473"/>
      <c r="IB64" s="473"/>
      <c r="IC64" s="473"/>
      <c r="ID64" s="473"/>
      <c r="IE64" s="473"/>
      <c r="IF64" s="473"/>
      <c r="IG64" s="473"/>
      <c r="IH64" s="473"/>
      <c r="II64" s="473"/>
      <c r="IJ64" s="473"/>
      <c r="IK64" s="473"/>
      <c r="IL64" s="473"/>
      <c r="IM64" s="473"/>
      <c r="IN64" s="473"/>
      <c r="IO64" s="473"/>
      <c r="IP64" s="473"/>
      <c r="IQ64" s="473"/>
      <c r="IR64" s="473"/>
      <c r="IS64" s="473"/>
      <c r="IT64" s="473"/>
      <c r="IU64" s="473"/>
      <c r="IV64" s="473"/>
      <c r="IW64" s="473"/>
      <c r="IX64" s="473"/>
      <c r="IY64" s="473"/>
      <c r="IZ64" s="473"/>
      <c r="JA64" s="473"/>
      <c r="JB64" s="473"/>
      <c r="JC64" s="473"/>
      <c r="JD64" s="473"/>
      <c r="JE64" s="473"/>
      <c r="JF64" s="473"/>
      <c r="JG64" s="473"/>
      <c r="JH64" s="473"/>
      <c r="JI64" s="473"/>
      <c r="JJ64" s="473"/>
      <c r="JK64" s="473"/>
      <c r="JL64" s="473"/>
      <c r="JM64" s="473"/>
      <c r="JN64" s="473"/>
      <c r="JO64" s="473"/>
      <c r="JP64" s="473"/>
      <c r="JQ64" s="473"/>
      <c r="JR64" s="473"/>
      <c r="JS64" s="473"/>
      <c r="JT64" s="473"/>
      <c r="JU64" s="473"/>
      <c r="JV64" s="473"/>
      <c r="JW64" s="473"/>
      <c r="JX64" s="473"/>
      <c r="JY64" s="473"/>
      <c r="JZ64" s="473"/>
      <c r="KA64" s="473"/>
      <c r="KB64" s="473"/>
      <c r="KC64" s="473"/>
      <c r="KD64" s="473"/>
      <c r="KE64" s="473"/>
      <c r="KF64" s="473"/>
      <c r="KG64" s="473"/>
      <c r="KH64" s="473"/>
      <c r="KI64" s="473"/>
      <c r="KJ64" s="473"/>
      <c r="KK64" s="473"/>
      <c r="KL64" s="473"/>
      <c r="KM64" s="473"/>
      <c r="KN64" s="473"/>
      <c r="KO64" s="473"/>
      <c r="KP64" s="473"/>
      <c r="KQ64" s="473"/>
      <c r="KR64" s="473"/>
      <c r="KS64" s="473"/>
      <c r="KT64" s="473"/>
      <c r="KU64" s="473"/>
      <c r="KV64" s="473"/>
      <c r="KW64" s="473"/>
      <c r="KX64" s="473"/>
      <c r="KY64" s="473"/>
      <c r="KZ64" s="473"/>
      <c r="LA64" s="473"/>
      <c r="LB64" s="473"/>
      <c r="LC64" s="473"/>
      <c r="LD64" s="473"/>
      <c r="LE64" s="473"/>
      <c r="LF64" s="473"/>
      <c r="LG64" s="473"/>
      <c r="LH64" s="473"/>
      <c r="LI64" s="473"/>
      <c r="LJ64" s="473"/>
      <c r="LK64" s="473"/>
      <c r="LL64" s="473"/>
      <c r="LM64" s="473"/>
      <c r="LN64" s="473"/>
      <c r="LO64" s="473"/>
      <c r="LP64" s="473"/>
      <c r="LQ64" s="473"/>
      <c r="LR64" s="473"/>
      <c r="LS64" s="473"/>
      <c r="LT64" s="473"/>
      <c r="LU64" s="473"/>
      <c r="LV64" s="473"/>
      <c r="LW64" s="473"/>
      <c r="LX64" s="473"/>
      <c r="LY64" s="473"/>
      <c r="LZ64" s="473"/>
      <c r="MA64" s="473"/>
      <c r="MB64" s="473"/>
      <c r="MC64" s="473"/>
      <c r="MD64" s="473"/>
      <c r="ME64" s="473"/>
      <c r="MF64" s="473"/>
      <c r="MG64" s="473"/>
      <c r="MH64" s="473"/>
      <c r="MI64" s="473"/>
      <c r="MJ64" s="473"/>
      <c r="MK64" s="473"/>
      <c r="ML64" s="473"/>
      <c r="MM64" s="473"/>
      <c r="MN64" s="473"/>
      <c r="MO64" s="473"/>
      <c r="MP64" s="473"/>
      <c r="MQ64" s="473"/>
      <c r="MR64" s="473"/>
      <c r="MS64" s="473"/>
      <c r="MT64" s="473"/>
      <c r="MU64" s="473"/>
      <c r="MV64" s="473"/>
      <c r="MW64" s="473"/>
      <c r="MX64" s="473"/>
      <c r="MY64" s="473"/>
      <c r="MZ64" s="473"/>
      <c r="NA64" s="473"/>
      <c r="NB64" s="473"/>
      <c r="NC64" s="473"/>
      <c r="ND64" s="473"/>
      <c r="NE64" s="473"/>
      <c r="NF64" s="473"/>
      <c r="NG64" s="473"/>
      <c r="NH64" s="473"/>
      <c r="NI64" s="473"/>
      <c r="NJ64" s="473"/>
      <c r="NK64" s="473"/>
      <c r="NL64" s="473"/>
      <c r="NM64" s="473"/>
      <c r="NN64" s="473"/>
      <c r="NO64" s="473"/>
      <c r="NP64" s="473"/>
      <c r="NQ64" s="473"/>
      <c r="NR64" s="473"/>
      <c r="NS64" s="473"/>
      <c r="NT64" s="473"/>
      <c r="NU64" s="473"/>
      <c r="NV64" s="473"/>
      <c r="NW64" s="473"/>
      <c r="NX64" s="473"/>
      <c r="NY64" s="473"/>
      <c r="NZ64" s="473"/>
      <c r="OA64" s="473"/>
      <c r="OB64" s="473"/>
      <c r="OC64" s="473"/>
      <c r="OD64" s="473"/>
      <c r="OE64" s="473"/>
      <c r="OF64" s="473"/>
      <c r="OG64" s="473"/>
      <c r="OH64" s="473"/>
      <c r="OI64" s="473"/>
      <c r="OJ64" s="473"/>
      <c r="OK64" s="473"/>
      <c r="OL64" s="473"/>
      <c r="OM64" s="473"/>
      <c r="ON64" s="473"/>
      <c r="OO64" s="473"/>
      <c r="OP64" s="473"/>
      <c r="OQ64" s="473"/>
      <c r="OR64" s="473"/>
      <c r="OS64" s="473"/>
      <c r="OT64" s="473"/>
      <c r="OU64" s="473"/>
      <c r="OV64" s="473"/>
      <c r="OW64" s="473"/>
      <c r="OX64" s="473"/>
      <c r="OY64" s="473"/>
      <c r="OZ64" s="473"/>
      <c r="PA64" s="473"/>
      <c r="PB64" s="473"/>
      <c r="PC64" s="473"/>
      <c r="PD64" s="473"/>
      <c r="PE64" s="473"/>
      <c r="PF64" s="473"/>
      <c r="PG64" s="473"/>
      <c r="PH64" s="473"/>
      <c r="PI64" s="473"/>
      <c r="PJ64" s="473"/>
      <c r="PK64" s="473"/>
      <c r="PL64" s="473"/>
      <c r="PM64" s="473"/>
      <c r="PN64" s="473"/>
      <c r="PO64" s="473"/>
      <c r="PP64" s="473"/>
      <c r="PQ64" s="473"/>
      <c r="PR64" s="473"/>
      <c r="PS64" s="473"/>
      <c r="PT64" s="473"/>
      <c r="PU64" s="473"/>
      <c r="PV64" s="473"/>
      <c r="PW64" s="473"/>
      <c r="PX64" s="473"/>
      <c r="PY64" s="473"/>
      <c r="PZ64" s="473"/>
      <c r="QA64" s="473"/>
      <c r="QB64" s="473"/>
      <c r="QC64" s="473"/>
      <c r="QD64" s="473"/>
      <c r="QE64" s="473"/>
      <c r="QF64" s="473"/>
      <c r="QG64" s="473"/>
      <c r="QH64" s="473"/>
      <c r="QI64" s="473"/>
      <c r="QJ64" s="473"/>
      <c r="QK64" s="473"/>
      <c r="QL64" s="473"/>
      <c r="QM64" s="473"/>
      <c r="QN64" s="473"/>
      <c r="QO64" s="473"/>
      <c r="QP64" s="473"/>
      <c r="QQ64" s="473"/>
      <c r="QR64" s="473"/>
      <c r="QS64" s="473"/>
      <c r="QT64" s="473"/>
      <c r="QU64" s="473"/>
      <c r="QV64" s="473"/>
      <c r="QW64" s="473"/>
      <c r="QX64" s="473"/>
      <c r="QY64" s="473"/>
      <c r="QZ64" s="473"/>
      <c r="RA64" s="473"/>
      <c r="RB64" s="473"/>
      <c r="RC64" s="473"/>
      <c r="RD64" s="473"/>
      <c r="RE64" s="473"/>
      <c r="RF64" s="473"/>
      <c r="RG64" s="473"/>
      <c r="RH64" s="473"/>
      <c r="RI64" s="473"/>
      <c r="RJ64" s="473"/>
      <c r="RK64" s="473"/>
      <c r="RL64" s="473"/>
      <c r="RM64" s="473"/>
      <c r="RN64" s="473"/>
      <c r="RO64" s="473"/>
      <c r="RP64" s="473"/>
      <c r="RQ64" s="473"/>
      <c r="RR64" s="473"/>
      <c r="RS64" s="473"/>
      <c r="RT64" s="473"/>
      <c r="RU64" s="473"/>
      <c r="RV64" s="473"/>
      <c r="RW64" s="473"/>
      <c r="RX64" s="473"/>
      <c r="RY64" s="473"/>
      <c r="RZ64" s="473"/>
      <c r="SA64" s="473"/>
      <c r="SB64" s="473"/>
      <c r="SC64" s="473"/>
      <c r="SD64" s="473"/>
      <c r="SE64" s="473"/>
      <c r="SF64" s="473"/>
      <c r="SG64" s="473"/>
      <c r="SH64" s="473"/>
      <c r="SI64" s="473"/>
      <c r="SJ64" s="473"/>
      <c r="SK64" s="473"/>
      <c r="SL64" s="473"/>
      <c r="SM64" s="473"/>
      <c r="SN64" s="473"/>
      <c r="SO64" s="473"/>
      <c r="SP64" s="473"/>
      <c r="SQ64" s="473"/>
      <c r="SR64" s="473"/>
      <c r="SS64" s="473"/>
      <c r="ST64" s="473"/>
      <c r="SU64" s="473"/>
      <c r="SV64" s="473"/>
      <c r="SW64" s="473"/>
      <c r="SX64" s="473"/>
      <c r="SY64" s="473"/>
      <c r="SZ64" s="473"/>
      <c r="TA64" s="473"/>
      <c r="TB64" s="473"/>
      <c r="TC64" s="473"/>
      <c r="TD64" s="473"/>
      <c r="TE64" s="473"/>
      <c r="TF64" s="473"/>
      <c r="TG64" s="473"/>
      <c r="TH64" s="473"/>
      <c r="TI64" s="473"/>
      <c r="TJ64" s="473"/>
      <c r="TK64" s="473"/>
      <c r="TL64" s="473"/>
      <c r="TM64" s="473"/>
      <c r="TN64" s="473"/>
      <c r="TO64" s="473"/>
      <c r="TP64" s="473"/>
      <c r="TQ64" s="473"/>
      <c r="TR64" s="473"/>
      <c r="TS64" s="473"/>
      <c r="TT64" s="473"/>
      <c r="TU64" s="473"/>
      <c r="TV64" s="473"/>
      <c r="TW64" s="473"/>
      <c r="TX64" s="473"/>
      <c r="TY64" s="473"/>
      <c r="TZ64" s="473"/>
      <c r="UA64" s="473"/>
      <c r="UB64" s="473"/>
      <c r="UC64" s="473"/>
      <c r="UD64" s="473"/>
      <c r="UE64" s="473"/>
      <c r="UF64" s="473"/>
      <c r="UG64" s="473"/>
      <c r="UH64" s="473"/>
      <c r="UI64" s="473"/>
      <c r="UJ64" s="473"/>
      <c r="UK64" s="473"/>
      <c r="UL64" s="473"/>
      <c r="UM64" s="473"/>
      <c r="UN64" s="473"/>
      <c r="UO64" s="473"/>
      <c r="UP64" s="473"/>
      <c r="UQ64" s="473"/>
      <c r="UR64" s="473"/>
      <c r="US64" s="473"/>
      <c r="UT64" s="473"/>
      <c r="UU64" s="473"/>
      <c r="UV64" s="473"/>
      <c r="UW64" s="473"/>
      <c r="UX64" s="473"/>
      <c r="UY64" s="473"/>
      <c r="UZ64" s="473"/>
      <c r="VA64" s="473"/>
      <c r="VB64" s="473"/>
      <c r="VC64" s="473"/>
      <c r="VD64" s="473"/>
      <c r="VE64" s="473"/>
      <c r="VF64" s="473"/>
      <c r="VG64" s="473"/>
      <c r="VH64" s="473"/>
      <c r="VI64" s="473"/>
      <c r="VJ64" s="473"/>
      <c r="VK64" s="473"/>
      <c r="VL64" s="473"/>
      <c r="VM64" s="473"/>
      <c r="VN64" s="473"/>
      <c r="VO64" s="473"/>
      <c r="VP64" s="473"/>
      <c r="VQ64" s="473"/>
      <c r="VR64" s="473"/>
      <c r="VS64" s="473"/>
      <c r="VT64" s="473"/>
      <c r="VU64" s="473"/>
      <c r="VV64" s="473"/>
      <c r="VW64" s="473"/>
      <c r="VX64" s="473"/>
      <c r="VY64" s="473"/>
      <c r="VZ64" s="473"/>
      <c r="WA64" s="473"/>
      <c r="WB64" s="473"/>
      <c r="WC64" s="473"/>
      <c r="WD64" s="473"/>
      <c r="WE64" s="473"/>
      <c r="WF64" s="473"/>
      <c r="WG64" s="473"/>
      <c r="WH64" s="473"/>
      <c r="WI64" s="473"/>
      <c r="WJ64" s="473"/>
      <c r="WK64" s="473"/>
      <c r="WL64" s="473"/>
      <c r="WM64" s="473"/>
      <c r="WN64" s="473"/>
      <c r="WO64" s="473"/>
      <c r="WP64" s="473"/>
      <c r="WQ64" s="473"/>
      <c r="WR64" s="473"/>
      <c r="WS64" s="473"/>
      <c r="WT64" s="473"/>
      <c r="WU64" s="473"/>
      <c r="WV64" s="473"/>
      <c r="WW64" s="473"/>
      <c r="WX64" s="473"/>
      <c r="WY64" s="473"/>
      <c r="WZ64" s="473"/>
      <c r="XA64" s="473"/>
      <c r="XB64" s="473"/>
      <c r="XC64" s="473"/>
      <c r="XD64" s="473"/>
      <c r="XE64" s="473"/>
      <c r="XF64" s="473"/>
      <c r="XG64" s="473"/>
      <c r="XH64" s="473"/>
      <c r="XI64" s="473"/>
      <c r="XJ64" s="473"/>
      <c r="XK64" s="473"/>
      <c r="XL64" s="473"/>
      <c r="XM64" s="473"/>
      <c r="XN64" s="473"/>
      <c r="XO64" s="473"/>
      <c r="XP64" s="473"/>
      <c r="XQ64" s="473"/>
      <c r="XR64" s="473"/>
      <c r="XS64" s="473"/>
      <c r="XT64" s="473"/>
      <c r="XU64" s="473"/>
      <c r="XV64" s="473"/>
      <c r="XW64" s="473"/>
      <c r="XX64" s="473"/>
      <c r="XY64" s="473"/>
      <c r="XZ64" s="473"/>
      <c r="YA64" s="473"/>
      <c r="YB64" s="473"/>
      <c r="YC64" s="473"/>
      <c r="YD64" s="473"/>
      <c r="YE64" s="473"/>
      <c r="YF64" s="473"/>
      <c r="YG64" s="473"/>
      <c r="YH64" s="473"/>
      <c r="YI64" s="473"/>
      <c r="YJ64" s="473"/>
      <c r="YK64" s="473"/>
      <c r="YL64" s="473"/>
      <c r="YM64" s="473"/>
      <c r="YN64" s="473"/>
      <c r="YO64" s="473"/>
      <c r="YP64" s="473"/>
      <c r="YQ64" s="473"/>
      <c r="YR64" s="473"/>
      <c r="YS64" s="473"/>
      <c r="YT64" s="473"/>
      <c r="YU64" s="473"/>
      <c r="YV64" s="473"/>
      <c r="YW64" s="473"/>
      <c r="YX64" s="473"/>
      <c r="YY64" s="473"/>
      <c r="YZ64" s="473"/>
      <c r="ZA64" s="473"/>
      <c r="ZB64" s="473"/>
      <c r="ZC64" s="473"/>
      <c r="ZD64" s="473"/>
      <c r="ZE64" s="473"/>
      <c r="ZF64" s="473"/>
      <c r="ZG64" s="473"/>
      <c r="ZH64" s="473"/>
      <c r="ZI64" s="473"/>
      <c r="ZJ64" s="473"/>
      <c r="ZK64" s="473"/>
      <c r="ZL64" s="473"/>
      <c r="ZM64" s="473"/>
      <c r="ZN64" s="473"/>
      <c r="ZO64" s="473"/>
      <c r="ZP64" s="473"/>
      <c r="ZQ64" s="473"/>
      <c r="ZR64" s="473"/>
      <c r="ZS64" s="473"/>
      <c r="ZT64" s="473"/>
      <c r="ZU64" s="473"/>
      <c r="ZV64" s="473"/>
      <c r="ZW64" s="473"/>
      <c r="ZX64" s="473"/>
      <c r="ZY64" s="473"/>
      <c r="ZZ64" s="473"/>
      <c r="AAA64" s="473"/>
      <c r="AAB64" s="473"/>
      <c r="AAC64" s="473"/>
      <c r="AAD64" s="473"/>
      <c r="AAE64" s="473"/>
      <c r="AAF64" s="473"/>
      <c r="AAG64" s="473"/>
      <c r="AAH64" s="473"/>
      <c r="AAI64" s="473"/>
      <c r="AAJ64" s="473"/>
      <c r="AAK64" s="473"/>
      <c r="AAL64" s="473"/>
      <c r="AAM64" s="473"/>
      <c r="AAN64" s="473"/>
      <c r="AAO64" s="473"/>
      <c r="AAP64" s="473"/>
      <c r="AAQ64" s="473"/>
      <c r="AAR64" s="473"/>
      <c r="AAS64" s="473"/>
      <c r="AAT64" s="473"/>
      <c r="AAU64" s="473"/>
      <c r="AAV64" s="473"/>
      <c r="AAW64" s="473"/>
      <c r="AAX64" s="473"/>
      <c r="AAY64" s="473"/>
      <c r="AAZ64" s="473"/>
      <c r="ABA64" s="473"/>
      <c r="ABB64" s="473"/>
      <c r="ABC64" s="473"/>
      <c r="ABD64" s="473"/>
      <c r="ABE64" s="473"/>
      <c r="ABF64" s="473"/>
      <c r="ABG64" s="473"/>
      <c r="ABH64" s="473"/>
      <c r="ABI64" s="473"/>
      <c r="ABJ64" s="473"/>
      <c r="ABK64" s="473"/>
      <c r="ABL64" s="473"/>
      <c r="ABM64" s="473"/>
      <c r="ABN64" s="473"/>
      <c r="ABO64" s="473"/>
      <c r="ABP64" s="473"/>
      <c r="ABQ64" s="473"/>
      <c r="ABR64" s="473"/>
      <c r="ABS64" s="473"/>
      <c r="ABT64" s="473"/>
      <c r="ABU64" s="473"/>
      <c r="ABV64" s="473"/>
      <c r="ABW64" s="473"/>
      <c r="ABX64" s="473"/>
      <c r="ABY64" s="473"/>
      <c r="ABZ64" s="473"/>
      <c r="ACA64" s="473"/>
      <c r="ACB64" s="473"/>
      <c r="ACC64" s="473"/>
      <c r="ACD64" s="473"/>
      <c r="ACE64" s="473"/>
      <c r="ACF64" s="473"/>
      <c r="ACG64" s="473"/>
      <c r="ACH64" s="473"/>
      <c r="ACI64" s="473"/>
      <c r="ACJ64" s="473"/>
      <c r="ACK64" s="473"/>
      <c r="ACL64" s="473"/>
      <c r="ACM64" s="473"/>
      <c r="ACN64" s="473"/>
      <c r="ACO64" s="473"/>
      <c r="ACP64" s="473"/>
      <c r="ACQ64" s="473"/>
      <c r="ACR64" s="473"/>
      <c r="ACS64" s="473"/>
      <c r="ACT64" s="473"/>
      <c r="ACU64" s="473"/>
      <c r="ACV64" s="473"/>
      <c r="ACW64" s="473"/>
      <c r="ACX64" s="473"/>
      <c r="ACY64" s="473"/>
      <c r="ACZ64" s="473"/>
      <c r="ADA64" s="473"/>
      <c r="ADB64" s="473"/>
      <c r="ADC64" s="473"/>
      <c r="ADD64" s="473"/>
      <c r="ADE64" s="473"/>
      <c r="ADF64" s="473"/>
      <c r="ADG64" s="473"/>
      <c r="ADH64" s="473"/>
      <c r="ADI64" s="473"/>
      <c r="ADJ64" s="473"/>
      <c r="ADK64" s="473"/>
      <c r="ADL64" s="473"/>
      <c r="ADM64" s="473"/>
      <c r="ADN64" s="473"/>
      <c r="ADO64" s="473"/>
      <c r="ADP64" s="473"/>
      <c r="ADQ64" s="473"/>
      <c r="ADR64" s="473"/>
      <c r="ADS64" s="473"/>
      <c r="ADT64" s="473"/>
      <c r="ADU64" s="473"/>
      <c r="ADV64" s="473"/>
      <c r="ADW64" s="473"/>
      <c r="ADX64" s="473"/>
      <c r="ADY64" s="473"/>
      <c r="ADZ64" s="473"/>
      <c r="AEA64" s="473"/>
      <c r="AEB64" s="473"/>
      <c r="AEC64" s="473"/>
      <c r="AED64" s="473"/>
      <c r="AEE64" s="473"/>
      <c r="AEF64" s="473"/>
      <c r="AEG64" s="473"/>
      <c r="AEH64" s="473"/>
      <c r="AEI64" s="473"/>
      <c r="AEJ64" s="473"/>
      <c r="AEK64" s="473"/>
      <c r="AEL64" s="473"/>
      <c r="AEM64" s="473"/>
      <c r="AEN64" s="473"/>
      <c r="AEO64" s="473"/>
      <c r="AEP64" s="473"/>
      <c r="AEQ64" s="473"/>
      <c r="AER64" s="473"/>
      <c r="AES64" s="473"/>
      <c r="AET64" s="473"/>
      <c r="AEU64" s="473"/>
      <c r="AEV64" s="473"/>
      <c r="AEW64" s="473"/>
      <c r="AEX64" s="473"/>
      <c r="AEY64" s="473"/>
      <c r="AEZ64" s="473"/>
      <c r="AFA64" s="473"/>
      <c r="AFB64" s="473"/>
      <c r="AFC64" s="473"/>
      <c r="AFD64" s="473"/>
      <c r="AFE64" s="473"/>
      <c r="AFF64" s="473"/>
      <c r="AFG64" s="473"/>
      <c r="AFH64" s="473"/>
      <c r="AFI64" s="473"/>
      <c r="AFJ64" s="473"/>
      <c r="AFK64" s="473"/>
      <c r="AFL64" s="473"/>
      <c r="AFM64" s="473"/>
      <c r="AFN64" s="473"/>
      <c r="AFO64" s="473"/>
      <c r="AFP64" s="473"/>
      <c r="AFQ64" s="473"/>
      <c r="AFR64" s="473"/>
      <c r="AFS64" s="473"/>
      <c r="AFT64" s="473"/>
      <c r="AFU64" s="473"/>
      <c r="AFV64" s="473"/>
      <c r="AFW64" s="473"/>
      <c r="AFX64" s="473"/>
      <c r="AFY64" s="473"/>
      <c r="AFZ64" s="473"/>
      <c r="AGA64" s="473"/>
      <c r="AGB64" s="473"/>
      <c r="AGC64" s="473"/>
      <c r="AGD64" s="473"/>
      <c r="AGE64" s="473"/>
      <c r="AGF64" s="473"/>
      <c r="AGG64" s="473"/>
      <c r="AGH64" s="473"/>
      <c r="AGI64" s="473"/>
      <c r="AGJ64" s="473"/>
      <c r="AGK64" s="473"/>
      <c r="AGL64" s="473"/>
      <c r="AGM64" s="473"/>
      <c r="AGN64" s="473"/>
      <c r="AGO64" s="473"/>
      <c r="AGP64" s="473"/>
      <c r="AGQ64" s="473"/>
      <c r="AGR64" s="473"/>
      <c r="AGS64" s="473"/>
      <c r="AGT64" s="473"/>
      <c r="AGU64" s="473"/>
      <c r="AGV64" s="473"/>
      <c r="AGW64" s="473"/>
      <c r="AGX64" s="473"/>
      <c r="AGY64" s="473"/>
      <c r="AGZ64" s="473"/>
      <c r="AHA64" s="473"/>
      <c r="AHB64" s="473"/>
      <c r="AHC64" s="473"/>
      <c r="AHD64" s="473"/>
      <c r="AHE64" s="473"/>
      <c r="AHF64" s="473"/>
      <c r="AHG64" s="473"/>
      <c r="AHH64" s="473"/>
      <c r="AHI64" s="473"/>
      <c r="AHJ64" s="473"/>
      <c r="AHK64" s="473"/>
      <c r="AHL64" s="473"/>
      <c r="AHM64" s="473"/>
      <c r="AHN64" s="473"/>
      <c r="AHO64" s="473"/>
      <c r="AHP64" s="473"/>
      <c r="AHQ64" s="473"/>
      <c r="AHR64" s="473"/>
      <c r="AHS64" s="473"/>
      <c r="AHT64" s="473"/>
      <c r="AHU64" s="473"/>
      <c r="AHV64" s="473"/>
      <c r="AHW64" s="473"/>
      <c r="AHX64" s="473"/>
      <c r="AHY64" s="473"/>
      <c r="AHZ64" s="473"/>
      <c r="AIA64" s="473"/>
      <c r="AIB64" s="473"/>
      <c r="AIC64" s="473"/>
      <c r="AID64" s="473"/>
      <c r="AIE64" s="473"/>
      <c r="AIF64" s="473"/>
      <c r="AIG64" s="473"/>
      <c r="AIH64" s="473"/>
      <c r="AII64" s="473"/>
      <c r="AIJ64" s="473"/>
      <c r="AIK64" s="473"/>
      <c r="AIL64" s="473"/>
      <c r="AIM64" s="473"/>
      <c r="AIN64" s="473"/>
      <c r="AIO64" s="473"/>
      <c r="AIP64" s="473"/>
      <c r="AIQ64" s="473"/>
      <c r="AIR64" s="473"/>
      <c r="AIS64" s="473"/>
      <c r="AIT64" s="473"/>
      <c r="AIU64" s="473"/>
      <c r="AIV64" s="473"/>
      <c r="AIW64" s="473"/>
      <c r="AIX64" s="473"/>
      <c r="AIY64" s="473"/>
      <c r="AIZ64" s="473"/>
      <c r="AJA64" s="473"/>
      <c r="AJB64" s="473"/>
      <c r="AJC64" s="473"/>
      <c r="AJD64" s="473"/>
      <c r="AJE64" s="473"/>
      <c r="AJF64" s="473"/>
      <c r="AJG64" s="473"/>
      <c r="AJH64" s="473"/>
      <c r="AJI64" s="473"/>
      <c r="AJJ64" s="473"/>
      <c r="AJK64" s="473"/>
      <c r="AJL64" s="473"/>
      <c r="AJM64" s="473"/>
      <c r="AJN64" s="473"/>
      <c r="AJO64" s="473"/>
      <c r="AJP64" s="473"/>
      <c r="AJQ64" s="473"/>
      <c r="AJR64" s="473"/>
      <c r="AJS64" s="473"/>
      <c r="AJT64" s="473"/>
      <c r="AJU64" s="473"/>
      <c r="AJV64" s="473"/>
      <c r="AJW64" s="473"/>
      <c r="AJX64" s="473"/>
      <c r="AJY64" s="473"/>
      <c r="AJZ64" s="473"/>
      <c r="AKA64" s="473"/>
      <c r="AKB64" s="473"/>
      <c r="AKC64" s="473"/>
      <c r="AKD64" s="473"/>
      <c r="AKE64" s="473"/>
      <c r="AKF64" s="473"/>
      <c r="AKG64" s="473"/>
      <c r="AKH64" s="473"/>
      <c r="AKI64" s="473"/>
      <c r="AKJ64" s="473"/>
      <c r="AKK64" s="473"/>
      <c r="AKL64" s="473"/>
      <c r="AKM64" s="473"/>
      <c r="AKN64" s="473"/>
      <c r="AKO64" s="473"/>
      <c r="AKP64" s="473"/>
      <c r="AKQ64" s="473"/>
      <c r="AKR64" s="473"/>
      <c r="AKS64" s="473"/>
      <c r="AKT64" s="473"/>
      <c r="AKU64" s="473"/>
      <c r="AKV64" s="473"/>
      <c r="AKW64" s="473"/>
      <c r="AKX64" s="473"/>
      <c r="AKY64" s="473"/>
      <c r="AKZ64" s="473"/>
      <c r="ALA64" s="473"/>
      <c r="ALB64" s="473"/>
      <c r="ALC64" s="473"/>
      <c r="ALD64" s="473"/>
      <c r="ALE64" s="473"/>
      <c r="ALF64" s="473"/>
      <c r="ALG64" s="473"/>
      <c r="ALH64" s="473"/>
      <c r="ALI64" s="473"/>
      <c r="ALJ64" s="473"/>
      <c r="ALK64" s="473"/>
      <c r="ALL64" s="473"/>
      <c r="ALM64" s="473"/>
      <c r="ALN64" s="473"/>
      <c r="ALO64" s="473"/>
      <c r="ALP64" s="473"/>
      <c r="ALQ64" s="473"/>
      <c r="ALR64" s="473"/>
      <c r="ALS64" s="473"/>
      <c r="ALT64" s="473"/>
      <c r="ALU64" s="473"/>
      <c r="ALV64" s="473"/>
      <c r="ALW64" s="473"/>
      <c r="ALX64" s="473"/>
      <c r="ALY64" s="473"/>
      <c r="ALZ64" s="473"/>
      <c r="AMA64" s="473"/>
      <c r="AMB64" s="473"/>
      <c r="AMC64" s="473"/>
      <c r="AMD64" s="473"/>
      <c r="AME64" s="473"/>
      <c r="AMF64" s="473"/>
      <c r="AMG64" s="473"/>
      <c r="AMH64" s="473"/>
      <c r="AMI64" s="473"/>
      <c r="AMJ64" s="473"/>
      <c r="AMK64" s="473"/>
      <c r="AML64" s="473"/>
      <c r="AMM64" s="473"/>
      <c r="AMN64" s="473"/>
      <c r="AMO64" s="473"/>
      <c r="AMP64" s="473"/>
      <c r="AMQ64" s="473"/>
      <c r="AMR64" s="473"/>
      <c r="AMS64" s="473"/>
      <c r="AMT64" s="473"/>
      <c r="AMU64" s="473"/>
      <c r="AMV64" s="473"/>
      <c r="AMW64" s="473"/>
      <c r="AMX64" s="473"/>
      <c r="AMY64" s="473"/>
      <c r="AMZ64" s="473"/>
      <c r="ANA64" s="473"/>
      <c r="ANB64" s="473"/>
      <c r="ANC64" s="473"/>
      <c r="AND64" s="473"/>
      <c r="ANE64" s="473"/>
      <c r="ANF64" s="473"/>
      <c r="ANG64" s="473"/>
      <c r="ANH64" s="473"/>
      <c r="ANI64" s="473"/>
      <c r="ANJ64" s="473"/>
      <c r="ANK64" s="473"/>
      <c r="ANL64" s="473"/>
      <c r="ANM64" s="473"/>
      <c r="ANN64" s="473"/>
      <c r="ANO64" s="473"/>
      <c r="ANP64" s="473"/>
      <c r="ANQ64" s="473"/>
      <c r="ANR64" s="473"/>
      <c r="ANS64" s="473"/>
      <c r="ANT64" s="473"/>
      <c r="ANU64" s="473"/>
      <c r="ANV64" s="473"/>
      <c r="ANW64" s="473"/>
      <c r="ANX64" s="473"/>
      <c r="ANY64" s="473"/>
      <c r="ANZ64" s="473"/>
      <c r="AOA64" s="473"/>
      <c r="AOB64" s="473"/>
      <c r="AOC64" s="473"/>
      <c r="AOD64" s="473"/>
      <c r="AOE64" s="473"/>
      <c r="AOF64" s="473"/>
      <c r="AOG64" s="473"/>
      <c r="AOH64" s="473"/>
      <c r="AOI64" s="473"/>
      <c r="AOJ64" s="473"/>
      <c r="AOK64" s="473"/>
      <c r="AOL64" s="473"/>
      <c r="AOM64" s="473"/>
      <c r="AON64" s="473"/>
      <c r="AOO64" s="473"/>
      <c r="AOP64" s="473"/>
      <c r="AOQ64" s="473"/>
      <c r="AOR64" s="473"/>
      <c r="AOS64" s="473"/>
      <c r="AOT64" s="473"/>
      <c r="AOU64" s="473"/>
      <c r="AOV64" s="473"/>
      <c r="AOW64" s="473"/>
      <c r="AOX64" s="473"/>
      <c r="AOY64" s="473"/>
      <c r="AOZ64" s="473"/>
      <c r="APA64" s="473"/>
      <c r="APB64" s="473"/>
      <c r="APC64" s="473"/>
      <c r="APD64" s="473"/>
      <c r="APE64" s="473"/>
      <c r="APF64" s="473"/>
      <c r="APG64" s="473"/>
      <c r="APH64" s="473"/>
      <c r="API64" s="473"/>
      <c r="APJ64" s="473"/>
      <c r="APK64" s="473"/>
      <c r="APL64" s="473"/>
      <c r="APM64" s="473"/>
      <c r="APN64" s="473"/>
      <c r="APO64" s="473"/>
      <c r="APP64" s="473"/>
      <c r="APQ64" s="473"/>
      <c r="APR64" s="473"/>
      <c r="APS64" s="473"/>
      <c r="APT64" s="473"/>
      <c r="APU64" s="473"/>
      <c r="APV64" s="473"/>
      <c r="APW64" s="473"/>
      <c r="APX64" s="473"/>
      <c r="APY64" s="473"/>
      <c r="APZ64" s="473"/>
      <c r="AQA64" s="473"/>
      <c r="AQB64" s="473"/>
      <c r="AQC64" s="473"/>
      <c r="AQD64" s="473"/>
      <c r="AQE64" s="473"/>
      <c r="AQF64" s="473"/>
      <c r="AQG64" s="473"/>
      <c r="AQH64" s="473"/>
      <c r="AQI64" s="473"/>
      <c r="AQJ64" s="473"/>
      <c r="AQK64" s="473"/>
      <c r="AQL64" s="473"/>
      <c r="AQM64" s="473"/>
      <c r="AQN64" s="473"/>
      <c r="AQO64" s="473"/>
      <c r="AQP64" s="473"/>
      <c r="AQQ64" s="473"/>
      <c r="AQR64" s="473"/>
      <c r="AQS64" s="473"/>
      <c r="AQT64" s="473"/>
      <c r="AQU64" s="473"/>
      <c r="AQV64" s="473"/>
      <c r="AQW64" s="473"/>
      <c r="AQX64" s="473"/>
      <c r="AQY64" s="473"/>
      <c r="AQZ64" s="473"/>
      <c r="ARA64" s="473"/>
      <c r="ARB64" s="473"/>
      <c r="ARC64" s="473"/>
      <c r="ARD64" s="473"/>
      <c r="ARE64" s="473"/>
      <c r="ARF64" s="473"/>
      <c r="ARG64" s="473"/>
      <c r="ARH64" s="473"/>
      <c r="ARI64" s="473"/>
      <c r="ARJ64" s="473"/>
      <c r="ARK64" s="473"/>
      <c r="ARL64" s="473"/>
      <c r="ARM64" s="473"/>
      <c r="ARN64" s="473"/>
      <c r="ARO64" s="473"/>
      <c r="ARP64" s="473"/>
      <c r="ARQ64" s="473"/>
      <c r="ARR64" s="473"/>
      <c r="ARS64" s="473"/>
      <c r="ART64" s="473"/>
      <c r="ARU64" s="473"/>
      <c r="ARV64" s="473"/>
      <c r="ARW64" s="473"/>
      <c r="ARX64" s="473"/>
      <c r="ARY64" s="473"/>
      <c r="ARZ64" s="473"/>
      <c r="ASA64" s="473"/>
      <c r="ASB64" s="473"/>
      <c r="ASC64" s="473"/>
      <c r="ASD64" s="473"/>
      <c r="ASE64" s="473"/>
      <c r="ASF64" s="473"/>
      <c r="ASG64" s="473"/>
      <c r="ASH64" s="473"/>
      <c r="ASI64" s="473"/>
      <c r="ASJ64" s="473"/>
      <c r="ASK64" s="473"/>
      <c r="ASL64" s="473"/>
      <c r="ASM64" s="473"/>
      <c r="ASN64" s="473"/>
      <c r="ASO64" s="473"/>
      <c r="ASP64" s="473"/>
      <c r="ASQ64" s="473"/>
      <c r="ASR64" s="473"/>
      <c r="ASS64" s="473"/>
      <c r="AST64" s="473"/>
      <c r="ASU64" s="473"/>
      <c r="ASV64" s="473"/>
      <c r="ASW64" s="473"/>
      <c r="ASX64" s="473"/>
      <c r="ASY64" s="473"/>
      <c r="ASZ64" s="473"/>
      <c r="ATA64" s="473"/>
      <c r="ATB64" s="473"/>
      <c r="ATC64" s="473"/>
      <c r="ATD64" s="473"/>
      <c r="ATE64" s="473"/>
      <c r="ATF64" s="473"/>
      <c r="ATG64" s="473"/>
      <c r="ATH64" s="473"/>
      <c r="ATI64" s="473"/>
      <c r="ATJ64" s="473"/>
      <c r="ATK64" s="473"/>
      <c r="ATL64" s="473"/>
      <c r="ATM64" s="473"/>
      <c r="ATN64" s="473"/>
      <c r="ATO64" s="473"/>
      <c r="ATP64" s="473"/>
      <c r="ATQ64" s="473"/>
      <c r="ATR64" s="473"/>
      <c r="ATS64" s="473"/>
      <c r="ATT64" s="473"/>
      <c r="ATU64" s="473"/>
      <c r="ATV64" s="473"/>
      <c r="ATW64" s="473"/>
      <c r="ATX64" s="473"/>
      <c r="ATY64" s="473"/>
      <c r="ATZ64" s="473"/>
      <c r="AUA64" s="473"/>
      <c r="AUB64" s="473"/>
      <c r="AUC64" s="473"/>
      <c r="AUD64" s="473"/>
      <c r="AUE64" s="473"/>
      <c r="AUF64" s="473"/>
      <c r="AUG64" s="473"/>
      <c r="AUH64" s="473"/>
      <c r="AUI64" s="473"/>
      <c r="AUJ64" s="473"/>
      <c r="AUK64" s="473"/>
      <c r="AUL64" s="473"/>
      <c r="AUM64" s="473"/>
      <c r="AUN64" s="473"/>
      <c r="AUO64" s="473"/>
      <c r="AUP64" s="473"/>
      <c r="AUQ64" s="473"/>
      <c r="AUR64" s="473"/>
      <c r="AUS64" s="473"/>
      <c r="AUT64" s="473"/>
      <c r="AUU64" s="473"/>
      <c r="AUV64" s="473"/>
      <c r="AUW64" s="473"/>
      <c r="AUX64" s="473"/>
      <c r="AUY64" s="473"/>
      <c r="AUZ64" s="473"/>
      <c r="AVA64" s="473"/>
      <c r="AVB64" s="473"/>
      <c r="AVC64" s="473"/>
      <c r="AVD64" s="473"/>
      <c r="AVE64" s="473"/>
      <c r="AVF64" s="473"/>
      <c r="AVG64" s="473"/>
      <c r="AVH64" s="473"/>
      <c r="AVI64" s="473"/>
      <c r="AVJ64" s="473"/>
      <c r="AVK64" s="473"/>
      <c r="AVL64" s="473"/>
      <c r="AVM64" s="473"/>
      <c r="AVN64" s="473"/>
      <c r="AVO64" s="473"/>
      <c r="AVP64" s="473"/>
      <c r="AVQ64" s="473"/>
      <c r="AVR64" s="473"/>
      <c r="AVS64" s="473"/>
      <c r="AVT64" s="473"/>
      <c r="AVU64" s="473"/>
      <c r="AVV64" s="473"/>
      <c r="AVW64" s="473"/>
      <c r="AVX64" s="473"/>
      <c r="AVY64" s="473"/>
      <c r="AVZ64" s="473"/>
      <c r="AWA64" s="473"/>
      <c r="AWB64" s="473"/>
      <c r="AWC64" s="473"/>
      <c r="AWD64" s="473"/>
      <c r="AWE64" s="473"/>
      <c r="AWF64" s="473"/>
      <c r="AWG64" s="473"/>
      <c r="AWH64" s="473"/>
      <c r="AWI64" s="473"/>
      <c r="AWJ64" s="473"/>
      <c r="AWK64" s="473"/>
      <c r="AWL64" s="473"/>
      <c r="AWM64" s="473"/>
      <c r="AWN64" s="473"/>
      <c r="AWO64" s="473"/>
      <c r="AWP64" s="473"/>
      <c r="AWQ64" s="473"/>
      <c r="AWR64" s="473"/>
      <c r="AWS64" s="473"/>
      <c r="AWT64" s="473"/>
      <c r="AWU64" s="473"/>
      <c r="AWV64" s="473"/>
      <c r="AWW64" s="473"/>
      <c r="AWX64" s="473"/>
      <c r="AWY64" s="473"/>
      <c r="AWZ64" s="473"/>
      <c r="AXA64" s="473"/>
      <c r="AXB64" s="473"/>
      <c r="AXC64" s="473"/>
      <c r="AXD64" s="473"/>
      <c r="AXE64" s="473"/>
      <c r="AXF64" s="473"/>
      <c r="AXG64" s="473"/>
      <c r="AXH64" s="473"/>
      <c r="AXI64" s="473"/>
      <c r="AXJ64" s="473"/>
      <c r="AXK64" s="473"/>
      <c r="AXL64" s="473"/>
      <c r="AXM64" s="473"/>
      <c r="AXN64" s="473"/>
      <c r="AXO64" s="473"/>
      <c r="AXP64" s="473"/>
      <c r="AXQ64" s="473"/>
      <c r="AXR64" s="473"/>
      <c r="AXS64" s="473"/>
      <c r="AXT64" s="473"/>
      <c r="AXU64" s="473"/>
      <c r="AXV64" s="473"/>
      <c r="AXW64" s="473"/>
      <c r="AXX64" s="473"/>
      <c r="AXY64" s="473"/>
      <c r="AXZ64" s="473"/>
      <c r="AYA64" s="473"/>
      <c r="AYB64" s="473"/>
      <c r="AYC64" s="473"/>
      <c r="AYD64" s="473"/>
      <c r="AYE64" s="473"/>
      <c r="AYF64" s="473"/>
      <c r="AYG64" s="473"/>
      <c r="AYH64" s="473"/>
      <c r="AYI64" s="473"/>
      <c r="AYJ64" s="473"/>
      <c r="AYK64" s="473"/>
      <c r="AYL64" s="473"/>
      <c r="AYM64" s="473"/>
      <c r="AYN64" s="473"/>
      <c r="AYO64" s="473"/>
      <c r="AYP64" s="473"/>
      <c r="AYQ64" s="473"/>
      <c r="AYR64" s="473"/>
      <c r="AYS64" s="473"/>
      <c r="AYT64" s="473"/>
      <c r="AYU64" s="473"/>
      <c r="AYV64" s="473"/>
      <c r="AYW64" s="473"/>
      <c r="AYX64" s="473"/>
      <c r="AYY64" s="473"/>
      <c r="AYZ64" s="473"/>
      <c r="AZA64" s="473"/>
      <c r="AZB64" s="473"/>
      <c r="AZC64" s="473"/>
      <c r="AZD64" s="473"/>
      <c r="AZE64" s="473"/>
      <c r="AZF64" s="473"/>
      <c r="AZG64" s="473"/>
      <c r="AZH64" s="473"/>
      <c r="AZI64" s="473"/>
      <c r="AZJ64" s="473"/>
      <c r="AZK64" s="473"/>
      <c r="AZL64" s="473"/>
      <c r="AZM64" s="473"/>
      <c r="AZN64" s="473"/>
      <c r="AZO64" s="473"/>
      <c r="AZP64" s="473"/>
      <c r="AZQ64" s="473"/>
      <c r="AZR64" s="473"/>
      <c r="AZS64" s="473"/>
      <c r="AZT64" s="473"/>
      <c r="AZU64" s="473"/>
      <c r="AZV64" s="473"/>
      <c r="AZW64" s="473"/>
      <c r="AZX64" s="473"/>
      <c r="AZY64" s="473"/>
      <c r="AZZ64" s="473"/>
      <c r="BAA64" s="473"/>
      <c r="BAB64" s="473"/>
      <c r="BAC64" s="473"/>
      <c r="BAD64" s="473"/>
      <c r="BAE64" s="473"/>
      <c r="BAF64" s="473"/>
      <c r="BAG64" s="473"/>
      <c r="BAH64" s="473"/>
      <c r="BAI64" s="473"/>
      <c r="BAJ64" s="473"/>
      <c r="BAK64" s="473"/>
      <c r="BAL64" s="473"/>
      <c r="BAM64" s="473"/>
      <c r="BAN64" s="473"/>
      <c r="BAO64" s="473"/>
      <c r="BAP64" s="473"/>
      <c r="BAQ64" s="473"/>
      <c r="BAR64" s="473"/>
      <c r="BAS64" s="473"/>
      <c r="BAT64" s="473"/>
      <c r="BAU64" s="473"/>
      <c r="BAV64" s="473"/>
      <c r="BAW64" s="473"/>
      <c r="BAX64" s="473"/>
      <c r="BAY64" s="473"/>
      <c r="BAZ64" s="473"/>
      <c r="BBA64" s="473"/>
      <c r="BBB64" s="473"/>
      <c r="BBC64" s="473"/>
      <c r="BBD64" s="473"/>
      <c r="BBE64" s="473"/>
      <c r="BBF64" s="473"/>
      <c r="BBG64" s="473"/>
      <c r="BBH64" s="473"/>
      <c r="BBI64" s="473"/>
      <c r="BBJ64" s="473"/>
      <c r="BBK64" s="473"/>
      <c r="BBL64" s="473"/>
      <c r="BBM64" s="473"/>
      <c r="BBN64" s="473"/>
      <c r="BBO64" s="473"/>
      <c r="BBP64" s="473"/>
      <c r="BBQ64" s="473"/>
      <c r="BBR64" s="473"/>
      <c r="BBS64" s="473"/>
      <c r="BBT64" s="473"/>
      <c r="BBU64" s="473"/>
      <c r="BBV64" s="473"/>
      <c r="BBW64" s="473"/>
      <c r="BBX64" s="473"/>
      <c r="BBY64" s="473"/>
      <c r="BBZ64" s="473"/>
      <c r="BCA64" s="473"/>
      <c r="BCB64" s="473"/>
      <c r="BCC64" s="473"/>
      <c r="BCD64" s="473"/>
      <c r="BCE64" s="473"/>
      <c r="BCF64" s="473"/>
      <c r="BCG64" s="473"/>
      <c r="BCH64" s="473"/>
      <c r="BCI64" s="473"/>
      <c r="BCJ64" s="473"/>
      <c r="BCK64" s="473"/>
      <c r="BCL64" s="473"/>
      <c r="BCM64" s="473"/>
      <c r="BCN64" s="473"/>
      <c r="BCO64" s="473"/>
      <c r="BCP64" s="473"/>
      <c r="BCQ64" s="473"/>
      <c r="BCR64" s="473"/>
      <c r="BCS64" s="473"/>
      <c r="BCT64" s="473"/>
      <c r="BCU64" s="473"/>
      <c r="BCV64" s="473"/>
      <c r="BCW64" s="473"/>
      <c r="BCX64" s="473"/>
      <c r="BCY64" s="473"/>
      <c r="BCZ64" s="473"/>
      <c r="BDA64" s="473"/>
      <c r="BDB64" s="473"/>
      <c r="BDC64" s="473"/>
      <c r="BDD64" s="473"/>
      <c r="BDE64" s="473"/>
      <c r="BDF64" s="473"/>
      <c r="BDG64" s="473"/>
      <c r="BDH64" s="473"/>
      <c r="BDI64" s="473"/>
      <c r="BDJ64" s="473"/>
      <c r="BDK64" s="473"/>
      <c r="BDL64" s="473"/>
      <c r="BDM64" s="473"/>
      <c r="BDN64" s="473"/>
      <c r="BDO64" s="473"/>
      <c r="BDP64" s="473"/>
      <c r="BDQ64" s="473"/>
      <c r="BDR64" s="473"/>
      <c r="BDS64" s="473"/>
      <c r="BDT64" s="473"/>
      <c r="BDU64" s="473"/>
      <c r="BDV64" s="473"/>
      <c r="BDW64" s="473"/>
      <c r="BDX64" s="473"/>
      <c r="BDY64" s="473"/>
      <c r="BDZ64" s="473"/>
      <c r="BEA64" s="473"/>
      <c r="BEB64" s="473"/>
      <c r="BEC64" s="473"/>
      <c r="BED64" s="473"/>
      <c r="BEE64" s="473"/>
      <c r="BEF64" s="473"/>
      <c r="BEG64" s="473"/>
      <c r="BEH64" s="473"/>
      <c r="BEI64" s="473"/>
      <c r="BEJ64" s="473"/>
      <c r="BEK64" s="473"/>
      <c r="BEL64" s="473"/>
      <c r="BEM64" s="473"/>
      <c r="BEN64" s="473"/>
      <c r="BEO64" s="473"/>
      <c r="BEP64" s="473"/>
      <c r="BEQ64" s="473"/>
      <c r="BER64" s="473"/>
      <c r="BES64" s="473"/>
      <c r="BET64" s="473"/>
      <c r="BEU64" s="473"/>
      <c r="BEV64" s="473"/>
      <c r="BEW64" s="473"/>
      <c r="BEX64" s="473"/>
      <c r="BEY64" s="473"/>
      <c r="BEZ64" s="473"/>
      <c r="BFA64" s="473"/>
      <c r="BFB64" s="473"/>
      <c r="BFC64" s="473"/>
      <c r="BFD64" s="473"/>
      <c r="BFE64" s="473"/>
      <c r="BFF64" s="473"/>
      <c r="BFG64" s="473"/>
      <c r="BFH64" s="473"/>
      <c r="BFI64" s="473"/>
      <c r="BFJ64" s="473"/>
      <c r="BFK64" s="473"/>
      <c r="BFL64" s="473"/>
      <c r="BFM64" s="473"/>
      <c r="BFN64" s="473"/>
      <c r="BFO64" s="473"/>
      <c r="BFP64" s="473"/>
      <c r="BFQ64" s="473"/>
      <c r="BFR64" s="473"/>
      <c r="BFS64" s="473"/>
      <c r="BFT64" s="473"/>
      <c r="BFU64" s="473"/>
      <c r="BFV64" s="473"/>
      <c r="BFW64" s="473"/>
      <c r="BFX64" s="473"/>
      <c r="BFY64" s="473"/>
      <c r="BFZ64" s="473"/>
      <c r="BGA64" s="473"/>
      <c r="BGB64" s="473"/>
      <c r="BGC64" s="473"/>
      <c r="BGD64" s="473"/>
      <c r="BGE64" s="473"/>
      <c r="BGF64" s="473"/>
      <c r="BGG64" s="473"/>
      <c r="BGH64" s="473"/>
      <c r="BGI64" s="473"/>
      <c r="BGJ64" s="473"/>
      <c r="BGK64" s="473"/>
      <c r="BGL64" s="473"/>
      <c r="BGM64" s="473"/>
      <c r="BGN64" s="473"/>
      <c r="BGO64" s="473"/>
      <c r="BGP64" s="473"/>
      <c r="BGQ64" s="473"/>
      <c r="BGR64" s="473"/>
      <c r="BGS64" s="473"/>
      <c r="BGT64" s="473"/>
      <c r="BGU64" s="473"/>
      <c r="BGV64" s="473"/>
      <c r="BGW64" s="473"/>
      <c r="BGX64" s="473"/>
      <c r="BGY64" s="473"/>
      <c r="BGZ64" s="473"/>
      <c r="BHA64" s="473"/>
      <c r="BHB64" s="473"/>
      <c r="BHC64" s="473"/>
      <c r="BHD64" s="473"/>
      <c r="BHE64" s="473"/>
      <c r="BHF64" s="473"/>
      <c r="BHG64" s="473"/>
      <c r="BHH64" s="473"/>
      <c r="BHI64" s="473"/>
      <c r="BHJ64" s="473"/>
      <c r="BHK64" s="473"/>
      <c r="BHL64" s="473"/>
      <c r="BHM64" s="473"/>
      <c r="BHN64" s="473"/>
      <c r="BHO64" s="473"/>
      <c r="BHP64" s="473"/>
      <c r="BHQ64" s="473"/>
      <c r="BHR64" s="473"/>
      <c r="BHS64" s="473"/>
      <c r="BHT64" s="473"/>
      <c r="BHU64" s="473"/>
      <c r="BHV64" s="473"/>
      <c r="BHW64" s="473"/>
      <c r="BHX64" s="473"/>
      <c r="BHY64" s="473"/>
      <c r="BHZ64" s="473"/>
      <c r="BIA64" s="473"/>
      <c r="BIB64" s="473"/>
      <c r="BIC64" s="473"/>
      <c r="BID64" s="473"/>
      <c r="BIE64" s="473"/>
      <c r="BIF64" s="473"/>
      <c r="BIG64" s="473"/>
      <c r="BIH64" s="473"/>
      <c r="BII64" s="473"/>
      <c r="BIJ64" s="473"/>
      <c r="BIK64" s="473"/>
      <c r="BIL64" s="473"/>
      <c r="BIM64" s="473"/>
      <c r="BIN64" s="473"/>
      <c r="BIO64" s="473"/>
      <c r="BIP64" s="473"/>
      <c r="BIQ64" s="473"/>
      <c r="BIR64" s="473"/>
      <c r="BIS64" s="473"/>
      <c r="BIT64" s="473"/>
      <c r="BIU64" s="473"/>
      <c r="BIV64" s="473"/>
      <c r="BIW64" s="473"/>
      <c r="BIX64" s="473"/>
      <c r="BIY64" s="473"/>
      <c r="BIZ64" s="473"/>
      <c r="BJA64" s="473"/>
      <c r="BJB64" s="473"/>
      <c r="BJC64" s="473"/>
      <c r="BJD64" s="473"/>
      <c r="BJE64" s="473"/>
      <c r="BJF64" s="473"/>
      <c r="BJG64" s="473"/>
      <c r="BJH64" s="473"/>
      <c r="BJI64" s="473"/>
      <c r="BJJ64" s="473"/>
      <c r="BJK64" s="473"/>
      <c r="BJL64" s="473"/>
      <c r="BJM64" s="473"/>
      <c r="BJN64" s="473"/>
      <c r="BJO64" s="473"/>
      <c r="BJP64" s="473"/>
      <c r="BJQ64" s="473"/>
      <c r="BJR64" s="473"/>
      <c r="BJS64" s="473"/>
      <c r="BJT64" s="473"/>
      <c r="BJU64" s="473"/>
      <c r="BJV64" s="473"/>
      <c r="BJW64" s="473"/>
      <c r="BJX64" s="473"/>
      <c r="BJY64" s="473"/>
      <c r="BJZ64" s="473"/>
      <c r="BKA64" s="473"/>
      <c r="BKB64" s="473"/>
      <c r="BKC64" s="473"/>
      <c r="BKD64" s="473"/>
      <c r="BKE64" s="473"/>
      <c r="BKF64" s="473"/>
      <c r="BKG64" s="473"/>
      <c r="BKH64" s="473"/>
      <c r="BKI64" s="473"/>
      <c r="BKJ64" s="473"/>
      <c r="BKK64" s="473"/>
      <c r="BKL64" s="473"/>
      <c r="BKM64" s="473"/>
      <c r="BKN64" s="473"/>
      <c r="BKO64" s="473"/>
      <c r="BKP64" s="473"/>
      <c r="BKQ64" s="473"/>
      <c r="BKR64" s="473"/>
      <c r="BKS64" s="473"/>
      <c r="BKT64" s="473"/>
      <c r="BKU64" s="473"/>
      <c r="BKV64" s="473"/>
      <c r="BKW64" s="473"/>
      <c r="BKX64" s="473"/>
      <c r="BKY64" s="473"/>
      <c r="BKZ64" s="473"/>
      <c r="BLA64" s="473"/>
      <c r="BLB64" s="473"/>
      <c r="BLC64" s="473"/>
      <c r="BLD64" s="473"/>
      <c r="BLE64" s="473"/>
      <c r="BLF64" s="473"/>
      <c r="BLG64" s="473"/>
      <c r="BLH64" s="473"/>
      <c r="BLI64" s="473"/>
      <c r="BLJ64" s="473"/>
      <c r="BLK64" s="473"/>
      <c r="BLL64" s="473"/>
      <c r="BLM64" s="473"/>
      <c r="BLN64" s="473"/>
      <c r="BLO64" s="473"/>
      <c r="BLP64" s="473"/>
      <c r="BLQ64" s="473"/>
      <c r="BLR64" s="473"/>
      <c r="BLS64" s="473"/>
      <c r="BLT64" s="473"/>
      <c r="BLU64" s="473"/>
      <c r="BLV64" s="473"/>
      <c r="BLW64" s="473"/>
      <c r="BLX64" s="473"/>
      <c r="BLY64" s="473"/>
      <c r="BLZ64" s="473"/>
      <c r="BMA64" s="473"/>
      <c r="BMB64" s="473"/>
      <c r="BMC64" s="473"/>
      <c r="BMD64" s="473"/>
      <c r="BME64" s="473"/>
      <c r="BMF64" s="473"/>
      <c r="BMG64" s="473"/>
      <c r="BMH64" s="473"/>
      <c r="BMI64" s="473"/>
      <c r="BMJ64" s="473"/>
      <c r="BMK64" s="473"/>
      <c r="BML64" s="473"/>
      <c r="BMM64" s="473"/>
      <c r="BMN64" s="473"/>
      <c r="BMO64" s="473"/>
      <c r="BMP64" s="473"/>
      <c r="BMQ64" s="473"/>
      <c r="BMR64" s="473"/>
      <c r="BMS64" s="473"/>
      <c r="BMT64" s="473"/>
      <c r="BMU64" s="473"/>
      <c r="BMV64" s="473"/>
      <c r="BMW64" s="473"/>
      <c r="BMX64" s="473"/>
      <c r="BMY64" s="473"/>
      <c r="BMZ64" s="473"/>
      <c r="BNA64" s="473"/>
      <c r="BNB64" s="473"/>
      <c r="BNC64" s="473"/>
      <c r="BND64" s="473"/>
      <c r="BNE64" s="473"/>
      <c r="BNF64" s="473"/>
      <c r="BNG64" s="473"/>
      <c r="BNH64" s="473"/>
      <c r="BNI64" s="473"/>
      <c r="BNJ64" s="473"/>
      <c r="BNK64" s="473"/>
      <c r="BNL64" s="473"/>
      <c r="BNM64" s="473"/>
      <c r="BNN64" s="473"/>
      <c r="BNO64" s="473"/>
      <c r="BNP64" s="473"/>
      <c r="BNQ64" s="473"/>
      <c r="BNR64" s="473"/>
      <c r="BNS64" s="473"/>
      <c r="BNT64" s="473"/>
      <c r="BNU64" s="473"/>
      <c r="BNV64" s="473"/>
      <c r="BNW64" s="473"/>
      <c r="BNX64" s="473"/>
      <c r="BNY64" s="473"/>
      <c r="BNZ64" s="473"/>
      <c r="BOA64" s="473"/>
      <c r="BOB64" s="473"/>
      <c r="BOC64" s="473"/>
      <c r="BOD64" s="473"/>
      <c r="BOE64" s="473"/>
      <c r="BOF64" s="473"/>
      <c r="BOG64" s="473"/>
      <c r="BOH64" s="473"/>
      <c r="BOI64" s="473"/>
      <c r="BOJ64" s="473"/>
      <c r="BOK64" s="473"/>
      <c r="BOL64" s="473"/>
      <c r="BOM64" s="473"/>
      <c r="BON64" s="473"/>
      <c r="BOO64" s="473"/>
      <c r="BOP64" s="473"/>
      <c r="BOQ64" s="473"/>
      <c r="BOR64" s="473"/>
      <c r="BOS64" s="473"/>
      <c r="BOT64" s="473"/>
      <c r="BOU64" s="473"/>
      <c r="BOV64" s="473"/>
      <c r="BOW64" s="473"/>
      <c r="BOX64" s="473"/>
      <c r="BOY64" s="473"/>
      <c r="BOZ64" s="473"/>
      <c r="BPA64" s="473"/>
      <c r="BPB64" s="473"/>
      <c r="BPC64" s="473"/>
      <c r="BPD64" s="473"/>
      <c r="BPE64" s="473"/>
      <c r="BPF64" s="473"/>
      <c r="BPG64" s="473"/>
      <c r="BPH64" s="473"/>
      <c r="BPI64" s="473"/>
      <c r="BPJ64" s="473"/>
      <c r="BPK64" s="473"/>
      <c r="BPL64" s="473"/>
      <c r="BPM64" s="473"/>
      <c r="BPN64" s="473"/>
      <c r="BPO64" s="473"/>
      <c r="BPP64" s="473"/>
      <c r="BPQ64" s="473"/>
      <c r="BPR64" s="473"/>
      <c r="BPS64" s="473"/>
      <c r="BPT64" s="473"/>
      <c r="BPU64" s="473"/>
      <c r="BPV64" s="473"/>
      <c r="BPW64" s="473"/>
      <c r="BPX64" s="473"/>
      <c r="BPY64" s="473"/>
      <c r="BPZ64" s="473"/>
      <c r="BQA64" s="473"/>
      <c r="BQB64" s="473"/>
      <c r="BQC64" s="473"/>
      <c r="BQD64" s="473"/>
      <c r="BQE64" s="473"/>
      <c r="BQF64" s="473"/>
      <c r="BQG64" s="473"/>
      <c r="BQH64" s="473"/>
      <c r="BQI64" s="473"/>
      <c r="BQJ64" s="473"/>
      <c r="BQK64" s="473"/>
      <c r="BQL64" s="473"/>
      <c r="BQM64" s="473"/>
      <c r="BQN64" s="473"/>
      <c r="BQO64" s="473"/>
      <c r="BQP64" s="473"/>
      <c r="BQQ64" s="473"/>
      <c r="BQR64" s="473"/>
      <c r="BQS64" s="473"/>
      <c r="BQT64" s="473"/>
      <c r="BQU64" s="473"/>
      <c r="BQV64" s="473"/>
      <c r="BQW64" s="473"/>
      <c r="BQX64" s="473"/>
      <c r="BQY64" s="473"/>
      <c r="BQZ64" s="473"/>
      <c r="BRA64" s="473"/>
      <c r="BRB64" s="473"/>
      <c r="BRC64" s="473"/>
      <c r="BRD64" s="473"/>
      <c r="BRE64" s="473"/>
      <c r="BRF64" s="473"/>
      <c r="BRG64" s="473"/>
      <c r="BRH64" s="473"/>
      <c r="BRI64" s="473"/>
      <c r="BRJ64" s="473"/>
      <c r="BRK64" s="473"/>
      <c r="BRL64" s="473"/>
      <c r="BRM64" s="473"/>
      <c r="BRN64" s="473"/>
      <c r="BRO64" s="473"/>
      <c r="BRP64" s="473"/>
      <c r="BRQ64" s="473"/>
      <c r="BRR64" s="473"/>
      <c r="BRS64" s="473"/>
      <c r="BRT64" s="473"/>
      <c r="BRU64" s="473"/>
      <c r="BRV64" s="473"/>
      <c r="BRW64" s="473"/>
      <c r="BRX64" s="473"/>
      <c r="BRY64" s="473"/>
      <c r="BRZ64" s="473"/>
      <c r="BSA64" s="473"/>
      <c r="BSB64" s="473"/>
      <c r="BSC64" s="473"/>
      <c r="BSD64" s="473"/>
      <c r="BSE64" s="473"/>
      <c r="BSF64" s="473"/>
      <c r="BSG64" s="473"/>
      <c r="BSH64" s="473"/>
      <c r="BSI64" s="473"/>
      <c r="BSJ64" s="473"/>
      <c r="BSK64" s="473"/>
      <c r="BSL64" s="473"/>
      <c r="BSM64" s="473"/>
      <c r="BSN64" s="473"/>
      <c r="BSO64" s="473"/>
      <c r="BSP64" s="473"/>
      <c r="BSQ64" s="473"/>
      <c r="BSR64" s="473"/>
      <c r="BSS64" s="473"/>
      <c r="BST64" s="473"/>
      <c r="BSU64" s="473"/>
      <c r="BSV64" s="473"/>
      <c r="BSW64" s="473"/>
      <c r="BSX64" s="473"/>
      <c r="BSY64" s="473"/>
      <c r="BSZ64" s="473"/>
      <c r="BTA64" s="473"/>
      <c r="BTB64" s="473"/>
      <c r="BTC64" s="473"/>
      <c r="BTD64" s="473"/>
      <c r="BTE64" s="473"/>
      <c r="BTF64" s="473"/>
      <c r="BTG64" s="473"/>
      <c r="BTH64" s="473"/>
      <c r="BTI64" s="473"/>
      <c r="BTJ64" s="473"/>
      <c r="BTK64" s="473"/>
      <c r="BTL64" s="473"/>
      <c r="BTM64" s="473"/>
      <c r="BTN64" s="473"/>
      <c r="BTO64" s="473"/>
      <c r="BTP64" s="473"/>
      <c r="BTQ64" s="473"/>
      <c r="BTR64" s="473"/>
      <c r="BTS64" s="473"/>
      <c r="BTT64" s="473"/>
      <c r="BTU64" s="473"/>
      <c r="BTV64" s="473"/>
      <c r="BTW64" s="473"/>
      <c r="BTX64" s="473"/>
      <c r="BTY64" s="473"/>
      <c r="BTZ64" s="473"/>
      <c r="BUA64" s="473"/>
      <c r="BUB64" s="473"/>
      <c r="BUC64" s="473"/>
      <c r="BUD64" s="473"/>
      <c r="BUE64" s="473"/>
      <c r="BUF64" s="473"/>
      <c r="BUG64" s="473"/>
      <c r="BUH64" s="473"/>
      <c r="BUI64" s="473"/>
      <c r="BUJ64" s="473"/>
      <c r="BUK64" s="473"/>
      <c r="BUL64" s="473"/>
      <c r="BUM64" s="473"/>
      <c r="BUN64" s="473"/>
      <c r="BUO64" s="473"/>
      <c r="BUP64" s="473"/>
      <c r="BUQ64" s="473"/>
      <c r="BUR64" s="473"/>
      <c r="BUS64" s="473"/>
      <c r="BUT64" s="473"/>
      <c r="BUU64" s="473"/>
      <c r="BUV64" s="473"/>
      <c r="BUW64" s="473"/>
      <c r="BUX64" s="473"/>
      <c r="BUY64" s="473"/>
      <c r="BUZ64" s="473"/>
      <c r="BVA64" s="473"/>
      <c r="BVB64" s="473"/>
      <c r="BVC64" s="473"/>
      <c r="BVD64" s="473"/>
      <c r="BVE64" s="473"/>
      <c r="BVF64" s="473"/>
      <c r="BVG64" s="473"/>
      <c r="BVH64" s="473"/>
      <c r="BVI64" s="473"/>
      <c r="BVJ64" s="473"/>
      <c r="BVK64" s="473"/>
      <c r="BVL64" s="473"/>
      <c r="BVM64" s="473"/>
      <c r="BVN64" s="473"/>
      <c r="BVO64" s="473"/>
      <c r="BVP64" s="473"/>
      <c r="BVQ64" s="473"/>
      <c r="BVR64" s="473"/>
      <c r="BVS64" s="473"/>
      <c r="BVT64" s="473"/>
      <c r="BVU64" s="473"/>
      <c r="BVV64" s="473"/>
      <c r="BVW64" s="473"/>
      <c r="BVX64" s="473"/>
      <c r="BVY64" s="473"/>
      <c r="BVZ64" s="473"/>
      <c r="BWA64" s="473"/>
      <c r="BWB64" s="473"/>
      <c r="BWC64" s="473"/>
      <c r="BWD64" s="473"/>
      <c r="BWE64" s="473"/>
      <c r="BWF64" s="473"/>
      <c r="BWG64" s="473"/>
      <c r="BWH64" s="473"/>
      <c r="BWI64" s="473"/>
      <c r="BWJ64" s="473"/>
      <c r="BWK64" s="473"/>
      <c r="BWL64" s="473"/>
      <c r="BWM64" s="473"/>
      <c r="BWN64" s="473"/>
      <c r="BWO64" s="473"/>
      <c r="BWP64" s="473"/>
      <c r="BWQ64" s="473"/>
      <c r="BWR64" s="473"/>
      <c r="BWS64" s="473"/>
      <c r="BWT64" s="473"/>
      <c r="BWU64" s="473"/>
      <c r="BWV64" s="473"/>
      <c r="BWW64" s="473"/>
      <c r="BWX64" s="473"/>
      <c r="BWY64" s="473"/>
      <c r="BWZ64" s="473"/>
      <c r="BXA64" s="473"/>
      <c r="BXB64" s="473"/>
      <c r="BXC64" s="473"/>
      <c r="BXD64" s="473"/>
      <c r="BXE64" s="473"/>
      <c r="BXF64" s="473"/>
      <c r="BXG64" s="473"/>
      <c r="BXH64" s="473"/>
      <c r="BXI64" s="473"/>
      <c r="BXJ64" s="473"/>
      <c r="BXK64" s="473"/>
      <c r="BXL64" s="473"/>
      <c r="BXM64" s="473"/>
      <c r="BXN64" s="473"/>
      <c r="BXO64" s="473"/>
      <c r="BXP64" s="473"/>
      <c r="BXQ64" s="473"/>
      <c r="BXR64" s="473"/>
      <c r="BXS64" s="473"/>
      <c r="BXT64" s="473"/>
      <c r="BXU64" s="473"/>
      <c r="BXV64" s="473"/>
      <c r="BXW64" s="473"/>
      <c r="BXX64" s="473"/>
      <c r="BXY64" s="473"/>
      <c r="BXZ64" s="473"/>
      <c r="BYA64" s="473"/>
      <c r="BYB64" s="473"/>
      <c r="BYC64" s="473"/>
      <c r="BYD64" s="473"/>
      <c r="BYE64" s="473"/>
      <c r="BYF64" s="473"/>
      <c r="BYG64" s="473"/>
      <c r="BYH64" s="473"/>
      <c r="BYI64" s="473"/>
      <c r="BYJ64" s="473"/>
      <c r="BYK64" s="473"/>
      <c r="BYL64" s="473"/>
      <c r="BYM64" s="473"/>
      <c r="BYN64" s="473"/>
      <c r="BYO64" s="473"/>
      <c r="BYP64" s="473"/>
      <c r="BYQ64" s="473"/>
      <c r="BYR64" s="473"/>
      <c r="BYS64" s="473"/>
      <c r="BYT64" s="473"/>
      <c r="BYU64" s="473"/>
      <c r="BYV64" s="473"/>
      <c r="BYW64" s="473"/>
      <c r="BYX64" s="473"/>
      <c r="BYY64" s="473"/>
      <c r="BYZ64" s="473"/>
      <c r="BZA64" s="473"/>
      <c r="BZB64" s="473"/>
      <c r="BZC64" s="473"/>
      <c r="BZD64" s="473"/>
      <c r="BZE64" s="473"/>
      <c r="BZF64" s="473"/>
      <c r="BZG64" s="473"/>
      <c r="BZH64" s="473"/>
      <c r="BZI64" s="473"/>
      <c r="BZJ64" s="473"/>
      <c r="BZK64" s="473"/>
      <c r="BZL64" s="473"/>
      <c r="BZM64" s="473"/>
      <c r="BZN64" s="473"/>
      <c r="BZO64" s="473"/>
      <c r="BZP64" s="473"/>
      <c r="BZQ64" s="473"/>
      <c r="BZR64" s="473"/>
      <c r="BZS64" s="473"/>
      <c r="BZT64" s="473"/>
      <c r="BZU64" s="473"/>
      <c r="BZV64" s="473"/>
      <c r="BZW64" s="473"/>
      <c r="BZX64" s="473"/>
      <c r="BZY64" s="473"/>
      <c r="BZZ64" s="473"/>
      <c r="CAA64" s="473"/>
      <c r="CAB64" s="473"/>
      <c r="CAC64" s="473"/>
      <c r="CAD64" s="473"/>
      <c r="CAE64" s="473"/>
      <c r="CAF64" s="473"/>
      <c r="CAG64" s="473"/>
      <c r="CAH64" s="473"/>
      <c r="CAI64" s="473"/>
      <c r="CAJ64" s="473"/>
      <c r="CAK64" s="473"/>
      <c r="CAL64" s="473"/>
      <c r="CAM64" s="473"/>
      <c r="CAN64" s="473"/>
      <c r="CAO64" s="473"/>
      <c r="CAP64" s="473"/>
      <c r="CAQ64" s="473"/>
      <c r="CAR64" s="473"/>
      <c r="CAS64" s="473"/>
      <c r="CAT64" s="473"/>
      <c r="CAU64" s="473"/>
      <c r="CAV64" s="473"/>
      <c r="CAW64" s="473"/>
      <c r="CAX64" s="473"/>
      <c r="CAY64" s="473"/>
      <c r="CAZ64" s="473"/>
      <c r="CBA64" s="473"/>
      <c r="CBB64" s="473"/>
      <c r="CBC64" s="473"/>
      <c r="CBD64" s="473"/>
      <c r="CBE64" s="473"/>
      <c r="CBF64" s="473"/>
      <c r="CBG64" s="473"/>
      <c r="CBH64" s="473"/>
      <c r="CBI64" s="473"/>
      <c r="CBJ64" s="473"/>
      <c r="CBK64" s="473"/>
      <c r="CBL64" s="473"/>
      <c r="CBM64" s="473"/>
      <c r="CBN64" s="473"/>
      <c r="CBO64" s="473"/>
      <c r="CBP64" s="473"/>
      <c r="CBQ64" s="473"/>
      <c r="CBR64" s="473"/>
      <c r="CBS64" s="473"/>
      <c r="CBT64" s="473"/>
      <c r="CBU64" s="473"/>
      <c r="CBV64" s="473"/>
      <c r="CBW64" s="473"/>
      <c r="CBX64" s="473"/>
      <c r="CBY64" s="473"/>
      <c r="CBZ64" s="473"/>
      <c r="CCA64" s="473"/>
      <c r="CCB64" s="473"/>
      <c r="CCC64" s="473"/>
      <c r="CCD64" s="473"/>
      <c r="CCE64" s="473"/>
      <c r="CCF64" s="473"/>
      <c r="CCG64" s="473"/>
      <c r="CCH64" s="473"/>
      <c r="CCI64" s="473"/>
      <c r="CCJ64" s="473"/>
      <c r="CCK64" s="473"/>
      <c r="CCL64" s="473"/>
      <c r="CCM64" s="473"/>
      <c r="CCN64" s="473"/>
      <c r="CCO64" s="473"/>
      <c r="CCP64" s="473"/>
      <c r="CCQ64" s="473"/>
      <c r="CCR64" s="473"/>
      <c r="CCS64" s="473"/>
      <c r="CCT64" s="473"/>
      <c r="CCU64" s="473"/>
      <c r="CCV64" s="473"/>
      <c r="CCW64" s="473"/>
      <c r="CCX64" s="473"/>
      <c r="CCY64" s="473"/>
      <c r="CCZ64" s="473"/>
      <c r="CDA64" s="473"/>
      <c r="CDB64" s="473"/>
      <c r="CDC64" s="473"/>
      <c r="CDD64" s="473"/>
      <c r="CDE64" s="473"/>
      <c r="CDF64" s="473"/>
      <c r="CDG64" s="473"/>
      <c r="CDH64" s="473"/>
      <c r="CDI64" s="473"/>
      <c r="CDJ64" s="473"/>
      <c r="CDK64" s="473"/>
      <c r="CDL64" s="473"/>
      <c r="CDM64" s="473"/>
      <c r="CDN64" s="473"/>
      <c r="CDO64" s="473"/>
      <c r="CDP64" s="473"/>
      <c r="CDQ64" s="473"/>
      <c r="CDR64" s="473"/>
      <c r="CDS64" s="473"/>
      <c r="CDT64" s="473"/>
      <c r="CDU64" s="473"/>
      <c r="CDV64" s="473"/>
      <c r="CDW64" s="473"/>
      <c r="CDX64" s="473"/>
      <c r="CDY64" s="473"/>
      <c r="CDZ64" s="473"/>
      <c r="CEA64" s="473"/>
      <c r="CEB64" s="473"/>
      <c r="CEC64" s="473"/>
      <c r="CED64" s="473"/>
      <c r="CEE64" s="473"/>
      <c r="CEF64" s="473"/>
      <c r="CEG64" s="473"/>
      <c r="CEH64" s="473"/>
      <c r="CEI64" s="473"/>
      <c r="CEJ64" s="473"/>
      <c r="CEK64" s="473"/>
      <c r="CEL64" s="473"/>
      <c r="CEM64" s="473"/>
      <c r="CEN64" s="473"/>
      <c r="CEO64" s="473"/>
      <c r="CEP64" s="473"/>
      <c r="CEQ64" s="473"/>
      <c r="CER64" s="473"/>
      <c r="CES64" s="473"/>
      <c r="CET64" s="473"/>
      <c r="CEU64" s="473"/>
      <c r="CEV64" s="473"/>
      <c r="CEW64" s="473"/>
      <c r="CEX64" s="473"/>
      <c r="CEY64" s="473"/>
      <c r="CEZ64" s="473"/>
      <c r="CFA64" s="473"/>
      <c r="CFB64" s="473"/>
      <c r="CFC64" s="473"/>
      <c r="CFD64" s="473"/>
      <c r="CFE64" s="473"/>
      <c r="CFF64" s="473"/>
      <c r="CFG64" s="473"/>
      <c r="CFH64" s="473"/>
      <c r="CFI64" s="473"/>
      <c r="CFJ64" s="473"/>
      <c r="CFK64" s="473"/>
      <c r="CFL64" s="473"/>
      <c r="CFM64" s="473"/>
      <c r="CFN64" s="473"/>
      <c r="CFO64" s="473"/>
      <c r="CFP64" s="473"/>
      <c r="CFQ64" s="473"/>
      <c r="CFR64" s="473"/>
      <c r="CFS64" s="473"/>
      <c r="CFT64" s="473"/>
      <c r="CFU64" s="473"/>
      <c r="CFV64" s="473"/>
      <c r="CFW64" s="473"/>
      <c r="CFX64" s="473"/>
      <c r="CFY64" s="473"/>
      <c r="CFZ64" s="473"/>
      <c r="CGA64" s="473"/>
      <c r="CGB64" s="473"/>
      <c r="CGC64" s="473"/>
      <c r="CGD64" s="473"/>
      <c r="CGE64" s="473"/>
      <c r="CGF64" s="473"/>
      <c r="CGG64" s="473"/>
      <c r="CGH64" s="473"/>
      <c r="CGI64" s="473"/>
      <c r="CGJ64" s="473"/>
      <c r="CGK64" s="473"/>
      <c r="CGL64" s="473"/>
      <c r="CGM64" s="473"/>
      <c r="CGN64" s="473"/>
      <c r="CGO64" s="473"/>
      <c r="CGP64" s="473"/>
      <c r="CGQ64" s="473"/>
      <c r="CGR64" s="473"/>
      <c r="CGS64" s="473"/>
      <c r="CGT64" s="473"/>
      <c r="CGU64" s="473"/>
      <c r="CGV64" s="473"/>
      <c r="CGW64" s="473"/>
      <c r="CGX64" s="473"/>
      <c r="CGY64" s="473"/>
      <c r="CGZ64" s="473"/>
      <c r="CHA64" s="473"/>
      <c r="CHB64" s="473"/>
      <c r="CHC64" s="473"/>
      <c r="CHD64" s="473"/>
      <c r="CHE64" s="473"/>
      <c r="CHF64" s="473"/>
      <c r="CHG64" s="473"/>
      <c r="CHH64" s="473"/>
      <c r="CHI64" s="473"/>
      <c r="CHJ64" s="473"/>
      <c r="CHK64" s="473"/>
      <c r="CHL64" s="473"/>
      <c r="CHM64" s="473"/>
      <c r="CHN64" s="473"/>
      <c r="CHO64" s="473"/>
      <c r="CHP64" s="473"/>
      <c r="CHQ64" s="473"/>
      <c r="CHR64" s="473"/>
      <c r="CHS64" s="473"/>
      <c r="CHT64" s="473"/>
      <c r="CHU64" s="473"/>
      <c r="CHV64" s="473"/>
      <c r="CHW64" s="473"/>
      <c r="CHX64" s="473"/>
      <c r="CHY64" s="473"/>
      <c r="CHZ64" s="473"/>
      <c r="CIA64" s="473"/>
      <c r="CIB64" s="473"/>
      <c r="CIC64" s="473"/>
      <c r="CID64" s="473"/>
      <c r="CIE64" s="473"/>
      <c r="CIF64" s="473"/>
      <c r="CIG64" s="473"/>
      <c r="CIH64" s="473"/>
      <c r="CII64" s="473"/>
      <c r="CIJ64" s="473"/>
      <c r="CIK64" s="473"/>
      <c r="CIL64" s="473"/>
      <c r="CIM64" s="473"/>
      <c r="CIN64" s="473"/>
      <c r="CIO64" s="473"/>
      <c r="CIP64" s="473"/>
      <c r="CIQ64" s="473"/>
      <c r="CIR64" s="473"/>
      <c r="CIS64" s="473"/>
      <c r="CIT64" s="473"/>
      <c r="CIU64" s="473"/>
      <c r="CIV64" s="473"/>
      <c r="CIW64" s="473"/>
      <c r="CIX64" s="473"/>
      <c r="CIY64" s="473"/>
      <c r="CIZ64" s="473"/>
      <c r="CJA64" s="473"/>
      <c r="CJB64" s="473"/>
      <c r="CJC64" s="473"/>
      <c r="CJD64" s="473"/>
      <c r="CJE64" s="473"/>
      <c r="CJF64" s="473"/>
      <c r="CJG64" s="473"/>
      <c r="CJH64" s="473"/>
      <c r="CJI64" s="473"/>
      <c r="CJJ64" s="473"/>
      <c r="CJK64" s="473"/>
      <c r="CJL64" s="473"/>
      <c r="CJM64" s="473"/>
      <c r="CJN64" s="473"/>
      <c r="CJO64" s="473"/>
      <c r="CJP64" s="473"/>
      <c r="CJQ64" s="473"/>
      <c r="CJR64" s="473"/>
      <c r="CJS64" s="473"/>
      <c r="CJT64" s="473"/>
      <c r="CJU64" s="473"/>
      <c r="CJV64" s="473"/>
      <c r="CJW64" s="473"/>
      <c r="CJX64" s="473"/>
      <c r="CJY64" s="473"/>
      <c r="CJZ64" s="473"/>
      <c r="CKA64" s="473"/>
      <c r="CKB64" s="473"/>
      <c r="CKC64" s="473"/>
      <c r="CKD64" s="473"/>
      <c r="CKE64" s="473"/>
      <c r="CKF64" s="473"/>
      <c r="CKG64" s="473"/>
      <c r="CKH64" s="473"/>
      <c r="CKI64" s="473"/>
      <c r="CKJ64" s="473"/>
      <c r="CKK64" s="473"/>
      <c r="CKL64" s="473"/>
      <c r="CKM64" s="473"/>
      <c r="CKN64" s="473"/>
      <c r="CKO64" s="473"/>
      <c r="CKP64" s="473"/>
      <c r="CKQ64" s="473"/>
      <c r="CKR64" s="473"/>
      <c r="CKS64" s="473"/>
      <c r="CKT64" s="473"/>
      <c r="CKU64" s="473"/>
      <c r="CKV64" s="473"/>
      <c r="CKW64" s="473"/>
      <c r="CKX64" s="473"/>
      <c r="CKY64" s="473"/>
      <c r="CKZ64" s="473"/>
      <c r="CLA64" s="473"/>
      <c r="CLB64" s="473"/>
      <c r="CLC64" s="473"/>
      <c r="CLD64" s="473"/>
      <c r="CLE64" s="473"/>
      <c r="CLF64" s="473"/>
      <c r="CLG64" s="473"/>
      <c r="CLH64" s="473"/>
      <c r="CLI64" s="473"/>
      <c r="CLJ64" s="473"/>
      <c r="CLK64" s="473"/>
      <c r="CLL64" s="473"/>
      <c r="CLM64" s="473"/>
      <c r="CLN64" s="473"/>
      <c r="CLO64" s="473"/>
      <c r="CLP64" s="473"/>
      <c r="CLQ64" s="473"/>
      <c r="CLR64" s="473"/>
      <c r="CLS64" s="473"/>
      <c r="CLT64" s="473"/>
      <c r="CLU64" s="473"/>
      <c r="CLV64" s="473"/>
      <c r="CLW64" s="473"/>
      <c r="CLX64" s="473"/>
      <c r="CLY64" s="473"/>
      <c r="CLZ64" s="473"/>
      <c r="CMA64" s="473"/>
      <c r="CMB64" s="473"/>
      <c r="CMC64" s="473"/>
      <c r="CMD64" s="473"/>
      <c r="CME64" s="473"/>
      <c r="CMF64" s="473"/>
      <c r="CMG64" s="473"/>
      <c r="CMH64" s="473"/>
      <c r="CMI64" s="473"/>
      <c r="CMJ64" s="473"/>
      <c r="CMK64" s="473"/>
      <c r="CML64" s="473"/>
      <c r="CMM64" s="473"/>
      <c r="CMN64" s="473"/>
      <c r="CMO64" s="473"/>
      <c r="CMP64" s="473"/>
      <c r="CMQ64" s="473"/>
      <c r="CMR64" s="473"/>
      <c r="CMS64" s="473"/>
      <c r="CMT64" s="473"/>
      <c r="CMU64" s="473"/>
      <c r="CMV64" s="473"/>
      <c r="CMW64" s="473"/>
      <c r="CMX64" s="473"/>
      <c r="CMY64" s="473"/>
      <c r="CMZ64" s="473"/>
      <c r="CNA64" s="473"/>
      <c r="CNB64" s="473"/>
      <c r="CNC64" s="473"/>
      <c r="CND64" s="473"/>
      <c r="CNE64" s="473"/>
      <c r="CNF64" s="473"/>
      <c r="CNG64" s="473"/>
      <c r="CNH64" s="473"/>
      <c r="CNI64" s="473"/>
      <c r="CNJ64" s="473"/>
      <c r="CNK64" s="473"/>
      <c r="CNL64" s="473"/>
      <c r="CNM64" s="473"/>
      <c r="CNN64" s="473"/>
      <c r="CNO64" s="473"/>
      <c r="CNP64" s="473"/>
      <c r="CNQ64" s="473"/>
      <c r="CNR64" s="473"/>
      <c r="CNS64" s="473"/>
      <c r="CNT64" s="473"/>
      <c r="CNU64" s="473"/>
      <c r="CNV64" s="473"/>
      <c r="CNW64" s="473"/>
      <c r="CNX64" s="473"/>
      <c r="CNY64" s="473"/>
      <c r="CNZ64" s="473"/>
      <c r="COA64" s="473"/>
      <c r="COB64" s="473"/>
      <c r="COC64" s="473"/>
      <c r="COD64" s="473"/>
      <c r="COE64" s="473"/>
      <c r="COF64" s="473"/>
      <c r="COG64" s="473"/>
      <c r="COH64" s="473"/>
      <c r="COI64" s="473"/>
      <c r="COJ64" s="473"/>
      <c r="COK64" s="473"/>
      <c r="COL64" s="473"/>
      <c r="COM64" s="473"/>
      <c r="CON64" s="473"/>
      <c r="COO64" s="473"/>
      <c r="COP64" s="473"/>
      <c r="COQ64" s="473"/>
      <c r="COR64" s="473"/>
      <c r="COS64" s="473"/>
      <c r="COT64" s="473"/>
      <c r="COU64" s="473"/>
      <c r="COV64" s="473"/>
      <c r="COW64" s="473"/>
      <c r="COX64" s="473"/>
      <c r="COY64" s="473"/>
      <c r="COZ64" s="473"/>
      <c r="CPA64" s="473"/>
      <c r="CPB64" s="473"/>
      <c r="CPC64" s="473"/>
      <c r="CPD64" s="473"/>
      <c r="CPE64" s="473"/>
      <c r="CPF64" s="473"/>
      <c r="CPG64" s="473"/>
      <c r="CPH64" s="473"/>
      <c r="CPI64" s="473"/>
      <c r="CPJ64" s="473"/>
      <c r="CPK64" s="473"/>
      <c r="CPL64" s="473"/>
      <c r="CPM64" s="473"/>
      <c r="CPN64" s="473"/>
      <c r="CPO64" s="473"/>
      <c r="CPP64" s="473"/>
      <c r="CPQ64" s="473"/>
      <c r="CPR64" s="473"/>
      <c r="CPS64" s="473"/>
      <c r="CPT64" s="473"/>
      <c r="CPU64" s="473"/>
      <c r="CPV64" s="473"/>
      <c r="CPW64" s="473"/>
      <c r="CPX64" s="473"/>
      <c r="CPY64" s="473"/>
      <c r="CPZ64" s="473"/>
      <c r="CQA64" s="473"/>
      <c r="CQB64" s="473"/>
      <c r="CQC64" s="473"/>
      <c r="CQD64" s="473"/>
      <c r="CQE64" s="473"/>
      <c r="CQF64" s="473"/>
      <c r="CQG64" s="473"/>
      <c r="CQH64" s="473"/>
      <c r="CQI64" s="473"/>
      <c r="CQJ64" s="473"/>
      <c r="CQK64" s="473"/>
      <c r="CQL64" s="473"/>
      <c r="CQM64" s="473"/>
      <c r="CQN64" s="473"/>
      <c r="CQO64" s="473"/>
      <c r="CQP64" s="473"/>
      <c r="CQQ64" s="473"/>
      <c r="CQR64" s="473"/>
      <c r="CQS64" s="473"/>
      <c r="CQT64" s="473"/>
      <c r="CQU64" s="473"/>
      <c r="CQV64" s="473"/>
      <c r="CQW64" s="473"/>
      <c r="CQX64" s="473"/>
      <c r="CQY64" s="473"/>
      <c r="CQZ64" s="473"/>
      <c r="CRA64" s="473"/>
      <c r="CRB64" s="473"/>
      <c r="CRC64" s="473"/>
      <c r="CRD64" s="473"/>
      <c r="CRE64" s="473"/>
      <c r="CRF64" s="473"/>
      <c r="CRG64" s="473"/>
      <c r="CRH64" s="473"/>
      <c r="CRI64" s="473"/>
      <c r="CRJ64" s="473"/>
      <c r="CRK64" s="473"/>
      <c r="CRL64" s="473"/>
      <c r="CRM64" s="473"/>
      <c r="CRN64" s="473"/>
      <c r="CRO64" s="473"/>
      <c r="CRP64" s="473"/>
      <c r="CRQ64" s="473"/>
      <c r="CRR64" s="473"/>
      <c r="CRS64" s="473"/>
      <c r="CRT64" s="473"/>
      <c r="CRU64" s="473"/>
      <c r="CRV64" s="473"/>
      <c r="CRW64" s="473"/>
      <c r="CRX64" s="473"/>
      <c r="CRY64" s="473"/>
      <c r="CRZ64" s="473"/>
      <c r="CSA64" s="473"/>
      <c r="CSB64" s="473"/>
      <c r="CSC64" s="473"/>
      <c r="CSD64" s="473"/>
      <c r="CSE64" s="473"/>
      <c r="CSF64" s="473"/>
      <c r="CSG64" s="473"/>
      <c r="CSH64" s="473"/>
      <c r="CSI64" s="473"/>
      <c r="CSJ64" s="473"/>
      <c r="CSK64" s="473"/>
      <c r="CSL64" s="473"/>
      <c r="CSM64" s="473"/>
      <c r="CSN64" s="473"/>
      <c r="CSO64" s="473"/>
      <c r="CSP64" s="473"/>
      <c r="CSQ64" s="473"/>
      <c r="CSR64" s="473"/>
      <c r="CSS64" s="473"/>
      <c r="CST64" s="473"/>
      <c r="CSU64" s="473"/>
      <c r="CSV64" s="473"/>
      <c r="CSW64" s="473"/>
      <c r="CSX64" s="473"/>
      <c r="CSY64" s="473"/>
      <c r="CSZ64" s="473"/>
      <c r="CTA64" s="473"/>
      <c r="CTB64" s="473"/>
      <c r="CTC64" s="473"/>
      <c r="CTD64" s="473"/>
      <c r="CTE64" s="473"/>
      <c r="CTF64" s="473"/>
      <c r="CTG64" s="473"/>
      <c r="CTH64" s="473"/>
      <c r="CTI64" s="473"/>
      <c r="CTJ64" s="473"/>
      <c r="CTK64" s="473"/>
      <c r="CTL64" s="473"/>
      <c r="CTM64" s="473"/>
      <c r="CTN64" s="473"/>
      <c r="CTO64" s="473"/>
      <c r="CTP64" s="473"/>
      <c r="CTQ64" s="473"/>
      <c r="CTR64" s="473"/>
      <c r="CTS64" s="473"/>
      <c r="CTT64" s="473"/>
      <c r="CTU64" s="473"/>
      <c r="CTV64" s="473"/>
      <c r="CTW64" s="473"/>
      <c r="CTX64" s="473"/>
      <c r="CTY64" s="473"/>
      <c r="CTZ64" s="473"/>
      <c r="CUA64" s="473"/>
      <c r="CUB64" s="473"/>
      <c r="CUC64" s="473"/>
      <c r="CUD64" s="473"/>
      <c r="CUE64" s="473"/>
      <c r="CUF64" s="473"/>
      <c r="CUG64" s="473"/>
      <c r="CUH64" s="473"/>
      <c r="CUI64" s="473"/>
      <c r="CUJ64" s="473"/>
      <c r="CUK64" s="473"/>
      <c r="CUL64" s="473"/>
      <c r="CUM64" s="473"/>
      <c r="CUN64" s="473"/>
      <c r="CUO64" s="473"/>
      <c r="CUP64" s="473"/>
      <c r="CUQ64" s="473"/>
      <c r="CUR64" s="473"/>
      <c r="CUS64" s="473"/>
      <c r="CUT64" s="473"/>
      <c r="CUU64" s="473"/>
      <c r="CUV64" s="473"/>
      <c r="CUW64" s="473"/>
      <c r="CUX64" s="473"/>
      <c r="CUY64" s="473"/>
      <c r="CUZ64" s="473"/>
      <c r="CVA64" s="473"/>
      <c r="CVB64" s="473"/>
      <c r="CVC64" s="473"/>
      <c r="CVD64" s="473"/>
      <c r="CVE64" s="473"/>
      <c r="CVF64" s="473"/>
      <c r="CVG64" s="473"/>
      <c r="CVH64" s="473"/>
      <c r="CVI64" s="473"/>
      <c r="CVJ64" s="473"/>
      <c r="CVK64" s="473"/>
      <c r="CVL64" s="473"/>
      <c r="CVM64" s="473"/>
      <c r="CVN64" s="473"/>
      <c r="CVO64" s="473"/>
      <c r="CVP64" s="473"/>
      <c r="CVQ64" s="473"/>
      <c r="CVR64" s="473"/>
      <c r="CVS64" s="473"/>
      <c r="CVT64" s="473"/>
      <c r="CVU64" s="473"/>
      <c r="CVV64" s="473"/>
      <c r="CVW64" s="473"/>
      <c r="CVX64" s="473"/>
      <c r="CVY64" s="473"/>
      <c r="CVZ64" s="473"/>
      <c r="CWA64" s="473"/>
      <c r="CWB64" s="473"/>
      <c r="CWC64" s="473"/>
      <c r="CWD64" s="473"/>
      <c r="CWE64" s="473"/>
      <c r="CWF64" s="473"/>
      <c r="CWG64" s="473"/>
      <c r="CWH64" s="473"/>
      <c r="CWI64" s="473"/>
      <c r="CWJ64" s="473"/>
      <c r="CWK64" s="473"/>
      <c r="CWL64" s="473"/>
      <c r="CWM64" s="473"/>
      <c r="CWN64" s="473"/>
      <c r="CWO64" s="473"/>
      <c r="CWP64" s="473"/>
      <c r="CWQ64" s="473"/>
      <c r="CWR64" s="473"/>
      <c r="CWS64" s="473"/>
      <c r="CWT64" s="473"/>
      <c r="CWU64" s="473"/>
      <c r="CWV64" s="473"/>
      <c r="CWW64" s="473"/>
      <c r="CWX64" s="473"/>
      <c r="CWY64" s="473"/>
      <c r="CWZ64" s="473"/>
      <c r="CXA64" s="473"/>
      <c r="CXB64" s="473"/>
      <c r="CXC64" s="473"/>
      <c r="CXD64" s="473"/>
      <c r="CXE64" s="473"/>
      <c r="CXF64" s="473"/>
      <c r="CXG64" s="473"/>
      <c r="CXH64" s="473"/>
      <c r="CXI64" s="473"/>
      <c r="CXJ64" s="473"/>
      <c r="CXK64" s="473"/>
      <c r="CXL64" s="473"/>
      <c r="CXM64" s="473"/>
      <c r="CXN64" s="473"/>
      <c r="CXO64" s="473"/>
      <c r="CXP64" s="473"/>
      <c r="CXQ64" s="473"/>
      <c r="CXR64" s="473"/>
      <c r="CXS64" s="473"/>
      <c r="CXT64" s="473"/>
      <c r="CXU64" s="473"/>
      <c r="CXV64" s="473"/>
      <c r="CXW64" s="473"/>
      <c r="CXX64" s="473"/>
      <c r="CXY64" s="473"/>
      <c r="CXZ64" s="473"/>
      <c r="CYA64" s="473"/>
      <c r="CYB64" s="473"/>
      <c r="CYC64" s="473"/>
      <c r="CYD64" s="473"/>
      <c r="CYE64" s="473"/>
      <c r="CYF64" s="473"/>
      <c r="CYG64" s="473"/>
      <c r="CYH64" s="473"/>
      <c r="CYI64" s="473"/>
      <c r="CYJ64" s="473"/>
      <c r="CYK64" s="473"/>
      <c r="CYL64" s="473"/>
      <c r="CYM64" s="473"/>
      <c r="CYN64" s="473"/>
      <c r="CYO64" s="473"/>
      <c r="CYP64" s="473"/>
      <c r="CYQ64" s="473"/>
      <c r="CYR64" s="473"/>
      <c r="CYS64" s="473"/>
      <c r="CYT64" s="473"/>
      <c r="CYU64" s="473"/>
      <c r="CYV64" s="473"/>
      <c r="CYW64" s="473"/>
      <c r="CYX64" s="473"/>
      <c r="CYY64" s="473"/>
      <c r="CYZ64" s="473"/>
      <c r="CZA64" s="473"/>
      <c r="CZB64" s="473"/>
      <c r="CZC64" s="473"/>
      <c r="CZD64" s="473"/>
      <c r="CZE64" s="473"/>
      <c r="CZF64" s="473"/>
      <c r="CZG64" s="473"/>
      <c r="CZH64" s="473"/>
      <c r="CZI64" s="473"/>
      <c r="CZJ64" s="473"/>
      <c r="CZK64" s="473"/>
      <c r="CZL64" s="473"/>
      <c r="CZM64" s="473"/>
      <c r="CZN64" s="473"/>
      <c r="CZO64" s="473"/>
      <c r="CZP64" s="473"/>
      <c r="CZQ64" s="473"/>
      <c r="CZR64" s="473"/>
      <c r="CZS64" s="473"/>
      <c r="CZT64" s="473"/>
      <c r="CZU64" s="473"/>
      <c r="CZV64" s="473"/>
      <c r="CZW64" s="473"/>
      <c r="CZX64" s="473"/>
      <c r="CZY64" s="473"/>
      <c r="CZZ64" s="473"/>
      <c r="DAA64" s="473"/>
      <c r="DAB64" s="473"/>
      <c r="DAC64" s="473"/>
      <c r="DAD64" s="473"/>
      <c r="DAE64" s="473"/>
      <c r="DAF64" s="473"/>
      <c r="DAG64" s="473"/>
      <c r="DAH64" s="473"/>
      <c r="DAI64" s="473"/>
      <c r="DAJ64" s="473"/>
      <c r="DAK64" s="473"/>
      <c r="DAL64" s="473"/>
      <c r="DAM64" s="473"/>
      <c r="DAN64" s="473"/>
      <c r="DAO64" s="473"/>
      <c r="DAP64" s="473"/>
      <c r="DAQ64" s="473"/>
      <c r="DAR64" s="473"/>
      <c r="DAS64" s="473"/>
      <c r="DAT64" s="473"/>
      <c r="DAU64" s="473"/>
      <c r="DAV64" s="473"/>
      <c r="DAW64" s="473"/>
      <c r="DAX64" s="473"/>
      <c r="DAY64" s="473"/>
      <c r="DAZ64" s="473"/>
      <c r="DBA64" s="473"/>
      <c r="DBB64" s="473"/>
      <c r="DBC64" s="473"/>
      <c r="DBD64" s="473"/>
      <c r="DBE64" s="473"/>
      <c r="DBF64" s="473"/>
      <c r="DBG64" s="473"/>
      <c r="DBH64" s="473"/>
      <c r="DBI64" s="473"/>
      <c r="DBJ64" s="473"/>
      <c r="DBK64" s="473"/>
      <c r="DBL64" s="473"/>
      <c r="DBM64" s="473"/>
      <c r="DBN64" s="473"/>
      <c r="DBO64" s="473"/>
      <c r="DBP64" s="473"/>
      <c r="DBQ64" s="473"/>
      <c r="DBR64" s="473"/>
      <c r="DBS64" s="473"/>
      <c r="DBT64" s="473"/>
      <c r="DBU64" s="473"/>
      <c r="DBV64" s="473"/>
      <c r="DBW64" s="473"/>
      <c r="DBX64" s="473"/>
      <c r="DBY64" s="473"/>
      <c r="DBZ64" s="473"/>
      <c r="DCA64" s="473"/>
      <c r="DCB64" s="473"/>
      <c r="DCC64" s="473"/>
      <c r="DCD64" s="473"/>
      <c r="DCE64" s="473"/>
      <c r="DCF64" s="473"/>
      <c r="DCG64" s="473"/>
      <c r="DCH64" s="473"/>
      <c r="DCI64" s="473"/>
      <c r="DCJ64" s="473"/>
      <c r="DCK64" s="473"/>
      <c r="DCL64" s="473"/>
      <c r="DCM64" s="473"/>
      <c r="DCN64" s="473"/>
      <c r="DCO64" s="473"/>
      <c r="DCP64" s="473"/>
      <c r="DCQ64" s="473"/>
      <c r="DCR64" s="473"/>
      <c r="DCS64" s="473"/>
      <c r="DCT64" s="473"/>
      <c r="DCU64" s="473"/>
      <c r="DCV64" s="473"/>
      <c r="DCW64" s="473"/>
      <c r="DCX64" s="473"/>
      <c r="DCY64" s="473"/>
      <c r="DCZ64" s="473"/>
      <c r="DDA64" s="473"/>
      <c r="DDB64" s="473"/>
      <c r="DDC64" s="473"/>
      <c r="DDD64" s="473"/>
      <c r="DDE64" s="473"/>
      <c r="DDF64" s="473"/>
      <c r="DDG64" s="473"/>
      <c r="DDH64" s="473"/>
      <c r="DDI64" s="473"/>
      <c r="DDJ64" s="473"/>
      <c r="DDK64" s="473"/>
      <c r="DDL64" s="473"/>
      <c r="DDM64" s="473"/>
      <c r="DDN64" s="473"/>
      <c r="DDO64" s="473"/>
      <c r="DDP64" s="473"/>
      <c r="DDQ64" s="473"/>
      <c r="DDR64" s="473"/>
      <c r="DDS64" s="473"/>
      <c r="DDT64" s="473"/>
      <c r="DDU64" s="473"/>
      <c r="DDV64" s="473"/>
      <c r="DDW64" s="473"/>
      <c r="DDX64" s="473"/>
      <c r="DDY64" s="473"/>
      <c r="DDZ64" s="473"/>
      <c r="DEA64" s="473"/>
      <c r="DEB64" s="473"/>
      <c r="DEC64" s="473"/>
      <c r="DED64" s="473"/>
      <c r="DEE64" s="473"/>
      <c r="DEF64" s="473"/>
      <c r="DEG64" s="473"/>
      <c r="DEH64" s="473"/>
      <c r="DEI64" s="473"/>
      <c r="DEJ64" s="473"/>
      <c r="DEK64" s="473"/>
      <c r="DEL64" s="473"/>
      <c r="DEM64" s="473"/>
      <c r="DEN64" s="473"/>
      <c r="DEO64" s="473"/>
      <c r="DEP64" s="473"/>
      <c r="DEQ64" s="473"/>
      <c r="DER64" s="473"/>
      <c r="DES64" s="473"/>
      <c r="DET64" s="473"/>
      <c r="DEU64" s="473"/>
      <c r="DEV64" s="473"/>
      <c r="DEW64" s="473"/>
      <c r="DEX64" s="473"/>
      <c r="DEY64" s="473"/>
      <c r="DEZ64" s="473"/>
      <c r="DFA64" s="473"/>
      <c r="DFB64" s="473"/>
      <c r="DFC64" s="473"/>
      <c r="DFD64" s="473"/>
      <c r="DFE64" s="473"/>
      <c r="DFF64" s="473"/>
      <c r="DFG64" s="473"/>
      <c r="DFH64" s="473"/>
      <c r="DFI64" s="473"/>
      <c r="DFJ64" s="473"/>
      <c r="DFK64" s="473"/>
      <c r="DFL64" s="473"/>
      <c r="DFM64" s="473"/>
      <c r="DFN64" s="473"/>
      <c r="DFO64" s="473"/>
      <c r="DFP64" s="473"/>
      <c r="DFQ64" s="473"/>
      <c r="DFR64" s="473"/>
      <c r="DFS64" s="473"/>
      <c r="DFT64" s="473"/>
      <c r="DFU64" s="473"/>
      <c r="DFV64" s="473"/>
      <c r="DFW64" s="473"/>
      <c r="DFX64" s="473"/>
      <c r="DFY64" s="473"/>
      <c r="DFZ64" s="473"/>
      <c r="DGA64" s="473"/>
      <c r="DGB64" s="473"/>
      <c r="DGC64" s="473"/>
      <c r="DGD64" s="473"/>
      <c r="DGE64" s="473"/>
      <c r="DGF64" s="473"/>
      <c r="DGG64" s="473"/>
      <c r="DGH64" s="473"/>
      <c r="DGI64" s="473"/>
      <c r="DGJ64" s="473"/>
      <c r="DGK64" s="473"/>
      <c r="DGL64" s="473"/>
      <c r="DGM64" s="473"/>
      <c r="DGN64" s="473"/>
      <c r="DGO64" s="473"/>
      <c r="DGP64" s="473"/>
      <c r="DGQ64" s="473"/>
      <c r="DGR64" s="473"/>
      <c r="DGS64" s="473"/>
      <c r="DGT64" s="473"/>
      <c r="DGU64" s="473"/>
      <c r="DGV64" s="473"/>
      <c r="DGW64" s="473"/>
      <c r="DGX64" s="473"/>
      <c r="DGY64" s="473"/>
      <c r="DGZ64" s="473"/>
      <c r="DHA64" s="473"/>
      <c r="DHB64" s="473"/>
      <c r="DHC64" s="473"/>
      <c r="DHD64" s="473"/>
      <c r="DHE64" s="473"/>
      <c r="DHF64" s="473"/>
      <c r="DHG64" s="473"/>
      <c r="DHH64" s="473"/>
      <c r="DHI64" s="473"/>
      <c r="DHJ64" s="473"/>
      <c r="DHK64" s="473"/>
      <c r="DHL64" s="473"/>
      <c r="DHM64" s="473"/>
      <c r="DHN64" s="473"/>
      <c r="DHO64" s="473"/>
      <c r="DHP64" s="473"/>
      <c r="DHQ64" s="473"/>
      <c r="DHR64" s="473"/>
      <c r="DHS64" s="473"/>
      <c r="DHT64" s="473"/>
      <c r="DHU64" s="473"/>
      <c r="DHV64" s="473"/>
      <c r="DHW64" s="473"/>
      <c r="DHX64" s="473"/>
      <c r="DHY64" s="473"/>
      <c r="DHZ64" s="473"/>
      <c r="DIA64" s="473"/>
      <c r="DIB64" s="473"/>
      <c r="DIC64" s="473"/>
      <c r="DID64" s="473"/>
      <c r="DIE64" s="473"/>
      <c r="DIF64" s="473"/>
      <c r="DIG64" s="473"/>
      <c r="DIH64" s="473"/>
      <c r="DII64" s="473"/>
      <c r="DIJ64" s="473"/>
      <c r="DIK64" s="473"/>
      <c r="DIL64" s="473"/>
      <c r="DIM64" s="473"/>
      <c r="DIN64" s="473"/>
      <c r="DIO64" s="473"/>
      <c r="DIP64" s="473"/>
      <c r="DIQ64" s="473"/>
      <c r="DIR64" s="473"/>
      <c r="DIS64" s="473"/>
      <c r="DIT64" s="473"/>
      <c r="DIU64" s="473"/>
      <c r="DIV64" s="473"/>
      <c r="DIW64" s="473"/>
      <c r="DIX64" s="473"/>
      <c r="DIY64" s="473"/>
      <c r="DIZ64" s="473"/>
      <c r="DJA64" s="473"/>
      <c r="DJB64" s="473"/>
      <c r="DJC64" s="473"/>
      <c r="DJD64" s="473"/>
      <c r="DJE64" s="473"/>
      <c r="DJF64" s="473"/>
      <c r="DJG64" s="473"/>
      <c r="DJH64" s="473"/>
      <c r="DJI64" s="473"/>
      <c r="DJJ64" s="473"/>
      <c r="DJK64" s="473"/>
      <c r="DJL64" s="473"/>
      <c r="DJM64" s="473"/>
      <c r="DJN64" s="473"/>
      <c r="DJO64" s="473"/>
      <c r="DJP64" s="473"/>
      <c r="DJQ64" s="473"/>
      <c r="DJR64" s="473"/>
      <c r="DJS64" s="473"/>
      <c r="DJT64" s="473"/>
      <c r="DJU64" s="473"/>
      <c r="DJV64" s="473"/>
      <c r="DJW64" s="473"/>
      <c r="DJX64" s="473"/>
      <c r="DJY64" s="473"/>
      <c r="DJZ64" s="473"/>
      <c r="DKA64" s="473"/>
      <c r="DKB64" s="473"/>
      <c r="DKC64" s="473"/>
      <c r="DKD64" s="473"/>
      <c r="DKE64" s="473"/>
      <c r="DKF64" s="473"/>
      <c r="DKG64" s="473"/>
      <c r="DKH64" s="473"/>
      <c r="DKI64" s="473"/>
      <c r="DKJ64" s="473"/>
      <c r="DKK64" s="473"/>
      <c r="DKL64" s="473"/>
      <c r="DKM64" s="473"/>
      <c r="DKN64" s="473"/>
      <c r="DKO64" s="473"/>
      <c r="DKP64" s="473"/>
      <c r="DKQ64" s="473"/>
      <c r="DKR64" s="473"/>
      <c r="DKS64" s="473"/>
      <c r="DKT64" s="473"/>
      <c r="DKU64" s="473"/>
      <c r="DKV64" s="473"/>
      <c r="DKW64" s="473"/>
      <c r="DKX64" s="473"/>
      <c r="DKY64" s="473"/>
      <c r="DKZ64" s="473"/>
      <c r="DLA64" s="473"/>
      <c r="DLB64" s="473"/>
      <c r="DLC64" s="473"/>
      <c r="DLD64" s="473"/>
      <c r="DLE64" s="473"/>
      <c r="DLF64" s="473"/>
      <c r="DLG64" s="473"/>
      <c r="DLH64" s="473"/>
      <c r="DLI64" s="473"/>
      <c r="DLJ64" s="473"/>
      <c r="DLK64" s="473"/>
      <c r="DLL64" s="473"/>
      <c r="DLM64" s="473"/>
      <c r="DLN64" s="473"/>
      <c r="DLO64" s="473"/>
      <c r="DLP64" s="473"/>
      <c r="DLQ64" s="473"/>
      <c r="DLR64" s="473"/>
      <c r="DLS64" s="473"/>
      <c r="DLT64" s="473"/>
      <c r="DLU64" s="473"/>
      <c r="DLV64" s="473"/>
      <c r="DLW64" s="473"/>
      <c r="DLX64" s="473"/>
      <c r="DLY64" s="473"/>
      <c r="DLZ64" s="473"/>
      <c r="DMA64" s="473"/>
      <c r="DMB64" s="473"/>
      <c r="DMC64" s="473"/>
      <c r="DMD64" s="473"/>
      <c r="DME64" s="473"/>
      <c r="DMF64" s="473"/>
      <c r="DMG64" s="473"/>
      <c r="DMH64" s="473"/>
      <c r="DMI64" s="473"/>
      <c r="DMJ64" s="473"/>
      <c r="DMK64" s="473"/>
      <c r="DML64" s="473"/>
      <c r="DMM64" s="473"/>
      <c r="DMN64" s="473"/>
      <c r="DMO64" s="473"/>
      <c r="DMP64" s="473"/>
      <c r="DMQ64" s="473"/>
      <c r="DMR64" s="473"/>
      <c r="DMS64" s="473"/>
      <c r="DMT64" s="473"/>
      <c r="DMU64" s="473"/>
      <c r="DMV64" s="473"/>
      <c r="DMW64" s="473"/>
      <c r="DMX64" s="473"/>
      <c r="DMY64" s="473"/>
      <c r="DMZ64" s="473"/>
      <c r="DNA64" s="473"/>
      <c r="DNB64" s="473"/>
      <c r="DNC64" s="473"/>
      <c r="DND64" s="473"/>
      <c r="DNE64" s="473"/>
      <c r="DNF64" s="473"/>
      <c r="DNG64" s="473"/>
      <c r="DNH64" s="473"/>
      <c r="DNI64" s="473"/>
      <c r="DNJ64" s="473"/>
      <c r="DNK64" s="473"/>
      <c r="DNL64" s="473"/>
      <c r="DNM64" s="473"/>
      <c r="DNN64" s="473"/>
      <c r="DNO64" s="473"/>
      <c r="DNP64" s="473"/>
      <c r="DNQ64" s="473"/>
      <c r="DNR64" s="473"/>
      <c r="DNS64" s="473"/>
      <c r="DNT64" s="473"/>
      <c r="DNU64" s="473"/>
      <c r="DNV64" s="473"/>
      <c r="DNW64" s="473"/>
      <c r="DNX64" s="473"/>
      <c r="DNY64" s="473"/>
      <c r="DNZ64" s="473"/>
      <c r="DOA64" s="473"/>
      <c r="DOB64" s="473"/>
      <c r="DOC64" s="473"/>
      <c r="DOD64" s="473"/>
      <c r="DOE64" s="473"/>
      <c r="DOF64" s="473"/>
      <c r="DOG64" s="473"/>
      <c r="DOH64" s="473"/>
      <c r="DOI64" s="473"/>
      <c r="DOJ64" s="473"/>
      <c r="DOK64" s="473"/>
      <c r="DOL64" s="473"/>
      <c r="DOM64" s="473"/>
      <c r="DON64" s="473"/>
      <c r="DOO64" s="473"/>
      <c r="DOP64" s="473"/>
      <c r="DOQ64" s="473"/>
      <c r="DOR64" s="473"/>
      <c r="DOS64" s="473"/>
      <c r="DOT64" s="473"/>
      <c r="DOU64" s="473"/>
      <c r="DOV64" s="473"/>
      <c r="DOW64" s="473"/>
      <c r="DOX64" s="473"/>
      <c r="DOY64" s="473"/>
      <c r="DOZ64" s="473"/>
      <c r="DPA64" s="473"/>
      <c r="DPB64" s="473"/>
      <c r="DPC64" s="473"/>
      <c r="DPD64" s="473"/>
      <c r="DPE64" s="473"/>
      <c r="DPF64" s="473"/>
      <c r="DPG64" s="473"/>
      <c r="DPH64" s="473"/>
      <c r="DPI64" s="473"/>
      <c r="DPJ64" s="473"/>
      <c r="DPK64" s="473"/>
      <c r="DPL64" s="473"/>
      <c r="DPM64" s="473"/>
      <c r="DPN64" s="473"/>
      <c r="DPO64" s="473"/>
      <c r="DPP64" s="473"/>
      <c r="DPQ64" s="473"/>
      <c r="DPR64" s="473"/>
      <c r="DPS64" s="473"/>
      <c r="DPT64" s="473"/>
      <c r="DPU64" s="473"/>
      <c r="DPV64" s="473"/>
      <c r="DPW64" s="473"/>
      <c r="DPX64" s="473"/>
      <c r="DPY64" s="473"/>
      <c r="DPZ64" s="473"/>
      <c r="DQA64" s="473"/>
      <c r="DQB64" s="473"/>
      <c r="DQC64" s="473"/>
      <c r="DQD64" s="473"/>
      <c r="DQE64" s="473"/>
      <c r="DQF64" s="473"/>
      <c r="DQG64" s="473"/>
      <c r="DQH64" s="473"/>
      <c r="DQI64" s="473"/>
      <c r="DQJ64" s="473"/>
      <c r="DQK64" s="473"/>
      <c r="DQL64" s="473"/>
      <c r="DQM64" s="473"/>
      <c r="DQN64" s="473"/>
      <c r="DQO64" s="473"/>
      <c r="DQP64" s="473"/>
      <c r="DQQ64" s="473"/>
      <c r="DQR64" s="473"/>
      <c r="DQS64" s="473"/>
      <c r="DQT64" s="473"/>
      <c r="DQU64" s="473"/>
      <c r="DQV64" s="473"/>
      <c r="DQW64" s="473"/>
      <c r="DQX64" s="473"/>
      <c r="DQY64" s="473"/>
      <c r="DQZ64" s="473"/>
      <c r="DRA64" s="473"/>
      <c r="DRB64" s="473"/>
      <c r="DRC64" s="473"/>
      <c r="DRD64" s="473"/>
      <c r="DRE64" s="473"/>
      <c r="DRF64" s="473"/>
      <c r="DRG64" s="473"/>
      <c r="DRH64" s="473"/>
      <c r="DRI64" s="473"/>
      <c r="DRJ64" s="473"/>
      <c r="DRK64" s="473"/>
      <c r="DRL64" s="473"/>
      <c r="DRM64" s="473"/>
      <c r="DRN64" s="473"/>
      <c r="DRO64" s="473"/>
      <c r="DRP64" s="473"/>
      <c r="DRQ64" s="473"/>
      <c r="DRR64" s="473"/>
      <c r="DRS64" s="473"/>
      <c r="DRT64" s="473"/>
      <c r="DRU64" s="473"/>
      <c r="DRV64" s="473"/>
      <c r="DRW64" s="473"/>
      <c r="DRX64" s="473"/>
      <c r="DRY64" s="473"/>
      <c r="DRZ64" s="473"/>
      <c r="DSA64" s="473"/>
      <c r="DSB64" s="473"/>
      <c r="DSC64" s="473"/>
      <c r="DSD64" s="473"/>
      <c r="DSE64" s="473"/>
      <c r="DSF64" s="473"/>
      <c r="DSG64" s="473"/>
      <c r="DSH64" s="473"/>
      <c r="DSI64" s="473"/>
      <c r="DSJ64" s="473"/>
      <c r="DSK64" s="473"/>
      <c r="DSL64" s="473"/>
      <c r="DSM64" s="473"/>
      <c r="DSN64" s="473"/>
      <c r="DSO64" s="473"/>
      <c r="DSP64" s="473"/>
      <c r="DSQ64" s="473"/>
      <c r="DSR64" s="473"/>
      <c r="DSS64" s="473"/>
      <c r="DST64" s="473"/>
      <c r="DSU64" s="473"/>
      <c r="DSV64" s="473"/>
      <c r="DSW64" s="473"/>
      <c r="DSX64" s="473"/>
      <c r="DSY64" s="473"/>
      <c r="DSZ64" s="473"/>
      <c r="DTA64" s="473"/>
      <c r="DTB64" s="473"/>
      <c r="DTC64" s="473"/>
      <c r="DTD64" s="473"/>
      <c r="DTE64" s="473"/>
      <c r="DTF64" s="473"/>
      <c r="DTG64" s="473"/>
      <c r="DTH64" s="473"/>
      <c r="DTI64" s="473"/>
      <c r="DTJ64" s="473"/>
      <c r="DTK64" s="473"/>
      <c r="DTL64" s="473"/>
      <c r="DTM64" s="473"/>
      <c r="DTN64" s="473"/>
      <c r="DTO64" s="473"/>
      <c r="DTP64" s="473"/>
      <c r="DTQ64" s="473"/>
      <c r="DTR64" s="473"/>
      <c r="DTS64" s="473"/>
      <c r="DTT64" s="473"/>
      <c r="DTU64" s="473"/>
      <c r="DTV64" s="473"/>
      <c r="DTW64" s="473"/>
      <c r="DTX64" s="473"/>
      <c r="DTY64" s="473"/>
      <c r="DTZ64" s="473"/>
      <c r="DUA64" s="473"/>
      <c r="DUB64" s="473"/>
      <c r="DUC64" s="473"/>
      <c r="DUD64" s="473"/>
      <c r="DUE64" s="473"/>
      <c r="DUF64" s="473"/>
      <c r="DUG64" s="473"/>
      <c r="DUH64" s="473"/>
      <c r="DUI64" s="473"/>
      <c r="DUJ64" s="473"/>
      <c r="DUK64" s="473"/>
      <c r="DUL64" s="473"/>
      <c r="DUM64" s="473"/>
      <c r="DUN64" s="473"/>
      <c r="DUO64" s="473"/>
      <c r="DUP64" s="473"/>
      <c r="DUQ64" s="473"/>
      <c r="DUR64" s="473"/>
      <c r="DUS64" s="473"/>
      <c r="DUT64" s="473"/>
      <c r="DUU64" s="473"/>
      <c r="DUV64" s="473"/>
      <c r="DUW64" s="473"/>
      <c r="DUX64" s="473"/>
      <c r="DUY64" s="473"/>
      <c r="DUZ64" s="473"/>
      <c r="DVA64" s="473"/>
      <c r="DVB64" s="473"/>
      <c r="DVC64" s="473"/>
      <c r="DVD64" s="473"/>
      <c r="DVE64" s="473"/>
      <c r="DVF64" s="473"/>
      <c r="DVG64" s="473"/>
      <c r="DVH64" s="473"/>
      <c r="DVI64" s="473"/>
      <c r="DVJ64" s="473"/>
      <c r="DVK64" s="473"/>
      <c r="DVL64" s="473"/>
      <c r="DVM64" s="473"/>
      <c r="DVN64" s="473"/>
      <c r="DVO64" s="473"/>
      <c r="DVP64" s="473"/>
      <c r="DVQ64" s="473"/>
      <c r="DVR64" s="473"/>
      <c r="DVS64" s="473"/>
      <c r="DVT64" s="473"/>
      <c r="DVU64" s="473"/>
      <c r="DVV64" s="473"/>
      <c r="DVW64" s="473"/>
      <c r="DVX64" s="473"/>
      <c r="DVY64" s="473"/>
      <c r="DVZ64" s="473"/>
      <c r="DWA64" s="473"/>
      <c r="DWB64" s="473"/>
      <c r="DWC64" s="473"/>
      <c r="DWD64" s="473"/>
      <c r="DWE64" s="473"/>
      <c r="DWF64" s="473"/>
      <c r="DWG64" s="473"/>
      <c r="DWH64" s="473"/>
      <c r="DWI64" s="473"/>
      <c r="DWJ64" s="473"/>
      <c r="DWK64" s="473"/>
      <c r="DWL64" s="473"/>
      <c r="DWM64" s="473"/>
      <c r="DWN64" s="473"/>
      <c r="DWO64" s="473"/>
      <c r="DWP64" s="473"/>
      <c r="DWQ64" s="473"/>
      <c r="DWR64" s="473"/>
      <c r="DWS64" s="473"/>
      <c r="DWT64" s="473"/>
      <c r="DWU64" s="473"/>
      <c r="DWV64" s="473"/>
      <c r="DWW64" s="473"/>
      <c r="DWX64" s="473"/>
      <c r="DWY64" s="473"/>
      <c r="DWZ64" s="473"/>
      <c r="DXA64" s="473"/>
      <c r="DXB64" s="473"/>
      <c r="DXC64" s="473"/>
      <c r="DXD64" s="473"/>
      <c r="DXE64" s="473"/>
      <c r="DXF64" s="473"/>
      <c r="DXG64" s="473"/>
      <c r="DXH64" s="473"/>
      <c r="DXI64" s="473"/>
      <c r="DXJ64" s="473"/>
      <c r="DXK64" s="473"/>
      <c r="DXL64" s="473"/>
      <c r="DXM64" s="473"/>
      <c r="DXN64" s="473"/>
      <c r="DXO64" s="473"/>
      <c r="DXP64" s="473"/>
      <c r="DXQ64" s="473"/>
      <c r="DXR64" s="473"/>
      <c r="DXS64" s="473"/>
      <c r="DXT64" s="473"/>
      <c r="DXU64" s="473"/>
      <c r="DXV64" s="473"/>
      <c r="DXW64" s="473"/>
      <c r="DXX64" s="473"/>
      <c r="DXY64" s="473"/>
      <c r="DXZ64" s="473"/>
      <c r="DYA64" s="473"/>
      <c r="DYB64" s="473"/>
      <c r="DYC64" s="473"/>
      <c r="DYD64" s="473"/>
      <c r="DYE64" s="473"/>
      <c r="DYF64" s="473"/>
      <c r="DYG64" s="473"/>
      <c r="DYH64" s="473"/>
      <c r="DYI64" s="473"/>
      <c r="DYJ64" s="473"/>
      <c r="DYK64" s="473"/>
      <c r="DYL64" s="473"/>
      <c r="DYM64" s="473"/>
      <c r="DYN64" s="473"/>
      <c r="DYO64" s="473"/>
      <c r="DYP64" s="473"/>
      <c r="DYQ64" s="473"/>
      <c r="DYR64" s="473"/>
      <c r="DYS64" s="473"/>
      <c r="DYT64" s="473"/>
      <c r="DYU64" s="473"/>
      <c r="DYV64" s="473"/>
      <c r="DYW64" s="473"/>
      <c r="DYX64" s="473"/>
      <c r="DYY64" s="473"/>
      <c r="DYZ64" s="473"/>
      <c r="DZA64" s="473"/>
      <c r="DZB64" s="473"/>
      <c r="DZC64" s="473"/>
      <c r="DZD64" s="473"/>
      <c r="DZE64" s="473"/>
      <c r="DZF64" s="473"/>
      <c r="DZG64" s="473"/>
      <c r="DZH64" s="473"/>
      <c r="DZI64" s="473"/>
      <c r="DZJ64" s="473"/>
      <c r="DZK64" s="473"/>
      <c r="DZL64" s="473"/>
      <c r="DZM64" s="473"/>
      <c r="DZN64" s="473"/>
      <c r="DZO64" s="473"/>
      <c r="DZP64" s="473"/>
      <c r="DZQ64" s="473"/>
      <c r="DZR64" s="473"/>
      <c r="DZS64" s="473"/>
      <c r="DZT64" s="473"/>
      <c r="DZU64" s="473"/>
      <c r="DZV64" s="473"/>
      <c r="DZW64" s="473"/>
      <c r="DZX64" s="473"/>
      <c r="DZY64" s="473"/>
      <c r="DZZ64" s="473"/>
      <c r="EAA64" s="473"/>
      <c r="EAB64" s="473"/>
      <c r="EAC64" s="473"/>
      <c r="EAD64" s="473"/>
      <c r="EAE64" s="473"/>
      <c r="EAF64" s="473"/>
      <c r="EAG64" s="473"/>
      <c r="EAH64" s="473"/>
      <c r="EAI64" s="473"/>
      <c r="EAJ64" s="473"/>
      <c r="EAK64" s="473"/>
      <c r="EAL64" s="473"/>
      <c r="EAM64" s="473"/>
      <c r="EAN64" s="473"/>
      <c r="EAO64" s="473"/>
      <c r="EAP64" s="473"/>
      <c r="EAQ64" s="473"/>
      <c r="EAR64" s="473"/>
      <c r="EAS64" s="473"/>
      <c r="EAT64" s="473"/>
      <c r="EAU64" s="473"/>
      <c r="EAV64" s="473"/>
      <c r="EAW64" s="473"/>
      <c r="EAX64" s="473"/>
      <c r="EAY64" s="473"/>
      <c r="EAZ64" s="473"/>
      <c r="EBA64" s="473"/>
      <c r="EBB64" s="473"/>
      <c r="EBC64" s="473"/>
      <c r="EBD64" s="473"/>
      <c r="EBE64" s="473"/>
      <c r="EBF64" s="473"/>
      <c r="EBG64" s="473"/>
      <c r="EBH64" s="473"/>
      <c r="EBI64" s="473"/>
      <c r="EBJ64" s="473"/>
      <c r="EBK64" s="473"/>
      <c r="EBL64" s="473"/>
      <c r="EBM64" s="473"/>
      <c r="EBN64" s="473"/>
      <c r="EBO64" s="473"/>
      <c r="EBP64" s="473"/>
      <c r="EBQ64" s="473"/>
      <c r="EBR64" s="473"/>
      <c r="EBS64" s="473"/>
      <c r="EBT64" s="473"/>
      <c r="EBU64" s="473"/>
      <c r="EBV64" s="473"/>
      <c r="EBW64" s="473"/>
      <c r="EBX64" s="473"/>
      <c r="EBY64" s="473"/>
      <c r="EBZ64" s="473"/>
      <c r="ECA64" s="473"/>
      <c r="ECB64" s="473"/>
      <c r="ECC64" s="473"/>
      <c r="ECD64" s="473"/>
      <c r="ECE64" s="473"/>
      <c r="ECF64" s="473"/>
      <c r="ECG64" s="473"/>
      <c r="ECH64" s="473"/>
      <c r="ECI64" s="473"/>
      <c r="ECJ64" s="473"/>
      <c r="ECK64" s="473"/>
      <c r="ECL64" s="473"/>
      <c r="ECM64" s="473"/>
      <c r="ECN64" s="473"/>
      <c r="ECO64" s="473"/>
      <c r="ECP64" s="473"/>
      <c r="ECQ64" s="473"/>
      <c r="ECR64" s="473"/>
      <c r="ECS64" s="473"/>
      <c r="ECT64" s="473"/>
      <c r="ECU64" s="473"/>
      <c r="ECV64" s="473"/>
      <c r="ECW64" s="473"/>
      <c r="ECX64" s="473"/>
      <c r="ECY64" s="473"/>
      <c r="ECZ64" s="473"/>
      <c r="EDA64" s="473"/>
      <c r="EDB64" s="473"/>
      <c r="EDC64" s="473"/>
      <c r="EDD64" s="473"/>
      <c r="EDE64" s="473"/>
      <c r="EDF64" s="473"/>
      <c r="EDG64" s="473"/>
      <c r="EDH64" s="473"/>
      <c r="EDI64" s="473"/>
      <c r="EDJ64" s="473"/>
      <c r="EDK64" s="473"/>
      <c r="EDL64" s="473"/>
      <c r="EDM64" s="473"/>
      <c r="EDN64" s="473"/>
      <c r="EDO64" s="473"/>
      <c r="EDP64" s="473"/>
      <c r="EDQ64" s="473"/>
      <c r="EDR64" s="473"/>
      <c r="EDS64" s="473"/>
      <c r="EDT64" s="473"/>
      <c r="EDU64" s="473"/>
      <c r="EDV64" s="473"/>
      <c r="EDW64" s="473"/>
      <c r="EDX64" s="473"/>
      <c r="EDY64" s="473"/>
      <c r="EDZ64" s="473"/>
      <c r="EEA64" s="473"/>
      <c r="EEB64" s="473"/>
      <c r="EEC64" s="473"/>
      <c r="EED64" s="473"/>
      <c r="EEE64" s="473"/>
      <c r="EEF64" s="473"/>
      <c r="EEG64" s="473"/>
      <c r="EEH64" s="473"/>
      <c r="EEI64" s="473"/>
      <c r="EEJ64" s="473"/>
      <c r="EEK64" s="473"/>
      <c r="EEL64" s="473"/>
      <c r="EEM64" s="473"/>
      <c r="EEN64" s="473"/>
      <c r="EEO64" s="473"/>
      <c r="EEP64" s="473"/>
      <c r="EEQ64" s="473"/>
      <c r="EER64" s="473"/>
      <c r="EES64" s="473"/>
      <c r="EET64" s="473"/>
      <c r="EEU64" s="473"/>
      <c r="EEV64" s="473"/>
      <c r="EEW64" s="473"/>
      <c r="EEX64" s="473"/>
      <c r="EEY64" s="473"/>
      <c r="EEZ64" s="473"/>
      <c r="EFA64" s="473"/>
      <c r="EFB64" s="473"/>
      <c r="EFC64" s="473"/>
      <c r="EFD64" s="473"/>
      <c r="EFE64" s="473"/>
      <c r="EFF64" s="473"/>
      <c r="EFG64" s="473"/>
      <c r="EFH64" s="473"/>
      <c r="EFI64" s="473"/>
      <c r="EFJ64" s="473"/>
      <c r="EFK64" s="473"/>
      <c r="EFL64" s="473"/>
      <c r="EFM64" s="473"/>
      <c r="EFN64" s="473"/>
      <c r="EFO64" s="473"/>
      <c r="EFP64" s="473"/>
      <c r="EFQ64" s="473"/>
      <c r="EFR64" s="473"/>
      <c r="EFS64" s="473"/>
      <c r="EFT64" s="473"/>
      <c r="EFU64" s="473"/>
      <c r="EFV64" s="473"/>
      <c r="EFW64" s="473"/>
      <c r="EFX64" s="473"/>
      <c r="EFY64" s="473"/>
      <c r="EFZ64" s="473"/>
      <c r="EGA64" s="473"/>
      <c r="EGB64" s="473"/>
      <c r="EGC64" s="473"/>
      <c r="EGD64" s="473"/>
      <c r="EGE64" s="473"/>
      <c r="EGF64" s="473"/>
      <c r="EGG64" s="473"/>
      <c r="EGH64" s="473"/>
      <c r="EGI64" s="473"/>
      <c r="EGJ64" s="473"/>
      <c r="EGK64" s="473"/>
      <c r="EGL64" s="473"/>
      <c r="EGM64" s="473"/>
      <c r="EGN64" s="473"/>
      <c r="EGO64" s="473"/>
      <c r="EGP64" s="473"/>
      <c r="EGQ64" s="473"/>
      <c r="EGR64" s="473"/>
      <c r="EGS64" s="473"/>
      <c r="EGT64" s="473"/>
      <c r="EGU64" s="473"/>
      <c r="EGV64" s="473"/>
      <c r="EGW64" s="473"/>
      <c r="EGX64" s="473"/>
      <c r="EGY64" s="473"/>
      <c r="EGZ64" s="473"/>
      <c r="EHA64" s="473"/>
      <c r="EHB64" s="473"/>
      <c r="EHC64" s="473"/>
      <c r="EHD64" s="473"/>
      <c r="EHE64" s="473"/>
      <c r="EHF64" s="473"/>
      <c r="EHG64" s="473"/>
      <c r="EHH64" s="473"/>
      <c r="EHI64" s="473"/>
      <c r="EHJ64" s="473"/>
      <c r="EHK64" s="473"/>
      <c r="EHL64" s="473"/>
      <c r="EHM64" s="473"/>
      <c r="EHN64" s="473"/>
      <c r="EHO64" s="473"/>
      <c r="EHP64" s="473"/>
      <c r="EHQ64" s="473"/>
      <c r="EHR64" s="473"/>
      <c r="EHS64" s="473"/>
      <c r="EHT64" s="473"/>
      <c r="EHU64" s="473"/>
      <c r="EHV64" s="473"/>
      <c r="EHW64" s="473"/>
      <c r="EHX64" s="473"/>
      <c r="EHY64" s="473"/>
      <c r="EHZ64" s="473"/>
      <c r="EIA64" s="473"/>
      <c r="EIB64" s="473"/>
      <c r="EIC64" s="473"/>
      <c r="EID64" s="473"/>
      <c r="EIE64" s="473"/>
      <c r="EIF64" s="473"/>
      <c r="EIG64" s="473"/>
      <c r="EIH64" s="473"/>
      <c r="EII64" s="473"/>
      <c r="EIJ64" s="473"/>
      <c r="EIK64" s="473"/>
      <c r="EIL64" s="473"/>
      <c r="EIM64" s="473"/>
      <c r="EIN64" s="473"/>
      <c r="EIO64" s="473"/>
      <c r="EIP64" s="473"/>
      <c r="EIQ64" s="473"/>
      <c r="EIR64" s="473"/>
      <c r="EIS64" s="473"/>
      <c r="EIT64" s="473"/>
      <c r="EIU64" s="473"/>
      <c r="EIV64" s="473"/>
      <c r="EIW64" s="473"/>
      <c r="EIX64" s="473"/>
      <c r="EIY64" s="473"/>
      <c r="EIZ64" s="473"/>
      <c r="EJA64" s="473"/>
      <c r="EJB64" s="473"/>
      <c r="EJC64" s="473"/>
      <c r="EJD64" s="473"/>
      <c r="EJE64" s="473"/>
      <c r="EJF64" s="473"/>
      <c r="EJG64" s="473"/>
      <c r="EJH64" s="473"/>
      <c r="EJI64" s="473"/>
      <c r="EJJ64" s="473"/>
      <c r="EJK64" s="473"/>
      <c r="EJL64" s="473"/>
      <c r="EJM64" s="473"/>
      <c r="EJN64" s="473"/>
      <c r="EJO64" s="473"/>
      <c r="EJP64" s="473"/>
      <c r="EJQ64" s="473"/>
      <c r="EJR64" s="473"/>
      <c r="EJS64" s="473"/>
      <c r="EJT64" s="473"/>
      <c r="EJU64" s="473"/>
      <c r="EJV64" s="473"/>
      <c r="EJW64" s="473"/>
      <c r="EJX64" s="473"/>
      <c r="EJY64" s="473"/>
      <c r="EJZ64" s="473"/>
      <c r="EKA64" s="473"/>
      <c r="EKB64" s="473"/>
      <c r="EKC64" s="473"/>
      <c r="EKD64" s="473"/>
      <c r="EKE64" s="473"/>
      <c r="EKF64" s="473"/>
      <c r="EKG64" s="473"/>
      <c r="EKH64" s="473"/>
      <c r="EKI64" s="473"/>
      <c r="EKJ64" s="473"/>
      <c r="EKK64" s="473"/>
      <c r="EKL64" s="473"/>
      <c r="EKM64" s="473"/>
      <c r="EKN64" s="473"/>
      <c r="EKO64" s="473"/>
      <c r="EKP64" s="473"/>
      <c r="EKQ64" s="473"/>
      <c r="EKR64" s="473"/>
      <c r="EKS64" s="473"/>
      <c r="EKT64" s="473"/>
      <c r="EKU64" s="473"/>
      <c r="EKV64" s="473"/>
      <c r="EKW64" s="473"/>
      <c r="EKX64" s="473"/>
      <c r="EKY64" s="473"/>
      <c r="EKZ64" s="473"/>
      <c r="ELA64" s="473"/>
      <c r="ELB64" s="473"/>
      <c r="ELC64" s="473"/>
      <c r="ELD64" s="473"/>
      <c r="ELE64" s="473"/>
      <c r="ELF64" s="473"/>
      <c r="ELG64" s="473"/>
      <c r="ELH64" s="473"/>
      <c r="ELI64" s="473"/>
      <c r="ELJ64" s="473"/>
      <c r="ELK64" s="473"/>
      <c r="ELL64" s="473"/>
      <c r="ELM64" s="473"/>
      <c r="ELN64" s="473"/>
      <c r="ELO64" s="473"/>
      <c r="ELP64" s="473"/>
      <c r="ELQ64" s="473"/>
      <c r="ELR64" s="473"/>
      <c r="ELS64" s="473"/>
      <c r="ELT64" s="473"/>
      <c r="ELU64" s="473"/>
      <c r="ELV64" s="473"/>
      <c r="ELW64" s="473"/>
      <c r="ELX64" s="473"/>
      <c r="ELY64" s="473"/>
      <c r="ELZ64" s="473"/>
      <c r="EMA64" s="473"/>
      <c r="EMB64" s="473"/>
      <c r="EMC64" s="473"/>
      <c r="EMD64" s="473"/>
      <c r="EME64" s="473"/>
      <c r="EMF64" s="473"/>
      <c r="EMG64" s="473"/>
      <c r="EMH64" s="473"/>
      <c r="EMI64" s="473"/>
      <c r="EMJ64" s="473"/>
      <c r="EMK64" s="473"/>
      <c r="EML64" s="473"/>
      <c r="EMM64" s="473"/>
      <c r="EMN64" s="473"/>
      <c r="EMO64" s="473"/>
      <c r="EMP64" s="473"/>
      <c r="EMQ64" s="473"/>
      <c r="EMR64" s="473"/>
      <c r="EMS64" s="473"/>
      <c r="EMT64" s="473"/>
      <c r="EMU64" s="473"/>
      <c r="EMV64" s="473"/>
      <c r="EMW64" s="473"/>
      <c r="EMX64" s="473"/>
      <c r="EMY64" s="473"/>
      <c r="EMZ64" s="473"/>
      <c r="ENA64" s="473"/>
      <c r="ENB64" s="473"/>
      <c r="ENC64" s="473"/>
      <c r="END64" s="473"/>
      <c r="ENE64" s="473"/>
      <c r="ENF64" s="473"/>
      <c r="ENG64" s="473"/>
      <c r="ENH64" s="473"/>
      <c r="ENI64" s="473"/>
      <c r="ENJ64" s="473"/>
      <c r="ENK64" s="473"/>
      <c r="ENL64" s="473"/>
      <c r="ENM64" s="473"/>
      <c r="ENN64" s="473"/>
      <c r="ENO64" s="473"/>
      <c r="ENP64" s="473"/>
      <c r="ENQ64" s="473"/>
      <c r="ENR64" s="473"/>
      <c r="ENS64" s="473"/>
      <c r="ENT64" s="473"/>
      <c r="ENU64" s="473"/>
      <c r="ENV64" s="473"/>
      <c r="ENW64" s="473"/>
      <c r="ENX64" s="473"/>
      <c r="ENY64" s="473"/>
      <c r="ENZ64" s="473"/>
      <c r="EOA64" s="473"/>
      <c r="EOB64" s="473"/>
      <c r="EOC64" s="473"/>
      <c r="EOD64" s="473"/>
      <c r="EOE64" s="473"/>
      <c r="EOF64" s="473"/>
      <c r="EOG64" s="473"/>
      <c r="EOH64" s="473"/>
      <c r="EOI64" s="473"/>
      <c r="EOJ64" s="473"/>
      <c r="EOK64" s="473"/>
      <c r="EOL64" s="473"/>
      <c r="EOM64" s="473"/>
      <c r="EON64" s="473"/>
      <c r="EOO64" s="473"/>
      <c r="EOP64" s="473"/>
      <c r="EOQ64" s="473"/>
      <c r="EOR64" s="473"/>
      <c r="EOS64" s="473"/>
      <c r="EOT64" s="473"/>
      <c r="EOU64" s="473"/>
      <c r="EOV64" s="473"/>
      <c r="EOW64" s="473"/>
      <c r="EOX64" s="473"/>
      <c r="EOY64" s="473"/>
      <c r="EOZ64" s="473"/>
      <c r="EPA64" s="473"/>
      <c r="EPB64" s="473"/>
      <c r="EPC64" s="473"/>
      <c r="EPD64" s="473"/>
      <c r="EPE64" s="473"/>
      <c r="EPF64" s="473"/>
      <c r="EPG64" s="473"/>
      <c r="EPH64" s="473"/>
      <c r="EPI64" s="473"/>
      <c r="EPJ64" s="473"/>
      <c r="EPK64" s="473"/>
      <c r="EPL64" s="473"/>
      <c r="EPM64" s="473"/>
      <c r="EPN64" s="473"/>
      <c r="EPO64" s="473"/>
      <c r="EPP64" s="473"/>
      <c r="EPQ64" s="473"/>
      <c r="EPR64" s="473"/>
      <c r="EPS64" s="473"/>
      <c r="EPT64" s="473"/>
      <c r="EPU64" s="473"/>
      <c r="EPV64" s="473"/>
      <c r="EPW64" s="473"/>
      <c r="EPX64" s="473"/>
      <c r="EPY64" s="473"/>
      <c r="EPZ64" s="473"/>
      <c r="EQA64" s="473"/>
      <c r="EQB64" s="473"/>
      <c r="EQC64" s="473"/>
      <c r="EQD64" s="473"/>
      <c r="EQE64" s="473"/>
      <c r="EQF64" s="473"/>
      <c r="EQG64" s="473"/>
      <c r="EQH64" s="473"/>
      <c r="EQI64" s="473"/>
      <c r="EQJ64" s="473"/>
      <c r="EQK64" s="473"/>
      <c r="EQL64" s="473"/>
      <c r="EQM64" s="473"/>
      <c r="EQN64" s="473"/>
      <c r="EQO64" s="473"/>
      <c r="EQP64" s="473"/>
      <c r="EQQ64" s="473"/>
      <c r="EQR64" s="473"/>
      <c r="EQS64" s="473"/>
      <c r="EQT64" s="473"/>
      <c r="EQU64" s="473"/>
      <c r="EQV64" s="473"/>
      <c r="EQW64" s="473"/>
      <c r="EQX64" s="473"/>
      <c r="EQY64" s="473"/>
      <c r="EQZ64" s="473"/>
      <c r="ERA64" s="473"/>
      <c r="ERB64" s="473"/>
      <c r="ERC64" s="473"/>
      <c r="ERD64" s="473"/>
      <c r="ERE64" s="473"/>
      <c r="ERF64" s="473"/>
      <c r="ERG64" s="473"/>
      <c r="ERH64" s="473"/>
      <c r="ERI64" s="473"/>
      <c r="ERJ64" s="473"/>
      <c r="ERK64" s="473"/>
      <c r="ERL64" s="473"/>
      <c r="ERM64" s="473"/>
      <c r="ERN64" s="473"/>
      <c r="ERO64" s="473"/>
      <c r="ERP64" s="473"/>
      <c r="ERQ64" s="473"/>
      <c r="ERR64" s="473"/>
      <c r="ERS64" s="473"/>
      <c r="ERT64" s="473"/>
      <c r="ERU64" s="473"/>
      <c r="ERV64" s="473"/>
      <c r="ERW64" s="473"/>
      <c r="ERX64" s="473"/>
      <c r="ERY64" s="473"/>
      <c r="ERZ64" s="473"/>
      <c r="ESA64" s="473"/>
      <c r="ESB64" s="473"/>
      <c r="ESC64" s="473"/>
      <c r="ESD64" s="473"/>
      <c r="ESE64" s="473"/>
      <c r="ESF64" s="473"/>
      <c r="ESG64" s="473"/>
      <c r="ESH64" s="473"/>
      <c r="ESI64" s="473"/>
      <c r="ESJ64" s="473"/>
      <c r="ESK64" s="473"/>
      <c r="ESL64" s="473"/>
      <c r="ESM64" s="473"/>
      <c r="ESN64" s="473"/>
      <c r="ESO64" s="473"/>
      <c r="ESP64" s="473"/>
      <c r="ESQ64" s="473"/>
      <c r="ESR64" s="473"/>
      <c r="ESS64" s="473"/>
      <c r="EST64" s="473"/>
      <c r="ESU64" s="473"/>
      <c r="ESV64" s="473"/>
      <c r="ESW64" s="473"/>
      <c r="ESX64" s="473"/>
      <c r="ESY64" s="473"/>
      <c r="ESZ64" s="473"/>
      <c r="ETA64" s="473"/>
      <c r="ETB64" s="473"/>
      <c r="ETC64" s="473"/>
      <c r="ETD64" s="473"/>
      <c r="ETE64" s="473"/>
      <c r="ETF64" s="473"/>
      <c r="ETG64" s="473"/>
      <c r="ETH64" s="473"/>
      <c r="ETI64" s="473"/>
      <c r="ETJ64" s="473"/>
      <c r="ETK64" s="473"/>
      <c r="ETL64" s="473"/>
      <c r="ETM64" s="473"/>
      <c r="ETN64" s="473"/>
      <c r="ETO64" s="473"/>
      <c r="ETP64" s="473"/>
      <c r="ETQ64" s="473"/>
      <c r="ETR64" s="473"/>
      <c r="ETS64" s="473"/>
      <c r="ETT64" s="473"/>
      <c r="ETU64" s="473"/>
      <c r="ETV64" s="473"/>
      <c r="ETW64" s="473"/>
      <c r="ETX64" s="473"/>
      <c r="ETY64" s="473"/>
      <c r="ETZ64" s="473"/>
      <c r="EUA64" s="473"/>
      <c r="EUB64" s="473"/>
      <c r="EUC64" s="473"/>
      <c r="EUD64" s="473"/>
      <c r="EUE64" s="473"/>
      <c r="EUF64" s="473"/>
      <c r="EUG64" s="473"/>
      <c r="EUH64" s="473"/>
      <c r="EUI64" s="473"/>
      <c r="EUJ64" s="473"/>
      <c r="EUK64" s="473"/>
      <c r="EUL64" s="473"/>
      <c r="EUM64" s="473"/>
      <c r="EUN64" s="473"/>
      <c r="EUO64" s="473"/>
      <c r="EUP64" s="473"/>
      <c r="EUQ64" s="473"/>
      <c r="EUR64" s="473"/>
      <c r="EUS64" s="473"/>
      <c r="EUT64" s="473"/>
      <c r="EUU64" s="473"/>
      <c r="EUV64" s="473"/>
      <c r="EUW64" s="473"/>
      <c r="EUX64" s="473"/>
      <c r="EUY64" s="473"/>
      <c r="EUZ64" s="473"/>
      <c r="EVA64" s="473"/>
      <c r="EVB64" s="473"/>
      <c r="EVC64" s="473"/>
      <c r="EVD64" s="473"/>
      <c r="EVE64" s="473"/>
      <c r="EVF64" s="473"/>
      <c r="EVG64" s="473"/>
      <c r="EVH64" s="473"/>
      <c r="EVI64" s="473"/>
      <c r="EVJ64" s="473"/>
      <c r="EVK64" s="473"/>
      <c r="EVL64" s="473"/>
      <c r="EVM64" s="473"/>
      <c r="EVN64" s="473"/>
      <c r="EVO64" s="473"/>
      <c r="EVP64" s="473"/>
      <c r="EVQ64" s="473"/>
      <c r="EVR64" s="473"/>
      <c r="EVS64" s="473"/>
      <c r="EVT64" s="473"/>
      <c r="EVU64" s="473"/>
      <c r="EVV64" s="473"/>
      <c r="EVW64" s="473"/>
      <c r="EVX64" s="473"/>
      <c r="EVY64" s="473"/>
      <c r="EVZ64" s="473"/>
      <c r="EWA64" s="473"/>
      <c r="EWB64" s="473"/>
      <c r="EWC64" s="473"/>
      <c r="EWD64" s="473"/>
      <c r="EWE64" s="473"/>
      <c r="EWF64" s="473"/>
      <c r="EWG64" s="473"/>
      <c r="EWH64" s="473"/>
      <c r="EWI64" s="473"/>
      <c r="EWJ64" s="473"/>
      <c r="EWK64" s="473"/>
      <c r="EWL64" s="473"/>
      <c r="EWM64" s="473"/>
      <c r="EWN64" s="473"/>
      <c r="EWO64" s="473"/>
      <c r="EWP64" s="473"/>
      <c r="EWQ64" s="473"/>
      <c r="EWR64" s="473"/>
      <c r="EWS64" s="473"/>
      <c r="EWT64" s="473"/>
      <c r="EWU64" s="473"/>
      <c r="EWV64" s="473"/>
      <c r="EWW64" s="473"/>
      <c r="EWX64" s="473"/>
      <c r="EWY64" s="473"/>
      <c r="EWZ64" s="473"/>
      <c r="EXA64" s="473"/>
      <c r="EXB64" s="473"/>
      <c r="EXC64" s="473"/>
      <c r="EXD64" s="473"/>
      <c r="EXE64" s="473"/>
      <c r="EXF64" s="473"/>
      <c r="EXG64" s="473"/>
      <c r="EXH64" s="473"/>
      <c r="EXI64" s="473"/>
      <c r="EXJ64" s="473"/>
      <c r="EXK64" s="473"/>
      <c r="EXL64" s="473"/>
      <c r="EXM64" s="473"/>
      <c r="EXN64" s="473"/>
      <c r="EXO64" s="473"/>
      <c r="EXP64" s="473"/>
      <c r="EXQ64" s="473"/>
      <c r="EXR64" s="473"/>
      <c r="EXS64" s="473"/>
      <c r="EXT64" s="473"/>
      <c r="EXU64" s="473"/>
      <c r="EXV64" s="473"/>
      <c r="EXW64" s="473"/>
      <c r="EXX64" s="473"/>
      <c r="EXY64" s="473"/>
      <c r="EXZ64" s="473"/>
      <c r="EYA64" s="473"/>
      <c r="EYB64" s="473"/>
      <c r="EYC64" s="473"/>
      <c r="EYD64" s="473"/>
      <c r="EYE64" s="473"/>
      <c r="EYF64" s="473"/>
      <c r="EYG64" s="473"/>
      <c r="EYH64" s="473"/>
      <c r="EYI64" s="473"/>
      <c r="EYJ64" s="473"/>
      <c r="EYK64" s="473"/>
      <c r="EYL64" s="473"/>
      <c r="EYM64" s="473"/>
      <c r="EYN64" s="473"/>
      <c r="EYO64" s="473"/>
      <c r="EYP64" s="473"/>
      <c r="EYQ64" s="473"/>
      <c r="EYR64" s="473"/>
      <c r="EYS64" s="473"/>
      <c r="EYT64" s="473"/>
      <c r="EYU64" s="473"/>
      <c r="EYV64" s="473"/>
      <c r="EYW64" s="473"/>
      <c r="EYX64" s="473"/>
      <c r="EYY64" s="473"/>
      <c r="EYZ64" s="473"/>
      <c r="EZA64" s="473"/>
      <c r="EZB64" s="473"/>
      <c r="EZC64" s="473"/>
      <c r="EZD64" s="473"/>
      <c r="EZE64" s="473"/>
      <c r="EZF64" s="473"/>
      <c r="EZG64" s="473"/>
      <c r="EZH64" s="473"/>
      <c r="EZI64" s="473"/>
      <c r="EZJ64" s="473"/>
      <c r="EZK64" s="473"/>
      <c r="EZL64" s="473"/>
      <c r="EZM64" s="473"/>
      <c r="EZN64" s="473"/>
      <c r="EZO64" s="473"/>
      <c r="EZP64" s="473"/>
      <c r="EZQ64" s="473"/>
      <c r="EZR64" s="473"/>
      <c r="EZS64" s="473"/>
      <c r="EZT64" s="473"/>
      <c r="EZU64" s="473"/>
      <c r="EZV64" s="473"/>
      <c r="EZW64" s="473"/>
      <c r="EZX64" s="473"/>
      <c r="EZY64" s="473"/>
      <c r="EZZ64" s="473"/>
      <c r="FAA64" s="473"/>
      <c r="FAB64" s="473"/>
      <c r="FAC64" s="473"/>
      <c r="FAD64" s="473"/>
      <c r="FAE64" s="473"/>
      <c r="FAF64" s="473"/>
      <c r="FAG64" s="473"/>
      <c r="FAH64" s="473"/>
      <c r="FAI64" s="473"/>
      <c r="FAJ64" s="473"/>
      <c r="FAK64" s="473"/>
      <c r="FAL64" s="473"/>
      <c r="FAM64" s="473"/>
      <c r="FAN64" s="473"/>
      <c r="FAO64" s="473"/>
      <c r="FAP64" s="473"/>
      <c r="FAQ64" s="473"/>
      <c r="FAR64" s="473"/>
      <c r="FAS64" s="473"/>
      <c r="FAT64" s="473"/>
      <c r="FAU64" s="473"/>
      <c r="FAV64" s="473"/>
      <c r="FAW64" s="473"/>
      <c r="FAX64" s="473"/>
      <c r="FAY64" s="473"/>
      <c r="FAZ64" s="473"/>
      <c r="FBA64" s="473"/>
      <c r="FBB64" s="473"/>
      <c r="FBC64" s="473"/>
      <c r="FBD64" s="473"/>
      <c r="FBE64" s="473"/>
      <c r="FBF64" s="473"/>
      <c r="FBG64" s="473"/>
      <c r="FBH64" s="473"/>
      <c r="FBI64" s="473"/>
      <c r="FBJ64" s="473"/>
      <c r="FBK64" s="473"/>
      <c r="FBL64" s="473"/>
      <c r="FBM64" s="473"/>
      <c r="FBN64" s="473"/>
      <c r="FBO64" s="473"/>
      <c r="FBP64" s="473"/>
      <c r="FBQ64" s="473"/>
      <c r="FBR64" s="473"/>
      <c r="FBS64" s="473"/>
      <c r="FBT64" s="473"/>
      <c r="FBU64" s="473"/>
      <c r="FBV64" s="473"/>
      <c r="FBW64" s="473"/>
      <c r="FBX64" s="473"/>
      <c r="FBY64" s="473"/>
      <c r="FBZ64" s="473"/>
      <c r="FCA64" s="473"/>
      <c r="FCB64" s="473"/>
      <c r="FCC64" s="473"/>
      <c r="FCD64" s="473"/>
      <c r="FCE64" s="473"/>
      <c r="FCF64" s="473"/>
      <c r="FCG64" s="473"/>
      <c r="FCH64" s="473"/>
      <c r="FCI64" s="473"/>
      <c r="FCJ64" s="473"/>
      <c r="FCK64" s="473"/>
      <c r="FCL64" s="473"/>
      <c r="FCM64" s="473"/>
      <c r="FCN64" s="473"/>
      <c r="FCO64" s="473"/>
      <c r="FCP64" s="473"/>
      <c r="FCQ64" s="473"/>
      <c r="FCR64" s="473"/>
      <c r="FCS64" s="473"/>
      <c r="FCT64" s="473"/>
      <c r="FCU64" s="473"/>
      <c r="FCV64" s="473"/>
      <c r="FCW64" s="473"/>
      <c r="FCX64" s="473"/>
      <c r="FCY64" s="473"/>
      <c r="FCZ64" s="473"/>
      <c r="FDA64" s="473"/>
      <c r="FDB64" s="473"/>
      <c r="FDC64" s="473"/>
      <c r="FDD64" s="473"/>
      <c r="FDE64" s="473"/>
      <c r="FDF64" s="473"/>
      <c r="FDG64" s="473"/>
      <c r="FDH64" s="473"/>
      <c r="FDI64" s="473"/>
      <c r="FDJ64" s="473"/>
      <c r="FDK64" s="473"/>
      <c r="FDL64" s="473"/>
      <c r="FDM64" s="473"/>
      <c r="FDN64" s="473"/>
      <c r="FDO64" s="473"/>
      <c r="FDP64" s="473"/>
      <c r="FDQ64" s="473"/>
      <c r="FDR64" s="473"/>
      <c r="FDS64" s="473"/>
      <c r="FDT64" s="473"/>
      <c r="FDU64" s="473"/>
      <c r="FDV64" s="473"/>
      <c r="FDW64" s="473"/>
      <c r="FDX64" s="473"/>
      <c r="FDY64" s="473"/>
      <c r="FDZ64" s="473"/>
      <c r="FEA64" s="473"/>
      <c r="FEB64" s="473"/>
      <c r="FEC64" s="473"/>
      <c r="FED64" s="473"/>
      <c r="FEE64" s="473"/>
      <c r="FEF64" s="473"/>
      <c r="FEG64" s="473"/>
      <c r="FEH64" s="473"/>
      <c r="FEI64" s="473"/>
      <c r="FEJ64" s="473"/>
      <c r="FEK64" s="473"/>
      <c r="FEL64" s="473"/>
      <c r="FEM64" s="473"/>
      <c r="FEN64" s="473"/>
      <c r="FEO64" s="473"/>
      <c r="FEP64" s="473"/>
      <c r="FEQ64" s="473"/>
      <c r="FER64" s="473"/>
      <c r="FES64" s="473"/>
      <c r="FET64" s="473"/>
      <c r="FEU64" s="473"/>
      <c r="FEV64" s="473"/>
      <c r="FEW64" s="473"/>
      <c r="FEX64" s="473"/>
      <c r="FEY64" s="473"/>
      <c r="FEZ64" s="473"/>
      <c r="FFA64" s="473"/>
      <c r="FFB64" s="473"/>
      <c r="FFC64" s="473"/>
      <c r="FFD64" s="473"/>
      <c r="FFE64" s="473"/>
      <c r="FFF64" s="473"/>
      <c r="FFG64" s="473"/>
      <c r="FFH64" s="473"/>
      <c r="FFI64" s="473"/>
      <c r="FFJ64" s="473"/>
      <c r="FFK64" s="473"/>
      <c r="FFL64" s="473"/>
      <c r="FFM64" s="473"/>
      <c r="FFN64" s="473"/>
      <c r="FFO64" s="473"/>
      <c r="FFP64" s="473"/>
      <c r="FFQ64" s="473"/>
      <c r="FFR64" s="473"/>
      <c r="FFS64" s="473"/>
      <c r="FFT64" s="473"/>
      <c r="FFU64" s="473"/>
      <c r="FFV64" s="473"/>
      <c r="FFW64" s="473"/>
      <c r="FFX64" s="473"/>
      <c r="FFY64" s="473"/>
      <c r="FFZ64" s="473"/>
      <c r="FGA64" s="473"/>
      <c r="FGB64" s="473"/>
      <c r="FGC64" s="473"/>
      <c r="FGD64" s="473"/>
      <c r="FGE64" s="473"/>
      <c r="FGF64" s="473"/>
      <c r="FGG64" s="473"/>
      <c r="FGH64" s="473"/>
      <c r="FGI64" s="473"/>
      <c r="FGJ64" s="473"/>
      <c r="FGK64" s="473"/>
      <c r="FGL64" s="473"/>
      <c r="FGM64" s="473"/>
      <c r="FGN64" s="473"/>
      <c r="FGO64" s="473"/>
      <c r="FGP64" s="473"/>
      <c r="FGQ64" s="473"/>
      <c r="FGR64" s="473"/>
      <c r="FGS64" s="473"/>
      <c r="FGT64" s="473"/>
      <c r="FGU64" s="473"/>
      <c r="FGV64" s="473"/>
      <c r="FGW64" s="473"/>
      <c r="FGX64" s="473"/>
      <c r="FGY64" s="473"/>
      <c r="FGZ64" s="473"/>
      <c r="FHA64" s="473"/>
      <c r="FHB64" s="473"/>
      <c r="FHC64" s="473"/>
      <c r="FHD64" s="473"/>
      <c r="FHE64" s="473"/>
      <c r="FHF64" s="473"/>
      <c r="FHG64" s="473"/>
      <c r="FHH64" s="473"/>
      <c r="FHI64" s="473"/>
      <c r="FHJ64" s="473"/>
      <c r="FHK64" s="473"/>
      <c r="FHL64" s="473"/>
      <c r="FHM64" s="473"/>
      <c r="FHN64" s="473"/>
      <c r="FHO64" s="473"/>
      <c r="FHP64" s="473"/>
      <c r="FHQ64" s="473"/>
      <c r="FHR64" s="473"/>
      <c r="FHS64" s="473"/>
      <c r="FHT64" s="473"/>
      <c r="FHU64" s="473"/>
      <c r="FHV64" s="473"/>
      <c r="FHW64" s="473"/>
      <c r="FHX64" s="473"/>
      <c r="FHY64" s="473"/>
      <c r="FHZ64" s="473"/>
      <c r="FIA64" s="473"/>
      <c r="FIB64" s="473"/>
      <c r="FIC64" s="473"/>
      <c r="FID64" s="473"/>
      <c r="FIE64" s="473"/>
      <c r="FIF64" s="473"/>
      <c r="FIG64" s="473"/>
      <c r="FIH64" s="473"/>
      <c r="FII64" s="473"/>
      <c r="FIJ64" s="473"/>
      <c r="FIK64" s="473"/>
      <c r="FIL64" s="473"/>
      <c r="FIM64" s="473"/>
      <c r="FIN64" s="473"/>
      <c r="FIO64" s="473"/>
      <c r="FIP64" s="473"/>
      <c r="FIQ64" s="473"/>
      <c r="FIR64" s="473"/>
      <c r="FIS64" s="473"/>
      <c r="FIT64" s="473"/>
      <c r="FIU64" s="473"/>
      <c r="FIV64" s="473"/>
      <c r="FIW64" s="473"/>
      <c r="FIX64" s="473"/>
      <c r="FIY64" s="473"/>
      <c r="FIZ64" s="473"/>
      <c r="FJA64" s="473"/>
      <c r="FJB64" s="473"/>
      <c r="FJC64" s="473"/>
      <c r="FJD64" s="473"/>
      <c r="FJE64" s="473"/>
      <c r="FJF64" s="473"/>
      <c r="FJG64" s="473"/>
      <c r="FJH64" s="473"/>
      <c r="FJI64" s="473"/>
      <c r="FJJ64" s="473"/>
      <c r="FJK64" s="473"/>
      <c r="FJL64" s="473"/>
      <c r="FJM64" s="473"/>
      <c r="FJN64" s="473"/>
      <c r="FJO64" s="473"/>
      <c r="FJP64" s="473"/>
      <c r="FJQ64" s="473"/>
      <c r="FJR64" s="473"/>
      <c r="FJS64" s="473"/>
      <c r="FJT64" s="473"/>
      <c r="FJU64" s="473"/>
      <c r="FJV64" s="473"/>
      <c r="FJW64" s="473"/>
      <c r="FJX64" s="473"/>
      <c r="FJY64" s="473"/>
      <c r="FJZ64" s="473"/>
      <c r="FKA64" s="473"/>
      <c r="FKB64" s="473"/>
      <c r="FKC64" s="473"/>
      <c r="FKD64" s="473"/>
      <c r="FKE64" s="473"/>
      <c r="FKF64" s="473"/>
      <c r="FKG64" s="473"/>
      <c r="FKH64" s="473"/>
      <c r="FKI64" s="473"/>
      <c r="FKJ64" s="473"/>
      <c r="FKK64" s="473"/>
      <c r="FKL64" s="473"/>
      <c r="FKM64" s="473"/>
      <c r="FKN64" s="473"/>
      <c r="FKO64" s="473"/>
      <c r="FKP64" s="473"/>
      <c r="FKQ64" s="473"/>
      <c r="FKR64" s="473"/>
      <c r="FKS64" s="473"/>
      <c r="FKT64" s="473"/>
      <c r="FKU64" s="473"/>
      <c r="FKV64" s="473"/>
      <c r="FKW64" s="473"/>
      <c r="FKX64" s="473"/>
      <c r="FKY64" s="473"/>
      <c r="FKZ64" s="473"/>
      <c r="FLA64" s="473"/>
      <c r="FLB64" s="473"/>
      <c r="FLC64" s="473"/>
      <c r="FLD64" s="473"/>
      <c r="FLE64" s="473"/>
      <c r="FLF64" s="473"/>
      <c r="FLG64" s="473"/>
      <c r="FLH64" s="473"/>
      <c r="FLI64" s="473"/>
      <c r="FLJ64" s="473"/>
      <c r="FLK64" s="473"/>
      <c r="FLL64" s="473"/>
      <c r="FLM64" s="473"/>
      <c r="FLN64" s="473"/>
      <c r="FLO64" s="473"/>
      <c r="FLP64" s="473"/>
      <c r="FLQ64" s="473"/>
      <c r="FLR64" s="473"/>
      <c r="FLS64" s="473"/>
      <c r="FLT64" s="473"/>
      <c r="FLU64" s="473"/>
      <c r="FLV64" s="473"/>
      <c r="FLW64" s="473"/>
      <c r="FLX64" s="473"/>
      <c r="FLY64" s="473"/>
      <c r="FLZ64" s="473"/>
      <c r="FMA64" s="473"/>
      <c r="FMB64" s="473"/>
      <c r="FMC64" s="473"/>
      <c r="FMD64" s="473"/>
      <c r="FME64" s="473"/>
      <c r="FMF64" s="473"/>
      <c r="FMG64" s="473"/>
      <c r="FMH64" s="473"/>
      <c r="FMI64" s="473"/>
      <c r="FMJ64" s="473"/>
      <c r="FMK64" s="473"/>
      <c r="FML64" s="473"/>
      <c r="FMM64" s="473"/>
      <c r="FMN64" s="473"/>
      <c r="FMO64" s="473"/>
      <c r="FMP64" s="473"/>
      <c r="FMQ64" s="473"/>
      <c r="FMR64" s="473"/>
      <c r="FMS64" s="473"/>
      <c r="FMT64" s="473"/>
      <c r="FMU64" s="473"/>
      <c r="FMV64" s="473"/>
      <c r="FMW64" s="473"/>
      <c r="FMX64" s="473"/>
      <c r="FMY64" s="473"/>
      <c r="FMZ64" s="473"/>
      <c r="FNA64" s="473"/>
      <c r="FNB64" s="473"/>
      <c r="FNC64" s="473"/>
      <c r="FND64" s="473"/>
      <c r="FNE64" s="473"/>
      <c r="FNF64" s="473"/>
      <c r="FNG64" s="473"/>
      <c r="FNH64" s="473"/>
      <c r="FNI64" s="473"/>
      <c r="FNJ64" s="473"/>
      <c r="FNK64" s="473"/>
      <c r="FNL64" s="473"/>
      <c r="FNM64" s="473"/>
      <c r="FNN64" s="473"/>
      <c r="FNO64" s="473"/>
      <c r="FNP64" s="473"/>
      <c r="FNQ64" s="473"/>
      <c r="FNR64" s="473"/>
      <c r="FNS64" s="473"/>
      <c r="FNT64" s="473"/>
      <c r="FNU64" s="473"/>
      <c r="FNV64" s="473"/>
      <c r="FNW64" s="473"/>
      <c r="FNX64" s="473"/>
      <c r="FNY64" s="473"/>
      <c r="FNZ64" s="473"/>
      <c r="FOA64" s="473"/>
      <c r="FOB64" s="473"/>
      <c r="FOC64" s="473"/>
      <c r="FOD64" s="473"/>
      <c r="FOE64" s="473"/>
      <c r="FOF64" s="473"/>
      <c r="FOG64" s="473"/>
      <c r="FOH64" s="473"/>
      <c r="FOI64" s="473"/>
      <c r="FOJ64" s="473"/>
      <c r="FOK64" s="473"/>
      <c r="FOL64" s="473"/>
      <c r="FOM64" s="473"/>
      <c r="FON64" s="473"/>
      <c r="FOO64" s="473"/>
      <c r="FOP64" s="473"/>
      <c r="FOQ64" s="473"/>
      <c r="FOR64" s="473"/>
      <c r="FOS64" s="473"/>
      <c r="FOT64" s="473"/>
      <c r="FOU64" s="473"/>
      <c r="FOV64" s="473"/>
      <c r="FOW64" s="473"/>
      <c r="FOX64" s="473"/>
      <c r="FOY64" s="473"/>
      <c r="FOZ64" s="473"/>
      <c r="FPA64" s="473"/>
      <c r="FPB64" s="473"/>
      <c r="FPC64" s="473"/>
      <c r="FPD64" s="473"/>
      <c r="FPE64" s="473"/>
      <c r="FPF64" s="473"/>
      <c r="FPG64" s="473"/>
      <c r="FPH64" s="473"/>
      <c r="FPI64" s="473"/>
      <c r="FPJ64" s="473"/>
      <c r="FPK64" s="473"/>
      <c r="FPL64" s="473"/>
      <c r="FPM64" s="473"/>
      <c r="FPN64" s="473"/>
      <c r="FPO64" s="473"/>
      <c r="FPP64" s="473"/>
      <c r="FPQ64" s="473"/>
      <c r="FPR64" s="473"/>
      <c r="FPS64" s="473"/>
      <c r="FPT64" s="473"/>
      <c r="FPU64" s="473"/>
      <c r="FPV64" s="473"/>
      <c r="FPW64" s="473"/>
      <c r="FPX64" s="473"/>
      <c r="FPY64" s="473"/>
      <c r="FPZ64" s="473"/>
      <c r="FQA64" s="473"/>
      <c r="FQB64" s="473"/>
      <c r="FQC64" s="473"/>
      <c r="FQD64" s="473"/>
      <c r="FQE64" s="473"/>
      <c r="FQF64" s="473"/>
      <c r="FQG64" s="473"/>
      <c r="FQH64" s="473"/>
      <c r="FQI64" s="473"/>
      <c r="FQJ64" s="473"/>
      <c r="FQK64" s="473"/>
      <c r="FQL64" s="473"/>
      <c r="FQM64" s="473"/>
      <c r="FQN64" s="473"/>
      <c r="FQO64" s="473"/>
      <c r="FQP64" s="473"/>
      <c r="FQQ64" s="473"/>
      <c r="FQR64" s="473"/>
      <c r="FQS64" s="473"/>
      <c r="FQT64" s="473"/>
      <c r="FQU64" s="473"/>
      <c r="FQV64" s="473"/>
      <c r="FQW64" s="473"/>
      <c r="FQX64" s="473"/>
      <c r="FQY64" s="473"/>
      <c r="FQZ64" s="473"/>
      <c r="FRA64" s="473"/>
      <c r="FRB64" s="473"/>
      <c r="FRC64" s="473"/>
      <c r="FRD64" s="473"/>
      <c r="FRE64" s="473"/>
      <c r="FRF64" s="473"/>
      <c r="FRG64" s="473"/>
      <c r="FRH64" s="473"/>
      <c r="FRI64" s="473"/>
      <c r="FRJ64" s="473"/>
      <c r="FRK64" s="473"/>
      <c r="FRL64" s="473"/>
      <c r="FRM64" s="473"/>
      <c r="FRN64" s="473"/>
      <c r="FRO64" s="473"/>
      <c r="FRP64" s="473"/>
      <c r="FRQ64" s="473"/>
      <c r="FRR64" s="473"/>
      <c r="FRS64" s="473"/>
      <c r="FRT64" s="473"/>
      <c r="FRU64" s="473"/>
      <c r="FRV64" s="473"/>
      <c r="FRW64" s="473"/>
      <c r="FRX64" s="473"/>
      <c r="FRY64" s="473"/>
      <c r="FRZ64" s="473"/>
      <c r="FSA64" s="473"/>
      <c r="FSB64" s="473"/>
      <c r="FSC64" s="473"/>
      <c r="FSD64" s="473"/>
      <c r="FSE64" s="473"/>
      <c r="FSF64" s="473"/>
      <c r="FSG64" s="473"/>
      <c r="FSH64" s="473"/>
      <c r="FSI64" s="473"/>
      <c r="FSJ64" s="473"/>
      <c r="FSK64" s="473"/>
      <c r="FSL64" s="473"/>
      <c r="FSM64" s="473"/>
      <c r="FSN64" s="473"/>
      <c r="FSO64" s="473"/>
      <c r="FSP64" s="473"/>
      <c r="FSQ64" s="473"/>
      <c r="FSR64" s="473"/>
      <c r="FSS64" s="473"/>
      <c r="FST64" s="473"/>
      <c r="FSU64" s="473"/>
      <c r="FSV64" s="473"/>
      <c r="FSW64" s="473"/>
      <c r="FSX64" s="473"/>
      <c r="FSY64" s="473"/>
      <c r="FSZ64" s="473"/>
      <c r="FTA64" s="473"/>
      <c r="FTB64" s="473"/>
      <c r="FTC64" s="473"/>
      <c r="FTD64" s="473"/>
      <c r="FTE64" s="473"/>
      <c r="FTF64" s="473"/>
      <c r="FTG64" s="473"/>
      <c r="FTH64" s="473"/>
      <c r="FTI64" s="473"/>
      <c r="FTJ64" s="473"/>
      <c r="FTK64" s="473"/>
      <c r="FTL64" s="473"/>
      <c r="FTM64" s="473"/>
      <c r="FTN64" s="473"/>
      <c r="FTO64" s="473"/>
      <c r="FTP64" s="473"/>
      <c r="FTQ64" s="473"/>
      <c r="FTR64" s="473"/>
      <c r="FTS64" s="473"/>
      <c r="FTT64" s="473"/>
      <c r="FTU64" s="473"/>
      <c r="FTV64" s="473"/>
      <c r="FTW64" s="473"/>
      <c r="FTX64" s="473"/>
      <c r="FTY64" s="473"/>
      <c r="FTZ64" s="473"/>
      <c r="FUA64" s="473"/>
      <c r="FUB64" s="473"/>
      <c r="FUC64" s="473"/>
      <c r="FUD64" s="473"/>
      <c r="FUE64" s="473"/>
      <c r="FUF64" s="473"/>
      <c r="FUG64" s="473"/>
      <c r="FUH64" s="473"/>
      <c r="FUI64" s="473"/>
      <c r="FUJ64" s="473"/>
      <c r="FUK64" s="473"/>
      <c r="FUL64" s="473"/>
      <c r="FUM64" s="473"/>
      <c r="FUN64" s="473"/>
      <c r="FUO64" s="473"/>
      <c r="FUP64" s="473"/>
      <c r="FUQ64" s="473"/>
      <c r="FUR64" s="473"/>
      <c r="FUS64" s="473"/>
      <c r="FUT64" s="473"/>
      <c r="FUU64" s="473"/>
      <c r="FUV64" s="473"/>
      <c r="FUW64" s="473"/>
      <c r="FUX64" s="473"/>
      <c r="FUY64" s="473"/>
      <c r="FUZ64" s="473"/>
      <c r="FVA64" s="473"/>
      <c r="FVB64" s="473"/>
      <c r="FVC64" s="473"/>
      <c r="FVD64" s="473"/>
      <c r="FVE64" s="473"/>
      <c r="FVF64" s="473"/>
      <c r="FVG64" s="473"/>
      <c r="FVH64" s="473"/>
      <c r="FVI64" s="473"/>
      <c r="FVJ64" s="473"/>
      <c r="FVK64" s="473"/>
      <c r="FVL64" s="473"/>
      <c r="FVM64" s="473"/>
      <c r="FVN64" s="473"/>
      <c r="FVO64" s="473"/>
      <c r="FVP64" s="473"/>
      <c r="FVQ64" s="473"/>
      <c r="FVR64" s="473"/>
      <c r="FVS64" s="473"/>
      <c r="FVT64" s="473"/>
      <c r="FVU64" s="473"/>
      <c r="FVV64" s="473"/>
      <c r="FVW64" s="473"/>
      <c r="FVX64" s="473"/>
      <c r="FVY64" s="473"/>
      <c r="FVZ64" s="473"/>
      <c r="FWA64" s="473"/>
      <c r="FWB64" s="473"/>
      <c r="FWC64" s="473"/>
      <c r="FWD64" s="473"/>
      <c r="FWE64" s="473"/>
      <c r="FWF64" s="473"/>
      <c r="FWG64" s="473"/>
      <c r="FWH64" s="473"/>
      <c r="FWI64" s="473"/>
      <c r="FWJ64" s="473"/>
      <c r="FWK64" s="473"/>
      <c r="FWL64" s="473"/>
      <c r="FWM64" s="473"/>
      <c r="FWN64" s="473"/>
      <c r="FWO64" s="473"/>
      <c r="FWP64" s="473"/>
      <c r="FWQ64" s="473"/>
      <c r="FWR64" s="473"/>
      <c r="FWS64" s="473"/>
      <c r="FWT64" s="473"/>
      <c r="FWU64" s="473"/>
      <c r="FWV64" s="473"/>
      <c r="FWW64" s="473"/>
      <c r="FWX64" s="473"/>
      <c r="FWY64" s="473"/>
      <c r="FWZ64" s="473"/>
      <c r="FXA64" s="473"/>
      <c r="FXB64" s="473"/>
      <c r="FXC64" s="473"/>
      <c r="FXD64" s="473"/>
      <c r="FXE64" s="473"/>
      <c r="FXF64" s="473"/>
      <c r="FXG64" s="473"/>
      <c r="FXH64" s="473"/>
      <c r="FXI64" s="473"/>
      <c r="FXJ64" s="473"/>
      <c r="FXK64" s="473"/>
      <c r="FXL64" s="473"/>
      <c r="FXM64" s="473"/>
      <c r="FXN64" s="473"/>
      <c r="FXO64" s="473"/>
      <c r="FXP64" s="473"/>
      <c r="FXQ64" s="473"/>
      <c r="FXR64" s="473"/>
      <c r="FXS64" s="473"/>
      <c r="FXT64" s="473"/>
      <c r="FXU64" s="473"/>
      <c r="FXV64" s="473"/>
      <c r="FXW64" s="473"/>
      <c r="FXX64" s="473"/>
      <c r="FXY64" s="473"/>
      <c r="FXZ64" s="473"/>
      <c r="FYA64" s="473"/>
      <c r="FYB64" s="473"/>
      <c r="FYC64" s="473"/>
      <c r="FYD64" s="473"/>
      <c r="FYE64" s="473"/>
      <c r="FYF64" s="473"/>
      <c r="FYG64" s="473"/>
      <c r="FYH64" s="473"/>
      <c r="FYI64" s="473"/>
      <c r="FYJ64" s="473"/>
      <c r="FYK64" s="473"/>
      <c r="FYL64" s="473"/>
      <c r="FYM64" s="473"/>
      <c r="FYN64" s="473"/>
      <c r="FYO64" s="473"/>
      <c r="FYP64" s="473"/>
      <c r="FYQ64" s="473"/>
      <c r="FYR64" s="473"/>
      <c r="FYS64" s="473"/>
      <c r="FYT64" s="473"/>
      <c r="FYU64" s="473"/>
      <c r="FYV64" s="473"/>
      <c r="FYW64" s="473"/>
      <c r="FYX64" s="473"/>
      <c r="FYY64" s="473"/>
      <c r="FYZ64" s="473"/>
      <c r="FZA64" s="473"/>
      <c r="FZB64" s="473"/>
      <c r="FZC64" s="473"/>
      <c r="FZD64" s="473"/>
      <c r="FZE64" s="473"/>
      <c r="FZF64" s="473"/>
      <c r="FZG64" s="473"/>
      <c r="FZH64" s="473"/>
      <c r="FZI64" s="473"/>
      <c r="FZJ64" s="473"/>
      <c r="FZK64" s="473"/>
      <c r="FZL64" s="473"/>
      <c r="FZM64" s="473"/>
      <c r="FZN64" s="473"/>
      <c r="FZO64" s="473"/>
      <c r="FZP64" s="473"/>
      <c r="FZQ64" s="473"/>
      <c r="FZR64" s="473"/>
      <c r="FZS64" s="473"/>
      <c r="FZT64" s="473"/>
      <c r="FZU64" s="473"/>
      <c r="FZV64" s="473"/>
      <c r="FZW64" s="473"/>
      <c r="FZX64" s="473"/>
      <c r="FZY64" s="473"/>
      <c r="FZZ64" s="473"/>
      <c r="GAA64" s="473"/>
      <c r="GAB64" s="473"/>
      <c r="GAC64" s="473"/>
      <c r="GAD64" s="473"/>
      <c r="GAE64" s="473"/>
      <c r="GAF64" s="473"/>
      <c r="GAG64" s="473"/>
      <c r="GAH64" s="473"/>
      <c r="GAI64" s="473"/>
      <c r="GAJ64" s="473"/>
      <c r="GAK64" s="473"/>
      <c r="GAL64" s="473"/>
      <c r="GAM64" s="473"/>
      <c r="GAN64" s="473"/>
      <c r="GAO64" s="473"/>
      <c r="GAP64" s="473"/>
      <c r="GAQ64" s="473"/>
      <c r="GAR64" s="473"/>
      <c r="GAS64" s="473"/>
      <c r="GAT64" s="473"/>
      <c r="GAU64" s="473"/>
      <c r="GAV64" s="473"/>
      <c r="GAW64" s="473"/>
      <c r="GAX64" s="473"/>
      <c r="GAY64" s="473"/>
      <c r="GAZ64" s="473"/>
      <c r="GBA64" s="473"/>
      <c r="GBB64" s="473"/>
      <c r="GBC64" s="473"/>
      <c r="GBD64" s="473"/>
      <c r="GBE64" s="473"/>
      <c r="GBF64" s="473"/>
      <c r="GBG64" s="473"/>
      <c r="GBH64" s="473"/>
      <c r="GBI64" s="473"/>
      <c r="GBJ64" s="473"/>
      <c r="GBK64" s="473"/>
      <c r="GBL64" s="473"/>
      <c r="GBM64" s="473"/>
      <c r="GBN64" s="473"/>
      <c r="GBO64" s="473"/>
      <c r="GBP64" s="473"/>
      <c r="GBQ64" s="473"/>
      <c r="GBR64" s="473"/>
      <c r="GBS64" s="473"/>
      <c r="GBT64" s="473"/>
      <c r="GBU64" s="473"/>
      <c r="GBV64" s="473"/>
      <c r="GBW64" s="473"/>
      <c r="GBX64" s="473"/>
      <c r="GBY64" s="473"/>
      <c r="GBZ64" s="473"/>
      <c r="GCA64" s="473"/>
      <c r="GCB64" s="473"/>
      <c r="GCC64" s="473"/>
      <c r="GCD64" s="473"/>
      <c r="GCE64" s="473"/>
      <c r="GCF64" s="473"/>
      <c r="GCG64" s="473"/>
      <c r="GCH64" s="473"/>
      <c r="GCI64" s="473"/>
      <c r="GCJ64" s="473"/>
      <c r="GCK64" s="473"/>
      <c r="GCL64" s="473"/>
      <c r="GCM64" s="473"/>
      <c r="GCN64" s="473"/>
      <c r="GCO64" s="473"/>
      <c r="GCP64" s="473"/>
      <c r="GCQ64" s="473"/>
      <c r="GCR64" s="473"/>
      <c r="GCS64" s="473"/>
      <c r="GCT64" s="473"/>
      <c r="GCU64" s="473"/>
      <c r="GCV64" s="473"/>
      <c r="GCW64" s="473"/>
      <c r="GCX64" s="473"/>
      <c r="GCY64" s="473"/>
      <c r="GCZ64" s="473"/>
      <c r="GDA64" s="473"/>
      <c r="GDB64" s="473"/>
      <c r="GDC64" s="473"/>
      <c r="GDD64" s="473"/>
      <c r="GDE64" s="473"/>
      <c r="GDF64" s="473"/>
      <c r="GDG64" s="473"/>
      <c r="GDH64" s="473"/>
      <c r="GDI64" s="473"/>
      <c r="GDJ64" s="473"/>
      <c r="GDK64" s="473"/>
      <c r="GDL64" s="473"/>
      <c r="GDM64" s="473"/>
      <c r="GDN64" s="473"/>
      <c r="GDO64" s="473"/>
      <c r="GDP64" s="473"/>
      <c r="GDQ64" s="473"/>
      <c r="GDR64" s="473"/>
      <c r="GDS64" s="473"/>
      <c r="GDT64" s="473"/>
      <c r="GDU64" s="473"/>
      <c r="GDV64" s="473"/>
      <c r="GDW64" s="473"/>
      <c r="GDX64" s="473"/>
      <c r="GDY64" s="473"/>
      <c r="GDZ64" s="473"/>
      <c r="GEA64" s="473"/>
      <c r="GEB64" s="473"/>
      <c r="GEC64" s="473"/>
      <c r="GED64" s="473"/>
      <c r="GEE64" s="473"/>
      <c r="GEF64" s="473"/>
      <c r="GEG64" s="473"/>
      <c r="GEH64" s="473"/>
      <c r="GEI64" s="473"/>
      <c r="GEJ64" s="473"/>
      <c r="GEK64" s="473"/>
      <c r="GEL64" s="473"/>
      <c r="GEM64" s="473"/>
      <c r="GEN64" s="473"/>
      <c r="GEO64" s="473"/>
      <c r="GEP64" s="473"/>
      <c r="GEQ64" s="473"/>
      <c r="GER64" s="473"/>
      <c r="GES64" s="473"/>
      <c r="GET64" s="473"/>
      <c r="GEU64" s="473"/>
      <c r="GEV64" s="473"/>
      <c r="GEW64" s="473"/>
      <c r="GEX64" s="473"/>
      <c r="GEY64" s="473"/>
      <c r="GEZ64" s="473"/>
      <c r="GFA64" s="473"/>
      <c r="GFB64" s="473"/>
      <c r="GFC64" s="473"/>
      <c r="GFD64" s="473"/>
      <c r="GFE64" s="473"/>
      <c r="GFF64" s="473"/>
      <c r="GFG64" s="473"/>
      <c r="GFH64" s="473"/>
      <c r="GFI64" s="473"/>
      <c r="GFJ64" s="473"/>
      <c r="GFK64" s="473"/>
      <c r="GFL64" s="473"/>
      <c r="GFM64" s="473"/>
      <c r="GFN64" s="473"/>
      <c r="GFO64" s="473"/>
      <c r="GFP64" s="473"/>
      <c r="GFQ64" s="473"/>
      <c r="GFR64" s="473"/>
      <c r="GFS64" s="473"/>
      <c r="GFT64" s="473"/>
      <c r="GFU64" s="473"/>
      <c r="GFV64" s="473"/>
      <c r="GFW64" s="473"/>
      <c r="GFX64" s="473"/>
      <c r="GFY64" s="473"/>
      <c r="GFZ64" s="473"/>
      <c r="GGA64" s="473"/>
      <c r="GGB64" s="473"/>
      <c r="GGC64" s="473"/>
      <c r="GGD64" s="473"/>
      <c r="GGE64" s="473"/>
      <c r="GGF64" s="473"/>
      <c r="GGG64" s="473"/>
      <c r="GGH64" s="473"/>
      <c r="GGI64" s="473"/>
      <c r="GGJ64" s="473"/>
      <c r="GGK64" s="473"/>
      <c r="GGL64" s="473"/>
      <c r="GGM64" s="473"/>
      <c r="GGN64" s="473"/>
      <c r="GGO64" s="473"/>
      <c r="GGP64" s="473"/>
      <c r="GGQ64" s="473"/>
      <c r="GGR64" s="473"/>
      <c r="GGS64" s="473"/>
      <c r="GGT64" s="473"/>
      <c r="GGU64" s="473"/>
      <c r="GGV64" s="473"/>
      <c r="GGW64" s="473"/>
      <c r="GGX64" s="473"/>
      <c r="GGY64" s="473"/>
      <c r="GGZ64" s="473"/>
      <c r="GHA64" s="473"/>
      <c r="GHB64" s="473"/>
      <c r="GHC64" s="473"/>
      <c r="GHD64" s="473"/>
      <c r="GHE64" s="473"/>
      <c r="GHF64" s="473"/>
      <c r="GHG64" s="473"/>
      <c r="GHH64" s="473"/>
      <c r="GHI64" s="473"/>
      <c r="GHJ64" s="473"/>
      <c r="GHK64" s="473"/>
      <c r="GHL64" s="473"/>
      <c r="GHM64" s="473"/>
      <c r="GHN64" s="473"/>
      <c r="GHO64" s="473"/>
      <c r="GHP64" s="473"/>
      <c r="GHQ64" s="473"/>
      <c r="GHR64" s="473"/>
      <c r="GHS64" s="473"/>
      <c r="GHT64" s="473"/>
      <c r="GHU64" s="473"/>
      <c r="GHV64" s="473"/>
      <c r="GHW64" s="473"/>
      <c r="GHX64" s="473"/>
      <c r="GHY64" s="473"/>
      <c r="GHZ64" s="473"/>
      <c r="GIA64" s="473"/>
      <c r="GIB64" s="473"/>
      <c r="GIC64" s="473"/>
      <c r="GID64" s="473"/>
      <c r="GIE64" s="473"/>
      <c r="GIF64" s="473"/>
      <c r="GIG64" s="473"/>
      <c r="GIH64" s="473"/>
      <c r="GII64" s="473"/>
      <c r="GIJ64" s="473"/>
      <c r="GIK64" s="473"/>
      <c r="GIL64" s="473"/>
      <c r="GIM64" s="473"/>
      <c r="GIN64" s="473"/>
      <c r="GIO64" s="473"/>
      <c r="GIP64" s="473"/>
      <c r="GIQ64" s="473"/>
      <c r="GIR64" s="473"/>
      <c r="GIS64" s="473"/>
      <c r="GIT64" s="473"/>
      <c r="GIU64" s="473"/>
      <c r="GIV64" s="473"/>
      <c r="GIW64" s="473"/>
      <c r="GIX64" s="473"/>
      <c r="GIY64" s="473"/>
      <c r="GIZ64" s="473"/>
      <c r="GJA64" s="473"/>
      <c r="GJB64" s="473"/>
      <c r="GJC64" s="473"/>
      <c r="GJD64" s="473"/>
      <c r="GJE64" s="473"/>
      <c r="GJF64" s="473"/>
      <c r="GJG64" s="473"/>
      <c r="GJH64" s="473"/>
      <c r="GJI64" s="473"/>
      <c r="GJJ64" s="473"/>
      <c r="GJK64" s="473"/>
      <c r="GJL64" s="473"/>
      <c r="GJM64" s="473"/>
      <c r="GJN64" s="473"/>
      <c r="GJO64" s="473"/>
      <c r="GJP64" s="473"/>
      <c r="GJQ64" s="473"/>
      <c r="GJR64" s="473"/>
      <c r="GJS64" s="473"/>
      <c r="GJT64" s="473"/>
      <c r="GJU64" s="473"/>
      <c r="GJV64" s="473"/>
      <c r="GJW64" s="473"/>
      <c r="GJX64" s="473"/>
      <c r="GJY64" s="473"/>
      <c r="GJZ64" s="473"/>
      <c r="GKA64" s="473"/>
      <c r="GKB64" s="473"/>
      <c r="GKC64" s="473"/>
      <c r="GKD64" s="473"/>
      <c r="GKE64" s="473"/>
      <c r="GKF64" s="473"/>
      <c r="GKG64" s="473"/>
      <c r="GKH64" s="473"/>
      <c r="GKI64" s="473"/>
      <c r="GKJ64" s="473"/>
      <c r="GKK64" s="473"/>
      <c r="GKL64" s="473"/>
      <c r="GKM64" s="473"/>
      <c r="GKN64" s="473"/>
      <c r="GKO64" s="473"/>
      <c r="GKP64" s="473"/>
      <c r="GKQ64" s="473"/>
      <c r="GKR64" s="473"/>
      <c r="GKS64" s="473"/>
      <c r="GKT64" s="473"/>
      <c r="GKU64" s="473"/>
      <c r="GKV64" s="473"/>
      <c r="GKW64" s="473"/>
      <c r="GKX64" s="473"/>
      <c r="GKY64" s="473"/>
      <c r="GKZ64" s="473"/>
      <c r="GLA64" s="473"/>
      <c r="GLB64" s="473"/>
      <c r="GLC64" s="473"/>
      <c r="GLD64" s="473"/>
      <c r="GLE64" s="473"/>
      <c r="GLF64" s="473"/>
      <c r="GLG64" s="473"/>
      <c r="GLH64" s="473"/>
      <c r="GLI64" s="473"/>
      <c r="GLJ64" s="473"/>
      <c r="GLK64" s="473"/>
      <c r="GLL64" s="473"/>
      <c r="GLM64" s="473"/>
      <c r="GLN64" s="473"/>
      <c r="GLO64" s="473"/>
      <c r="GLP64" s="473"/>
      <c r="GLQ64" s="473"/>
      <c r="GLR64" s="473"/>
      <c r="GLS64" s="473"/>
      <c r="GLT64" s="473"/>
      <c r="GLU64" s="473"/>
      <c r="GLV64" s="473"/>
      <c r="GLW64" s="473"/>
      <c r="GLX64" s="473"/>
      <c r="GLY64" s="473"/>
      <c r="GLZ64" s="473"/>
      <c r="GMA64" s="473"/>
      <c r="GMB64" s="473"/>
      <c r="GMC64" s="473"/>
      <c r="GMD64" s="473"/>
      <c r="GME64" s="473"/>
      <c r="GMF64" s="473"/>
      <c r="GMG64" s="473"/>
      <c r="GMH64" s="473"/>
      <c r="GMI64" s="473"/>
      <c r="GMJ64" s="473"/>
      <c r="GMK64" s="473"/>
      <c r="GML64" s="473"/>
      <c r="GMM64" s="473"/>
      <c r="GMN64" s="473"/>
      <c r="GMO64" s="473"/>
      <c r="GMP64" s="473"/>
      <c r="GMQ64" s="473"/>
      <c r="GMR64" s="473"/>
      <c r="GMS64" s="473"/>
      <c r="GMT64" s="473"/>
      <c r="GMU64" s="473"/>
      <c r="GMV64" s="473"/>
      <c r="GMW64" s="473"/>
      <c r="GMX64" s="473"/>
      <c r="GMY64" s="473"/>
      <c r="GMZ64" s="473"/>
      <c r="GNA64" s="473"/>
      <c r="GNB64" s="473"/>
      <c r="GNC64" s="473"/>
      <c r="GND64" s="473"/>
      <c r="GNE64" s="473"/>
      <c r="GNF64" s="473"/>
      <c r="GNG64" s="473"/>
      <c r="GNH64" s="473"/>
      <c r="GNI64" s="473"/>
      <c r="GNJ64" s="473"/>
      <c r="GNK64" s="473"/>
      <c r="GNL64" s="473"/>
      <c r="GNM64" s="473"/>
      <c r="GNN64" s="473"/>
      <c r="GNO64" s="473"/>
      <c r="GNP64" s="473"/>
      <c r="GNQ64" s="473"/>
      <c r="GNR64" s="473"/>
      <c r="GNS64" s="473"/>
      <c r="GNT64" s="473"/>
      <c r="GNU64" s="473"/>
      <c r="GNV64" s="473"/>
      <c r="GNW64" s="473"/>
      <c r="GNX64" s="473"/>
      <c r="GNY64" s="473"/>
      <c r="GNZ64" s="473"/>
      <c r="GOA64" s="473"/>
      <c r="GOB64" s="473"/>
      <c r="GOC64" s="473"/>
      <c r="GOD64" s="473"/>
      <c r="GOE64" s="473"/>
      <c r="GOF64" s="473"/>
      <c r="GOG64" s="473"/>
      <c r="GOH64" s="473"/>
      <c r="GOI64" s="473"/>
      <c r="GOJ64" s="473"/>
      <c r="GOK64" s="473"/>
      <c r="GOL64" s="473"/>
      <c r="GOM64" s="473"/>
      <c r="GON64" s="473"/>
      <c r="GOO64" s="473"/>
      <c r="GOP64" s="473"/>
      <c r="GOQ64" s="473"/>
      <c r="GOR64" s="473"/>
      <c r="GOS64" s="473"/>
      <c r="GOT64" s="473"/>
      <c r="GOU64" s="473"/>
      <c r="GOV64" s="473"/>
      <c r="GOW64" s="473"/>
      <c r="GOX64" s="473"/>
      <c r="GOY64" s="473"/>
      <c r="GOZ64" s="473"/>
      <c r="GPA64" s="473"/>
      <c r="GPB64" s="473"/>
      <c r="GPC64" s="473"/>
      <c r="GPD64" s="473"/>
      <c r="GPE64" s="473"/>
      <c r="GPF64" s="473"/>
      <c r="GPG64" s="473"/>
      <c r="GPH64" s="473"/>
      <c r="GPI64" s="473"/>
      <c r="GPJ64" s="473"/>
      <c r="GPK64" s="473"/>
      <c r="GPL64" s="473"/>
      <c r="GPM64" s="473"/>
      <c r="GPN64" s="473"/>
      <c r="GPO64" s="473"/>
      <c r="GPP64" s="473"/>
      <c r="GPQ64" s="473"/>
      <c r="GPR64" s="473"/>
      <c r="GPS64" s="473"/>
      <c r="GPT64" s="473"/>
      <c r="GPU64" s="473"/>
      <c r="GPV64" s="473"/>
      <c r="GPW64" s="473"/>
      <c r="GPX64" s="473"/>
      <c r="GPY64" s="473"/>
      <c r="GPZ64" s="473"/>
      <c r="GQA64" s="473"/>
      <c r="GQB64" s="473"/>
      <c r="GQC64" s="473"/>
      <c r="GQD64" s="473"/>
      <c r="GQE64" s="473"/>
      <c r="GQF64" s="473"/>
      <c r="GQG64" s="473"/>
      <c r="GQH64" s="473"/>
      <c r="GQI64" s="473"/>
      <c r="GQJ64" s="473"/>
      <c r="GQK64" s="473"/>
      <c r="GQL64" s="473"/>
      <c r="GQM64" s="473"/>
      <c r="GQN64" s="473"/>
      <c r="GQO64" s="473"/>
      <c r="GQP64" s="473"/>
      <c r="GQQ64" s="473"/>
      <c r="GQR64" s="473"/>
      <c r="GQS64" s="473"/>
      <c r="GQT64" s="473"/>
      <c r="GQU64" s="473"/>
      <c r="GQV64" s="473"/>
      <c r="GQW64" s="473"/>
      <c r="GQX64" s="473"/>
      <c r="GQY64" s="473"/>
      <c r="GQZ64" s="473"/>
      <c r="GRA64" s="473"/>
      <c r="GRB64" s="473"/>
      <c r="GRC64" s="473"/>
      <c r="GRD64" s="473"/>
      <c r="GRE64" s="473"/>
      <c r="GRF64" s="473"/>
      <c r="GRG64" s="473"/>
      <c r="GRH64" s="473"/>
      <c r="GRI64" s="473"/>
      <c r="GRJ64" s="473"/>
      <c r="GRK64" s="473"/>
      <c r="GRL64" s="473"/>
      <c r="GRM64" s="473"/>
      <c r="GRN64" s="473"/>
      <c r="GRO64" s="473"/>
      <c r="GRP64" s="473"/>
      <c r="GRQ64" s="473"/>
      <c r="GRR64" s="473"/>
      <c r="GRS64" s="473"/>
      <c r="GRT64" s="473"/>
      <c r="GRU64" s="473"/>
      <c r="GRV64" s="473"/>
      <c r="GRW64" s="473"/>
      <c r="GRX64" s="473"/>
      <c r="GRY64" s="473"/>
      <c r="GRZ64" s="473"/>
      <c r="GSA64" s="473"/>
      <c r="GSB64" s="473"/>
      <c r="GSC64" s="473"/>
      <c r="GSD64" s="473"/>
      <c r="GSE64" s="473"/>
      <c r="GSF64" s="473"/>
      <c r="GSG64" s="473"/>
      <c r="GSH64" s="473"/>
      <c r="GSI64" s="473"/>
      <c r="GSJ64" s="473"/>
      <c r="GSK64" s="473"/>
      <c r="GSL64" s="473"/>
      <c r="GSM64" s="473"/>
      <c r="GSN64" s="473"/>
      <c r="GSO64" s="473"/>
      <c r="GSP64" s="473"/>
      <c r="GSQ64" s="473"/>
      <c r="GSR64" s="473"/>
      <c r="GSS64" s="473"/>
      <c r="GST64" s="473"/>
      <c r="GSU64" s="473"/>
      <c r="GSV64" s="473"/>
      <c r="GSW64" s="473"/>
      <c r="GSX64" s="473"/>
      <c r="GSY64" s="473"/>
      <c r="GSZ64" s="473"/>
      <c r="GTA64" s="473"/>
      <c r="GTB64" s="473"/>
      <c r="GTC64" s="473"/>
      <c r="GTD64" s="473"/>
      <c r="GTE64" s="473"/>
      <c r="GTF64" s="473"/>
      <c r="GTG64" s="473"/>
      <c r="GTH64" s="473"/>
      <c r="GTI64" s="473"/>
      <c r="GTJ64" s="473"/>
      <c r="GTK64" s="473"/>
      <c r="GTL64" s="473"/>
      <c r="GTM64" s="473"/>
      <c r="GTN64" s="473"/>
      <c r="GTO64" s="473"/>
      <c r="GTP64" s="473"/>
      <c r="GTQ64" s="473"/>
      <c r="GTR64" s="473"/>
      <c r="GTS64" s="473"/>
      <c r="GTT64" s="473"/>
      <c r="GTU64" s="473"/>
      <c r="GTV64" s="473"/>
      <c r="GTW64" s="473"/>
      <c r="GTX64" s="473"/>
      <c r="GTY64" s="473"/>
      <c r="GTZ64" s="473"/>
      <c r="GUA64" s="473"/>
      <c r="GUB64" s="473"/>
      <c r="GUC64" s="473"/>
      <c r="GUD64" s="473"/>
      <c r="GUE64" s="473"/>
      <c r="GUF64" s="473"/>
      <c r="GUG64" s="473"/>
      <c r="GUH64" s="473"/>
      <c r="GUI64" s="473"/>
      <c r="GUJ64" s="473"/>
      <c r="GUK64" s="473"/>
      <c r="GUL64" s="473"/>
      <c r="GUM64" s="473"/>
      <c r="GUN64" s="473"/>
      <c r="GUO64" s="473"/>
      <c r="GUP64" s="473"/>
      <c r="GUQ64" s="473"/>
      <c r="GUR64" s="473"/>
      <c r="GUS64" s="473"/>
      <c r="GUT64" s="473"/>
      <c r="GUU64" s="473"/>
      <c r="GUV64" s="473"/>
      <c r="GUW64" s="473"/>
      <c r="GUX64" s="473"/>
      <c r="GUY64" s="473"/>
      <c r="GUZ64" s="473"/>
      <c r="GVA64" s="473"/>
      <c r="GVB64" s="473"/>
      <c r="GVC64" s="473"/>
      <c r="GVD64" s="473"/>
      <c r="GVE64" s="473"/>
      <c r="GVF64" s="473"/>
      <c r="GVG64" s="473"/>
      <c r="GVH64" s="473"/>
      <c r="GVI64" s="473"/>
      <c r="GVJ64" s="473"/>
      <c r="GVK64" s="473"/>
      <c r="GVL64" s="473"/>
      <c r="GVM64" s="473"/>
      <c r="GVN64" s="473"/>
      <c r="GVO64" s="473"/>
      <c r="GVP64" s="473"/>
      <c r="GVQ64" s="473"/>
      <c r="GVR64" s="473"/>
      <c r="GVS64" s="473"/>
      <c r="GVT64" s="473"/>
      <c r="GVU64" s="473"/>
      <c r="GVV64" s="473"/>
      <c r="GVW64" s="473"/>
      <c r="GVX64" s="473"/>
      <c r="GVY64" s="473"/>
      <c r="GVZ64" s="473"/>
      <c r="GWA64" s="473"/>
      <c r="GWB64" s="473"/>
      <c r="GWC64" s="473"/>
      <c r="GWD64" s="473"/>
      <c r="GWE64" s="473"/>
      <c r="GWF64" s="473"/>
      <c r="GWG64" s="473"/>
      <c r="GWH64" s="473"/>
      <c r="GWI64" s="473"/>
      <c r="GWJ64" s="473"/>
      <c r="GWK64" s="473"/>
      <c r="GWL64" s="473"/>
      <c r="GWM64" s="473"/>
      <c r="GWN64" s="473"/>
      <c r="GWO64" s="473"/>
      <c r="GWP64" s="473"/>
      <c r="GWQ64" s="473"/>
      <c r="GWR64" s="473"/>
      <c r="GWS64" s="473"/>
      <c r="GWT64" s="473"/>
      <c r="GWU64" s="473"/>
      <c r="GWV64" s="473"/>
      <c r="GWW64" s="473"/>
      <c r="GWX64" s="473"/>
      <c r="GWY64" s="473"/>
      <c r="GWZ64" s="473"/>
      <c r="GXA64" s="473"/>
      <c r="GXB64" s="473"/>
      <c r="GXC64" s="473"/>
      <c r="GXD64" s="473"/>
      <c r="GXE64" s="473"/>
      <c r="GXF64" s="473"/>
      <c r="GXG64" s="473"/>
      <c r="GXH64" s="473"/>
      <c r="GXI64" s="473"/>
      <c r="GXJ64" s="473"/>
      <c r="GXK64" s="473"/>
      <c r="GXL64" s="473"/>
      <c r="GXM64" s="473"/>
      <c r="GXN64" s="473"/>
      <c r="GXO64" s="473"/>
      <c r="GXP64" s="473"/>
      <c r="GXQ64" s="473"/>
      <c r="GXR64" s="473"/>
      <c r="GXS64" s="473"/>
      <c r="GXT64" s="473"/>
      <c r="GXU64" s="473"/>
      <c r="GXV64" s="473"/>
      <c r="GXW64" s="473"/>
      <c r="GXX64" s="473"/>
      <c r="GXY64" s="473"/>
      <c r="GXZ64" s="473"/>
      <c r="GYA64" s="473"/>
      <c r="GYB64" s="473"/>
      <c r="GYC64" s="473"/>
      <c r="GYD64" s="473"/>
      <c r="GYE64" s="473"/>
      <c r="GYF64" s="473"/>
      <c r="GYG64" s="473"/>
      <c r="GYH64" s="473"/>
      <c r="GYI64" s="473"/>
      <c r="GYJ64" s="473"/>
      <c r="GYK64" s="473"/>
      <c r="GYL64" s="473"/>
      <c r="GYM64" s="473"/>
      <c r="GYN64" s="473"/>
      <c r="GYO64" s="473"/>
      <c r="GYP64" s="473"/>
      <c r="GYQ64" s="473"/>
      <c r="GYR64" s="473"/>
      <c r="GYS64" s="473"/>
      <c r="GYT64" s="473"/>
      <c r="GYU64" s="473"/>
      <c r="GYV64" s="473"/>
      <c r="GYW64" s="473"/>
      <c r="GYX64" s="473"/>
      <c r="GYY64" s="473"/>
      <c r="GYZ64" s="473"/>
      <c r="GZA64" s="473"/>
      <c r="GZB64" s="473"/>
      <c r="GZC64" s="473"/>
      <c r="GZD64" s="473"/>
      <c r="GZE64" s="473"/>
      <c r="GZF64" s="473"/>
      <c r="GZG64" s="473"/>
      <c r="GZH64" s="473"/>
      <c r="GZI64" s="473"/>
      <c r="GZJ64" s="473"/>
      <c r="GZK64" s="473"/>
      <c r="GZL64" s="473"/>
      <c r="GZM64" s="473"/>
      <c r="GZN64" s="473"/>
      <c r="GZO64" s="473"/>
      <c r="GZP64" s="473"/>
      <c r="GZQ64" s="473"/>
      <c r="GZR64" s="473"/>
      <c r="GZS64" s="473"/>
      <c r="GZT64" s="473"/>
      <c r="GZU64" s="473"/>
      <c r="GZV64" s="473"/>
      <c r="GZW64" s="473"/>
      <c r="GZX64" s="473"/>
      <c r="GZY64" s="473"/>
      <c r="GZZ64" s="473"/>
      <c r="HAA64" s="473"/>
      <c r="HAB64" s="473"/>
      <c r="HAC64" s="473"/>
      <c r="HAD64" s="473"/>
      <c r="HAE64" s="473"/>
      <c r="HAF64" s="473"/>
      <c r="HAG64" s="473"/>
      <c r="HAH64" s="473"/>
      <c r="HAI64" s="473"/>
      <c r="HAJ64" s="473"/>
      <c r="HAK64" s="473"/>
      <c r="HAL64" s="473"/>
      <c r="HAM64" s="473"/>
      <c r="HAN64" s="473"/>
      <c r="HAO64" s="473"/>
      <c r="HAP64" s="473"/>
      <c r="HAQ64" s="473"/>
      <c r="HAR64" s="473"/>
      <c r="HAS64" s="473"/>
      <c r="HAT64" s="473"/>
      <c r="HAU64" s="473"/>
      <c r="HAV64" s="473"/>
      <c r="HAW64" s="473"/>
      <c r="HAX64" s="473"/>
      <c r="HAY64" s="473"/>
      <c r="HAZ64" s="473"/>
      <c r="HBA64" s="473"/>
      <c r="HBB64" s="473"/>
      <c r="HBC64" s="473"/>
      <c r="HBD64" s="473"/>
      <c r="HBE64" s="473"/>
      <c r="HBF64" s="473"/>
      <c r="HBG64" s="473"/>
      <c r="HBH64" s="473"/>
      <c r="HBI64" s="473"/>
      <c r="HBJ64" s="473"/>
      <c r="HBK64" s="473"/>
      <c r="HBL64" s="473"/>
      <c r="HBM64" s="473"/>
      <c r="HBN64" s="473"/>
      <c r="HBO64" s="473"/>
      <c r="HBP64" s="473"/>
      <c r="HBQ64" s="473"/>
      <c r="HBR64" s="473"/>
      <c r="HBS64" s="473"/>
      <c r="HBT64" s="473"/>
      <c r="HBU64" s="473"/>
      <c r="HBV64" s="473"/>
      <c r="HBW64" s="473"/>
      <c r="HBX64" s="473"/>
      <c r="HBY64" s="473"/>
      <c r="HBZ64" s="473"/>
      <c r="HCA64" s="473"/>
      <c r="HCB64" s="473"/>
      <c r="HCC64" s="473"/>
      <c r="HCD64" s="473"/>
      <c r="HCE64" s="473"/>
      <c r="HCF64" s="473"/>
      <c r="HCG64" s="473"/>
      <c r="HCH64" s="473"/>
      <c r="HCI64" s="473"/>
      <c r="HCJ64" s="473"/>
      <c r="HCK64" s="473"/>
      <c r="HCL64" s="473"/>
      <c r="HCM64" s="473"/>
      <c r="HCN64" s="473"/>
      <c r="HCO64" s="473"/>
      <c r="HCP64" s="473"/>
      <c r="HCQ64" s="473"/>
      <c r="HCR64" s="473"/>
      <c r="HCS64" s="473"/>
      <c r="HCT64" s="473"/>
      <c r="HCU64" s="473"/>
      <c r="HCV64" s="473"/>
      <c r="HCW64" s="473"/>
      <c r="HCX64" s="473"/>
      <c r="HCY64" s="473"/>
      <c r="HCZ64" s="473"/>
      <c r="HDA64" s="473"/>
      <c r="HDB64" s="473"/>
      <c r="HDC64" s="473"/>
      <c r="HDD64" s="473"/>
      <c r="HDE64" s="473"/>
      <c r="HDF64" s="473"/>
      <c r="HDG64" s="473"/>
      <c r="HDH64" s="473"/>
      <c r="HDI64" s="473"/>
      <c r="HDJ64" s="473"/>
      <c r="HDK64" s="473"/>
      <c r="HDL64" s="473"/>
      <c r="HDM64" s="473"/>
      <c r="HDN64" s="473"/>
      <c r="HDO64" s="473"/>
      <c r="HDP64" s="473"/>
      <c r="HDQ64" s="473"/>
      <c r="HDR64" s="473"/>
      <c r="HDS64" s="473"/>
      <c r="HDT64" s="473"/>
      <c r="HDU64" s="473"/>
      <c r="HDV64" s="473"/>
      <c r="HDW64" s="473"/>
      <c r="HDX64" s="473"/>
      <c r="HDY64" s="473"/>
      <c r="HDZ64" s="473"/>
      <c r="HEA64" s="473"/>
      <c r="HEB64" s="473"/>
      <c r="HEC64" s="473"/>
      <c r="HED64" s="473"/>
      <c r="HEE64" s="473"/>
      <c r="HEF64" s="473"/>
      <c r="HEG64" s="473"/>
      <c r="HEH64" s="473"/>
      <c r="HEI64" s="473"/>
      <c r="HEJ64" s="473"/>
      <c r="HEK64" s="473"/>
      <c r="HEL64" s="473"/>
      <c r="HEM64" s="473"/>
      <c r="HEN64" s="473"/>
      <c r="HEO64" s="473"/>
      <c r="HEP64" s="473"/>
      <c r="HEQ64" s="473"/>
      <c r="HER64" s="473"/>
      <c r="HES64" s="473"/>
      <c r="HET64" s="473"/>
      <c r="HEU64" s="473"/>
      <c r="HEV64" s="473"/>
      <c r="HEW64" s="473"/>
      <c r="HEX64" s="473"/>
      <c r="HEY64" s="473"/>
      <c r="HEZ64" s="473"/>
      <c r="HFA64" s="473"/>
      <c r="HFB64" s="473"/>
      <c r="HFC64" s="473"/>
      <c r="HFD64" s="473"/>
      <c r="HFE64" s="473"/>
      <c r="HFF64" s="473"/>
      <c r="HFG64" s="473"/>
      <c r="HFH64" s="473"/>
      <c r="HFI64" s="473"/>
      <c r="HFJ64" s="473"/>
      <c r="HFK64" s="473"/>
      <c r="HFL64" s="473"/>
      <c r="HFM64" s="473"/>
      <c r="HFN64" s="473"/>
      <c r="HFO64" s="473"/>
      <c r="HFP64" s="473"/>
      <c r="HFQ64" s="473"/>
      <c r="HFR64" s="473"/>
      <c r="HFS64" s="473"/>
      <c r="HFT64" s="473"/>
      <c r="HFU64" s="473"/>
      <c r="HFV64" s="473"/>
      <c r="HFW64" s="473"/>
      <c r="HFX64" s="473"/>
      <c r="HFY64" s="473"/>
      <c r="HFZ64" s="473"/>
      <c r="HGA64" s="473"/>
      <c r="HGB64" s="473"/>
      <c r="HGC64" s="473"/>
      <c r="HGD64" s="473"/>
      <c r="HGE64" s="473"/>
      <c r="HGF64" s="473"/>
      <c r="HGG64" s="473"/>
      <c r="HGH64" s="473"/>
      <c r="HGI64" s="473"/>
      <c r="HGJ64" s="473"/>
      <c r="HGK64" s="473"/>
      <c r="HGL64" s="473"/>
      <c r="HGM64" s="473"/>
      <c r="HGN64" s="473"/>
      <c r="HGO64" s="473"/>
      <c r="HGP64" s="473"/>
      <c r="HGQ64" s="473"/>
      <c r="HGR64" s="473"/>
      <c r="HGS64" s="473"/>
      <c r="HGT64" s="473"/>
      <c r="HGU64" s="473"/>
      <c r="HGV64" s="473"/>
      <c r="HGW64" s="473"/>
      <c r="HGX64" s="473"/>
      <c r="HGY64" s="473"/>
      <c r="HGZ64" s="473"/>
      <c r="HHA64" s="473"/>
      <c r="HHB64" s="473"/>
      <c r="HHC64" s="473"/>
      <c r="HHD64" s="473"/>
      <c r="HHE64" s="473"/>
      <c r="HHF64" s="473"/>
      <c r="HHG64" s="473"/>
      <c r="HHH64" s="473"/>
      <c r="HHI64" s="473"/>
      <c r="HHJ64" s="473"/>
      <c r="HHK64" s="473"/>
      <c r="HHL64" s="473"/>
      <c r="HHM64" s="473"/>
      <c r="HHN64" s="473"/>
      <c r="HHO64" s="473"/>
      <c r="HHP64" s="473"/>
      <c r="HHQ64" s="473"/>
      <c r="HHR64" s="473"/>
      <c r="HHS64" s="473"/>
      <c r="HHT64" s="473"/>
      <c r="HHU64" s="473"/>
      <c r="HHV64" s="473"/>
      <c r="HHW64" s="473"/>
      <c r="HHX64" s="473"/>
      <c r="HHY64" s="473"/>
      <c r="HHZ64" s="473"/>
      <c r="HIA64" s="473"/>
      <c r="HIB64" s="473"/>
      <c r="HIC64" s="473"/>
      <c r="HID64" s="473"/>
      <c r="HIE64" s="473"/>
      <c r="HIF64" s="473"/>
      <c r="HIG64" s="473"/>
      <c r="HIH64" s="473"/>
      <c r="HII64" s="473"/>
      <c r="HIJ64" s="473"/>
      <c r="HIK64" s="473"/>
      <c r="HIL64" s="473"/>
      <c r="HIM64" s="473"/>
      <c r="HIN64" s="473"/>
      <c r="HIO64" s="473"/>
      <c r="HIP64" s="473"/>
      <c r="HIQ64" s="473"/>
      <c r="HIR64" s="473"/>
      <c r="HIS64" s="473"/>
      <c r="HIT64" s="473"/>
      <c r="HIU64" s="473"/>
      <c r="HIV64" s="473"/>
      <c r="HIW64" s="473"/>
      <c r="HIX64" s="473"/>
      <c r="HIY64" s="473"/>
      <c r="HIZ64" s="473"/>
      <c r="HJA64" s="473"/>
      <c r="HJB64" s="473"/>
      <c r="HJC64" s="473"/>
      <c r="HJD64" s="473"/>
      <c r="HJE64" s="473"/>
      <c r="HJF64" s="473"/>
      <c r="HJG64" s="473"/>
      <c r="HJH64" s="473"/>
      <c r="HJI64" s="473"/>
      <c r="HJJ64" s="473"/>
      <c r="HJK64" s="473"/>
      <c r="HJL64" s="473"/>
      <c r="HJM64" s="473"/>
      <c r="HJN64" s="473"/>
      <c r="HJO64" s="473"/>
      <c r="HJP64" s="473"/>
      <c r="HJQ64" s="473"/>
      <c r="HJR64" s="473"/>
      <c r="HJS64" s="473"/>
      <c r="HJT64" s="473"/>
      <c r="HJU64" s="473"/>
      <c r="HJV64" s="473"/>
      <c r="HJW64" s="473"/>
      <c r="HJX64" s="473"/>
      <c r="HJY64" s="473"/>
      <c r="HJZ64" s="473"/>
      <c r="HKA64" s="473"/>
      <c r="HKB64" s="473"/>
      <c r="HKC64" s="473"/>
      <c r="HKD64" s="473"/>
      <c r="HKE64" s="473"/>
      <c r="HKF64" s="473"/>
      <c r="HKG64" s="473"/>
      <c r="HKH64" s="473"/>
      <c r="HKI64" s="473"/>
      <c r="HKJ64" s="473"/>
      <c r="HKK64" s="473"/>
      <c r="HKL64" s="473"/>
      <c r="HKM64" s="473"/>
      <c r="HKN64" s="473"/>
      <c r="HKO64" s="473"/>
      <c r="HKP64" s="473"/>
      <c r="HKQ64" s="473"/>
      <c r="HKR64" s="473"/>
      <c r="HKS64" s="473"/>
      <c r="HKT64" s="473"/>
      <c r="HKU64" s="473"/>
      <c r="HKV64" s="473"/>
      <c r="HKW64" s="473"/>
      <c r="HKX64" s="473"/>
      <c r="HKY64" s="473"/>
      <c r="HKZ64" s="473"/>
      <c r="HLA64" s="473"/>
      <c r="HLB64" s="473"/>
      <c r="HLC64" s="473"/>
      <c r="HLD64" s="473"/>
      <c r="HLE64" s="473"/>
      <c r="HLF64" s="473"/>
      <c r="HLG64" s="473"/>
      <c r="HLH64" s="473"/>
      <c r="HLI64" s="473"/>
      <c r="HLJ64" s="473"/>
      <c r="HLK64" s="473"/>
      <c r="HLL64" s="473"/>
      <c r="HLM64" s="473"/>
      <c r="HLN64" s="473"/>
      <c r="HLO64" s="473"/>
      <c r="HLP64" s="473"/>
      <c r="HLQ64" s="473"/>
      <c r="HLR64" s="473"/>
      <c r="HLS64" s="473"/>
      <c r="HLT64" s="473"/>
      <c r="HLU64" s="473"/>
      <c r="HLV64" s="473"/>
      <c r="HLW64" s="473"/>
      <c r="HLX64" s="473"/>
      <c r="HLY64" s="473"/>
      <c r="HLZ64" s="473"/>
      <c r="HMA64" s="473"/>
      <c r="HMB64" s="473"/>
      <c r="HMC64" s="473"/>
      <c r="HMD64" s="473"/>
      <c r="HME64" s="473"/>
      <c r="HMF64" s="473"/>
      <c r="HMG64" s="473"/>
      <c r="HMH64" s="473"/>
      <c r="HMI64" s="473"/>
      <c r="HMJ64" s="473"/>
      <c r="HMK64" s="473"/>
      <c r="HML64" s="473"/>
      <c r="HMM64" s="473"/>
      <c r="HMN64" s="473"/>
      <c r="HMO64" s="473"/>
      <c r="HMP64" s="473"/>
      <c r="HMQ64" s="473"/>
      <c r="HMR64" s="473"/>
      <c r="HMS64" s="473"/>
      <c r="HMT64" s="473"/>
      <c r="HMU64" s="473"/>
      <c r="HMV64" s="473"/>
      <c r="HMW64" s="473"/>
      <c r="HMX64" s="473"/>
      <c r="HMY64" s="473"/>
      <c r="HMZ64" s="473"/>
      <c r="HNA64" s="473"/>
      <c r="HNB64" s="473"/>
      <c r="HNC64" s="473"/>
      <c r="HND64" s="473"/>
      <c r="HNE64" s="473"/>
      <c r="HNF64" s="473"/>
      <c r="HNG64" s="473"/>
      <c r="HNH64" s="473"/>
      <c r="HNI64" s="473"/>
      <c r="HNJ64" s="473"/>
      <c r="HNK64" s="473"/>
      <c r="HNL64" s="473"/>
      <c r="HNM64" s="473"/>
      <c r="HNN64" s="473"/>
      <c r="HNO64" s="473"/>
      <c r="HNP64" s="473"/>
      <c r="HNQ64" s="473"/>
      <c r="HNR64" s="473"/>
      <c r="HNS64" s="473"/>
      <c r="HNT64" s="473"/>
      <c r="HNU64" s="473"/>
      <c r="HNV64" s="473"/>
      <c r="HNW64" s="473"/>
      <c r="HNX64" s="473"/>
      <c r="HNY64" s="473"/>
      <c r="HNZ64" s="473"/>
      <c r="HOA64" s="473"/>
      <c r="HOB64" s="473"/>
      <c r="HOC64" s="473"/>
      <c r="HOD64" s="473"/>
      <c r="HOE64" s="473"/>
      <c r="HOF64" s="473"/>
      <c r="HOG64" s="473"/>
      <c r="HOH64" s="473"/>
      <c r="HOI64" s="473"/>
      <c r="HOJ64" s="473"/>
      <c r="HOK64" s="473"/>
      <c r="HOL64" s="473"/>
      <c r="HOM64" s="473"/>
      <c r="HON64" s="473"/>
      <c r="HOO64" s="473"/>
      <c r="HOP64" s="473"/>
      <c r="HOQ64" s="473"/>
      <c r="HOR64" s="473"/>
      <c r="HOS64" s="473"/>
      <c r="HOT64" s="473"/>
      <c r="HOU64" s="473"/>
      <c r="HOV64" s="473"/>
      <c r="HOW64" s="473"/>
      <c r="HOX64" s="473"/>
      <c r="HOY64" s="473"/>
      <c r="HOZ64" s="473"/>
      <c r="HPA64" s="473"/>
      <c r="HPB64" s="473"/>
      <c r="HPC64" s="473"/>
      <c r="HPD64" s="473"/>
      <c r="HPE64" s="473"/>
      <c r="HPF64" s="473"/>
      <c r="HPG64" s="473"/>
      <c r="HPH64" s="473"/>
      <c r="HPI64" s="473"/>
      <c r="HPJ64" s="473"/>
      <c r="HPK64" s="473"/>
      <c r="HPL64" s="473"/>
      <c r="HPM64" s="473"/>
      <c r="HPN64" s="473"/>
      <c r="HPO64" s="473"/>
      <c r="HPP64" s="473"/>
      <c r="HPQ64" s="473"/>
      <c r="HPR64" s="473"/>
      <c r="HPS64" s="473"/>
      <c r="HPT64" s="473"/>
      <c r="HPU64" s="473"/>
      <c r="HPV64" s="473"/>
      <c r="HPW64" s="473"/>
      <c r="HPX64" s="473"/>
      <c r="HPY64" s="473"/>
      <c r="HPZ64" s="473"/>
      <c r="HQA64" s="473"/>
      <c r="HQB64" s="473"/>
      <c r="HQC64" s="473"/>
      <c r="HQD64" s="473"/>
      <c r="HQE64" s="473"/>
      <c r="HQF64" s="473"/>
      <c r="HQG64" s="473"/>
      <c r="HQH64" s="473"/>
      <c r="HQI64" s="473"/>
      <c r="HQJ64" s="473"/>
      <c r="HQK64" s="473"/>
      <c r="HQL64" s="473"/>
      <c r="HQM64" s="473"/>
      <c r="HQN64" s="473"/>
      <c r="HQO64" s="473"/>
      <c r="HQP64" s="473"/>
      <c r="HQQ64" s="473"/>
      <c r="HQR64" s="473"/>
      <c r="HQS64" s="473"/>
      <c r="HQT64" s="473"/>
      <c r="HQU64" s="473"/>
      <c r="HQV64" s="473"/>
      <c r="HQW64" s="473"/>
      <c r="HQX64" s="473"/>
      <c r="HQY64" s="473"/>
      <c r="HQZ64" s="473"/>
      <c r="HRA64" s="473"/>
      <c r="HRB64" s="473"/>
      <c r="HRC64" s="473"/>
      <c r="HRD64" s="473"/>
      <c r="HRE64" s="473"/>
      <c r="HRF64" s="473"/>
      <c r="HRG64" s="473"/>
      <c r="HRH64" s="473"/>
      <c r="HRI64" s="473"/>
      <c r="HRJ64" s="473"/>
      <c r="HRK64" s="473"/>
      <c r="HRL64" s="473"/>
      <c r="HRM64" s="473"/>
      <c r="HRN64" s="473"/>
      <c r="HRO64" s="473"/>
      <c r="HRP64" s="473"/>
      <c r="HRQ64" s="473"/>
      <c r="HRR64" s="473"/>
      <c r="HRS64" s="473"/>
      <c r="HRT64" s="473"/>
      <c r="HRU64" s="473"/>
      <c r="HRV64" s="473"/>
      <c r="HRW64" s="473"/>
      <c r="HRX64" s="473"/>
      <c r="HRY64" s="473"/>
      <c r="HRZ64" s="473"/>
      <c r="HSA64" s="473"/>
      <c r="HSB64" s="473"/>
      <c r="HSC64" s="473"/>
      <c r="HSD64" s="473"/>
      <c r="HSE64" s="473"/>
      <c r="HSF64" s="473"/>
      <c r="HSG64" s="473"/>
      <c r="HSH64" s="473"/>
      <c r="HSI64" s="473"/>
      <c r="HSJ64" s="473"/>
      <c r="HSK64" s="473"/>
      <c r="HSL64" s="473"/>
      <c r="HSM64" s="473"/>
      <c r="HSN64" s="473"/>
      <c r="HSO64" s="473"/>
      <c r="HSP64" s="473"/>
      <c r="HSQ64" s="473"/>
      <c r="HSR64" s="473"/>
      <c r="HSS64" s="473"/>
      <c r="HST64" s="473"/>
      <c r="HSU64" s="473"/>
      <c r="HSV64" s="473"/>
      <c r="HSW64" s="473"/>
      <c r="HSX64" s="473"/>
      <c r="HSY64" s="473"/>
      <c r="HSZ64" s="473"/>
      <c r="HTA64" s="473"/>
      <c r="HTB64" s="473"/>
      <c r="HTC64" s="473"/>
      <c r="HTD64" s="473"/>
      <c r="HTE64" s="473"/>
      <c r="HTF64" s="473"/>
      <c r="HTG64" s="473"/>
      <c r="HTH64" s="473"/>
      <c r="HTI64" s="473"/>
      <c r="HTJ64" s="473"/>
      <c r="HTK64" s="473"/>
      <c r="HTL64" s="473"/>
      <c r="HTM64" s="473"/>
      <c r="HTN64" s="473"/>
      <c r="HTO64" s="473"/>
      <c r="HTP64" s="473"/>
      <c r="HTQ64" s="473"/>
      <c r="HTR64" s="473"/>
      <c r="HTS64" s="473"/>
      <c r="HTT64" s="473"/>
      <c r="HTU64" s="473"/>
      <c r="HTV64" s="473"/>
      <c r="HTW64" s="473"/>
      <c r="HTX64" s="473"/>
      <c r="HTY64" s="473"/>
      <c r="HTZ64" s="473"/>
      <c r="HUA64" s="473"/>
      <c r="HUB64" s="473"/>
      <c r="HUC64" s="473"/>
      <c r="HUD64" s="473"/>
      <c r="HUE64" s="473"/>
      <c r="HUF64" s="473"/>
      <c r="HUG64" s="473"/>
      <c r="HUH64" s="473"/>
      <c r="HUI64" s="473"/>
      <c r="HUJ64" s="473"/>
      <c r="HUK64" s="473"/>
      <c r="HUL64" s="473"/>
      <c r="HUM64" s="473"/>
      <c r="HUN64" s="473"/>
      <c r="HUO64" s="473"/>
      <c r="HUP64" s="473"/>
      <c r="HUQ64" s="473"/>
      <c r="HUR64" s="473"/>
      <c r="HUS64" s="473"/>
      <c r="HUT64" s="473"/>
      <c r="HUU64" s="473"/>
      <c r="HUV64" s="473"/>
      <c r="HUW64" s="473"/>
      <c r="HUX64" s="473"/>
      <c r="HUY64" s="473"/>
      <c r="HUZ64" s="473"/>
      <c r="HVA64" s="473"/>
      <c r="HVB64" s="473"/>
      <c r="HVC64" s="473"/>
      <c r="HVD64" s="473"/>
      <c r="HVE64" s="473"/>
      <c r="HVF64" s="473"/>
      <c r="HVG64" s="473"/>
      <c r="HVH64" s="473"/>
      <c r="HVI64" s="473"/>
      <c r="HVJ64" s="473"/>
      <c r="HVK64" s="473"/>
      <c r="HVL64" s="473"/>
      <c r="HVM64" s="473"/>
      <c r="HVN64" s="473"/>
      <c r="HVO64" s="473"/>
      <c r="HVP64" s="473"/>
      <c r="HVQ64" s="473"/>
      <c r="HVR64" s="473"/>
      <c r="HVS64" s="473"/>
      <c r="HVT64" s="473"/>
      <c r="HVU64" s="473"/>
      <c r="HVV64" s="473"/>
      <c r="HVW64" s="473"/>
      <c r="HVX64" s="473"/>
      <c r="HVY64" s="473"/>
      <c r="HVZ64" s="473"/>
      <c r="HWA64" s="473"/>
      <c r="HWB64" s="473"/>
      <c r="HWC64" s="473"/>
      <c r="HWD64" s="473"/>
      <c r="HWE64" s="473"/>
      <c r="HWF64" s="473"/>
      <c r="HWG64" s="473"/>
      <c r="HWH64" s="473"/>
      <c r="HWI64" s="473"/>
      <c r="HWJ64" s="473"/>
      <c r="HWK64" s="473"/>
      <c r="HWL64" s="473"/>
      <c r="HWM64" s="473"/>
      <c r="HWN64" s="473"/>
      <c r="HWO64" s="473"/>
      <c r="HWP64" s="473"/>
      <c r="HWQ64" s="473"/>
      <c r="HWR64" s="473"/>
      <c r="HWS64" s="473"/>
      <c r="HWT64" s="473"/>
      <c r="HWU64" s="473"/>
      <c r="HWV64" s="473"/>
      <c r="HWW64" s="473"/>
      <c r="HWX64" s="473"/>
      <c r="HWY64" s="473"/>
      <c r="HWZ64" s="473"/>
      <c r="HXA64" s="473"/>
      <c r="HXB64" s="473"/>
      <c r="HXC64" s="473"/>
      <c r="HXD64" s="473"/>
      <c r="HXE64" s="473"/>
      <c r="HXF64" s="473"/>
      <c r="HXG64" s="473"/>
      <c r="HXH64" s="473"/>
      <c r="HXI64" s="473"/>
      <c r="HXJ64" s="473"/>
      <c r="HXK64" s="473"/>
      <c r="HXL64" s="473"/>
      <c r="HXM64" s="473"/>
      <c r="HXN64" s="473"/>
      <c r="HXO64" s="473"/>
      <c r="HXP64" s="473"/>
      <c r="HXQ64" s="473"/>
      <c r="HXR64" s="473"/>
      <c r="HXS64" s="473"/>
      <c r="HXT64" s="473"/>
      <c r="HXU64" s="473"/>
      <c r="HXV64" s="473"/>
      <c r="HXW64" s="473"/>
      <c r="HXX64" s="473"/>
      <c r="HXY64" s="473"/>
      <c r="HXZ64" s="473"/>
      <c r="HYA64" s="473"/>
      <c r="HYB64" s="473"/>
      <c r="HYC64" s="473"/>
      <c r="HYD64" s="473"/>
      <c r="HYE64" s="473"/>
      <c r="HYF64" s="473"/>
      <c r="HYG64" s="473"/>
      <c r="HYH64" s="473"/>
      <c r="HYI64" s="473"/>
      <c r="HYJ64" s="473"/>
      <c r="HYK64" s="473"/>
      <c r="HYL64" s="473"/>
      <c r="HYM64" s="473"/>
      <c r="HYN64" s="473"/>
      <c r="HYO64" s="473"/>
      <c r="HYP64" s="473"/>
      <c r="HYQ64" s="473"/>
      <c r="HYR64" s="473"/>
      <c r="HYS64" s="473"/>
      <c r="HYT64" s="473"/>
      <c r="HYU64" s="473"/>
      <c r="HYV64" s="473"/>
      <c r="HYW64" s="473"/>
      <c r="HYX64" s="473"/>
      <c r="HYY64" s="473"/>
      <c r="HYZ64" s="473"/>
      <c r="HZA64" s="473"/>
      <c r="HZB64" s="473"/>
      <c r="HZC64" s="473"/>
      <c r="HZD64" s="473"/>
      <c r="HZE64" s="473"/>
      <c r="HZF64" s="473"/>
      <c r="HZG64" s="473"/>
      <c r="HZH64" s="473"/>
      <c r="HZI64" s="473"/>
      <c r="HZJ64" s="473"/>
      <c r="HZK64" s="473"/>
      <c r="HZL64" s="473"/>
      <c r="HZM64" s="473"/>
      <c r="HZN64" s="473"/>
      <c r="HZO64" s="473"/>
      <c r="HZP64" s="473"/>
      <c r="HZQ64" s="473"/>
      <c r="HZR64" s="473"/>
      <c r="HZS64" s="473"/>
      <c r="HZT64" s="473"/>
      <c r="HZU64" s="473"/>
      <c r="HZV64" s="473"/>
      <c r="HZW64" s="473"/>
      <c r="HZX64" s="473"/>
      <c r="HZY64" s="473"/>
      <c r="HZZ64" s="473"/>
      <c r="IAA64" s="473"/>
      <c r="IAB64" s="473"/>
      <c r="IAC64" s="473"/>
      <c r="IAD64" s="473"/>
      <c r="IAE64" s="473"/>
      <c r="IAF64" s="473"/>
      <c r="IAG64" s="473"/>
      <c r="IAH64" s="473"/>
      <c r="IAI64" s="473"/>
      <c r="IAJ64" s="473"/>
      <c r="IAK64" s="473"/>
      <c r="IAL64" s="473"/>
      <c r="IAM64" s="473"/>
      <c r="IAN64" s="473"/>
      <c r="IAO64" s="473"/>
      <c r="IAP64" s="473"/>
      <c r="IAQ64" s="473"/>
      <c r="IAR64" s="473"/>
      <c r="IAS64" s="473"/>
      <c r="IAT64" s="473"/>
      <c r="IAU64" s="473"/>
      <c r="IAV64" s="473"/>
      <c r="IAW64" s="473"/>
      <c r="IAX64" s="473"/>
      <c r="IAY64" s="473"/>
      <c r="IAZ64" s="473"/>
      <c r="IBA64" s="473"/>
      <c r="IBB64" s="473"/>
      <c r="IBC64" s="473"/>
      <c r="IBD64" s="473"/>
      <c r="IBE64" s="473"/>
      <c r="IBF64" s="473"/>
      <c r="IBG64" s="473"/>
      <c r="IBH64" s="473"/>
      <c r="IBI64" s="473"/>
      <c r="IBJ64" s="473"/>
      <c r="IBK64" s="473"/>
      <c r="IBL64" s="473"/>
      <c r="IBM64" s="473"/>
      <c r="IBN64" s="473"/>
      <c r="IBO64" s="473"/>
      <c r="IBP64" s="473"/>
      <c r="IBQ64" s="473"/>
      <c r="IBR64" s="473"/>
      <c r="IBS64" s="473"/>
      <c r="IBT64" s="473"/>
      <c r="IBU64" s="473"/>
      <c r="IBV64" s="473"/>
      <c r="IBW64" s="473"/>
      <c r="IBX64" s="473"/>
      <c r="IBY64" s="473"/>
      <c r="IBZ64" s="473"/>
      <c r="ICA64" s="473"/>
      <c r="ICB64" s="473"/>
      <c r="ICC64" s="473"/>
      <c r="ICD64" s="473"/>
      <c r="ICE64" s="473"/>
      <c r="ICF64" s="473"/>
      <c r="ICG64" s="473"/>
      <c r="ICH64" s="473"/>
      <c r="ICI64" s="473"/>
      <c r="ICJ64" s="473"/>
      <c r="ICK64" s="473"/>
      <c r="ICL64" s="473"/>
      <c r="ICM64" s="473"/>
      <c r="ICN64" s="473"/>
      <c r="ICO64" s="473"/>
      <c r="ICP64" s="473"/>
      <c r="ICQ64" s="473"/>
      <c r="ICR64" s="473"/>
      <c r="ICS64" s="473"/>
      <c r="ICT64" s="473"/>
      <c r="ICU64" s="473"/>
      <c r="ICV64" s="473"/>
      <c r="ICW64" s="473"/>
      <c r="ICX64" s="473"/>
      <c r="ICY64" s="473"/>
      <c r="ICZ64" s="473"/>
      <c r="IDA64" s="473"/>
      <c r="IDB64" s="473"/>
      <c r="IDC64" s="473"/>
      <c r="IDD64" s="473"/>
      <c r="IDE64" s="473"/>
      <c r="IDF64" s="473"/>
      <c r="IDG64" s="473"/>
      <c r="IDH64" s="473"/>
      <c r="IDI64" s="473"/>
      <c r="IDJ64" s="473"/>
      <c r="IDK64" s="473"/>
      <c r="IDL64" s="473"/>
      <c r="IDM64" s="473"/>
      <c r="IDN64" s="473"/>
      <c r="IDO64" s="473"/>
      <c r="IDP64" s="473"/>
      <c r="IDQ64" s="473"/>
      <c r="IDR64" s="473"/>
      <c r="IDS64" s="473"/>
      <c r="IDT64" s="473"/>
      <c r="IDU64" s="473"/>
      <c r="IDV64" s="473"/>
      <c r="IDW64" s="473"/>
      <c r="IDX64" s="473"/>
      <c r="IDY64" s="473"/>
      <c r="IDZ64" s="473"/>
      <c r="IEA64" s="473"/>
      <c r="IEB64" s="473"/>
      <c r="IEC64" s="473"/>
      <c r="IED64" s="473"/>
      <c r="IEE64" s="473"/>
      <c r="IEF64" s="473"/>
      <c r="IEG64" s="473"/>
      <c r="IEH64" s="473"/>
      <c r="IEI64" s="473"/>
      <c r="IEJ64" s="473"/>
      <c r="IEK64" s="473"/>
      <c r="IEL64" s="473"/>
      <c r="IEM64" s="473"/>
      <c r="IEN64" s="473"/>
      <c r="IEO64" s="473"/>
      <c r="IEP64" s="473"/>
      <c r="IEQ64" s="473"/>
      <c r="IER64" s="473"/>
      <c r="IES64" s="473"/>
      <c r="IET64" s="473"/>
      <c r="IEU64" s="473"/>
      <c r="IEV64" s="473"/>
      <c r="IEW64" s="473"/>
      <c r="IEX64" s="473"/>
      <c r="IEY64" s="473"/>
      <c r="IEZ64" s="473"/>
      <c r="IFA64" s="473"/>
      <c r="IFB64" s="473"/>
      <c r="IFC64" s="473"/>
      <c r="IFD64" s="473"/>
      <c r="IFE64" s="473"/>
      <c r="IFF64" s="473"/>
      <c r="IFG64" s="473"/>
      <c r="IFH64" s="473"/>
      <c r="IFI64" s="473"/>
      <c r="IFJ64" s="473"/>
      <c r="IFK64" s="473"/>
      <c r="IFL64" s="473"/>
      <c r="IFM64" s="473"/>
      <c r="IFN64" s="473"/>
      <c r="IFO64" s="473"/>
      <c r="IFP64" s="473"/>
      <c r="IFQ64" s="473"/>
      <c r="IFR64" s="473"/>
      <c r="IFS64" s="473"/>
      <c r="IFT64" s="473"/>
      <c r="IFU64" s="473"/>
      <c r="IFV64" s="473"/>
      <c r="IFW64" s="473"/>
      <c r="IFX64" s="473"/>
      <c r="IFY64" s="473"/>
      <c r="IFZ64" s="473"/>
      <c r="IGA64" s="473"/>
      <c r="IGB64" s="473"/>
      <c r="IGC64" s="473"/>
      <c r="IGD64" s="473"/>
      <c r="IGE64" s="473"/>
      <c r="IGF64" s="473"/>
      <c r="IGG64" s="473"/>
      <c r="IGH64" s="473"/>
      <c r="IGI64" s="473"/>
      <c r="IGJ64" s="473"/>
      <c r="IGK64" s="473"/>
      <c r="IGL64" s="473"/>
      <c r="IGM64" s="473"/>
      <c r="IGN64" s="473"/>
      <c r="IGO64" s="473"/>
      <c r="IGP64" s="473"/>
      <c r="IGQ64" s="473"/>
      <c r="IGR64" s="473"/>
      <c r="IGS64" s="473"/>
      <c r="IGT64" s="473"/>
      <c r="IGU64" s="473"/>
      <c r="IGV64" s="473"/>
      <c r="IGW64" s="473"/>
      <c r="IGX64" s="473"/>
      <c r="IGY64" s="473"/>
      <c r="IGZ64" s="473"/>
      <c r="IHA64" s="473"/>
      <c r="IHB64" s="473"/>
      <c r="IHC64" s="473"/>
      <c r="IHD64" s="473"/>
      <c r="IHE64" s="473"/>
      <c r="IHF64" s="473"/>
      <c r="IHG64" s="473"/>
      <c r="IHH64" s="473"/>
      <c r="IHI64" s="473"/>
      <c r="IHJ64" s="473"/>
      <c r="IHK64" s="473"/>
      <c r="IHL64" s="473"/>
      <c r="IHM64" s="473"/>
      <c r="IHN64" s="473"/>
      <c r="IHO64" s="473"/>
      <c r="IHP64" s="473"/>
      <c r="IHQ64" s="473"/>
      <c r="IHR64" s="473"/>
      <c r="IHS64" s="473"/>
      <c r="IHT64" s="473"/>
      <c r="IHU64" s="473"/>
      <c r="IHV64" s="473"/>
      <c r="IHW64" s="473"/>
      <c r="IHX64" s="473"/>
      <c r="IHY64" s="473"/>
      <c r="IHZ64" s="473"/>
      <c r="IIA64" s="473"/>
      <c r="IIB64" s="473"/>
      <c r="IIC64" s="473"/>
      <c r="IID64" s="473"/>
      <c r="IIE64" s="473"/>
      <c r="IIF64" s="473"/>
      <c r="IIG64" s="473"/>
      <c r="IIH64" s="473"/>
      <c r="III64" s="473"/>
      <c r="IIJ64" s="473"/>
      <c r="IIK64" s="473"/>
      <c r="IIL64" s="473"/>
      <c r="IIM64" s="473"/>
      <c r="IIN64" s="473"/>
      <c r="IIO64" s="473"/>
      <c r="IIP64" s="473"/>
      <c r="IIQ64" s="473"/>
      <c r="IIR64" s="473"/>
      <c r="IIS64" s="473"/>
      <c r="IIT64" s="473"/>
      <c r="IIU64" s="473"/>
      <c r="IIV64" s="473"/>
      <c r="IIW64" s="473"/>
      <c r="IIX64" s="473"/>
      <c r="IIY64" s="473"/>
      <c r="IIZ64" s="473"/>
      <c r="IJA64" s="473"/>
      <c r="IJB64" s="473"/>
      <c r="IJC64" s="473"/>
      <c r="IJD64" s="473"/>
      <c r="IJE64" s="473"/>
      <c r="IJF64" s="473"/>
      <c r="IJG64" s="473"/>
      <c r="IJH64" s="473"/>
      <c r="IJI64" s="473"/>
      <c r="IJJ64" s="473"/>
      <c r="IJK64" s="473"/>
      <c r="IJL64" s="473"/>
      <c r="IJM64" s="473"/>
      <c r="IJN64" s="473"/>
      <c r="IJO64" s="473"/>
      <c r="IJP64" s="473"/>
      <c r="IJQ64" s="473"/>
      <c r="IJR64" s="473"/>
      <c r="IJS64" s="473"/>
      <c r="IJT64" s="473"/>
      <c r="IJU64" s="473"/>
      <c r="IJV64" s="473"/>
      <c r="IJW64" s="473"/>
      <c r="IJX64" s="473"/>
      <c r="IJY64" s="473"/>
      <c r="IJZ64" s="473"/>
      <c r="IKA64" s="473"/>
      <c r="IKB64" s="473"/>
      <c r="IKC64" s="473"/>
      <c r="IKD64" s="473"/>
      <c r="IKE64" s="473"/>
      <c r="IKF64" s="473"/>
      <c r="IKG64" s="473"/>
      <c r="IKH64" s="473"/>
      <c r="IKI64" s="473"/>
      <c r="IKJ64" s="473"/>
      <c r="IKK64" s="473"/>
      <c r="IKL64" s="473"/>
      <c r="IKM64" s="473"/>
      <c r="IKN64" s="473"/>
      <c r="IKO64" s="473"/>
      <c r="IKP64" s="473"/>
      <c r="IKQ64" s="473"/>
      <c r="IKR64" s="473"/>
      <c r="IKS64" s="473"/>
      <c r="IKT64" s="473"/>
      <c r="IKU64" s="473"/>
      <c r="IKV64" s="473"/>
      <c r="IKW64" s="473"/>
      <c r="IKX64" s="473"/>
      <c r="IKY64" s="473"/>
      <c r="IKZ64" s="473"/>
      <c r="ILA64" s="473"/>
      <c r="ILB64" s="473"/>
      <c r="ILC64" s="473"/>
      <c r="ILD64" s="473"/>
      <c r="ILE64" s="473"/>
      <c r="ILF64" s="473"/>
      <c r="ILG64" s="473"/>
      <c r="ILH64" s="473"/>
      <c r="ILI64" s="473"/>
      <c r="ILJ64" s="473"/>
      <c r="ILK64" s="473"/>
      <c r="ILL64" s="473"/>
      <c r="ILM64" s="473"/>
      <c r="ILN64" s="473"/>
      <c r="ILO64" s="473"/>
      <c r="ILP64" s="473"/>
      <c r="ILQ64" s="473"/>
      <c r="ILR64" s="473"/>
      <c r="ILS64" s="473"/>
      <c r="ILT64" s="473"/>
      <c r="ILU64" s="473"/>
      <c r="ILV64" s="473"/>
      <c r="ILW64" s="473"/>
      <c r="ILX64" s="473"/>
      <c r="ILY64" s="473"/>
      <c r="ILZ64" s="473"/>
      <c r="IMA64" s="473"/>
      <c r="IMB64" s="473"/>
      <c r="IMC64" s="473"/>
      <c r="IMD64" s="473"/>
      <c r="IME64" s="473"/>
      <c r="IMF64" s="473"/>
      <c r="IMG64" s="473"/>
      <c r="IMH64" s="473"/>
      <c r="IMI64" s="473"/>
      <c r="IMJ64" s="473"/>
      <c r="IMK64" s="473"/>
      <c r="IML64" s="473"/>
      <c r="IMM64" s="473"/>
      <c r="IMN64" s="473"/>
      <c r="IMO64" s="473"/>
      <c r="IMP64" s="473"/>
      <c r="IMQ64" s="473"/>
      <c r="IMR64" s="473"/>
      <c r="IMS64" s="473"/>
      <c r="IMT64" s="473"/>
      <c r="IMU64" s="473"/>
      <c r="IMV64" s="473"/>
      <c r="IMW64" s="473"/>
      <c r="IMX64" s="473"/>
      <c r="IMY64" s="473"/>
      <c r="IMZ64" s="473"/>
      <c r="INA64" s="473"/>
      <c r="INB64" s="473"/>
      <c r="INC64" s="473"/>
      <c r="IND64" s="473"/>
      <c r="INE64" s="473"/>
      <c r="INF64" s="473"/>
      <c r="ING64" s="473"/>
      <c r="INH64" s="473"/>
      <c r="INI64" s="473"/>
      <c r="INJ64" s="473"/>
      <c r="INK64" s="473"/>
      <c r="INL64" s="473"/>
      <c r="INM64" s="473"/>
      <c r="INN64" s="473"/>
      <c r="INO64" s="473"/>
      <c r="INP64" s="473"/>
      <c r="INQ64" s="473"/>
      <c r="INR64" s="473"/>
      <c r="INS64" s="473"/>
      <c r="INT64" s="473"/>
      <c r="INU64" s="473"/>
      <c r="INV64" s="473"/>
      <c r="INW64" s="473"/>
      <c r="INX64" s="473"/>
      <c r="INY64" s="473"/>
      <c r="INZ64" s="473"/>
      <c r="IOA64" s="473"/>
      <c r="IOB64" s="473"/>
      <c r="IOC64" s="473"/>
      <c r="IOD64" s="473"/>
      <c r="IOE64" s="473"/>
      <c r="IOF64" s="473"/>
      <c r="IOG64" s="473"/>
      <c r="IOH64" s="473"/>
      <c r="IOI64" s="473"/>
      <c r="IOJ64" s="473"/>
      <c r="IOK64" s="473"/>
      <c r="IOL64" s="473"/>
      <c r="IOM64" s="473"/>
      <c r="ION64" s="473"/>
      <c r="IOO64" s="473"/>
      <c r="IOP64" s="473"/>
      <c r="IOQ64" s="473"/>
      <c r="IOR64" s="473"/>
      <c r="IOS64" s="473"/>
      <c r="IOT64" s="473"/>
      <c r="IOU64" s="473"/>
      <c r="IOV64" s="473"/>
      <c r="IOW64" s="473"/>
      <c r="IOX64" s="473"/>
      <c r="IOY64" s="473"/>
      <c r="IOZ64" s="473"/>
      <c r="IPA64" s="473"/>
      <c r="IPB64" s="473"/>
      <c r="IPC64" s="473"/>
      <c r="IPD64" s="473"/>
      <c r="IPE64" s="473"/>
      <c r="IPF64" s="473"/>
      <c r="IPG64" s="473"/>
      <c r="IPH64" s="473"/>
      <c r="IPI64" s="473"/>
      <c r="IPJ64" s="473"/>
      <c r="IPK64" s="473"/>
      <c r="IPL64" s="473"/>
      <c r="IPM64" s="473"/>
      <c r="IPN64" s="473"/>
      <c r="IPO64" s="473"/>
      <c r="IPP64" s="473"/>
      <c r="IPQ64" s="473"/>
      <c r="IPR64" s="473"/>
      <c r="IPS64" s="473"/>
      <c r="IPT64" s="473"/>
      <c r="IPU64" s="473"/>
      <c r="IPV64" s="473"/>
      <c r="IPW64" s="473"/>
      <c r="IPX64" s="473"/>
      <c r="IPY64" s="473"/>
      <c r="IPZ64" s="473"/>
      <c r="IQA64" s="473"/>
      <c r="IQB64" s="473"/>
      <c r="IQC64" s="473"/>
      <c r="IQD64" s="473"/>
      <c r="IQE64" s="473"/>
      <c r="IQF64" s="473"/>
      <c r="IQG64" s="473"/>
      <c r="IQH64" s="473"/>
      <c r="IQI64" s="473"/>
      <c r="IQJ64" s="473"/>
      <c r="IQK64" s="473"/>
      <c r="IQL64" s="473"/>
      <c r="IQM64" s="473"/>
      <c r="IQN64" s="473"/>
      <c r="IQO64" s="473"/>
      <c r="IQP64" s="473"/>
      <c r="IQQ64" s="473"/>
      <c r="IQR64" s="473"/>
      <c r="IQS64" s="473"/>
      <c r="IQT64" s="473"/>
      <c r="IQU64" s="473"/>
      <c r="IQV64" s="473"/>
      <c r="IQW64" s="473"/>
      <c r="IQX64" s="473"/>
      <c r="IQY64" s="473"/>
      <c r="IQZ64" s="473"/>
      <c r="IRA64" s="473"/>
      <c r="IRB64" s="473"/>
      <c r="IRC64" s="473"/>
      <c r="IRD64" s="473"/>
      <c r="IRE64" s="473"/>
      <c r="IRF64" s="473"/>
      <c r="IRG64" s="473"/>
      <c r="IRH64" s="473"/>
      <c r="IRI64" s="473"/>
      <c r="IRJ64" s="473"/>
      <c r="IRK64" s="473"/>
      <c r="IRL64" s="473"/>
      <c r="IRM64" s="473"/>
      <c r="IRN64" s="473"/>
      <c r="IRO64" s="473"/>
      <c r="IRP64" s="473"/>
      <c r="IRQ64" s="473"/>
      <c r="IRR64" s="473"/>
      <c r="IRS64" s="473"/>
      <c r="IRT64" s="473"/>
      <c r="IRU64" s="473"/>
      <c r="IRV64" s="473"/>
      <c r="IRW64" s="473"/>
      <c r="IRX64" s="473"/>
      <c r="IRY64" s="473"/>
      <c r="IRZ64" s="473"/>
      <c r="ISA64" s="473"/>
      <c r="ISB64" s="473"/>
      <c r="ISC64" s="473"/>
      <c r="ISD64" s="473"/>
      <c r="ISE64" s="473"/>
      <c r="ISF64" s="473"/>
      <c r="ISG64" s="473"/>
      <c r="ISH64" s="473"/>
      <c r="ISI64" s="473"/>
      <c r="ISJ64" s="473"/>
      <c r="ISK64" s="473"/>
      <c r="ISL64" s="473"/>
      <c r="ISM64" s="473"/>
      <c r="ISN64" s="473"/>
      <c r="ISO64" s="473"/>
      <c r="ISP64" s="473"/>
      <c r="ISQ64" s="473"/>
      <c r="ISR64" s="473"/>
      <c r="ISS64" s="473"/>
      <c r="IST64" s="473"/>
      <c r="ISU64" s="473"/>
      <c r="ISV64" s="473"/>
      <c r="ISW64" s="473"/>
      <c r="ISX64" s="473"/>
      <c r="ISY64" s="473"/>
      <c r="ISZ64" s="473"/>
      <c r="ITA64" s="473"/>
      <c r="ITB64" s="473"/>
      <c r="ITC64" s="473"/>
      <c r="ITD64" s="473"/>
      <c r="ITE64" s="473"/>
      <c r="ITF64" s="473"/>
      <c r="ITG64" s="473"/>
      <c r="ITH64" s="473"/>
      <c r="ITI64" s="473"/>
      <c r="ITJ64" s="473"/>
      <c r="ITK64" s="473"/>
      <c r="ITL64" s="473"/>
      <c r="ITM64" s="473"/>
      <c r="ITN64" s="473"/>
      <c r="ITO64" s="473"/>
      <c r="ITP64" s="473"/>
      <c r="ITQ64" s="473"/>
      <c r="ITR64" s="473"/>
      <c r="ITS64" s="473"/>
      <c r="ITT64" s="473"/>
      <c r="ITU64" s="473"/>
      <c r="ITV64" s="473"/>
      <c r="ITW64" s="473"/>
      <c r="ITX64" s="473"/>
      <c r="ITY64" s="473"/>
      <c r="ITZ64" s="473"/>
      <c r="IUA64" s="473"/>
      <c r="IUB64" s="473"/>
      <c r="IUC64" s="473"/>
      <c r="IUD64" s="473"/>
      <c r="IUE64" s="473"/>
      <c r="IUF64" s="473"/>
      <c r="IUG64" s="473"/>
      <c r="IUH64" s="473"/>
      <c r="IUI64" s="473"/>
      <c r="IUJ64" s="473"/>
      <c r="IUK64" s="473"/>
      <c r="IUL64" s="473"/>
      <c r="IUM64" s="473"/>
      <c r="IUN64" s="473"/>
      <c r="IUO64" s="473"/>
      <c r="IUP64" s="473"/>
      <c r="IUQ64" s="473"/>
      <c r="IUR64" s="473"/>
      <c r="IUS64" s="473"/>
      <c r="IUT64" s="473"/>
      <c r="IUU64" s="473"/>
      <c r="IUV64" s="473"/>
      <c r="IUW64" s="473"/>
      <c r="IUX64" s="473"/>
      <c r="IUY64" s="473"/>
      <c r="IUZ64" s="473"/>
      <c r="IVA64" s="473"/>
      <c r="IVB64" s="473"/>
      <c r="IVC64" s="473"/>
      <c r="IVD64" s="473"/>
      <c r="IVE64" s="473"/>
      <c r="IVF64" s="473"/>
      <c r="IVG64" s="473"/>
      <c r="IVH64" s="473"/>
      <c r="IVI64" s="473"/>
      <c r="IVJ64" s="473"/>
      <c r="IVK64" s="473"/>
      <c r="IVL64" s="473"/>
      <c r="IVM64" s="473"/>
      <c r="IVN64" s="473"/>
      <c r="IVO64" s="473"/>
      <c r="IVP64" s="473"/>
      <c r="IVQ64" s="473"/>
      <c r="IVR64" s="473"/>
      <c r="IVS64" s="473"/>
      <c r="IVT64" s="473"/>
      <c r="IVU64" s="473"/>
      <c r="IVV64" s="473"/>
      <c r="IVW64" s="473"/>
      <c r="IVX64" s="473"/>
      <c r="IVY64" s="473"/>
      <c r="IVZ64" s="473"/>
      <c r="IWA64" s="473"/>
      <c r="IWB64" s="473"/>
      <c r="IWC64" s="473"/>
      <c r="IWD64" s="473"/>
      <c r="IWE64" s="473"/>
      <c r="IWF64" s="473"/>
      <c r="IWG64" s="473"/>
      <c r="IWH64" s="473"/>
      <c r="IWI64" s="473"/>
      <c r="IWJ64" s="473"/>
      <c r="IWK64" s="473"/>
      <c r="IWL64" s="473"/>
      <c r="IWM64" s="473"/>
      <c r="IWN64" s="473"/>
      <c r="IWO64" s="473"/>
      <c r="IWP64" s="473"/>
      <c r="IWQ64" s="473"/>
      <c r="IWR64" s="473"/>
      <c r="IWS64" s="473"/>
      <c r="IWT64" s="473"/>
      <c r="IWU64" s="473"/>
      <c r="IWV64" s="473"/>
      <c r="IWW64" s="473"/>
      <c r="IWX64" s="473"/>
      <c r="IWY64" s="473"/>
      <c r="IWZ64" s="473"/>
      <c r="IXA64" s="473"/>
      <c r="IXB64" s="473"/>
      <c r="IXC64" s="473"/>
      <c r="IXD64" s="473"/>
      <c r="IXE64" s="473"/>
      <c r="IXF64" s="473"/>
      <c r="IXG64" s="473"/>
      <c r="IXH64" s="473"/>
      <c r="IXI64" s="473"/>
      <c r="IXJ64" s="473"/>
      <c r="IXK64" s="473"/>
      <c r="IXL64" s="473"/>
      <c r="IXM64" s="473"/>
      <c r="IXN64" s="473"/>
      <c r="IXO64" s="473"/>
      <c r="IXP64" s="473"/>
      <c r="IXQ64" s="473"/>
      <c r="IXR64" s="473"/>
      <c r="IXS64" s="473"/>
      <c r="IXT64" s="473"/>
      <c r="IXU64" s="473"/>
      <c r="IXV64" s="473"/>
      <c r="IXW64" s="473"/>
      <c r="IXX64" s="473"/>
      <c r="IXY64" s="473"/>
      <c r="IXZ64" s="473"/>
      <c r="IYA64" s="473"/>
      <c r="IYB64" s="473"/>
      <c r="IYC64" s="473"/>
      <c r="IYD64" s="473"/>
      <c r="IYE64" s="473"/>
      <c r="IYF64" s="473"/>
      <c r="IYG64" s="473"/>
      <c r="IYH64" s="473"/>
      <c r="IYI64" s="473"/>
      <c r="IYJ64" s="473"/>
      <c r="IYK64" s="473"/>
      <c r="IYL64" s="473"/>
      <c r="IYM64" s="473"/>
      <c r="IYN64" s="473"/>
      <c r="IYO64" s="473"/>
      <c r="IYP64" s="473"/>
      <c r="IYQ64" s="473"/>
      <c r="IYR64" s="473"/>
      <c r="IYS64" s="473"/>
      <c r="IYT64" s="473"/>
      <c r="IYU64" s="473"/>
      <c r="IYV64" s="473"/>
      <c r="IYW64" s="473"/>
      <c r="IYX64" s="473"/>
      <c r="IYY64" s="473"/>
      <c r="IYZ64" s="473"/>
      <c r="IZA64" s="473"/>
      <c r="IZB64" s="473"/>
      <c r="IZC64" s="473"/>
      <c r="IZD64" s="473"/>
      <c r="IZE64" s="473"/>
      <c r="IZF64" s="473"/>
      <c r="IZG64" s="473"/>
      <c r="IZH64" s="473"/>
      <c r="IZI64" s="473"/>
      <c r="IZJ64" s="473"/>
      <c r="IZK64" s="473"/>
      <c r="IZL64" s="473"/>
      <c r="IZM64" s="473"/>
      <c r="IZN64" s="473"/>
      <c r="IZO64" s="473"/>
      <c r="IZP64" s="473"/>
      <c r="IZQ64" s="473"/>
      <c r="IZR64" s="473"/>
      <c r="IZS64" s="473"/>
      <c r="IZT64" s="473"/>
      <c r="IZU64" s="473"/>
      <c r="IZV64" s="473"/>
      <c r="IZW64" s="473"/>
      <c r="IZX64" s="473"/>
      <c r="IZY64" s="473"/>
      <c r="IZZ64" s="473"/>
      <c r="JAA64" s="473"/>
      <c r="JAB64" s="473"/>
      <c r="JAC64" s="473"/>
      <c r="JAD64" s="473"/>
      <c r="JAE64" s="473"/>
      <c r="JAF64" s="473"/>
      <c r="JAG64" s="473"/>
      <c r="JAH64" s="473"/>
      <c r="JAI64" s="473"/>
      <c r="JAJ64" s="473"/>
      <c r="JAK64" s="473"/>
      <c r="JAL64" s="473"/>
      <c r="JAM64" s="473"/>
      <c r="JAN64" s="473"/>
      <c r="JAO64" s="473"/>
      <c r="JAP64" s="473"/>
      <c r="JAQ64" s="473"/>
      <c r="JAR64" s="473"/>
      <c r="JAS64" s="473"/>
      <c r="JAT64" s="473"/>
      <c r="JAU64" s="473"/>
      <c r="JAV64" s="473"/>
      <c r="JAW64" s="473"/>
      <c r="JAX64" s="473"/>
      <c r="JAY64" s="473"/>
      <c r="JAZ64" s="473"/>
      <c r="JBA64" s="473"/>
      <c r="JBB64" s="473"/>
      <c r="JBC64" s="473"/>
      <c r="JBD64" s="473"/>
      <c r="JBE64" s="473"/>
      <c r="JBF64" s="473"/>
      <c r="JBG64" s="473"/>
      <c r="JBH64" s="473"/>
      <c r="JBI64" s="473"/>
      <c r="JBJ64" s="473"/>
      <c r="JBK64" s="473"/>
      <c r="JBL64" s="473"/>
      <c r="JBM64" s="473"/>
      <c r="JBN64" s="473"/>
      <c r="JBO64" s="473"/>
      <c r="JBP64" s="473"/>
      <c r="JBQ64" s="473"/>
      <c r="JBR64" s="473"/>
      <c r="JBS64" s="473"/>
      <c r="JBT64" s="473"/>
      <c r="JBU64" s="473"/>
      <c r="JBV64" s="473"/>
      <c r="JBW64" s="473"/>
      <c r="JBX64" s="473"/>
      <c r="JBY64" s="473"/>
      <c r="JBZ64" s="473"/>
      <c r="JCA64" s="473"/>
      <c r="JCB64" s="473"/>
      <c r="JCC64" s="473"/>
      <c r="JCD64" s="473"/>
      <c r="JCE64" s="473"/>
      <c r="JCF64" s="473"/>
      <c r="JCG64" s="473"/>
      <c r="JCH64" s="473"/>
      <c r="JCI64" s="473"/>
      <c r="JCJ64" s="473"/>
      <c r="JCK64" s="473"/>
      <c r="JCL64" s="473"/>
      <c r="JCM64" s="473"/>
      <c r="JCN64" s="473"/>
      <c r="JCO64" s="473"/>
      <c r="JCP64" s="473"/>
      <c r="JCQ64" s="473"/>
      <c r="JCR64" s="473"/>
      <c r="JCS64" s="473"/>
      <c r="JCT64" s="473"/>
      <c r="JCU64" s="473"/>
      <c r="JCV64" s="473"/>
      <c r="JCW64" s="473"/>
      <c r="JCX64" s="473"/>
      <c r="JCY64" s="473"/>
      <c r="JCZ64" s="473"/>
      <c r="JDA64" s="473"/>
      <c r="JDB64" s="473"/>
      <c r="JDC64" s="473"/>
      <c r="JDD64" s="473"/>
      <c r="JDE64" s="473"/>
      <c r="JDF64" s="473"/>
      <c r="JDG64" s="473"/>
      <c r="JDH64" s="473"/>
      <c r="JDI64" s="473"/>
      <c r="JDJ64" s="473"/>
      <c r="JDK64" s="473"/>
      <c r="JDL64" s="473"/>
      <c r="JDM64" s="473"/>
      <c r="JDN64" s="473"/>
      <c r="JDO64" s="473"/>
      <c r="JDP64" s="473"/>
      <c r="JDQ64" s="473"/>
      <c r="JDR64" s="473"/>
      <c r="JDS64" s="473"/>
      <c r="JDT64" s="473"/>
      <c r="JDU64" s="473"/>
      <c r="JDV64" s="473"/>
      <c r="JDW64" s="473"/>
      <c r="JDX64" s="473"/>
      <c r="JDY64" s="473"/>
      <c r="JDZ64" s="473"/>
      <c r="JEA64" s="473"/>
      <c r="JEB64" s="473"/>
      <c r="JEC64" s="473"/>
      <c r="JED64" s="473"/>
      <c r="JEE64" s="473"/>
      <c r="JEF64" s="473"/>
      <c r="JEG64" s="473"/>
      <c r="JEH64" s="473"/>
      <c r="JEI64" s="473"/>
      <c r="JEJ64" s="473"/>
      <c r="JEK64" s="473"/>
      <c r="JEL64" s="473"/>
      <c r="JEM64" s="473"/>
      <c r="JEN64" s="473"/>
      <c r="JEO64" s="473"/>
      <c r="JEP64" s="473"/>
      <c r="JEQ64" s="473"/>
      <c r="JER64" s="473"/>
      <c r="JES64" s="473"/>
      <c r="JET64" s="473"/>
      <c r="JEU64" s="473"/>
      <c r="JEV64" s="473"/>
      <c r="JEW64" s="473"/>
      <c r="JEX64" s="473"/>
      <c r="JEY64" s="473"/>
      <c r="JEZ64" s="473"/>
      <c r="JFA64" s="473"/>
      <c r="JFB64" s="473"/>
      <c r="JFC64" s="473"/>
      <c r="JFD64" s="473"/>
      <c r="JFE64" s="473"/>
      <c r="JFF64" s="473"/>
      <c r="JFG64" s="473"/>
      <c r="JFH64" s="473"/>
      <c r="JFI64" s="473"/>
      <c r="JFJ64" s="473"/>
      <c r="JFK64" s="473"/>
      <c r="JFL64" s="473"/>
      <c r="JFM64" s="473"/>
      <c r="JFN64" s="473"/>
      <c r="JFO64" s="473"/>
      <c r="JFP64" s="473"/>
      <c r="JFQ64" s="473"/>
      <c r="JFR64" s="473"/>
      <c r="JFS64" s="473"/>
      <c r="JFT64" s="473"/>
      <c r="JFU64" s="473"/>
      <c r="JFV64" s="473"/>
      <c r="JFW64" s="473"/>
      <c r="JFX64" s="473"/>
      <c r="JFY64" s="473"/>
      <c r="JFZ64" s="473"/>
      <c r="JGA64" s="473"/>
      <c r="JGB64" s="473"/>
      <c r="JGC64" s="473"/>
      <c r="JGD64" s="473"/>
      <c r="JGE64" s="473"/>
      <c r="JGF64" s="473"/>
      <c r="JGG64" s="473"/>
      <c r="JGH64" s="473"/>
      <c r="JGI64" s="473"/>
      <c r="JGJ64" s="473"/>
      <c r="JGK64" s="473"/>
      <c r="JGL64" s="473"/>
      <c r="JGM64" s="473"/>
      <c r="JGN64" s="473"/>
      <c r="JGO64" s="473"/>
      <c r="JGP64" s="473"/>
      <c r="JGQ64" s="473"/>
      <c r="JGR64" s="473"/>
      <c r="JGS64" s="473"/>
      <c r="JGT64" s="473"/>
      <c r="JGU64" s="473"/>
      <c r="JGV64" s="473"/>
      <c r="JGW64" s="473"/>
      <c r="JGX64" s="473"/>
      <c r="JGY64" s="473"/>
      <c r="JGZ64" s="473"/>
      <c r="JHA64" s="473"/>
      <c r="JHB64" s="473"/>
      <c r="JHC64" s="473"/>
      <c r="JHD64" s="473"/>
      <c r="JHE64" s="473"/>
      <c r="JHF64" s="473"/>
      <c r="JHG64" s="473"/>
      <c r="JHH64" s="473"/>
      <c r="JHI64" s="473"/>
      <c r="JHJ64" s="473"/>
      <c r="JHK64" s="473"/>
      <c r="JHL64" s="473"/>
      <c r="JHM64" s="473"/>
      <c r="JHN64" s="473"/>
      <c r="JHO64" s="473"/>
      <c r="JHP64" s="473"/>
      <c r="JHQ64" s="473"/>
      <c r="JHR64" s="473"/>
      <c r="JHS64" s="473"/>
      <c r="JHT64" s="473"/>
      <c r="JHU64" s="473"/>
      <c r="JHV64" s="473"/>
      <c r="JHW64" s="473"/>
      <c r="JHX64" s="473"/>
      <c r="JHY64" s="473"/>
      <c r="JHZ64" s="473"/>
      <c r="JIA64" s="473"/>
      <c r="JIB64" s="473"/>
      <c r="JIC64" s="473"/>
      <c r="JID64" s="473"/>
      <c r="JIE64" s="473"/>
      <c r="JIF64" s="473"/>
      <c r="JIG64" s="473"/>
      <c r="JIH64" s="473"/>
      <c r="JII64" s="473"/>
      <c r="JIJ64" s="473"/>
      <c r="JIK64" s="473"/>
      <c r="JIL64" s="473"/>
      <c r="JIM64" s="473"/>
      <c r="JIN64" s="473"/>
      <c r="JIO64" s="473"/>
      <c r="JIP64" s="473"/>
      <c r="JIQ64" s="473"/>
      <c r="JIR64" s="473"/>
      <c r="JIS64" s="473"/>
      <c r="JIT64" s="473"/>
      <c r="JIU64" s="473"/>
      <c r="JIV64" s="473"/>
      <c r="JIW64" s="473"/>
      <c r="JIX64" s="473"/>
      <c r="JIY64" s="473"/>
      <c r="JIZ64" s="473"/>
      <c r="JJA64" s="473"/>
      <c r="JJB64" s="473"/>
      <c r="JJC64" s="473"/>
      <c r="JJD64" s="473"/>
      <c r="JJE64" s="473"/>
      <c r="JJF64" s="473"/>
      <c r="JJG64" s="473"/>
      <c r="JJH64" s="473"/>
      <c r="JJI64" s="473"/>
      <c r="JJJ64" s="473"/>
      <c r="JJK64" s="473"/>
      <c r="JJL64" s="473"/>
      <c r="JJM64" s="473"/>
      <c r="JJN64" s="473"/>
      <c r="JJO64" s="473"/>
      <c r="JJP64" s="473"/>
      <c r="JJQ64" s="473"/>
      <c r="JJR64" s="473"/>
      <c r="JJS64" s="473"/>
      <c r="JJT64" s="473"/>
      <c r="JJU64" s="473"/>
      <c r="JJV64" s="473"/>
      <c r="JJW64" s="473"/>
      <c r="JJX64" s="473"/>
      <c r="JJY64" s="473"/>
      <c r="JJZ64" s="473"/>
      <c r="JKA64" s="473"/>
      <c r="JKB64" s="473"/>
      <c r="JKC64" s="473"/>
      <c r="JKD64" s="473"/>
      <c r="JKE64" s="473"/>
      <c r="JKF64" s="473"/>
      <c r="JKG64" s="473"/>
      <c r="JKH64" s="473"/>
      <c r="JKI64" s="473"/>
      <c r="JKJ64" s="473"/>
      <c r="JKK64" s="473"/>
      <c r="JKL64" s="473"/>
      <c r="JKM64" s="473"/>
      <c r="JKN64" s="473"/>
      <c r="JKO64" s="473"/>
      <c r="JKP64" s="473"/>
      <c r="JKQ64" s="473"/>
      <c r="JKR64" s="473"/>
      <c r="JKS64" s="473"/>
      <c r="JKT64" s="473"/>
      <c r="JKU64" s="473"/>
      <c r="JKV64" s="473"/>
      <c r="JKW64" s="473"/>
      <c r="JKX64" s="473"/>
      <c r="JKY64" s="473"/>
      <c r="JKZ64" s="473"/>
      <c r="JLA64" s="473"/>
      <c r="JLB64" s="473"/>
      <c r="JLC64" s="473"/>
      <c r="JLD64" s="473"/>
      <c r="JLE64" s="473"/>
      <c r="JLF64" s="473"/>
      <c r="JLG64" s="473"/>
      <c r="JLH64" s="473"/>
      <c r="JLI64" s="473"/>
      <c r="JLJ64" s="473"/>
      <c r="JLK64" s="473"/>
      <c r="JLL64" s="473"/>
      <c r="JLM64" s="473"/>
      <c r="JLN64" s="473"/>
      <c r="JLO64" s="473"/>
      <c r="JLP64" s="473"/>
      <c r="JLQ64" s="473"/>
      <c r="JLR64" s="473"/>
      <c r="JLS64" s="473"/>
      <c r="JLT64" s="473"/>
      <c r="JLU64" s="473"/>
      <c r="JLV64" s="473"/>
      <c r="JLW64" s="473"/>
      <c r="JLX64" s="473"/>
      <c r="JLY64" s="473"/>
      <c r="JLZ64" s="473"/>
      <c r="JMA64" s="473"/>
      <c r="JMB64" s="473"/>
      <c r="JMC64" s="473"/>
      <c r="JMD64" s="473"/>
      <c r="JME64" s="473"/>
      <c r="JMF64" s="473"/>
      <c r="JMG64" s="473"/>
      <c r="JMH64" s="473"/>
      <c r="JMI64" s="473"/>
      <c r="JMJ64" s="473"/>
      <c r="JMK64" s="473"/>
      <c r="JML64" s="473"/>
      <c r="JMM64" s="473"/>
      <c r="JMN64" s="473"/>
      <c r="JMO64" s="473"/>
      <c r="JMP64" s="473"/>
      <c r="JMQ64" s="473"/>
      <c r="JMR64" s="473"/>
      <c r="JMS64" s="473"/>
      <c r="JMT64" s="473"/>
      <c r="JMU64" s="473"/>
      <c r="JMV64" s="473"/>
      <c r="JMW64" s="473"/>
      <c r="JMX64" s="473"/>
      <c r="JMY64" s="473"/>
      <c r="JMZ64" s="473"/>
      <c r="JNA64" s="473"/>
      <c r="JNB64" s="473"/>
      <c r="JNC64" s="473"/>
      <c r="JND64" s="473"/>
      <c r="JNE64" s="473"/>
      <c r="JNF64" s="473"/>
      <c r="JNG64" s="473"/>
      <c r="JNH64" s="473"/>
      <c r="JNI64" s="473"/>
      <c r="JNJ64" s="473"/>
      <c r="JNK64" s="473"/>
      <c r="JNL64" s="473"/>
      <c r="JNM64" s="473"/>
      <c r="JNN64" s="473"/>
      <c r="JNO64" s="473"/>
      <c r="JNP64" s="473"/>
      <c r="JNQ64" s="473"/>
      <c r="JNR64" s="473"/>
      <c r="JNS64" s="473"/>
      <c r="JNT64" s="473"/>
      <c r="JNU64" s="473"/>
      <c r="JNV64" s="473"/>
      <c r="JNW64" s="473"/>
      <c r="JNX64" s="473"/>
      <c r="JNY64" s="473"/>
      <c r="JNZ64" s="473"/>
      <c r="JOA64" s="473"/>
      <c r="JOB64" s="473"/>
      <c r="JOC64" s="473"/>
      <c r="JOD64" s="473"/>
      <c r="JOE64" s="473"/>
      <c r="JOF64" s="473"/>
      <c r="JOG64" s="473"/>
      <c r="JOH64" s="473"/>
      <c r="JOI64" s="473"/>
      <c r="JOJ64" s="473"/>
      <c r="JOK64" s="473"/>
      <c r="JOL64" s="473"/>
      <c r="JOM64" s="473"/>
      <c r="JON64" s="473"/>
      <c r="JOO64" s="473"/>
      <c r="JOP64" s="473"/>
      <c r="JOQ64" s="473"/>
      <c r="JOR64" s="473"/>
      <c r="JOS64" s="473"/>
      <c r="JOT64" s="473"/>
      <c r="JOU64" s="473"/>
      <c r="JOV64" s="473"/>
      <c r="JOW64" s="473"/>
      <c r="JOX64" s="473"/>
      <c r="JOY64" s="473"/>
      <c r="JOZ64" s="473"/>
      <c r="JPA64" s="473"/>
      <c r="JPB64" s="473"/>
      <c r="JPC64" s="473"/>
      <c r="JPD64" s="473"/>
      <c r="JPE64" s="473"/>
      <c r="JPF64" s="473"/>
      <c r="JPG64" s="473"/>
      <c r="JPH64" s="473"/>
      <c r="JPI64" s="473"/>
      <c r="JPJ64" s="473"/>
      <c r="JPK64" s="473"/>
      <c r="JPL64" s="473"/>
      <c r="JPM64" s="473"/>
      <c r="JPN64" s="473"/>
      <c r="JPO64" s="473"/>
      <c r="JPP64" s="473"/>
      <c r="JPQ64" s="473"/>
      <c r="JPR64" s="473"/>
      <c r="JPS64" s="473"/>
      <c r="JPT64" s="473"/>
      <c r="JPU64" s="473"/>
      <c r="JPV64" s="473"/>
      <c r="JPW64" s="473"/>
      <c r="JPX64" s="473"/>
      <c r="JPY64" s="473"/>
      <c r="JPZ64" s="473"/>
      <c r="JQA64" s="473"/>
      <c r="JQB64" s="473"/>
      <c r="JQC64" s="473"/>
      <c r="JQD64" s="473"/>
      <c r="JQE64" s="473"/>
      <c r="JQF64" s="473"/>
      <c r="JQG64" s="473"/>
      <c r="JQH64" s="473"/>
      <c r="JQI64" s="473"/>
      <c r="JQJ64" s="473"/>
      <c r="JQK64" s="473"/>
      <c r="JQL64" s="473"/>
      <c r="JQM64" s="473"/>
      <c r="JQN64" s="473"/>
      <c r="JQO64" s="473"/>
      <c r="JQP64" s="473"/>
      <c r="JQQ64" s="473"/>
      <c r="JQR64" s="473"/>
      <c r="JQS64" s="473"/>
      <c r="JQT64" s="473"/>
      <c r="JQU64" s="473"/>
      <c r="JQV64" s="473"/>
      <c r="JQW64" s="473"/>
      <c r="JQX64" s="473"/>
      <c r="JQY64" s="473"/>
      <c r="JQZ64" s="473"/>
      <c r="JRA64" s="473"/>
      <c r="JRB64" s="473"/>
      <c r="JRC64" s="473"/>
      <c r="JRD64" s="473"/>
      <c r="JRE64" s="473"/>
      <c r="JRF64" s="473"/>
      <c r="JRG64" s="473"/>
      <c r="JRH64" s="473"/>
      <c r="JRI64" s="473"/>
      <c r="JRJ64" s="473"/>
      <c r="JRK64" s="473"/>
      <c r="JRL64" s="473"/>
      <c r="JRM64" s="473"/>
      <c r="JRN64" s="473"/>
      <c r="JRO64" s="473"/>
      <c r="JRP64" s="473"/>
      <c r="JRQ64" s="473"/>
      <c r="JRR64" s="473"/>
      <c r="JRS64" s="473"/>
      <c r="JRT64" s="473"/>
      <c r="JRU64" s="473"/>
      <c r="JRV64" s="473"/>
      <c r="JRW64" s="473"/>
      <c r="JRX64" s="473"/>
      <c r="JRY64" s="473"/>
      <c r="JRZ64" s="473"/>
      <c r="JSA64" s="473"/>
      <c r="JSB64" s="473"/>
      <c r="JSC64" s="473"/>
      <c r="JSD64" s="473"/>
      <c r="JSE64" s="473"/>
      <c r="JSF64" s="473"/>
      <c r="JSG64" s="473"/>
      <c r="JSH64" s="473"/>
      <c r="JSI64" s="473"/>
      <c r="JSJ64" s="473"/>
      <c r="JSK64" s="473"/>
      <c r="JSL64" s="473"/>
      <c r="JSM64" s="473"/>
      <c r="JSN64" s="473"/>
      <c r="JSO64" s="473"/>
      <c r="JSP64" s="473"/>
      <c r="JSQ64" s="473"/>
      <c r="JSR64" s="473"/>
      <c r="JSS64" s="473"/>
      <c r="JST64" s="473"/>
      <c r="JSU64" s="473"/>
      <c r="JSV64" s="473"/>
      <c r="JSW64" s="473"/>
      <c r="JSX64" s="473"/>
      <c r="JSY64" s="473"/>
      <c r="JSZ64" s="473"/>
      <c r="JTA64" s="473"/>
      <c r="JTB64" s="473"/>
      <c r="JTC64" s="473"/>
      <c r="JTD64" s="473"/>
      <c r="JTE64" s="473"/>
      <c r="JTF64" s="473"/>
      <c r="JTG64" s="473"/>
      <c r="JTH64" s="473"/>
      <c r="JTI64" s="473"/>
      <c r="JTJ64" s="473"/>
      <c r="JTK64" s="473"/>
      <c r="JTL64" s="473"/>
      <c r="JTM64" s="473"/>
      <c r="JTN64" s="473"/>
      <c r="JTO64" s="473"/>
      <c r="JTP64" s="473"/>
      <c r="JTQ64" s="473"/>
      <c r="JTR64" s="473"/>
      <c r="JTS64" s="473"/>
      <c r="JTT64" s="473"/>
      <c r="JTU64" s="473"/>
      <c r="JTV64" s="473"/>
      <c r="JTW64" s="473"/>
      <c r="JTX64" s="473"/>
      <c r="JTY64" s="473"/>
      <c r="JTZ64" s="473"/>
      <c r="JUA64" s="473"/>
      <c r="JUB64" s="473"/>
      <c r="JUC64" s="473"/>
      <c r="JUD64" s="473"/>
      <c r="JUE64" s="473"/>
      <c r="JUF64" s="473"/>
      <c r="JUG64" s="473"/>
      <c r="JUH64" s="473"/>
      <c r="JUI64" s="473"/>
      <c r="JUJ64" s="473"/>
      <c r="JUK64" s="473"/>
      <c r="JUL64" s="473"/>
      <c r="JUM64" s="473"/>
      <c r="JUN64" s="473"/>
      <c r="JUO64" s="473"/>
      <c r="JUP64" s="473"/>
      <c r="JUQ64" s="473"/>
      <c r="JUR64" s="473"/>
      <c r="JUS64" s="473"/>
      <c r="JUT64" s="473"/>
      <c r="JUU64" s="473"/>
      <c r="JUV64" s="473"/>
      <c r="JUW64" s="473"/>
      <c r="JUX64" s="473"/>
      <c r="JUY64" s="473"/>
      <c r="JUZ64" s="473"/>
      <c r="JVA64" s="473"/>
      <c r="JVB64" s="473"/>
      <c r="JVC64" s="473"/>
      <c r="JVD64" s="473"/>
      <c r="JVE64" s="473"/>
      <c r="JVF64" s="473"/>
      <c r="JVG64" s="473"/>
      <c r="JVH64" s="473"/>
      <c r="JVI64" s="473"/>
      <c r="JVJ64" s="473"/>
      <c r="JVK64" s="473"/>
      <c r="JVL64" s="473"/>
      <c r="JVM64" s="473"/>
      <c r="JVN64" s="473"/>
      <c r="JVO64" s="473"/>
      <c r="JVP64" s="473"/>
      <c r="JVQ64" s="473"/>
      <c r="JVR64" s="473"/>
      <c r="JVS64" s="473"/>
      <c r="JVT64" s="473"/>
      <c r="JVU64" s="473"/>
      <c r="JVV64" s="473"/>
      <c r="JVW64" s="473"/>
      <c r="JVX64" s="473"/>
      <c r="JVY64" s="473"/>
      <c r="JVZ64" s="473"/>
      <c r="JWA64" s="473"/>
      <c r="JWB64" s="473"/>
      <c r="JWC64" s="473"/>
      <c r="JWD64" s="473"/>
      <c r="JWE64" s="473"/>
      <c r="JWF64" s="473"/>
      <c r="JWG64" s="473"/>
      <c r="JWH64" s="473"/>
      <c r="JWI64" s="473"/>
      <c r="JWJ64" s="473"/>
      <c r="JWK64" s="473"/>
      <c r="JWL64" s="473"/>
      <c r="JWM64" s="473"/>
      <c r="JWN64" s="473"/>
      <c r="JWO64" s="473"/>
      <c r="JWP64" s="473"/>
      <c r="JWQ64" s="473"/>
      <c r="JWR64" s="473"/>
      <c r="JWS64" s="473"/>
      <c r="JWT64" s="473"/>
      <c r="JWU64" s="473"/>
      <c r="JWV64" s="473"/>
      <c r="JWW64" s="473"/>
      <c r="JWX64" s="473"/>
      <c r="JWY64" s="473"/>
      <c r="JWZ64" s="473"/>
      <c r="JXA64" s="473"/>
      <c r="JXB64" s="473"/>
      <c r="JXC64" s="473"/>
      <c r="JXD64" s="473"/>
      <c r="JXE64" s="473"/>
      <c r="JXF64" s="473"/>
      <c r="JXG64" s="473"/>
      <c r="JXH64" s="473"/>
      <c r="JXI64" s="473"/>
      <c r="JXJ64" s="473"/>
      <c r="JXK64" s="473"/>
      <c r="JXL64" s="473"/>
      <c r="JXM64" s="473"/>
      <c r="JXN64" s="473"/>
      <c r="JXO64" s="473"/>
      <c r="JXP64" s="473"/>
      <c r="JXQ64" s="473"/>
      <c r="JXR64" s="473"/>
      <c r="JXS64" s="473"/>
      <c r="JXT64" s="473"/>
      <c r="JXU64" s="473"/>
      <c r="JXV64" s="473"/>
      <c r="JXW64" s="473"/>
      <c r="JXX64" s="473"/>
      <c r="JXY64" s="473"/>
      <c r="JXZ64" s="473"/>
      <c r="JYA64" s="473"/>
      <c r="JYB64" s="473"/>
      <c r="JYC64" s="473"/>
      <c r="JYD64" s="473"/>
      <c r="JYE64" s="473"/>
      <c r="JYF64" s="473"/>
      <c r="JYG64" s="473"/>
      <c r="JYH64" s="473"/>
      <c r="JYI64" s="473"/>
      <c r="JYJ64" s="473"/>
      <c r="JYK64" s="473"/>
      <c r="JYL64" s="473"/>
      <c r="JYM64" s="473"/>
      <c r="JYN64" s="473"/>
      <c r="JYO64" s="473"/>
      <c r="JYP64" s="473"/>
      <c r="JYQ64" s="473"/>
      <c r="JYR64" s="473"/>
      <c r="JYS64" s="473"/>
      <c r="JYT64" s="473"/>
      <c r="JYU64" s="473"/>
      <c r="JYV64" s="473"/>
      <c r="JYW64" s="473"/>
      <c r="JYX64" s="473"/>
      <c r="JYY64" s="473"/>
      <c r="JYZ64" s="473"/>
      <c r="JZA64" s="473"/>
      <c r="JZB64" s="473"/>
      <c r="JZC64" s="473"/>
      <c r="JZD64" s="473"/>
      <c r="JZE64" s="473"/>
      <c r="JZF64" s="473"/>
      <c r="JZG64" s="473"/>
      <c r="JZH64" s="473"/>
      <c r="JZI64" s="473"/>
      <c r="JZJ64" s="473"/>
      <c r="JZK64" s="473"/>
      <c r="JZL64" s="473"/>
      <c r="JZM64" s="473"/>
      <c r="JZN64" s="473"/>
      <c r="JZO64" s="473"/>
      <c r="JZP64" s="473"/>
      <c r="JZQ64" s="473"/>
      <c r="JZR64" s="473"/>
      <c r="JZS64" s="473"/>
      <c r="JZT64" s="473"/>
      <c r="JZU64" s="473"/>
      <c r="JZV64" s="473"/>
      <c r="JZW64" s="473"/>
      <c r="JZX64" s="473"/>
      <c r="JZY64" s="473"/>
      <c r="JZZ64" s="473"/>
      <c r="KAA64" s="473"/>
      <c r="KAB64" s="473"/>
      <c r="KAC64" s="473"/>
      <c r="KAD64" s="473"/>
      <c r="KAE64" s="473"/>
      <c r="KAF64" s="473"/>
      <c r="KAG64" s="473"/>
      <c r="KAH64" s="473"/>
      <c r="KAI64" s="473"/>
      <c r="KAJ64" s="473"/>
      <c r="KAK64" s="473"/>
      <c r="KAL64" s="473"/>
      <c r="KAM64" s="473"/>
      <c r="KAN64" s="473"/>
      <c r="KAO64" s="473"/>
      <c r="KAP64" s="473"/>
      <c r="KAQ64" s="473"/>
      <c r="KAR64" s="473"/>
      <c r="KAS64" s="473"/>
      <c r="KAT64" s="473"/>
      <c r="KAU64" s="473"/>
      <c r="KAV64" s="473"/>
      <c r="KAW64" s="473"/>
      <c r="KAX64" s="473"/>
      <c r="KAY64" s="473"/>
      <c r="KAZ64" s="473"/>
      <c r="KBA64" s="473"/>
      <c r="KBB64" s="473"/>
      <c r="KBC64" s="473"/>
      <c r="KBD64" s="473"/>
      <c r="KBE64" s="473"/>
      <c r="KBF64" s="473"/>
      <c r="KBG64" s="473"/>
      <c r="KBH64" s="473"/>
      <c r="KBI64" s="473"/>
      <c r="KBJ64" s="473"/>
      <c r="KBK64" s="473"/>
      <c r="KBL64" s="473"/>
      <c r="KBM64" s="473"/>
      <c r="KBN64" s="473"/>
      <c r="KBO64" s="473"/>
      <c r="KBP64" s="473"/>
      <c r="KBQ64" s="473"/>
      <c r="KBR64" s="473"/>
      <c r="KBS64" s="473"/>
      <c r="KBT64" s="473"/>
      <c r="KBU64" s="473"/>
      <c r="KBV64" s="473"/>
      <c r="KBW64" s="473"/>
      <c r="KBX64" s="473"/>
      <c r="KBY64" s="473"/>
      <c r="KBZ64" s="473"/>
      <c r="KCA64" s="473"/>
      <c r="KCB64" s="473"/>
      <c r="KCC64" s="473"/>
      <c r="KCD64" s="473"/>
      <c r="KCE64" s="473"/>
      <c r="KCF64" s="473"/>
      <c r="KCG64" s="473"/>
      <c r="KCH64" s="473"/>
      <c r="KCI64" s="473"/>
      <c r="KCJ64" s="473"/>
      <c r="KCK64" s="473"/>
      <c r="KCL64" s="473"/>
      <c r="KCM64" s="473"/>
      <c r="KCN64" s="473"/>
      <c r="KCO64" s="473"/>
      <c r="KCP64" s="473"/>
      <c r="KCQ64" s="473"/>
      <c r="KCR64" s="473"/>
      <c r="KCS64" s="473"/>
      <c r="KCT64" s="473"/>
      <c r="KCU64" s="473"/>
      <c r="KCV64" s="473"/>
      <c r="KCW64" s="473"/>
      <c r="KCX64" s="473"/>
      <c r="KCY64" s="473"/>
      <c r="KCZ64" s="473"/>
      <c r="KDA64" s="473"/>
      <c r="KDB64" s="473"/>
      <c r="KDC64" s="473"/>
      <c r="KDD64" s="473"/>
      <c r="KDE64" s="473"/>
      <c r="KDF64" s="473"/>
      <c r="KDG64" s="473"/>
      <c r="KDH64" s="473"/>
      <c r="KDI64" s="473"/>
      <c r="KDJ64" s="473"/>
      <c r="KDK64" s="473"/>
      <c r="KDL64" s="473"/>
      <c r="KDM64" s="473"/>
      <c r="KDN64" s="473"/>
      <c r="KDO64" s="473"/>
      <c r="KDP64" s="473"/>
      <c r="KDQ64" s="473"/>
      <c r="KDR64" s="473"/>
      <c r="KDS64" s="473"/>
      <c r="KDT64" s="473"/>
      <c r="KDU64" s="473"/>
      <c r="KDV64" s="473"/>
      <c r="KDW64" s="473"/>
      <c r="KDX64" s="473"/>
      <c r="KDY64" s="473"/>
      <c r="KDZ64" s="473"/>
      <c r="KEA64" s="473"/>
      <c r="KEB64" s="473"/>
      <c r="KEC64" s="473"/>
      <c r="KED64" s="473"/>
      <c r="KEE64" s="473"/>
      <c r="KEF64" s="473"/>
      <c r="KEG64" s="473"/>
      <c r="KEH64" s="473"/>
      <c r="KEI64" s="473"/>
      <c r="KEJ64" s="473"/>
      <c r="KEK64" s="473"/>
      <c r="KEL64" s="473"/>
      <c r="KEM64" s="473"/>
      <c r="KEN64" s="473"/>
      <c r="KEO64" s="473"/>
      <c r="KEP64" s="473"/>
      <c r="KEQ64" s="473"/>
      <c r="KER64" s="473"/>
      <c r="KES64" s="473"/>
      <c r="KET64" s="473"/>
      <c r="KEU64" s="473"/>
      <c r="KEV64" s="473"/>
      <c r="KEW64" s="473"/>
      <c r="KEX64" s="473"/>
      <c r="KEY64" s="473"/>
      <c r="KEZ64" s="473"/>
      <c r="KFA64" s="473"/>
      <c r="KFB64" s="473"/>
      <c r="KFC64" s="473"/>
      <c r="KFD64" s="473"/>
      <c r="KFE64" s="473"/>
      <c r="KFF64" s="473"/>
      <c r="KFG64" s="473"/>
      <c r="KFH64" s="473"/>
      <c r="KFI64" s="473"/>
      <c r="KFJ64" s="473"/>
      <c r="KFK64" s="473"/>
      <c r="KFL64" s="473"/>
      <c r="KFM64" s="473"/>
      <c r="KFN64" s="473"/>
      <c r="KFO64" s="473"/>
      <c r="KFP64" s="473"/>
      <c r="KFQ64" s="473"/>
      <c r="KFR64" s="473"/>
      <c r="KFS64" s="473"/>
      <c r="KFT64" s="473"/>
      <c r="KFU64" s="473"/>
      <c r="KFV64" s="473"/>
      <c r="KFW64" s="473"/>
      <c r="KFX64" s="473"/>
      <c r="KFY64" s="473"/>
      <c r="KFZ64" s="473"/>
      <c r="KGA64" s="473"/>
      <c r="KGB64" s="473"/>
      <c r="KGC64" s="473"/>
      <c r="KGD64" s="473"/>
      <c r="KGE64" s="473"/>
      <c r="KGF64" s="473"/>
      <c r="KGG64" s="473"/>
      <c r="KGH64" s="473"/>
      <c r="KGI64" s="473"/>
      <c r="KGJ64" s="473"/>
      <c r="KGK64" s="473"/>
      <c r="KGL64" s="473"/>
      <c r="KGM64" s="473"/>
      <c r="KGN64" s="473"/>
      <c r="KGO64" s="473"/>
      <c r="KGP64" s="473"/>
      <c r="KGQ64" s="473"/>
      <c r="KGR64" s="473"/>
      <c r="KGS64" s="473"/>
      <c r="KGT64" s="473"/>
      <c r="KGU64" s="473"/>
      <c r="KGV64" s="473"/>
      <c r="KGW64" s="473"/>
      <c r="KGX64" s="473"/>
      <c r="KGY64" s="473"/>
      <c r="KGZ64" s="473"/>
      <c r="KHA64" s="473"/>
      <c r="KHB64" s="473"/>
      <c r="KHC64" s="473"/>
      <c r="KHD64" s="473"/>
      <c r="KHE64" s="473"/>
      <c r="KHF64" s="473"/>
      <c r="KHG64" s="473"/>
      <c r="KHH64" s="473"/>
      <c r="KHI64" s="473"/>
      <c r="KHJ64" s="473"/>
      <c r="KHK64" s="473"/>
      <c r="KHL64" s="473"/>
      <c r="KHM64" s="473"/>
      <c r="KHN64" s="473"/>
      <c r="KHO64" s="473"/>
      <c r="KHP64" s="473"/>
      <c r="KHQ64" s="473"/>
      <c r="KHR64" s="473"/>
      <c r="KHS64" s="473"/>
      <c r="KHT64" s="473"/>
      <c r="KHU64" s="473"/>
      <c r="KHV64" s="473"/>
      <c r="KHW64" s="473"/>
      <c r="KHX64" s="473"/>
      <c r="KHY64" s="473"/>
      <c r="KHZ64" s="473"/>
      <c r="KIA64" s="473"/>
      <c r="KIB64" s="473"/>
      <c r="KIC64" s="473"/>
      <c r="KID64" s="473"/>
      <c r="KIE64" s="473"/>
      <c r="KIF64" s="473"/>
      <c r="KIG64" s="473"/>
      <c r="KIH64" s="473"/>
      <c r="KII64" s="473"/>
      <c r="KIJ64" s="473"/>
      <c r="KIK64" s="473"/>
      <c r="KIL64" s="473"/>
      <c r="KIM64" s="473"/>
      <c r="KIN64" s="473"/>
      <c r="KIO64" s="473"/>
      <c r="KIP64" s="473"/>
      <c r="KIQ64" s="473"/>
      <c r="KIR64" s="473"/>
      <c r="KIS64" s="473"/>
      <c r="KIT64" s="473"/>
      <c r="KIU64" s="473"/>
      <c r="KIV64" s="473"/>
      <c r="KIW64" s="473"/>
      <c r="KIX64" s="473"/>
      <c r="KIY64" s="473"/>
      <c r="KIZ64" s="473"/>
      <c r="KJA64" s="473"/>
      <c r="KJB64" s="473"/>
      <c r="KJC64" s="473"/>
      <c r="KJD64" s="473"/>
      <c r="KJE64" s="473"/>
      <c r="KJF64" s="473"/>
      <c r="KJG64" s="473"/>
      <c r="KJH64" s="473"/>
      <c r="KJI64" s="473"/>
      <c r="KJJ64" s="473"/>
      <c r="KJK64" s="473"/>
      <c r="KJL64" s="473"/>
      <c r="KJM64" s="473"/>
      <c r="KJN64" s="473"/>
      <c r="KJO64" s="473"/>
      <c r="KJP64" s="473"/>
      <c r="KJQ64" s="473"/>
      <c r="KJR64" s="473"/>
      <c r="KJS64" s="473"/>
      <c r="KJT64" s="473"/>
      <c r="KJU64" s="473"/>
      <c r="KJV64" s="473"/>
      <c r="KJW64" s="473"/>
      <c r="KJX64" s="473"/>
      <c r="KJY64" s="473"/>
      <c r="KJZ64" s="473"/>
      <c r="KKA64" s="473"/>
      <c r="KKB64" s="473"/>
      <c r="KKC64" s="473"/>
      <c r="KKD64" s="473"/>
      <c r="KKE64" s="473"/>
      <c r="KKF64" s="473"/>
      <c r="KKG64" s="473"/>
      <c r="KKH64" s="473"/>
      <c r="KKI64" s="473"/>
      <c r="KKJ64" s="473"/>
      <c r="KKK64" s="473"/>
      <c r="KKL64" s="473"/>
      <c r="KKM64" s="473"/>
      <c r="KKN64" s="473"/>
      <c r="KKO64" s="473"/>
      <c r="KKP64" s="473"/>
      <c r="KKQ64" s="473"/>
      <c r="KKR64" s="473"/>
      <c r="KKS64" s="473"/>
      <c r="KKT64" s="473"/>
      <c r="KKU64" s="473"/>
      <c r="KKV64" s="473"/>
      <c r="KKW64" s="473"/>
      <c r="KKX64" s="473"/>
      <c r="KKY64" s="473"/>
      <c r="KKZ64" s="473"/>
      <c r="KLA64" s="473"/>
      <c r="KLB64" s="473"/>
      <c r="KLC64" s="473"/>
      <c r="KLD64" s="473"/>
      <c r="KLE64" s="473"/>
      <c r="KLF64" s="473"/>
      <c r="KLG64" s="473"/>
      <c r="KLH64" s="473"/>
      <c r="KLI64" s="473"/>
      <c r="KLJ64" s="473"/>
      <c r="KLK64" s="473"/>
      <c r="KLL64" s="473"/>
      <c r="KLM64" s="473"/>
      <c r="KLN64" s="473"/>
      <c r="KLO64" s="473"/>
      <c r="KLP64" s="473"/>
      <c r="KLQ64" s="473"/>
      <c r="KLR64" s="473"/>
      <c r="KLS64" s="473"/>
      <c r="KLT64" s="473"/>
      <c r="KLU64" s="473"/>
      <c r="KLV64" s="473"/>
      <c r="KLW64" s="473"/>
      <c r="KLX64" s="473"/>
      <c r="KLY64" s="473"/>
      <c r="KLZ64" s="473"/>
      <c r="KMA64" s="473"/>
      <c r="KMB64" s="473"/>
      <c r="KMC64" s="473"/>
      <c r="KMD64" s="473"/>
      <c r="KME64" s="473"/>
      <c r="KMF64" s="473"/>
      <c r="KMG64" s="473"/>
      <c r="KMH64" s="473"/>
      <c r="KMI64" s="473"/>
      <c r="KMJ64" s="473"/>
      <c r="KMK64" s="473"/>
      <c r="KML64" s="473"/>
      <c r="KMM64" s="473"/>
      <c r="KMN64" s="473"/>
      <c r="KMO64" s="473"/>
      <c r="KMP64" s="473"/>
      <c r="KMQ64" s="473"/>
      <c r="KMR64" s="473"/>
      <c r="KMS64" s="473"/>
      <c r="KMT64" s="473"/>
      <c r="KMU64" s="473"/>
      <c r="KMV64" s="473"/>
      <c r="KMW64" s="473"/>
      <c r="KMX64" s="473"/>
      <c r="KMY64" s="473"/>
      <c r="KMZ64" s="473"/>
      <c r="KNA64" s="473"/>
      <c r="KNB64" s="473"/>
      <c r="KNC64" s="473"/>
      <c r="KND64" s="473"/>
      <c r="KNE64" s="473"/>
      <c r="KNF64" s="473"/>
      <c r="KNG64" s="473"/>
      <c r="KNH64" s="473"/>
      <c r="KNI64" s="473"/>
      <c r="KNJ64" s="473"/>
      <c r="KNK64" s="473"/>
      <c r="KNL64" s="473"/>
      <c r="KNM64" s="473"/>
      <c r="KNN64" s="473"/>
      <c r="KNO64" s="473"/>
      <c r="KNP64" s="473"/>
      <c r="KNQ64" s="473"/>
      <c r="KNR64" s="473"/>
      <c r="KNS64" s="473"/>
      <c r="KNT64" s="473"/>
      <c r="KNU64" s="473"/>
      <c r="KNV64" s="473"/>
      <c r="KNW64" s="473"/>
      <c r="KNX64" s="473"/>
      <c r="KNY64" s="473"/>
      <c r="KNZ64" s="473"/>
      <c r="KOA64" s="473"/>
      <c r="KOB64" s="473"/>
      <c r="KOC64" s="473"/>
      <c r="KOD64" s="473"/>
      <c r="KOE64" s="473"/>
      <c r="KOF64" s="473"/>
      <c r="KOG64" s="473"/>
      <c r="KOH64" s="473"/>
      <c r="KOI64" s="473"/>
      <c r="KOJ64" s="473"/>
      <c r="KOK64" s="473"/>
      <c r="KOL64" s="473"/>
      <c r="KOM64" s="473"/>
      <c r="KON64" s="473"/>
      <c r="KOO64" s="473"/>
      <c r="KOP64" s="473"/>
      <c r="KOQ64" s="473"/>
      <c r="KOR64" s="473"/>
      <c r="KOS64" s="473"/>
      <c r="KOT64" s="473"/>
      <c r="KOU64" s="473"/>
      <c r="KOV64" s="473"/>
      <c r="KOW64" s="473"/>
      <c r="KOX64" s="473"/>
      <c r="KOY64" s="473"/>
      <c r="KOZ64" s="473"/>
      <c r="KPA64" s="473"/>
      <c r="KPB64" s="473"/>
      <c r="KPC64" s="473"/>
      <c r="KPD64" s="473"/>
      <c r="KPE64" s="473"/>
      <c r="KPF64" s="473"/>
      <c r="KPG64" s="473"/>
      <c r="KPH64" s="473"/>
      <c r="KPI64" s="473"/>
      <c r="KPJ64" s="473"/>
      <c r="KPK64" s="473"/>
      <c r="KPL64" s="473"/>
      <c r="KPM64" s="473"/>
      <c r="KPN64" s="473"/>
      <c r="KPO64" s="473"/>
      <c r="KPP64" s="473"/>
      <c r="KPQ64" s="473"/>
      <c r="KPR64" s="473"/>
      <c r="KPS64" s="473"/>
      <c r="KPT64" s="473"/>
      <c r="KPU64" s="473"/>
      <c r="KPV64" s="473"/>
      <c r="KPW64" s="473"/>
      <c r="KPX64" s="473"/>
      <c r="KPY64" s="473"/>
      <c r="KPZ64" s="473"/>
      <c r="KQA64" s="473"/>
      <c r="KQB64" s="473"/>
      <c r="KQC64" s="473"/>
      <c r="KQD64" s="473"/>
      <c r="KQE64" s="473"/>
      <c r="KQF64" s="473"/>
      <c r="KQG64" s="473"/>
      <c r="KQH64" s="473"/>
      <c r="KQI64" s="473"/>
      <c r="KQJ64" s="473"/>
      <c r="KQK64" s="473"/>
      <c r="KQL64" s="473"/>
      <c r="KQM64" s="473"/>
      <c r="KQN64" s="473"/>
      <c r="KQO64" s="473"/>
      <c r="KQP64" s="473"/>
      <c r="KQQ64" s="473"/>
      <c r="KQR64" s="473"/>
      <c r="KQS64" s="473"/>
      <c r="KQT64" s="473"/>
      <c r="KQU64" s="473"/>
      <c r="KQV64" s="473"/>
      <c r="KQW64" s="473"/>
      <c r="KQX64" s="473"/>
      <c r="KQY64" s="473"/>
      <c r="KQZ64" s="473"/>
      <c r="KRA64" s="473"/>
      <c r="KRB64" s="473"/>
      <c r="KRC64" s="473"/>
      <c r="KRD64" s="473"/>
      <c r="KRE64" s="473"/>
      <c r="KRF64" s="473"/>
      <c r="KRG64" s="473"/>
      <c r="KRH64" s="473"/>
      <c r="KRI64" s="473"/>
      <c r="KRJ64" s="473"/>
      <c r="KRK64" s="473"/>
      <c r="KRL64" s="473"/>
      <c r="KRM64" s="473"/>
      <c r="KRN64" s="473"/>
      <c r="KRO64" s="473"/>
      <c r="KRP64" s="473"/>
      <c r="KRQ64" s="473"/>
      <c r="KRR64" s="473"/>
      <c r="KRS64" s="473"/>
      <c r="KRT64" s="473"/>
      <c r="KRU64" s="473"/>
      <c r="KRV64" s="473"/>
      <c r="KRW64" s="473"/>
      <c r="KRX64" s="473"/>
      <c r="KRY64" s="473"/>
      <c r="KRZ64" s="473"/>
      <c r="KSA64" s="473"/>
      <c r="KSB64" s="473"/>
      <c r="KSC64" s="473"/>
      <c r="KSD64" s="473"/>
      <c r="KSE64" s="473"/>
      <c r="KSF64" s="473"/>
      <c r="KSG64" s="473"/>
      <c r="KSH64" s="473"/>
      <c r="KSI64" s="473"/>
      <c r="KSJ64" s="473"/>
      <c r="KSK64" s="473"/>
      <c r="KSL64" s="473"/>
      <c r="KSM64" s="473"/>
      <c r="KSN64" s="473"/>
      <c r="KSO64" s="473"/>
      <c r="KSP64" s="473"/>
      <c r="KSQ64" s="473"/>
      <c r="KSR64" s="473"/>
      <c r="KSS64" s="473"/>
      <c r="KST64" s="473"/>
      <c r="KSU64" s="473"/>
      <c r="KSV64" s="473"/>
      <c r="KSW64" s="473"/>
      <c r="KSX64" s="473"/>
      <c r="KSY64" s="473"/>
      <c r="KSZ64" s="473"/>
      <c r="KTA64" s="473"/>
      <c r="KTB64" s="473"/>
      <c r="KTC64" s="473"/>
      <c r="KTD64" s="473"/>
      <c r="KTE64" s="473"/>
      <c r="KTF64" s="473"/>
      <c r="KTG64" s="473"/>
      <c r="KTH64" s="473"/>
      <c r="KTI64" s="473"/>
      <c r="KTJ64" s="473"/>
      <c r="KTK64" s="473"/>
      <c r="KTL64" s="473"/>
      <c r="KTM64" s="473"/>
      <c r="KTN64" s="473"/>
      <c r="KTO64" s="473"/>
      <c r="KTP64" s="473"/>
      <c r="KTQ64" s="473"/>
      <c r="KTR64" s="473"/>
      <c r="KTS64" s="473"/>
      <c r="KTT64" s="473"/>
      <c r="KTU64" s="473"/>
      <c r="KTV64" s="473"/>
      <c r="KTW64" s="473"/>
      <c r="KTX64" s="473"/>
      <c r="KTY64" s="473"/>
      <c r="KTZ64" s="473"/>
      <c r="KUA64" s="473"/>
      <c r="KUB64" s="473"/>
      <c r="KUC64" s="473"/>
      <c r="KUD64" s="473"/>
      <c r="KUE64" s="473"/>
      <c r="KUF64" s="473"/>
      <c r="KUG64" s="473"/>
      <c r="KUH64" s="473"/>
      <c r="KUI64" s="473"/>
      <c r="KUJ64" s="473"/>
      <c r="KUK64" s="473"/>
      <c r="KUL64" s="473"/>
      <c r="KUM64" s="473"/>
      <c r="KUN64" s="473"/>
      <c r="KUO64" s="473"/>
      <c r="KUP64" s="473"/>
      <c r="KUQ64" s="473"/>
      <c r="KUR64" s="473"/>
      <c r="KUS64" s="473"/>
      <c r="KUT64" s="473"/>
      <c r="KUU64" s="473"/>
      <c r="KUV64" s="473"/>
      <c r="KUW64" s="473"/>
      <c r="KUX64" s="473"/>
      <c r="KUY64" s="473"/>
      <c r="KUZ64" s="473"/>
      <c r="KVA64" s="473"/>
      <c r="KVB64" s="473"/>
      <c r="KVC64" s="473"/>
      <c r="KVD64" s="473"/>
      <c r="KVE64" s="473"/>
      <c r="KVF64" s="473"/>
      <c r="KVG64" s="473"/>
      <c r="KVH64" s="473"/>
      <c r="KVI64" s="473"/>
      <c r="KVJ64" s="473"/>
      <c r="KVK64" s="473"/>
      <c r="KVL64" s="473"/>
      <c r="KVM64" s="473"/>
      <c r="KVN64" s="473"/>
      <c r="KVO64" s="473"/>
      <c r="KVP64" s="473"/>
      <c r="KVQ64" s="473"/>
      <c r="KVR64" s="473"/>
      <c r="KVS64" s="473"/>
      <c r="KVT64" s="473"/>
      <c r="KVU64" s="473"/>
      <c r="KVV64" s="473"/>
      <c r="KVW64" s="473"/>
      <c r="KVX64" s="473"/>
      <c r="KVY64" s="473"/>
      <c r="KVZ64" s="473"/>
      <c r="KWA64" s="473"/>
      <c r="KWB64" s="473"/>
      <c r="KWC64" s="473"/>
      <c r="KWD64" s="473"/>
      <c r="KWE64" s="473"/>
      <c r="KWF64" s="473"/>
      <c r="KWG64" s="473"/>
      <c r="KWH64" s="473"/>
      <c r="KWI64" s="473"/>
      <c r="KWJ64" s="473"/>
      <c r="KWK64" s="473"/>
      <c r="KWL64" s="473"/>
      <c r="KWM64" s="473"/>
      <c r="KWN64" s="473"/>
      <c r="KWO64" s="473"/>
      <c r="KWP64" s="473"/>
      <c r="KWQ64" s="473"/>
      <c r="KWR64" s="473"/>
      <c r="KWS64" s="473"/>
      <c r="KWT64" s="473"/>
      <c r="KWU64" s="473"/>
      <c r="KWV64" s="473"/>
      <c r="KWW64" s="473"/>
      <c r="KWX64" s="473"/>
      <c r="KWY64" s="473"/>
      <c r="KWZ64" s="473"/>
      <c r="KXA64" s="473"/>
      <c r="KXB64" s="473"/>
      <c r="KXC64" s="473"/>
      <c r="KXD64" s="473"/>
      <c r="KXE64" s="473"/>
      <c r="KXF64" s="473"/>
      <c r="KXG64" s="473"/>
      <c r="KXH64" s="473"/>
      <c r="KXI64" s="473"/>
      <c r="KXJ64" s="473"/>
      <c r="KXK64" s="473"/>
      <c r="KXL64" s="473"/>
      <c r="KXM64" s="473"/>
      <c r="KXN64" s="473"/>
      <c r="KXO64" s="473"/>
      <c r="KXP64" s="473"/>
      <c r="KXQ64" s="473"/>
      <c r="KXR64" s="473"/>
      <c r="KXS64" s="473"/>
      <c r="KXT64" s="473"/>
      <c r="KXU64" s="473"/>
      <c r="KXV64" s="473"/>
      <c r="KXW64" s="473"/>
      <c r="KXX64" s="473"/>
      <c r="KXY64" s="473"/>
      <c r="KXZ64" s="473"/>
      <c r="KYA64" s="473"/>
      <c r="KYB64" s="473"/>
      <c r="KYC64" s="473"/>
      <c r="KYD64" s="473"/>
      <c r="KYE64" s="473"/>
      <c r="KYF64" s="473"/>
      <c r="KYG64" s="473"/>
      <c r="KYH64" s="473"/>
      <c r="KYI64" s="473"/>
      <c r="KYJ64" s="473"/>
      <c r="KYK64" s="473"/>
      <c r="KYL64" s="473"/>
      <c r="KYM64" s="473"/>
      <c r="KYN64" s="473"/>
      <c r="KYO64" s="473"/>
      <c r="KYP64" s="473"/>
      <c r="KYQ64" s="473"/>
      <c r="KYR64" s="473"/>
      <c r="KYS64" s="473"/>
      <c r="KYT64" s="473"/>
      <c r="KYU64" s="473"/>
      <c r="KYV64" s="473"/>
      <c r="KYW64" s="473"/>
      <c r="KYX64" s="473"/>
      <c r="KYY64" s="473"/>
      <c r="KYZ64" s="473"/>
      <c r="KZA64" s="473"/>
      <c r="KZB64" s="473"/>
      <c r="KZC64" s="473"/>
      <c r="KZD64" s="473"/>
      <c r="KZE64" s="473"/>
      <c r="KZF64" s="473"/>
      <c r="KZG64" s="473"/>
      <c r="KZH64" s="473"/>
      <c r="KZI64" s="473"/>
      <c r="KZJ64" s="473"/>
      <c r="KZK64" s="473"/>
      <c r="KZL64" s="473"/>
      <c r="KZM64" s="473"/>
      <c r="KZN64" s="473"/>
      <c r="KZO64" s="473"/>
      <c r="KZP64" s="473"/>
      <c r="KZQ64" s="473"/>
      <c r="KZR64" s="473"/>
      <c r="KZS64" s="473"/>
      <c r="KZT64" s="473"/>
      <c r="KZU64" s="473"/>
      <c r="KZV64" s="473"/>
      <c r="KZW64" s="473"/>
      <c r="KZX64" s="473"/>
      <c r="KZY64" s="473"/>
      <c r="KZZ64" s="473"/>
      <c r="LAA64" s="473"/>
      <c r="LAB64" s="473"/>
      <c r="LAC64" s="473"/>
      <c r="LAD64" s="473"/>
      <c r="LAE64" s="473"/>
      <c r="LAF64" s="473"/>
      <c r="LAG64" s="473"/>
      <c r="LAH64" s="473"/>
      <c r="LAI64" s="473"/>
      <c r="LAJ64" s="473"/>
      <c r="LAK64" s="473"/>
      <c r="LAL64" s="473"/>
      <c r="LAM64" s="473"/>
      <c r="LAN64" s="473"/>
      <c r="LAO64" s="473"/>
      <c r="LAP64" s="473"/>
      <c r="LAQ64" s="473"/>
      <c r="LAR64" s="473"/>
      <c r="LAS64" s="473"/>
      <c r="LAT64" s="473"/>
      <c r="LAU64" s="473"/>
      <c r="LAV64" s="473"/>
      <c r="LAW64" s="473"/>
      <c r="LAX64" s="473"/>
      <c r="LAY64" s="473"/>
      <c r="LAZ64" s="473"/>
      <c r="LBA64" s="473"/>
      <c r="LBB64" s="473"/>
      <c r="LBC64" s="473"/>
      <c r="LBD64" s="473"/>
      <c r="LBE64" s="473"/>
      <c r="LBF64" s="473"/>
      <c r="LBG64" s="473"/>
      <c r="LBH64" s="473"/>
      <c r="LBI64" s="473"/>
      <c r="LBJ64" s="473"/>
      <c r="LBK64" s="473"/>
      <c r="LBL64" s="473"/>
      <c r="LBM64" s="473"/>
      <c r="LBN64" s="473"/>
      <c r="LBO64" s="473"/>
      <c r="LBP64" s="473"/>
      <c r="LBQ64" s="473"/>
      <c r="LBR64" s="473"/>
      <c r="LBS64" s="473"/>
      <c r="LBT64" s="473"/>
      <c r="LBU64" s="473"/>
      <c r="LBV64" s="473"/>
      <c r="LBW64" s="473"/>
      <c r="LBX64" s="473"/>
      <c r="LBY64" s="473"/>
      <c r="LBZ64" s="473"/>
      <c r="LCA64" s="473"/>
      <c r="LCB64" s="473"/>
      <c r="LCC64" s="473"/>
      <c r="LCD64" s="473"/>
      <c r="LCE64" s="473"/>
      <c r="LCF64" s="473"/>
      <c r="LCG64" s="473"/>
      <c r="LCH64" s="473"/>
      <c r="LCI64" s="473"/>
      <c r="LCJ64" s="473"/>
      <c r="LCK64" s="473"/>
      <c r="LCL64" s="473"/>
      <c r="LCM64" s="473"/>
      <c r="LCN64" s="473"/>
      <c r="LCO64" s="473"/>
      <c r="LCP64" s="473"/>
      <c r="LCQ64" s="473"/>
      <c r="LCR64" s="473"/>
      <c r="LCS64" s="473"/>
      <c r="LCT64" s="473"/>
      <c r="LCU64" s="473"/>
      <c r="LCV64" s="473"/>
      <c r="LCW64" s="473"/>
      <c r="LCX64" s="473"/>
      <c r="LCY64" s="473"/>
      <c r="LCZ64" s="473"/>
      <c r="LDA64" s="473"/>
      <c r="LDB64" s="473"/>
      <c r="LDC64" s="473"/>
      <c r="LDD64" s="473"/>
      <c r="LDE64" s="473"/>
      <c r="LDF64" s="473"/>
      <c r="LDG64" s="473"/>
      <c r="LDH64" s="473"/>
      <c r="LDI64" s="473"/>
      <c r="LDJ64" s="473"/>
      <c r="LDK64" s="473"/>
      <c r="LDL64" s="473"/>
      <c r="LDM64" s="473"/>
      <c r="LDN64" s="473"/>
      <c r="LDO64" s="473"/>
      <c r="LDP64" s="473"/>
      <c r="LDQ64" s="473"/>
      <c r="LDR64" s="473"/>
      <c r="LDS64" s="473"/>
      <c r="LDT64" s="473"/>
      <c r="LDU64" s="473"/>
      <c r="LDV64" s="473"/>
      <c r="LDW64" s="473"/>
      <c r="LDX64" s="473"/>
      <c r="LDY64" s="473"/>
      <c r="LDZ64" s="473"/>
      <c r="LEA64" s="473"/>
      <c r="LEB64" s="473"/>
      <c r="LEC64" s="473"/>
      <c r="LED64" s="473"/>
      <c r="LEE64" s="473"/>
      <c r="LEF64" s="473"/>
      <c r="LEG64" s="473"/>
      <c r="LEH64" s="473"/>
      <c r="LEI64" s="473"/>
      <c r="LEJ64" s="473"/>
      <c r="LEK64" s="473"/>
      <c r="LEL64" s="473"/>
      <c r="LEM64" s="473"/>
      <c r="LEN64" s="473"/>
      <c r="LEO64" s="473"/>
      <c r="LEP64" s="473"/>
      <c r="LEQ64" s="473"/>
      <c r="LER64" s="473"/>
      <c r="LES64" s="473"/>
      <c r="LET64" s="473"/>
      <c r="LEU64" s="473"/>
      <c r="LEV64" s="473"/>
      <c r="LEW64" s="473"/>
      <c r="LEX64" s="473"/>
      <c r="LEY64" s="473"/>
      <c r="LEZ64" s="473"/>
      <c r="LFA64" s="473"/>
      <c r="LFB64" s="473"/>
      <c r="LFC64" s="473"/>
      <c r="LFD64" s="473"/>
      <c r="LFE64" s="473"/>
      <c r="LFF64" s="473"/>
      <c r="LFG64" s="473"/>
      <c r="LFH64" s="473"/>
      <c r="LFI64" s="473"/>
      <c r="LFJ64" s="473"/>
      <c r="LFK64" s="473"/>
      <c r="LFL64" s="473"/>
      <c r="LFM64" s="473"/>
      <c r="LFN64" s="473"/>
      <c r="LFO64" s="473"/>
      <c r="LFP64" s="473"/>
      <c r="LFQ64" s="473"/>
      <c r="LFR64" s="473"/>
      <c r="LFS64" s="473"/>
      <c r="LFT64" s="473"/>
      <c r="LFU64" s="473"/>
      <c r="LFV64" s="473"/>
      <c r="LFW64" s="473"/>
      <c r="LFX64" s="473"/>
      <c r="LFY64" s="473"/>
      <c r="LFZ64" s="473"/>
      <c r="LGA64" s="473"/>
      <c r="LGB64" s="473"/>
      <c r="LGC64" s="473"/>
      <c r="LGD64" s="473"/>
      <c r="LGE64" s="473"/>
      <c r="LGF64" s="473"/>
      <c r="LGG64" s="473"/>
      <c r="LGH64" s="473"/>
      <c r="LGI64" s="473"/>
      <c r="LGJ64" s="473"/>
      <c r="LGK64" s="473"/>
      <c r="LGL64" s="473"/>
      <c r="LGM64" s="473"/>
      <c r="LGN64" s="473"/>
      <c r="LGO64" s="473"/>
      <c r="LGP64" s="473"/>
      <c r="LGQ64" s="473"/>
      <c r="LGR64" s="473"/>
      <c r="LGS64" s="473"/>
      <c r="LGT64" s="473"/>
      <c r="LGU64" s="473"/>
      <c r="LGV64" s="473"/>
      <c r="LGW64" s="473"/>
      <c r="LGX64" s="473"/>
      <c r="LGY64" s="473"/>
      <c r="LGZ64" s="473"/>
      <c r="LHA64" s="473"/>
      <c r="LHB64" s="473"/>
      <c r="LHC64" s="473"/>
      <c r="LHD64" s="473"/>
      <c r="LHE64" s="473"/>
      <c r="LHF64" s="473"/>
      <c r="LHG64" s="473"/>
      <c r="LHH64" s="473"/>
      <c r="LHI64" s="473"/>
      <c r="LHJ64" s="473"/>
      <c r="LHK64" s="473"/>
      <c r="LHL64" s="473"/>
      <c r="LHM64" s="473"/>
      <c r="LHN64" s="473"/>
      <c r="LHO64" s="473"/>
      <c r="LHP64" s="473"/>
      <c r="LHQ64" s="473"/>
      <c r="LHR64" s="473"/>
      <c r="LHS64" s="473"/>
      <c r="LHT64" s="473"/>
      <c r="LHU64" s="473"/>
      <c r="LHV64" s="473"/>
      <c r="LHW64" s="473"/>
      <c r="LHX64" s="473"/>
      <c r="LHY64" s="473"/>
      <c r="LHZ64" s="473"/>
      <c r="LIA64" s="473"/>
      <c r="LIB64" s="473"/>
      <c r="LIC64" s="473"/>
      <c r="LID64" s="473"/>
      <c r="LIE64" s="473"/>
      <c r="LIF64" s="473"/>
      <c r="LIG64" s="473"/>
      <c r="LIH64" s="473"/>
      <c r="LII64" s="473"/>
      <c r="LIJ64" s="473"/>
      <c r="LIK64" s="473"/>
      <c r="LIL64" s="473"/>
      <c r="LIM64" s="473"/>
      <c r="LIN64" s="473"/>
      <c r="LIO64" s="473"/>
      <c r="LIP64" s="473"/>
      <c r="LIQ64" s="473"/>
      <c r="LIR64" s="473"/>
      <c r="LIS64" s="473"/>
      <c r="LIT64" s="473"/>
      <c r="LIU64" s="473"/>
      <c r="LIV64" s="473"/>
      <c r="LIW64" s="473"/>
      <c r="LIX64" s="473"/>
      <c r="LIY64" s="473"/>
      <c r="LIZ64" s="473"/>
      <c r="LJA64" s="473"/>
      <c r="LJB64" s="473"/>
      <c r="LJC64" s="473"/>
      <c r="LJD64" s="473"/>
      <c r="LJE64" s="473"/>
      <c r="LJF64" s="473"/>
      <c r="LJG64" s="473"/>
      <c r="LJH64" s="473"/>
      <c r="LJI64" s="473"/>
      <c r="LJJ64" s="473"/>
      <c r="LJK64" s="473"/>
      <c r="LJL64" s="473"/>
      <c r="LJM64" s="473"/>
      <c r="LJN64" s="473"/>
      <c r="LJO64" s="473"/>
      <c r="LJP64" s="473"/>
      <c r="LJQ64" s="473"/>
      <c r="LJR64" s="473"/>
      <c r="LJS64" s="473"/>
      <c r="LJT64" s="473"/>
      <c r="LJU64" s="473"/>
      <c r="LJV64" s="473"/>
      <c r="LJW64" s="473"/>
      <c r="LJX64" s="473"/>
      <c r="LJY64" s="473"/>
      <c r="LJZ64" s="473"/>
      <c r="LKA64" s="473"/>
      <c r="LKB64" s="473"/>
      <c r="LKC64" s="473"/>
      <c r="LKD64" s="473"/>
      <c r="LKE64" s="473"/>
      <c r="LKF64" s="473"/>
      <c r="LKG64" s="473"/>
      <c r="LKH64" s="473"/>
      <c r="LKI64" s="473"/>
      <c r="LKJ64" s="473"/>
      <c r="LKK64" s="473"/>
      <c r="LKL64" s="473"/>
      <c r="LKM64" s="473"/>
      <c r="LKN64" s="473"/>
      <c r="LKO64" s="473"/>
      <c r="LKP64" s="473"/>
      <c r="LKQ64" s="473"/>
      <c r="LKR64" s="473"/>
      <c r="LKS64" s="473"/>
      <c r="LKT64" s="473"/>
      <c r="LKU64" s="473"/>
      <c r="LKV64" s="473"/>
      <c r="LKW64" s="473"/>
      <c r="LKX64" s="473"/>
      <c r="LKY64" s="473"/>
      <c r="LKZ64" s="473"/>
      <c r="LLA64" s="473"/>
      <c r="LLB64" s="473"/>
      <c r="LLC64" s="473"/>
      <c r="LLD64" s="473"/>
      <c r="LLE64" s="473"/>
      <c r="LLF64" s="473"/>
      <c r="LLG64" s="473"/>
      <c r="LLH64" s="473"/>
      <c r="LLI64" s="473"/>
      <c r="LLJ64" s="473"/>
      <c r="LLK64" s="473"/>
      <c r="LLL64" s="473"/>
      <c r="LLM64" s="473"/>
      <c r="LLN64" s="473"/>
      <c r="LLO64" s="473"/>
      <c r="LLP64" s="473"/>
      <c r="LLQ64" s="473"/>
      <c r="LLR64" s="473"/>
      <c r="LLS64" s="473"/>
      <c r="LLT64" s="473"/>
      <c r="LLU64" s="473"/>
      <c r="LLV64" s="473"/>
      <c r="LLW64" s="473"/>
      <c r="LLX64" s="473"/>
      <c r="LLY64" s="473"/>
      <c r="LLZ64" s="473"/>
      <c r="LMA64" s="473"/>
      <c r="LMB64" s="473"/>
      <c r="LMC64" s="473"/>
      <c r="LMD64" s="473"/>
      <c r="LME64" s="473"/>
      <c r="LMF64" s="473"/>
      <c r="LMG64" s="473"/>
      <c r="LMH64" s="473"/>
      <c r="LMI64" s="473"/>
      <c r="LMJ64" s="473"/>
      <c r="LMK64" s="473"/>
      <c r="LML64" s="473"/>
      <c r="LMM64" s="473"/>
      <c r="LMN64" s="473"/>
      <c r="LMO64" s="473"/>
      <c r="LMP64" s="473"/>
      <c r="LMQ64" s="473"/>
      <c r="LMR64" s="473"/>
      <c r="LMS64" s="473"/>
      <c r="LMT64" s="473"/>
      <c r="LMU64" s="473"/>
      <c r="LMV64" s="473"/>
      <c r="LMW64" s="473"/>
      <c r="LMX64" s="473"/>
      <c r="LMY64" s="473"/>
      <c r="LMZ64" s="473"/>
      <c r="LNA64" s="473"/>
      <c r="LNB64" s="473"/>
      <c r="LNC64" s="473"/>
      <c r="LND64" s="473"/>
      <c r="LNE64" s="473"/>
      <c r="LNF64" s="473"/>
      <c r="LNG64" s="473"/>
      <c r="LNH64" s="473"/>
      <c r="LNI64" s="473"/>
      <c r="LNJ64" s="473"/>
      <c r="LNK64" s="473"/>
      <c r="LNL64" s="473"/>
      <c r="LNM64" s="473"/>
      <c r="LNN64" s="473"/>
      <c r="LNO64" s="473"/>
      <c r="LNP64" s="473"/>
      <c r="LNQ64" s="473"/>
      <c r="LNR64" s="473"/>
      <c r="LNS64" s="473"/>
      <c r="LNT64" s="473"/>
      <c r="LNU64" s="473"/>
      <c r="LNV64" s="473"/>
      <c r="LNW64" s="473"/>
      <c r="LNX64" s="473"/>
      <c r="LNY64" s="473"/>
      <c r="LNZ64" s="473"/>
      <c r="LOA64" s="473"/>
      <c r="LOB64" s="473"/>
      <c r="LOC64" s="473"/>
      <c r="LOD64" s="473"/>
      <c r="LOE64" s="473"/>
      <c r="LOF64" s="473"/>
      <c r="LOG64" s="473"/>
      <c r="LOH64" s="473"/>
      <c r="LOI64" s="473"/>
      <c r="LOJ64" s="473"/>
      <c r="LOK64" s="473"/>
      <c r="LOL64" s="473"/>
      <c r="LOM64" s="473"/>
      <c r="LON64" s="473"/>
      <c r="LOO64" s="473"/>
      <c r="LOP64" s="473"/>
      <c r="LOQ64" s="473"/>
      <c r="LOR64" s="473"/>
      <c r="LOS64" s="473"/>
      <c r="LOT64" s="473"/>
      <c r="LOU64" s="473"/>
      <c r="LOV64" s="473"/>
      <c r="LOW64" s="473"/>
      <c r="LOX64" s="473"/>
      <c r="LOY64" s="473"/>
      <c r="LOZ64" s="473"/>
      <c r="LPA64" s="473"/>
      <c r="LPB64" s="473"/>
      <c r="LPC64" s="473"/>
      <c r="LPD64" s="473"/>
      <c r="LPE64" s="473"/>
      <c r="LPF64" s="473"/>
      <c r="LPG64" s="473"/>
      <c r="LPH64" s="473"/>
      <c r="LPI64" s="473"/>
      <c r="LPJ64" s="473"/>
      <c r="LPK64" s="473"/>
      <c r="LPL64" s="473"/>
      <c r="LPM64" s="473"/>
      <c r="LPN64" s="473"/>
      <c r="LPO64" s="473"/>
      <c r="LPP64" s="473"/>
      <c r="LPQ64" s="473"/>
      <c r="LPR64" s="473"/>
      <c r="LPS64" s="473"/>
      <c r="LPT64" s="473"/>
      <c r="LPU64" s="473"/>
      <c r="LPV64" s="473"/>
      <c r="LPW64" s="473"/>
      <c r="LPX64" s="473"/>
      <c r="LPY64" s="473"/>
      <c r="LPZ64" s="473"/>
      <c r="LQA64" s="473"/>
      <c r="LQB64" s="473"/>
      <c r="LQC64" s="473"/>
      <c r="LQD64" s="473"/>
      <c r="LQE64" s="473"/>
      <c r="LQF64" s="473"/>
      <c r="LQG64" s="473"/>
      <c r="LQH64" s="473"/>
      <c r="LQI64" s="473"/>
      <c r="LQJ64" s="473"/>
      <c r="LQK64" s="473"/>
      <c r="LQL64" s="473"/>
      <c r="LQM64" s="473"/>
      <c r="LQN64" s="473"/>
      <c r="LQO64" s="473"/>
      <c r="LQP64" s="473"/>
      <c r="LQQ64" s="473"/>
      <c r="LQR64" s="473"/>
      <c r="LQS64" s="473"/>
      <c r="LQT64" s="473"/>
      <c r="LQU64" s="473"/>
      <c r="LQV64" s="473"/>
      <c r="LQW64" s="473"/>
      <c r="LQX64" s="473"/>
      <c r="LQY64" s="473"/>
      <c r="LQZ64" s="473"/>
      <c r="LRA64" s="473"/>
      <c r="LRB64" s="473"/>
      <c r="LRC64" s="473"/>
      <c r="LRD64" s="473"/>
      <c r="LRE64" s="473"/>
      <c r="LRF64" s="473"/>
      <c r="LRG64" s="473"/>
      <c r="LRH64" s="473"/>
      <c r="LRI64" s="473"/>
      <c r="LRJ64" s="473"/>
      <c r="LRK64" s="473"/>
      <c r="LRL64" s="473"/>
      <c r="LRM64" s="473"/>
      <c r="LRN64" s="473"/>
      <c r="LRO64" s="473"/>
      <c r="LRP64" s="473"/>
      <c r="LRQ64" s="473"/>
      <c r="LRR64" s="473"/>
      <c r="LRS64" s="473"/>
      <c r="LRT64" s="473"/>
      <c r="LRU64" s="473"/>
      <c r="LRV64" s="473"/>
      <c r="LRW64" s="473"/>
      <c r="LRX64" s="473"/>
      <c r="LRY64" s="473"/>
      <c r="LRZ64" s="473"/>
      <c r="LSA64" s="473"/>
      <c r="LSB64" s="473"/>
      <c r="LSC64" s="473"/>
      <c r="LSD64" s="473"/>
      <c r="LSE64" s="473"/>
      <c r="LSF64" s="473"/>
      <c r="LSG64" s="473"/>
      <c r="LSH64" s="473"/>
      <c r="LSI64" s="473"/>
      <c r="LSJ64" s="473"/>
      <c r="LSK64" s="473"/>
      <c r="LSL64" s="473"/>
      <c r="LSM64" s="473"/>
      <c r="LSN64" s="473"/>
      <c r="LSO64" s="473"/>
      <c r="LSP64" s="473"/>
      <c r="LSQ64" s="473"/>
      <c r="LSR64" s="473"/>
      <c r="LSS64" s="473"/>
      <c r="LST64" s="473"/>
      <c r="LSU64" s="473"/>
      <c r="LSV64" s="473"/>
      <c r="LSW64" s="473"/>
      <c r="LSX64" s="473"/>
      <c r="LSY64" s="473"/>
      <c r="LSZ64" s="473"/>
      <c r="LTA64" s="473"/>
      <c r="LTB64" s="473"/>
      <c r="LTC64" s="473"/>
      <c r="LTD64" s="473"/>
      <c r="LTE64" s="473"/>
      <c r="LTF64" s="473"/>
      <c r="LTG64" s="473"/>
      <c r="LTH64" s="473"/>
      <c r="LTI64" s="473"/>
      <c r="LTJ64" s="473"/>
      <c r="LTK64" s="473"/>
      <c r="LTL64" s="473"/>
      <c r="LTM64" s="473"/>
      <c r="LTN64" s="473"/>
      <c r="LTO64" s="473"/>
      <c r="LTP64" s="473"/>
      <c r="LTQ64" s="473"/>
      <c r="LTR64" s="473"/>
      <c r="LTS64" s="473"/>
      <c r="LTT64" s="473"/>
      <c r="LTU64" s="473"/>
      <c r="LTV64" s="473"/>
      <c r="LTW64" s="473"/>
      <c r="LTX64" s="473"/>
      <c r="LTY64" s="473"/>
      <c r="LTZ64" s="473"/>
      <c r="LUA64" s="473"/>
      <c r="LUB64" s="473"/>
      <c r="LUC64" s="473"/>
      <c r="LUD64" s="473"/>
      <c r="LUE64" s="473"/>
      <c r="LUF64" s="473"/>
      <c r="LUG64" s="473"/>
      <c r="LUH64" s="473"/>
      <c r="LUI64" s="473"/>
      <c r="LUJ64" s="473"/>
      <c r="LUK64" s="473"/>
      <c r="LUL64" s="473"/>
      <c r="LUM64" s="473"/>
      <c r="LUN64" s="473"/>
      <c r="LUO64" s="473"/>
      <c r="LUP64" s="473"/>
      <c r="LUQ64" s="473"/>
      <c r="LUR64" s="473"/>
      <c r="LUS64" s="473"/>
      <c r="LUT64" s="473"/>
      <c r="LUU64" s="473"/>
      <c r="LUV64" s="473"/>
      <c r="LUW64" s="473"/>
      <c r="LUX64" s="473"/>
      <c r="LUY64" s="473"/>
      <c r="LUZ64" s="473"/>
      <c r="LVA64" s="473"/>
      <c r="LVB64" s="473"/>
      <c r="LVC64" s="473"/>
      <c r="LVD64" s="473"/>
      <c r="LVE64" s="473"/>
      <c r="LVF64" s="473"/>
      <c r="LVG64" s="473"/>
      <c r="LVH64" s="473"/>
      <c r="LVI64" s="473"/>
      <c r="LVJ64" s="473"/>
      <c r="LVK64" s="473"/>
      <c r="LVL64" s="473"/>
      <c r="LVM64" s="473"/>
      <c r="LVN64" s="473"/>
      <c r="LVO64" s="473"/>
      <c r="LVP64" s="473"/>
      <c r="LVQ64" s="473"/>
      <c r="LVR64" s="473"/>
      <c r="LVS64" s="473"/>
      <c r="LVT64" s="473"/>
      <c r="LVU64" s="473"/>
      <c r="LVV64" s="473"/>
      <c r="LVW64" s="473"/>
      <c r="LVX64" s="473"/>
      <c r="LVY64" s="473"/>
      <c r="LVZ64" s="473"/>
      <c r="LWA64" s="473"/>
      <c r="LWB64" s="473"/>
      <c r="LWC64" s="473"/>
      <c r="LWD64" s="473"/>
      <c r="LWE64" s="473"/>
      <c r="LWF64" s="473"/>
      <c r="LWG64" s="473"/>
      <c r="LWH64" s="473"/>
      <c r="LWI64" s="473"/>
      <c r="LWJ64" s="473"/>
      <c r="LWK64" s="473"/>
      <c r="LWL64" s="473"/>
      <c r="LWM64" s="473"/>
      <c r="LWN64" s="473"/>
      <c r="LWO64" s="473"/>
      <c r="LWP64" s="473"/>
      <c r="LWQ64" s="473"/>
      <c r="LWR64" s="473"/>
      <c r="LWS64" s="473"/>
      <c r="LWT64" s="473"/>
      <c r="LWU64" s="473"/>
      <c r="LWV64" s="473"/>
      <c r="LWW64" s="473"/>
      <c r="LWX64" s="473"/>
      <c r="LWY64" s="473"/>
      <c r="LWZ64" s="473"/>
      <c r="LXA64" s="473"/>
      <c r="LXB64" s="473"/>
      <c r="LXC64" s="473"/>
      <c r="LXD64" s="473"/>
      <c r="LXE64" s="473"/>
      <c r="LXF64" s="473"/>
      <c r="LXG64" s="473"/>
      <c r="LXH64" s="473"/>
      <c r="LXI64" s="473"/>
      <c r="LXJ64" s="473"/>
      <c r="LXK64" s="473"/>
      <c r="LXL64" s="473"/>
      <c r="LXM64" s="473"/>
      <c r="LXN64" s="473"/>
      <c r="LXO64" s="473"/>
      <c r="LXP64" s="473"/>
      <c r="LXQ64" s="473"/>
      <c r="LXR64" s="473"/>
      <c r="LXS64" s="473"/>
      <c r="LXT64" s="473"/>
      <c r="LXU64" s="473"/>
      <c r="LXV64" s="473"/>
      <c r="LXW64" s="473"/>
      <c r="LXX64" s="473"/>
      <c r="LXY64" s="473"/>
      <c r="LXZ64" s="473"/>
      <c r="LYA64" s="473"/>
      <c r="LYB64" s="473"/>
      <c r="LYC64" s="473"/>
      <c r="LYD64" s="473"/>
      <c r="LYE64" s="473"/>
      <c r="LYF64" s="473"/>
      <c r="LYG64" s="473"/>
      <c r="LYH64" s="473"/>
      <c r="LYI64" s="473"/>
      <c r="LYJ64" s="473"/>
      <c r="LYK64" s="473"/>
      <c r="LYL64" s="473"/>
      <c r="LYM64" s="473"/>
      <c r="LYN64" s="473"/>
      <c r="LYO64" s="473"/>
      <c r="LYP64" s="473"/>
      <c r="LYQ64" s="473"/>
      <c r="LYR64" s="473"/>
      <c r="LYS64" s="473"/>
      <c r="LYT64" s="473"/>
      <c r="LYU64" s="473"/>
      <c r="LYV64" s="473"/>
      <c r="LYW64" s="473"/>
      <c r="LYX64" s="473"/>
      <c r="LYY64" s="473"/>
      <c r="LYZ64" s="473"/>
      <c r="LZA64" s="473"/>
      <c r="LZB64" s="473"/>
      <c r="LZC64" s="473"/>
      <c r="LZD64" s="473"/>
      <c r="LZE64" s="473"/>
      <c r="LZF64" s="473"/>
      <c r="LZG64" s="473"/>
      <c r="LZH64" s="473"/>
      <c r="LZI64" s="473"/>
      <c r="LZJ64" s="473"/>
      <c r="LZK64" s="473"/>
      <c r="LZL64" s="473"/>
      <c r="LZM64" s="473"/>
      <c r="LZN64" s="473"/>
      <c r="LZO64" s="473"/>
      <c r="LZP64" s="473"/>
      <c r="LZQ64" s="473"/>
      <c r="LZR64" s="473"/>
      <c r="LZS64" s="473"/>
      <c r="LZT64" s="473"/>
      <c r="LZU64" s="473"/>
      <c r="LZV64" s="473"/>
      <c r="LZW64" s="473"/>
      <c r="LZX64" s="473"/>
      <c r="LZY64" s="473"/>
      <c r="LZZ64" s="473"/>
      <c r="MAA64" s="473"/>
      <c r="MAB64" s="473"/>
      <c r="MAC64" s="473"/>
      <c r="MAD64" s="473"/>
      <c r="MAE64" s="473"/>
      <c r="MAF64" s="473"/>
      <c r="MAG64" s="473"/>
      <c r="MAH64" s="473"/>
      <c r="MAI64" s="473"/>
      <c r="MAJ64" s="473"/>
      <c r="MAK64" s="473"/>
      <c r="MAL64" s="473"/>
      <c r="MAM64" s="473"/>
      <c r="MAN64" s="473"/>
      <c r="MAO64" s="473"/>
      <c r="MAP64" s="473"/>
      <c r="MAQ64" s="473"/>
      <c r="MAR64" s="473"/>
      <c r="MAS64" s="473"/>
      <c r="MAT64" s="473"/>
      <c r="MAU64" s="473"/>
      <c r="MAV64" s="473"/>
      <c r="MAW64" s="473"/>
      <c r="MAX64" s="473"/>
      <c r="MAY64" s="473"/>
      <c r="MAZ64" s="473"/>
      <c r="MBA64" s="473"/>
      <c r="MBB64" s="473"/>
      <c r="MBC64" s="473"/>
      <c r="MBD64" s="473"/>
      <c r="MBE64" s="473"/>
      <c r="MBF64" s="473"/>
      <c r="MBG64" s="473"/>
      <c r="MBH64" s="473"/>
      <c r="MBI64" s="473"/>
      <c r="MBJ64" s="473"/>
      <c r="MBK64" s="473"/>
      <c r="MBL64" s="473"/>
      <c r="MBM64" s="473"/>
      <c r="MBN64" s="473"/>
      <c r="MBO64" s="473"/>
      <c r="MBP64" s="473"/>
      <c r="MBQ64" s="473"/>
      <c r="MBR64" s="473"/>
      <c r="MBS64" s="473"/>
      <c r="MBT64" s="473"/>
      <c r="MBU64" s="473"/>
      <c r="MBV64" s="473"/>
      <c r="MBW64" s="473"/>
      <c r="MBX64" s="473"/>
      <c r="MBY64" s="473"/>
      <c r="MBZ64" s="473"/>
      <c r="MCA64" s="473"/>
      <c r="MCB64" s="473"/>
      <c r="MCC64" s="473"/>
      <c r="MCD64" s="473"/>
      <c r="MCE64" s="473"/>
      <c r="MCF64" s="473"/>
      <c r="MCG64" s="473"/>
      <c r="MCH64" s="473"/>
      <c r="MCI64" s="473"/>
      <c r="MCJ64" s="473"/>
      <c r="MCK64" s="473"/>
      <c r="MCL64" s="473"/>
      <c r="MCM64" s="473"/>
      <c r="MCN64" s="473"/>
      <c r="MCO64" s="473"/>
      <c r="MCP64" s="473"/>
      <c r="MCQ64" s="473"/>
      <c r="MCR64" s="473"/>
      <c r="MCS64" s="473"/>
      <c r="MCT64" s="473"/>
      <c r="MCU64" s="473"/>
      <c r="MCV64" s="473"/>
      <c r="MCW64" s="473"/>
      <c r="MCX64" s="473"/>
      <c r="MCY64" s="473"/>
      <c r="MCZ64" s="473"/>
      <c r="MDA64" s="473"/>
      <c r="MDB64" s="473"/>
      <c r="MDC64" s="473"/>
      <c r="MDD64" s="473"/>
      <c r="MDE64" s="473"/>
      <c r="MDF64" s="473"/>
      <c r="MDG64" s="473"/>
      <c r="MDH64" s="473"/>
      <c r="MDI64" s="473"/>
      <c r="MDJ64" s="473"/>
      <c r="MDK64" s="473"/>
      <c r="MDL64" s="473"/>
      <c r="MDM64" s="473"/>
      <c r="MDN64" s="473"/>
      <c r="MDO64" s="473"/>
      <c r="MDP64" s="473"/>
      <c r="MDQ64" s="473"/>
      <c r="MDR64" s="473"/>
      <c r="MDS64" s="473"/>
      <c r="MDT64" s="473"/>
      <c r="MDU64" s="473"/>
      <c r="MDV64" s="473"/>
      <c r="MDW64" s="473"/>
      <c r="MDX64" s="473"/>
      <c r="MDY64" s="473"/>
      <c r="MDZ64" s="473"/>
      <c r="MEA64" s="473"/>
      <c r="MEB64" s="473"/>
      <c r="MEC64" s="473"/>
      <c r="MED64" s="473"/>
      <c r="MEE64" s="473"/>
      <c r="MEF64" s="473"/>
      <c r="MEG64" s="473"/>
      <c r="MEH64" s="473"/>
      <c r="MEI64" s="473"/>
      <c r="MEJ64" s="473"/>
      <c r="MEK64" s="473"/>
      <c r="MEL64" s="473"/>
      <c r="MEM64" s="473"/>
      <c r="MEN64" s="473"/>
      <c r="MEO64" s="473"/>
      <c r="MEP64" s="473"/>
      <c r="MEQ64" s="473"/>
      <c r="MER64" s="473"/>
      <c r="MES64" s="473"/>
      <c r="MET64" s="473"/>
      <c r="MEU64" s="473"/>
      <c r="MEV64" s="473"/>
      <c r="MEW64" s="473"/>
      <c r="MEX64" s="473"/>
      <c r="MEY64" s="473"/>
      <c r="MEZ64" s="473"/>
      <c r="MFA64" s="473"/>
      <c r="MFB64" s="473"/>
      <c r="MFC64" s="473"/>
      <c r="MFD64" s="473"/>
      <c r="MFE64" s="473"/>
      <c r="MFF64" s="473"/>
      <c r="MFG64" s="473"/>
      <c r="MFH64" s="473"/>
      <c r="MFI64" s="473"/>
      <c r="MFJ64" s="473"/>
      <c r="MFK64" s="473"/>
      <c r="MFL64" s="473"/>
      <c r="MFM64" s="473"/>
      <c r="MFN64" s="473"/>
      <c r="MFO64" s="473"/>
      <c r="MFP64" s="473"/>
      <c r="MFQ64" s="473"/>
      <c r="MFR64" s="473"/>
      <c r="MFS64" s="473"/>
      <c r="MFT64" s="473"/>
      <c r="MFU64" s="473"/>
      <c r="MFV64" s="473"/>
      <c r="MFW64" s="473"/>
      <c r="MFX64" s="473"/>
      <c r="MFY64" s="473"/>
      <c r="MFZ64" s="473"/>
      <c r="MGA64" s="473"/>
      <c r="MGB64" s="473"/>
      <c r="MGC64" s="473"/>
      <c r="MGD64" s="473"/>
      <c r="MGE64" s="473"/>
      <c r="MGF64" s="473"/>
      <c r="MGG64" s="473"/>
      <c r="MGH64" s="473"/>
      <c r="MGI64" s="473"/>
      <c r="MGJ64" s="473"/>
      <c r="MGK64" s="473"/>
      <c r="MGL64" s="473"/>
      <c r="MGM64" s="473"/>
      <c r="MGN64" s="473"/>
      <c r="MGO64" s="473"/>
      <c r="MGP64" s="473"/>
      <c r="MGQ64" s="473"/>
      <c r="MGR64" s="473"/>
      <c r="MGS64" s="473"/>
      <c r="MGT64" s="473"/>
      <c r="MGU64" s="473"/>
      <c r="MGV64" s="473"/>
      <c r="MGW64" s="473"/>
      <c r="MGX64" s="473"/>
      <c r="MGY64" s="473"/>
      <c r="MGZ64" s="473"/>
      <c r="MHA64" s="473"/>
      <c r="MHB64" s="473"/>
      <c r="MHC64" s="473"/>
      <c r="MHD64" s="473"/>
      <c r="MHE64" s="473"/>
      <c r="MHF64" s="473"/>
      <c r="MHG64" s="473"/>
      <c r="MHH64" s="473"/>
      <c r="MHI64" s="473"/>
      <c r="MHJ64" s="473"/>
      <c r="MHK64" s="473"/>
      <c r="MHL64" s="473"/>
      <c r="MHM64" s="473"/>
      <c r="MHN64" s="473"/>
      <c r="MHO64" s="473"/>
      <c r="MHP64" s="473"/>
      <c r="MHQ64" s="473"/>
      <c r="MHR64" s="473"/>
      <c r="MHS64" s="473"/>
      <c r="MHT64" s="473"/>
      <c r="MHU64" s="473"/>
      <c r="MHV64" s="473"/>
      <c r="MHW64" s="473"/>
      <c r="MHX64" s="473"/>
      <c r="MHY64" s="473"/>
      <c r="MHZ64" s="473"/>
      <c r="MIA64" s="473"/>
      <c r="MIB64" s="473"/>
      <c r="MIC64" s="473"/>
      <c r="MID64" s="473"/>
      <c r="MIE64" s="473"/>
      <c r="MIF64" s="473"/>
      <c r="MIG64" s="473"/>
      <c r="MIH64" s="473"/>
      <c r="MII64" s="473"/>
      <c r="MIJ64" s="473"/>
      <c r="MIK64" s="473"/>
      <c r="MIL64" s="473"/>
      <c r="MIM64" s="473"/>
      <c r="MIN64" s="473"/>
      <c r="MIO64" s="473"/>
      <c r="MIP64" s="473"/>
      <c r="MIQ64" s="473"/>
      <c r="MIR64" s="473"/>
      <c r="MIS64" s="473"/>
      <c r="MIT64" s="473"/>
      <c r="MIU64" s="473"/>
      <c r="MIV64" s="473"/>
      <c r="MIW64" s="473"/>
      <c r="MIX64" s="473"/>
      <c r="MIY64" s="473"/>
      <c r="MIZ64" s="473"/>
      <c r="MJA64" s="473"/>
      <c r="MJB64" s="473"/>
      <c r="MJC64" s="473"/>
      <c r="MJD64" s="473"/>
      <c r="MJE64" s="473"/>
      <c r="MJF64" s="473"/>
      <c r="MJG64" s="473"/>
      <c r="MJH64" s="473"/>
      <c r="MJI64" s="473"/>
      <c r="MJJ64" s="473"/>
      <c r="MJK64" s="473"/>
      <c r="MJL64" s="473"/>
      <c r="MJM64" s="473"/>
      <c r="MJN64" s="473"/>
      <c r="MJO64" s="473"/>
      <c r="MJP64" s="473"/>
      <c r="MJQ64" s="473"/>
      <c r="MJR64" s="473"/>
      <c r="MJS64" s="473"/>
      <c r="MJT64" s="473"/>
      <c r="MJU64" s="473"/>
      <c r="MJV64" s="473"/>
      <c r="MJW64" s="473"/>
      <c r="MJX64" s="473"/>
      <c r="MJY64" s="473"/>
      <c r="MJZ64" s="473"/>
      <c r="MKA64" s="473"/>
      <c r="MKB64" s="473"/>
      <c r="MKC64" s="473"/>
      <c r="MKD64" s="473"/>
      <c r="MKE64" s="473"/>
      <c r="MKF64" s="473"/>
      <c r="MKG64" s="473"/>
      <c r="MKH64" s="473"/>
      <c r="MKI64" s="473"/>
      <c r="MKJ64" s="473"/>
      <c r="MKK64" s="473"/>
      <c r="MKL64" s="473"/>
      <c r="MKM64" s="473"/>
      <c r="MKN64" s="473"/>
      <c r="MKO64" s="473"/>
      <c r="MKP64" s="473"/>
      <c r="MKQ64" s="473"/>
      <c r="MKR64" s="473"/>
      <c r="MKS64" s="473"/>
      <c r="MKT64" s="473"/>
      <c r="MKU64" s="473"/>
      <c r="MKV64" s="473"/>
      <c r="MKW64" s="473"/>
      <c r="MKX64" s="473"/>
      <c r="MKY64" s="473"/>
      <c r="MKZ64" s="473"/>
      <c r="MLA64" s="473"/>
      <c r="MLB64" s="473"/>
      <c r="MLC64" s="473"/>
      <c r="MLD64" s="473"/>
      <c r="MLE64" s="473"/>
      <c r="MLF64" s="473"/>
      <c r="MLG64" s="473"/>
      <c r="MLH64" s="473"/>
      <c r="MLI64" s="473"/>
      <c r="MLJ64" s="473"/>
      <c r="MLK64" s="473"/>
      <c r="MLL64" s="473"/>
      <c r="MLM64" s="473"/>
      <c r="MLN64" s="473"/>
      <c r="MLO64" s="473"/>
      <c r="MLP64" s="473"/>
      <c r="MLQ64" s="473"/>
      <c r="MLR64" s="473"/>
      <c r="MLS64" s="473"/>
      <c r="MLT64" s="473"/>
      <c r="MLU64" s="473"/>
      <c r="MLV64" s="473"/>
      <c r="MLW64" s="473"/>
      <c r="MLX64" s="473"/>
      <c r="MLY64" s="473"/>
      <c r="MLZ64" s="473"/>
      <c r="MMA64" s="473"/>
      <c r="MMB64" s="473"/>
      <c r="MMC64" s="473"/>
      <c r="MMD64" s="473"/>
      <c r="MME64" s="473"/>
      <c r="MMF64" s="473"/>
      <c r="MMG64" s="473"/>
      <c r="MMH64" s="473"/>
      <c r="MMI64" s="473"/>
      <c r="MMJ64" s="473"/>
      <c r="MMK64" s="473"/>
      <c r="MML64" s="473"/>
      <c r="MMM64" s="473"/>
      <c r="MMN64" s="473"/>
      <c r="MMO64" s="473"/>
      <c r="MMP64" s="473"/>
      <c r="MMQ64" s="473"/>
      <c r="MMR64" s="473"/>
      <c r="MMS64" s="473"/>
      <c r="MMT64" s="473"/>
      <c r="MMU64" s="473"/>
      <c r="MMV64" s="473"/>
      <c r="MMW64" s="473"/>
      <c r="MMX64" s="473"/>
      <c r="MMY64" s="473"/>
      <c r="MMZ64" s="473"/>
      <c r="MNA64" s="473"/>
      <c r="MNB64" s="473"/>
      <c r="MNC64" s="473"/>
      <c r="MND64" s="473"/>
      <c r="MNE64" s="473"/>
      <c r="MNF64" s="473"/>
      <c r="MNG64" s="473"/>
      <c r="MNH64" s="473"/>
      <c r="MNI64" s="473"/>
      <c r="MNJ64" s="473"/>
      <c r="MNK64" s="473"/>
      <c r="MNL64" s="473"/>
      <c r="MNM64" s="473"/>
      <c r="MNN64" s="473"/>
      <c r="MNO64" s="473"/>
      <c r="MNP64" s="473"/>
      <c r="MNQ64" s="473"/>
      <c r="MNR64" s="473"/>
      <c r="MNS64" s="473"/>
      <c r="MNT64" s="473"/>
      <c r="MNU64" s="473"/>
      <c r="MNV64" s="473"/>
      <c r="MNW64" s="473"/>
      <c r="MNX64" s="473"/>
      <c r="MNY64" s="473"/>
      <c r="MNZ64" s="473"/>
      <c r="MOA64" s="473"/>
      <c r="MOB64" s="473"/>
      <c r="MOC64" s="473"/>
      <c r="MOD64" s="473"/>
      <c r="MOE64" s="473"/>
      <c r="MOF64" s="473"/>
      <c r="MOG64" s="473"/>
      <c r="MOH64" s="473"/>
      <c r="MOI64" s="473"/>
      <c r="MOJ64" s="473"/>
      <c r="MOK64" s="473"/>
      <c r="MOL64" s="473"/>
      <c r="MOM64" s="473"/>
      <c r="MON64" s="473"/>
      <c r="MOO64" s="473"/>
      <c r="MOP64" s="473"/>
      <c r="MOQ64" s="473"/>
      <c r="MOR64" s="473"/>
      <c r="MOS64" s="473"/>
      <c r="MOT64" s="473"/>
      <c r="MOU64" s="473"/>
      <c r="MOV64" s="473"/>
      <c r="MOW64" s="473"/>
      <c r="MOX64" s="473"/>
      <c r="MOY64" s="473"/>
      <c r="MOZ64" s="473"/>
      <c r="MPA64" s="473"/>
      <c r="MPB64" s="473"/>
      <c r="MPC64" s="473"/>
      <c r="MPD64" s="473"/>
      <c r="MPE64" s="473"/>
      <c r="MPF64" s="473"/>
      <c r="MPG64" s="473"/>
      <c r="MPH64" s="473"/>
      <c r="MPI64" s="473"/>
      <c r="MPJ64" s="473"/>
      <c r="MPK64" s="473"/>
      <c r="MPL64" s="473"/>
      <c r="MPM64" s="473"/>
      <c r="MPN64" s="473"/>
      <c r="MPO64" s="473"/>
      <c r="MPP64" s="473"/>
      <c r="MPQ64" s="473"/>
      <c r="MPR64" s="473"/>
      <c r="MPS64" s="473"/>
      <c r="MPT64" s="473"/>
      <c r="MPU64" s="473"/>
      <c r="MPV64" s="473"/>
      <c r="MPW64" s="473"/>
      <c r="MPX64" s="473"/>
      <c r="MPY64" s="473"/>
      <c r="MPZ64" s="473"/>
      <c r="MQA64" s="473"/>
      <c r="MQB64" s="473"/>
      <c r="MQC64" s="473"/>
      <c r="MQD64" s="473"/>
      <c r="MQE64" s="473"/>
      <c r="MQF64" s="473"/>
      <c r="MQG64" s="473"/>
      <c r="MQH64" s="473"/>
      <c r="MQI64" s="473"/>
      <c r="MQJ64" s="473"/>
      <c r="MQK64" s="473"/>
      <c r="MQL64" s="473"/>
      <c r="MQM64" s="473"/>
      <c r="MQN64" s="473"/>
      <c r="MQO64" s="473"/>
      <c r="MQP64" s="473"/>
      <c r="MQQ64" s="473"/>
      <c r="MQR64" s="473"/>
      <c r="MQS64" s="473"/>
      <c r="MQT64" s="473"/>
      <c r="MQU64" s="473"/>
      <c r="MQV64" s="473"/>
      <c r="MQW64" s="473"/>
      <c r="MQX64" s="473"/>
      <c r="MQY64" s="473"/>
      <c r="MQZ64" s="473"/>
      <c r="MRA64" s="473"/>
      <c r="MRB64" s="473"/>
      <c r="MRC64" s="473"/>
      <c r="MRD64" s="473"/>
      <c r="MRE64" s="473"/>
      <c r="MRF64" s="473"/>
      <c r="MRG64" s="473"/>
      <c r="MRH64" s="473"/>
      <c r="MRI64" s="473"/>
      <c r="MRJ64" s="473"/>
      <c r="MRK64" s="473"/>
      <c r="MRL64" s="473"/>
      <c r="MRM64" s="473"/>
      <c r="MRN64" s="473"/>
      <c r="MRO64" s="473"/>
      <c r="MRP64" s="473"/>
      <c r="MRQ64" s="473"/>
      <c r="MRR64" s="473"/>
      <c r="MRS64" s="473"/>
      <c r="MRT64" s="473"/>
      <c r="MRU64" s="473"/>
      <c r="MRV64" s="473"/>
      <c r="MRW64" s="473"/>
      <c r="MRX64" s="473"/>
      <c r="MRY64" s="473"/>
      <c r="MRZ64" s="473"/>
      <c r="MSA64" s="473"/>
      <c r="MSB64" s="473"/>
      <c r="MSC64" s="473"/>
      <c r="MSD64" s="473"/>
      <c r="MSE64" s="473"/>
      <c r="MSF64" s="473"/>
      <c r="MSG64" s="473"/>
      <c r="MSH64" s="473"/>
      <c r="MSI64" s="473"/>
      <c r="MSJ64" s="473"/>
      <c r="MSK64" s="473"/>
      <c r="MSL64" s="473"/>
      <c r="MSM64" s="473"/>
      <c r="MSN64" s="473"/>
      <c r="MSO64" s="473"/>
      <c r="MSP64" s="473"/>
      <c r="MSQ64" s="473"/>
      <c r="MSR64" s="473"/>
      <c r="MSS64" s="473"/>
      <c r="MST64" s="473"/>
      <c r="MSU64" s="473"/>
      <c r="MSV64" s="473"/>
      <c r="MSW64" s="473"/>
      <c r="MSX64" s="473"/>
      <c r="MSY64" s="473"/>
      <c r="MSZ64" s="473"/>
      <c r="MTA64" s="473"/>
      <c r="MTB64" s="473"/>
      <c r="MTC64" s="473"/>
      <c r="MTD64" s="473"/>
      <c r="MTE64" s="473"/>
      <c r="MTF64" s="473"/>
      <c r="MTG64" s="473"/>
      <c r="MTH64" s="473"/>
      <c r="MTI64" s="473"/>
      <c r="MTJ64" s="473"/>
      <c r="MTK64" s="473"/>
      <c r="MTL64" s="473"/>
      <c r="MTM64" s="473"/>
      <c r="MTN64" s="473"/>
      <c r="MTO64" s="473"/>
      <c r="MTP64" s="473"/>
      <c r="MTQ64" s="473"/>
      <c r="MTR64" s="473"/>
      <c r="MTS64" s="473"/>
      <c r="MTT64" s="473"/>
      <c r="MTU64" s="473"/>
      <c r="MTV64" s="473"/>
      <c r="MTW64" s="473"/>
      <c r="MTX64" s="473"/>
      <c r="MTY64" s="473"/>
      <c r="MTZ64" s="473"/>
      <c r="MUA64" s="473"/>
      <c r="MUB64" s="473"/>
      <c r="MUC64" s="473"/>
      <c r="MUD64" s="473"/>
      <c r="MUE64" s="473"/>
      <c r="MUF64" s="473"/>
      <c r="MUG64" s="473"/>
      <c r="MUH64" s="473"/>
      <c r="MUI64" s="473"/>
      <c r="MUJ64" s="473"/>
      <c r="MUK64" s="473"/>
      <c r="MUL64" s="473"/>
      <c r="MUM64" s="473"/>
      <c r="MUN64" s="473"/>
      <c r="MUO64" s="473"/>
      <c r="MUP64" s="473"/>
      <c r="MUQ64" s="473"/>
      <c r="MUR64" s="473"/>
      <c r="MUS64" s="473"/>
      <c r="MUT64" s="473"/>
      <c r="MUU64" s="473"/>
      <c r="MUV64" s="473"/>
      <c r="MUW64" s="473"/>
      <c r="MUX64" s="473"/>
      <c r="MUY64" s="473"/>
      <c r="MUZ64" s="473"/>
      <c r="MVA64" s="473"/>
      <c r="MVB64" s="473"/>
      <c r="MVC64" s="473"/>
      <c r="MVD64" s="473"/>
      <c r="MVE64" s="473"/>
      <c r="MVF64" s="473"/>
      <c r="MVG64" s="473"/>
      <c r="MVH64" s="473"/>
      <c r="MVI64" s="473"/>
      <c r="MVJ64" s="473"/>
      <c r="MVK64" s="473"/>
      <c r="MVL64" s="473"/>
      <c r="MVM64" s="473"/>
      <c r="MVN64" s="473"/>
      <c r="MVO64" s="473"/>
      <c r="MVP64" s="473"/>
      <c r="MVQ64" s="473"/>
      <c r="MVR64" s="473"/>
      <c r="MVS64" s="473"/>
      <c r="MVT64" s="473"/>
      <c r="MVU64" s="473"/>
      <c r="MVV64" s="473"/>
      <c r="MVW64" s="473"/>
      <c r="MVX64" s="473"/>
      <c r="MVY64" s="473"/>
      <c r="MVZ64" s="473"/>
      <c r="MWA64" s="473"/>
      <c r="MWB64" s="473"/>
      <c r="MWC64" s="473"/>
      <c r="MWD64" s="473"/>
      <c r="MWE64" s="473"/>
      <c r="MWF64" s="473"/>
      <c r="MWG64" s="473"/>
      <c r="MWH64" s="473"/>
      <c r="MWI64" s="473"/>
      <c r="MWJ64" s="473"/>
      <c r="MWK64" s="473"/>
      <c r="MWL64" s="473"/>
      <c r="MWM64" s="473"/>
      <c r="MWN64" s="473"/>
      <c r="MWO64" s="473"/>
      <c r="MWP64" s="473"/>
      <c r="MWQ64" s="473"/>
      <c r="MWR64" s="473"/>
      <c r="MWS64" s="473"/>
      <c r="MWT64" s="473"/>
      <c r="MWU64" s="473"/>
      <c r="MWV64" s="473"/>
      <c r="MWW64" s="473"/>
      <c r="MWX64" s="473"/>
      <c r="MWY64" s="473"/>
      <c r="MWZ64" s="473"/>
      <c r="MXA64" s="473"/>
      <c r="MXB64" s="473"/>
      <c r="MXC64" s="473"/>
      <c r="MXD64" s="473"/>
      <c r="MXE64" s="473"/>
      <c r="MXF64" s="473"/>
      <c r="MXG64" s="473"/>
      <c r="MXH64" s="473"/>
      <c r="MXI64" s="473"/>
      <c r="MXJ64" s="473"/>
      <c r="MXK64" s="473"/>
      <c r="MXL64" s="473"/>
      <c r="MXM64" s="473"/>
      <c r="MXN64" s="473"/>
      <c r="MXO64" s="473"/>
      <c r="MXP64" s="473"/>
      <c r="MXQ64" s="473"/>
      <c r="MXR64" s="473"/>
      <c r="MXS64" s="473"/>
      <c r="MXT64" s="473"/>
      <c r="MXU64" s="473"/>
      <c r="MXV64" s="473"/>
      <c r="MXW64" s="473"/>
      <c r="MXX64" s="473"/>
      <c r="MXY64" s="473"/>
      <c r="MXZ64" s="473"/>
      <c r="MYA64" s="473"/>
      <c r="MYB64" s="473"/>
      <c r="MYC64" s="473"/>
      <c r="MYD64" s="473"/>
      <c r="MYE64" s="473"/>
      <c r="MYF64" s="473"/>
      <c r="MYG64" s="473"/>
      <c r="MYH64" s="473"/>
      <c r="MYI64" s="473"/>
      <c r="MYJ64" s="473"/>
      <c r="MYK64" s="473"/>
      <c r="MYL64" s="473"/>
      <c r="MYM64" s="473"/>
      <c r="MYN64" s="473"/>
      <c r="MYO64" s="473"/>
      <c r="MYP64" s="473"/>
      <c r="MYQ64" s="473"/>
      <c r="MYR64" s="473"/>
      <c r="MYS64" s="473"/>
      <c r="MYT64" s="473"/>
      <c r="MYU64" s="473"/>
      <c r="MYV64" s="473"/>
      <c r="MYW64" s="473"/>
      <c r="MYX64" s="473"/>
      <c r="MYY64" s="473"/>
      <c r="MYZ64" s="473"/>
      <c r="MZA64" s="473"/>
      <c r="MZB64" s="473"/>
      <c r="MZC64" s="473"/>
      <c r="MZD64" s="473"/>
      <c r="MZE64" s="473"/>
      <c r="MZF64" s="473"/>
      <c r="MZG64" s="473"/>
      <c r="MZH64" s="473"/>
      <c r="MZI64" s="473"/>
      <c r="MZJ64" s="473"/>
      <c r="MZK64" s="473"/>
      <c r="MZL64" s="473"/>
      <c r="MZM64" s="473"/>
      <c r="MZN64" s="473"/>
      <c r="MZO64" s="473"/>
      <c r="MZP64" s="473"/>
      <c r="MZQ64" s="473"/>
      <c r="MZR64" s="473"/>
      <c r="MZS64" s="473"/>
      <c r="MZT64" s="473"/>
      <c r="MZU64" s="473"/>
      <c r="MZV64" s="473"/>
      <c r="MZW64" s="473"/>
      <c r="MZX64" s="473"/>
      <c r="MZY64" s="473"/>
      <c r="MZZ64" s="473"/>
      <c r="NAA64" s="473"/>
      <c r="NAB64" s="473"/>
      <c r="NAC64" s="473"/>
      <c r="NAD64" s="473"/>
      <c r="NAE64" s="473"/>
      <c r="NAF64" s="473"/>
      <c r="NAG64" s="473"/>
      <c r="NAH64" s="473"/>
      <c r="NAI64" s="473"/>
      <c r="NAJ64" s="473"/>
      <c r="NAK64" s="473"/>
      <c r="NAL64" s="473"/>
      <c r="NAM64" s="473"/>
      <c r="NAN64" s="473"/>
      <c r="NAO64" s="473"/>
      <c r="NAP64" s="473"/>
      <c r="NAQ64" s="473"/>
      <c r="NAR64" s="473"/>
      <c r="NAS64" s="473"/>
      <c r="NAT64" s="473"/>
      <c r="NAU64" s="473"/>
      <c r="NAV64" s="473"/>
      <c r="NAW64" s="473"/>
      <c r="NAX64" s="473"/>
      <c r="NAY64" s="473"/>
      <c r="NAZ64" s="473"/>
      <c r="NBA64" s="473"/>
      <c r="NBB64" s="473"/>
      <c r="NBC64" s="473"/>
      <c r="NBD64" s="473"/>
      <c r="NBE64" s="473"/>
      <c r="NBF64" s="473"/>
      <c r="NBG64" s="473"/>
      <c r="NBH64" s="473"/>
      <c r="NBI64" s="473"/>
      <c r="NBJ64" s="473"/>
      <c r="NBK64" s="473"/>
      <c r="NBL64" s="473"/>
      <c r="NBM64" s="473"/>
      <c r="NBN64" s="473"/>
      <c r="NBO64" s="473"/>
      <c r="NBP64" s="473"/>
      <c r="NBQ64" s="473"/>
      <c r="NBR64" s="473"/>
      <c r="NBS64" s="473"/>
      <c r="NBT64" s="473"/>
      <c r="NBU64" s="473"/>
      <c r="NBV64" s="473"/>
      <c r="NBW64" s="473"/>
      <c r="NBX64" s="473"/>
      <c r="NBY64" s="473"/>
      <c r="NBZ64" s="473"/>
      <c r="NCA64" s="473"/>
      <c r="NCB64" s="473"/>
      <c r="NCC64" s="473"/>
      <c r="NCD64" s="473"/>
      <c r="NCE64" s="473"/>
      <c r="NCF64" s="473"/>
      <c r="NCG64" s="473"/>
      <c r="NCH64" s="473"/>
      <c r="NCI64" s="473"/>
      <c r="NCJ64" s="473"/>
      <c r="NCK64" s="473"/>
      <c r="NCL64" s="473"/>
      <c r="NCM64" s="473"/>
      <c r="NCN64" s="473"/>
      <c r="NCO64" s="473"/>
      <c r="NCP64" s="473"/>
      <c r="NCQ64" s="473"/>
      <c r="NCR64" s="473"/>
      <c r="NCS64" s="473"/>
      <c r="NCT64" s="473"/>
      <c r="NCU64" s="473"/>
      <c r="NCV64" s="473"/>
      <c r="NCW64" s="473"/>
      <c r="NCX64" s="473"/>
      <c r="NCY64" s="473"/>
      <c r="NCZ64" s="473"/>
      <c r="NDA64" s="473"/>
      <c r="NDB64" s="473"/>
      <c r="NDC64" s="473"/>
      <c r="NDD64" s="473"/>
      <c r="NDE64" s="473"/>
      <c r="NDF64" s="473"/>
      <c r="NDG64" s="473"/>
      <c r="NDH64" s="473"/>
      <c r="NDI64" s="473"/>
      <c r="NDJ64" s="473"/>
      <c r="NDK64" s="473"/>
      <c r="NDL64" s="473"/>
      <c r="NDM64" s="473"/>
      <c r="NDN64" s="473"/>
      <c r="NDO64" s="473"/>
      <c r="NDP64" s="473"/>
      <c r="NDQ64" s="473"/>
      <c r="NDR64" s="473"/>
      <c r="NDS64" s="473"/>
      <c r="NDT64" s="473"/>
      <c r="NDU64" s="473"/>
      <c r="NDV64" s="473"/>
      <c r="NDW64" s="473"/>
      <c r="NDX64" s="473"/>
      <c r="NDY64" s="473"/>
      <c r="NDZ64" s="473"/>
      <c r="NEA64" s="473"/>
      <c r="NEB64" s="473"/>
      <c r="NEC64" s="473"/>
      <c r="NED64" s="473"/>
      <c r="NEE64" s="473"/>
      <c r="NEF64" s="473"/>
      <c r="NEG64" s="473"/>
      <c r="NEH64" s="473"/>
      <c r="NEI64" s="473"/>
      <c r="NEJ64" s="473"/>
      <c r="NEK64" s="473"/>
      <c r="NEL64" s="473"/>
      <c r="NEM64" s="473"/>
      <c r="NEN64" s="473"/>
      <c r="NEO64" s="473"/>
      <c r="NEP64" s="473"/>
      <c r="NEQ64" s="473"/>
      <c r="NER64" s="473"/>
      <c r="NES64" s="473"/>
      <c r="NET64" s="473"/>
      <c r="NEU64" s="473"/>
      <c r="NEV64" s="473"/>
      <c r="NEW64" s="473"/>
      <c r="NEX64" s="473"/>
      <c r="NEY64" s="473"/>
      <c r="NEZ64" s="473"/>
      <c r="NFA64" s="473"/>
      <c r="NFB64" s="473"/>
      <c r="NFC64" s="473"/>
      <c r="NFD64" s="473"/>
      <c r="NFE64" s="473"/>
      <c r="NFF64" s="473"/>
      <c r="NFG64" s="473"/>
      <c r="NFH64" s="473"/>
      <c r="NFI64" s="473"/>
      <c r="NFJ64" s="473"/>
      <c r="NFK64" s="473"/>
      <c r="NFL64" s="473"/>
      <c r="NFM64" s="473"/>
      <c r="NFN64" s="473"/>
      <c r="NFO64" s="473"/>
      <c r="NFP64" s="473"/>
      <c r="NFQ64" s="473"/>
      <c r="NFR64" s="473"/>
      <c r="NFS64" s="473"/>
      <c r="NFT64" s="473"/>
      <c r="NFU64" s="473"/>
      <c r="NFV64" s="473"/>
      <c r="NFW64" s="473"/>
      <c r="NFX64" s="473"/>
      <c r="NFY64" s="473"/>
      <c r="NFZ64" s="473"/>
      <c r="NGA64" s="473"/>
      <c r="NGB64" s="473"/>
      <c r="NGC64" s="473"/>
      <c r="NGD64" s="473"/>
      <c r="NGE64" s="473"/>
      <c r="NGF64" s="473"/>
      <c r="NGG64" s="473"/>
      <c r="NGH64" s="473"/>
      <c r="NGI64" s="473"/>
      <c r="NGJ64" s="473"/>
      <c r="NGK64" s="473"/>
      <c r="NGL64" s="473"/>
      <c r="NGM64" s="473"/>
      <c r="NGN64" s="473"/>
      <c r="NGO64" s="473"/>
      <c r="NGP64" s="473"/>
      <c r="NGQ64" s="473"/>
      <c r="NGR64" s="473"/>
      <c r="NGS64" s="473"/>
      <c r="NGT64" s="473"/>
      <c r="NGU64" s="473"/>
      <c r="NGV64" s="473"/>
      <c r="NGW64" s="473"/>
      <c r="NGX64" s="473"/>
      <c r="NGY64" s="473"/>
      <c r="NGZ64" s="473"/>
      <c r="NHA64" s="473"/>
      <c r="NHB64" s="473"/>
      <c r="NHC64" s="473"/>
      <c r="NHD64" s="473"/>
      <c r="NHE64" s="473"/>
      <c r="NHF64" s="473"/>
      <c r="NHG64" s="473"/>
      <c r="NHH64" s="473"/>
      <c r="NHI64" s="473"/>
      <c r="NHJ64" s="473"/>
      <c r="NHK64" s="473"/>
      <c r="NHL64" s="473"/>
      <c r="NHM64" s="473"/>
      <c r="NHN64" s="473"/>
      <c r="NHO64" s="473"/>
      <c r="NHP64" s="473"/>
      <c r="NHQ64" s="473"/>
      <c r="NHR64" s="473"/>
      <c r="NHS64" s="473"/>
      <c r="NHT64" s="473"/>
      <c r="NHU64" s="473"/>
      <c r="NHV64" s="473"/>
      <c r="NHW64" s="473"/>
      <c r="NHX64" s="473"/>
      <c r="NHY64" s="473"/>
      <c r="NHZ64" s="473"/>
      <c r="NIA64" s="473"/>
      <c r="NIB64" s="473"/>
      <c r="NIC64" s="473"/>
      <c r="NID64" s="473"/>
      <c r="NIE64" s="473"/>
      <c r="NIF64" s="473"/>
      <c r="NIG64" s="473"/>
      <c r="NIH64" s="473"/>
      <c r="NII64" s="473"/>
      <c r="NIJ64" s="473"/>
      <c r="NIK64" s="473"/>
      <c r="NIL64" s="473"/>
      <c r="NIM64" s="473"/>
      <c r="NIN64" s="473"/>
      <c r="NIO64" s="473"/>
      <c r="NIP64" s="473"/>
      <c r="NIQ64" s="473"/>
      <c r="NIR64" s="473"/>
      <c r="NIS64" s="473"/>
      <c r="NIT64" s="473"/>
      <c r="NIU64" s="473"/>
      <c r="NIV64" s="473"/>
      <c r="NIW64" s="473"/>
      <c r="NIX64" s="473"/>
      <c r="NIY64" s="473"/>
      <c r="NIZ64" s="473"/>
      <c r="NJA64" s="473"/>
      <c r="NJB64" s="473"/>
      <c r="NJC64" s="473"/>
      <c r="NJD64" s="473"/>
      <c r="NJE64" s="473"/>
      <c r="NJF64" s="473"/>
      <c r="NJG64" s="473"/>
      <c r="NJH64" s="473"/>
      <c r="NJI64" s="473"/>
      <c r="NJJ64" s="473"/>
      <c r="NJK64" s="473"/>
      <c r="NJL64" s="473"/>
      <c r="NJM64" s="473"/>
      <c r="NJN64" s="473"/>
      <c r="NJO64" s="473"/>
      <c r="NJP64" s="473"/>
      <c r="NJQ64" s="473"/>
      <c r="NJR64" s="473"/>
      <c r="NJS64" s="473"/>
      <c r="NJT64" s="473"/>
      <c r="NJU64" s="473"/>
      <c r="NJV64" s="473"/>
      <c r="NJW64" s="473"/>
      <c r="NJX64" s="473"/>
      <c r="NJY64" s="473"/>
      <c r="NJZ64" s="473"/>
      <c r="NKA64" s="473"/>
      <c r="NKB64" s="473"/>
      <c r="NKC64" s="473"/>
      <c r="NKD64" s="473"/>
      <c r="NKE64" s="473"/>
      <c r="NKF64" s="473"/>
      <c r="NKG64" s="473"/>
      <c r="NKH64" s="473"/>
      <c r="NKI64" s="473"/>
      <c r="NKJ64" s="473"/>
      <c r="NKK64" s="473"/>
      <c r="NKL64" s="473"/>
      <c r="NKM64" s="473"/>
      <c r="NKN64" s="473"/>
      <c r="NKO64" s="473"/>
      <c r="NKP64" s="473"/>
      <c r="NKQ64" s="473"/>
      <c r="NKR64" s="473"/>
      <c r="NKS64" s="473"/>
      <c r="NKT64" s="473"/>
      <c r="NKU64" s="473"/>
      <c r="NKV64" s="473"/>
      <c r="NKW64" s="473"/>
      <c r="NKX64" s="473"/>
      <c r="NKY64" s="473"/>
      <c r="NKZ64" s="473"/>
      <c r="NLA64" s="473"/>
      <c r="NLB64" s="473"/>
      <c r="NLC64" s="473"/>
      <c r="NLD64" s="473"/>
      <c r="NLE64" s="473"/>
      <c r="NLF64" s="473"/>
      <c r="NLG64" s="473"/>
      <c r="NLH64" s="473"/>
      <c r="NLI64" s="473"/>
      <c r="NLJ64" s="473"/>
      <c r="NLK64" s="473"/>
      <c r="NLL64" s="473"/>
      <c r="NLM64" s="473"/>
      <c r="NLN64" s="473"/>
      <c r="NLO64" s="473"/>
      <c r="NLP64" s="473"/>
      <c r="NLQ64" s="473"/>
      <c r="NLR64" s="473"/>
      <c r="NLS64" s="473"/>
      <c r="NLT64" s="473"/>
      <c r="NLU64" s="473"/>
      <c r="NLV64" s="473"/>
      <c r="NLW64" s="473"/>
      <c r="NLX64" s="473"/>
      <c r="NLY64" s="473"/>
      <c r="NLZ64" s="473"/>
      <c r="NMA64" s="473"/>
      <c r="NMB64" s="473"/>
      <c r="NMC64" s="473"/>
      <c r="NMD64" s="473"/>
      <c r="NME64" s="473"/>
      <c r="NMF64" s="473"/>
      <c r="NMG64" s="473"/>
      <c r="NMH64" s="473"/>
      <c r="NMI64" s="473"/>
      <c r="NMJ64" s="473"/>
      <c r="NMK64" s="473"/>
      <c r="NML64" s="473"/>
      <c r="NMM64" s="473"/>
      <c r="NMN64" s="473"/>
      <c r="NMO64" s="473"/>
      <c r="NMP64" s="473"/>
      <c r="NMQ64" s="473"/>
      <c r="NMR64" s="473"/>
      <c r="NMS64" s="473"/>
      <c r="NMT64" s="473"/>
      <c r="NMU64" s="473"/>
      <c r="NMV64" s="473"/>
      <c r="NMW64" s="473"/>
      <c r="NMX64" s="473"/>
      <c r="NMY64" s="473"/>
      <c r="NMZ64" s="473"/>
      <c r="NNA64" s="473"/>
      <c r="NNB64" s="473"/>
      <c r="NNC64" s="473"/>
      <c r="NND64" s="473"/>
      <c r="NNE64" s="473"/>
      <c r="NNF64" s="473"/>
      <c r="NNG64" s="473"/>
      <c r="NNH64" s="473"/>
      <c r="NNI64" s="473"/>
      <c r="NNJ64" s="473"/>
      <c r="NNK64" s="473"/>
      <c r="NNL64" s="473"/>
      <c r="NNM64" s="473"/>
      <c r="NNN64" s="473"/>
      <c r="NNO64" s="473"/>
      <c r="NNP64" s="473"/>
      <c r="NNQ64" s="473"/>
      <c r="NNR64" s="473"/>
      <c r="NNS64" s="473"/>
      <c r="NNT64" s="473"/>
      <c r="NNU64" s="473"/>
      <c r="NNV64" s="473"/>
      <c r="NNW64" s="473"/>
      <c r="NNX64" s="473"/>
      <c r="NNY64" s="473"/>
      <c r="NNZ64" s="473"/>
      <c r="NOA64" s="473"/>
      <c r="NOB64" s="473"/>
      <c r="NOC64" s="473"/>
      <c r="NOD64" s="473"/>
      <c r="NOE64" s="473"/>
      <c r="NOF64" s="473"/>
      <c r="NOG64" s="473"/>
      <c r="NOH64" s="473"/>
      <c r="NOI64" s="473"/>
      <c r="NOJ64" s="473"/>
      <c r="NOK64" s="473"/>
      <c r="NOL64" s="473"/>
      <c r="NOM64" s="473"/>
      <c r="NON64" s="473"/>
      <c r="NOO64" s="473"/>
      <c r="NOP64" s="473"/>
      <c r="NOQ64" s="473"/>
      <c r="NOR64" s="473"/>
      <c r="NOS64" s="473"/>
      <c r="NOT64" s="473"/>
      <c r="NOU64" s="473"/>
      <c r="NOV64" s="473"/>
      <c r="NOW64" s="473"/>
      <c r="NOX64" s="473"/>
      <c r="NOY64" s="473"/>
      <c r="NOZ64" s="473"/>
      <c r="NPA64" s="473"/>
      <c r="NPB64" s="473"/>
      <c r="NPC64" s="473"/>
      <c r="NPD64" s="473"/>
      <c r="NPE64" s="473"/>
      <c r="NPF64" s="473"/>
      <c r="NPG64" s="473"/>
      <c r="NPH64" s="473"/>
      <c r="NPI64" s="473"/>
      <c r="NPJ64" s="473"/>
      <c r="NPK64" s="473"/>
      <c r="NPL64" s="473"/>
      <c r="NPM64" s="473"/>
      <c r="NPN64" s="473"/>
      <c r="NPO64" s="473"/>
      <c r="NPP64" s="473"/>
      <c r="NPQ64" s="473"/>
      <c r="NPR64" s="473"/>
      <c r="NPS64" s="473"/>
      <c r="NPT64" s="473"/>
      <c r="NPU64" s="473"/>
      <c r="NPV64" s="473"/>
      <c r="NPW64" s="473"/>
      <c r="NPX64" s="473"/>
      <c r="NPY64" s="473"/>
      <c r="NPZ64" s="473"/>
      <c r="NQA64" s="473"/>
      <c r="NQB64" s="473"/>
      <c r="NQC64" s="473"/>
      <c r="NQD64" s="473"/>
      <c r="NQE64" s="473"/>
      <c r="NQF64" s="473"/>
      <c r="NQG64" s="473"/>
      <c r="NQH64" s="473"/>
      <c r="NQI64" s="473"/>
      <c r="NQJ64" s="473"/>
      <c r="NQK64" s="473"/>
      <c r="NQL64" s="473"/>
      <c r="NQM64" s="473"/>
      <c r="NQN64" s="473"/>
      <c r="NQO64" s="473"/>
      <c r="NQP64" s="473"/>
      <c r="NQQ64" s="473"/>
      <c r="NQR64" s="473"/>
      <c r="NQS64" s="473"/>
      <c r="NQT64" s="473"/>
      <c r="NQU64" s="473"/>
      <c r="NQV64" s="473"/>
      <c r="NQW64" s="473"/>
      <c r="NQX64" s="473"/>
      <c r="NQY64" s="473"/>
      <c r="NQZ64" s="473"/>
      <c r="NRA64" s="473"/>
      <c r="NRB64" s="473"/>
      <c r="NRC64" s="473"/>
      <c r="NRD64" s="473"/>
      <c r="NRE64" s="473"/>
      <c r="NRF64" s="473"/>
      <c r="NRG64" s="473"/>
      <c r="NRH64" s="473"/>
      <c r="NRI64" s="473"/>
      <c r="NRJ64" s="473"/>
      <c r="NRK64" s="473"/>
      <c r="NRL64" s="473"/>
      <c r="NRM64" s="473"/>
      <c r="NRN64" s="473"/>
      <c r="NRO64" s="473"/>
      <c r="NRP64" s="473"/>
      <c r="NRQ64" s="473"/>
      <c r="NRR64" s="473"/>
      <c r="NRS64" s="473"/>
      <c r="NRT64" s="473"/>
      <c r="NRU64" s="473"/>
      <c r="NRV64" s="473"/>
      <c r="NRW64" s="473"/>
      <c r="NRX64" s="473"/>
      <c r="NRY64" s="473"/>
      <c r="NRZ64" s="473"/>
      <c r="NSA64" s="473"/>
      <c r="NSB64" s="473"/>
      <c r="NSC64" s="473"/>
      <c r="NSD64" s="473"/>
      <c r="NSE64" s="473"/>
      <c r="NSF64" s="473"/>
      <c r="NSG64" s="473"/>
      <c r="NSH64" s="473"/>
      <c r="NSI64" s="473"/>
      <c r="NSJ64" s="473"/>
      <c r="NSK64" s="473"/>
      <c r="NSL64" s="473"/>
      <c r="NSM64" s="473"/>
      <c r="NSN64" s="473"/>
      <c r="NSO64" s="473"/>
      <c r="NSP64" s="473"/>
      <c r="NSQ64" s="473"/>
      <c r="NSR64" s="473"/>
      <c r="NSS64" s="473"/>
      <c r="NST64" s="473"/>
      <c r="NSU64" s="473"/>
      <c r="NSV64" s="473"/>
      <c r="NSW64" s="473"/>
      <c r="NSX64" s="473"/>
      <c r="NSY64" s="473"/>
      <c r="NSZ64" s="473"/>
      <c r="NTA64" s="473"/>
      <c r="NTB64" s="473"/>
      <c r="NTC64" s="473"/>
      <c r="NTD64" s="473"/>
      <c r="NTE64" s="473"/>
      <c r="NTF64" s="473"/>
      <c r="NTG64" s="473"/>
      <c r="NTH64" s="473"/>
      <c r="NTI64" s="473"/>
      <c r="NTJ64" s="473"/>
      <c r="NTK64" s="473"/>
      <c r="NTL64" s="473"/>
      <c r="NTM64" s="473"/>
      <c r="NTN64" s="473"/>
      <c r="NTO64" s="473"/>
      <c r="NTP64" s="473"/>
      <c r="NTQ64" s="473"/>
      <c r="NTR64" s="473"/>
      <c r="NTS64" s="473"/>
      <c r="NTT64" s="473"/>
      <c r="NTU64" s="473"/>
      <c r="NTV64" s="473"/>
      <c r="NTW64" s="473"/>
      <c r="NTX64" s="473"/>
      <c r="NTY64" s="473"/>
      <c r="NTZ64" s="473"/>
      <c r="NUA64" s="473"/>
      <c r="NUB64" s="473"/>
      <c r="NUC64" s="473"/>
      <c r="NUD64" s="473"/>
      <c r="NUE64" s="473"/>
      <c r="NUF64" s="473"/>
      <c r="NUG64" s="473"/>
      <c r="NUH64" s="473"/>
      <c r="NUI64" s="473"/>
      <c r="NUJ64" s="473"/>
      <c r="NUK64" s="473"/>
      <c r="NUL64" s="473"/>
      <c r="NUM64" s="473"/>
      <c r="NUN64" s="473"/>
      <c r="NUO64" s="473"/>
      <c r="NUP64" s="473"/>
      <c r="NUQ64" s="473"/>
      <c r="NUR64" s="473"/>
      <c r="NUS64" s="473"/>
      <c r="NUT64" s="473"/>
      <c r="NUU64" s="473"/>
      <c r="NUV64" s="473"/>
      <c r="NUW64" s="473"/>
      <c r="NUX64" s="473"/>
      <c r="NUY64" s="473"/>
      <c r="NUZ64" s="473"/>
      <c r="NVA64" s="473"/>
      <c r="NVB64" s="473"/>
      <c r="NVC64" s="473"/>
      <c r="NVD64" s="473"/>
      <c r="NVE64" s="473"/>
      <c r="NVF64" s="473"/>
      <c r="NVG64" s="473"/>
      <c r="NVH64" s="473"/>
      <c r="NVI64" s="473"/>
      <c r="NVJ64" s="473"/>
      <c r="NVK64" s="473"/>
      <c r="NVL64" s="473"/>
      <c r="NVM64" s="473"/>
      <c r="NVN64" s="473"/>
      <c r="NVO64" s="473"/>
      <c r="NVP64" s="473"/>
      <c r="NVQ64" s="473"/>
      <c r="NVR64" s="473"/>
      <c r="NVS64" s="473"/>
      <c r="NVT64" s="473"/>
      <c r="NVU64" s="473"/>
      <c r="NVV64" s="473"/>
      <c r="NVW64" s="473"/>
      <c r="NVX64" s="473"/>
      <c r="NVY64" s="473"/>
      <c r="NVZ64" s="473"/>
      <c r="NWA64" s="473"/>
      <c r="NWB64" s="473"/>
      <c r="NWC64" s="473"/>
      <c r="NWD64" s="473"/>
      <c r="NWE64" s="473"/>
      <c r="NWF64" s="473"/>
      <c r="NWG64" s="473"/>
      <c r="NWH64" s="473"/>
      <c r="NWI64" s="473"/>
      <c r="NWJ64" s="473"/>
      <c r="NWK64" s="473"/>
      <c r="NWL64" s="473"/>
      <c r="NWM64" s="473"/>
      <c r="NWN64" s="473"/>
      <c r="NWO64" s="473"/>
      <c r="NWP64" s="473"/>
      <c r="NWQ64" s="473"/>
      <c r="NWR64" s="473"/>
      <c r="NWS64" s="473"/>
      <c r="NWT64" s="473"/>
      <c r="NWU64" s="473"/>
      <c r="NWV64" s="473"/>
      <c r="NWW64" s="473"/>
      <c r="NWX64" s="473"/>
      <c r="NWY64" s="473"/>
      <c r="NWZ64" s="473"/>
      <c r="NXA64" s="473"/>
      <c r="NXB64" s="473"/>
      <c r="NXC64" s="473"/>
      <c r="NXD64" s="473"/>
      <c r="NXE64" s="473"/>
      <c r="NXF64" s="473"/>
      <c r="NXG64" s="473"/>
      <c r="NXH64" s="473"/>
      <c r="NXI64" s="473"/>
      <c r="NXJ64" s="473"/>
      <c r="NXK64" s="473"/>
      <c r="NXL64" s="473"/>
      <c r="NXM64" s="473"/>
      <c r="NXN64" s="473"/>
      <c r="NXO64" s="473"/>
      <c r="NXP64" s="473"/>
      <c r="NXQ64" s="473"/>
      <c r="NXR64" s="473"/>
      <c r="NXS64" s="473"/>
      <c r="NXT64" s="473"/>
      <c r="NXU64" s="473"/>
      <c r="NXV64" s="473"/>
      <c r="NXW64" s="473"/>
      <c r="NXX64" s="473"/>
      <c r="NXY64" s="473"/>
      <c r="NXZ64" s="473"/>
      <c r="NYA64" s="473"/>
      <c r="NYB64" s="473"/>
      <c r="NYC64" s="473"/>
      <c r="NYD64" s="473"/>
      <c r="NYE64" s="473"/>
      <c r="NYF64" s="473"/>
      <c r="NYG64" s="473"/>
      <c r="NYH64" s="473"/>
      <c r="NYI64" s="473"/>
      <c r="NYJ64" s="473"/>
      <c r="NYK64" s="473"/>
      <c r="NYL64" s="473"/>
      <c r="NYM64" s="473"/>
      <c r="NYN64" s="473"/>
      <c r="NYO64" s="473"/>
      <c r="NYP64" s="473"/>
      <c r="NYQ64" s="473"/>
      <c r="NYR64" s="473"/>
      <c r="NYS64" s="473"/>
      <c r="NYT64" s="473"/>
      <c r="NYU64" s="473"/>
      <c r="NYV64" s="473"/>
      <c r="NYW64" s="473"/>
      <c r="NYX64" s="473"/>
      <c r="NYY64" s="473"/>
      <c r="NYZ64" s="473"/>
      <c r="NZA64" s="473"/>
      <c r="NZB64" s="473"/>
      <c r="NZC64" s="473"/>
      <c r="NZD64" s="473"/>
      <c r="NZE64" s="473"/>
      <c r="NZF64" s="473"/>
      <c r="NZG64" s="473"/>
      <c r="NZH64" s="473"/>
      <c r="NZI64" s="473"/>
      <c r="NZJ64" s="473"/>
      <c r="NZK64" s="473"/>
      <c r="NZL64" s="473"/>
      <c r="NZM64" s="473"/>
      <c r="NZN64" s="473"/>
      <c r="NZO64" s="473"/>
      <c r="NZP64" s="473"/>
      <c r="NZQ64" s="473"/>
      <c r="NZR64" s="473"/>
      <c r="NZS64" s="473"/>
      <c r="NZT64" s="473"/>
      <c r="NZU64" s="473"/>
      <c r="NZV64" s="473"/>
      <c r="NZW64" s="473"/>
      <c r="NZX64" s="473"/>
      <c r="NZY64" s="473"/>
      <c r="NZZ64" s="473"/>
      <c r="OAA64" s="473"/>
      <c r="OAB64" s="473"/>
      <c r="OAC64" s="473"/>
      <c r="OAD64" s="473"/>
      <c r="OAE64" s="473"/>
      <c r="OAF64" s="473"/>
      <c r="OAG64" s="473"/>
      <c r="OAH64" s="473"/>
      <c r="OAI64" s="473"/>
      <c r="OAJ64" s="473"/>
      <c r="OAK64" s="473"/>
      <c r="OAL64" s="473"/>
      <c r="OAM64" s="473"/>
      <c r="OAN64" s="473"/>
      <c r="OAO64" s="473"/>
      <c r="OAP64" s="473"/>
      <c r="OAQ64" s="473"/>
      <c r="OAR64" s="473"/>
      <c r="OAS64" s="473"/>
      <c r="OAT64" s="473"/>
      <c r="OAU64" s="473"/>
      <c r="OAV64" s="473"/>
      <c r="OAW64" s="473"/>
      <c r="OAX64" s="473"/>
      <c r="OAY64" s="473"/>
      <c r="OAZ64" s="473"/>
      <c r="OBA64" s="473"/>
      <c r="OBB64" s="473"/>
      <c r="OBC64" s="473"/>
      <c r="OBD64" s="473"/>
      <c r="OBE64" s="473"/>
      <c r="OBF64" s="473"/>
      <c r="OBG64" s="473"/>
      <c r="OBH64" s="473"/>
      <c r="OBI64" s="473"/>
      <c r="OBJ64" s="473"/>
      <c r="OBK64" s="473"/>
      <c r="OBL64" s="473"/>
      <c r="OBM64" s="473"/>
      <c r="OBN64" s="473"/>
      <c r="OBO64" s="473"/>
      <c r="OBP64" s="473"/>
      <c r="OBQ64" s="473"/>
      <c r="OBR64" s="473"/>
      <c r="OBS64" s="473"/>
      <c r="OBT64" s="473"/>
      <c r="OBU64" s="473"/>
      <c r="OBV64" s="473"/>
      <c r="OBW64" s="473"/>
      <c r="OBX64" s="473"/>
      <c r="OBY64" s="473"/>
      <c r="OBZ64" s="473"/>
      <c r="OCA64" s="473"/>
      <c r="OCB64" s="473"/>
      <c r="OCC64" s="473"/>
      <c r="OCD64" s="473"/>
      <c r="OCE64" s="473"/>
      <c r="OCF64" s="473"/>
      <c r="OCG64" s="473"/>
      <c r="OCH64" s="473"/>
      <c r="OCI64" s="473"/>
      <c r="OCJ64" s="473"/>
      <c r="OCK64" s="473"/>
      <c r="OCL64" s="473"/>
      <c r="OCM64" s="473"/>
      <c r="OCN64" s="473"/>
      <c r="OCO64" s="473"/>
      <c r="OCP64" s="473"/>
      <c r="OCQ64" s="473"/>
      <c r="OCR64" s="473"/>
      <c r="OCS64" s="473"/>
      <c r="OCT64" s="473"/>
      <c r="OCU64" s="473"/>
      <c r="OCV64" s="473"/>
      <c r="OCW64" s="473"/>
      <c r="OCX64" s="473"/>
      <c r="OCY64" s="473"/>
      <c r="OCZ64" s="473"/>
      <c r="ODA64" s="473"/>
      <c r="ODB64" s="473"/>
      <c r="ODC64" s="473"/>
      <c r="ODD64" s="473"/>
      <c r="ODE64" s="473"/>
      <c r="ODF64" s="473"/>
      <c r="ODG64" s="473"/>
      <c r="ODH64" s="473"/>
      <c r="ODI64" s="473"/>
      <c r="ODJ64" s="473"/>
      <c r="ODK64" s="473"/>
      <c r="ODL64" s="473"/>
      <c r="ODM64" s="473"/>
      <c r="ODN64" s="473"/>
      <c r="ODO64" s="473"/>
      <c r="ODP64" s="473"/>
      <c r="ODQ64" s="473"/>
      <c r="ODR64" s="473"/>
      <c r="ODS64" s="473"/>
      <c r="ODT64" s="473"/>
      <c r="ODU64" s="473"/>
      <c r="ODV64" s="473"/>
      <c r="ODW64" s="473"/>
      <c r="ODX64" s="473"/>
      <c r="ODY64" s="473"/>
      <c r="ODZ64" s="473"/>
      <c r="OEA64" s="473"/>
      <c r="OEB64" s="473"/>
      <c r="OEC64" s="473"/>
      <c r="OED64" s="473"/>
      <c r="OEE64" s="473"/>
      <c r="OEF64" s="473"/>
      <c r="OEG64" s="473"/>
      <c r="OEH64" s="473"/>
      <c r="OEI64" s="473"/>
      <c r="OEJ64" s="473"/>
      <c r="OEK64" s="473"/>
      <c r="OEL64" s="473"/>
      <c r="OEM64" s="473"/>
      <c r="OEN64" s="473"/>
      <c r="OEO64" s="473"/>
      <c r="OEP64" s="473"/>
      <c r="OEQ64" s="473"/>
      <c r="OER64" s="473"/>
      <c r="OES64" s="473"/>
      <c r="OET64" s="473"/>
      <c r="OEU64" s="473"/>
      <c r="OEV64" s="473"/>
      <c r="OEW64" s="473"/>
      <c r="OEX64" s="473"/>
      <c r="OEY64" s="473"/>
      <c r="OEZ64" s="473"/>
      <c r="OFA64" s="473"/>
      <c r="OFB64" s="473"/>
      <c r="OFC64" s="473"/>
      <c r="OFD64" s="473"/>
      <c r="OFE64" s="473"/>
      <c r="OFF64" s="473"/>
      <c r="OFG64" s="473"/>
      <c r="OFH64" s="473"/>
      <c r="OFI64" s="473"/>
      <c r="OFJ64" s="473"/>
      <c r="OFK64" s="473"/>
      <c r="OFL64" s="473"/>
      <c r="OFM64" s="473"/>
      <c r="OFN64" s="473"/>
      <c r="OFO64" s="473"/>
      <c r="OFP64" s="473"/>
      <c r="OFQ64" s="473"/>
      <c r="OFR64" s="473"/>
      <c r="OFS64" s="473"/>
      <c r="OFT64" s="473"/>
      <c r="OFU64" s="473"/>
      <c r="OFV64" s="473"/>
      <c r="OFW64" s="473"/>
      <c r="OFX64" s="473"/>
      <c r="OFY64" s="473"/>
      <c r="OFZ64" s="473"/>
      <c r="OGA64" s="473"/>
      <c r="OGB64" s="473"/>
      <c r="OGC64" s="473"/>
      <c r="OGD64" s="473"/>
      <c r="OGE64" s="473"/>
      <c r="OGF64" s="473"/>
      <c r="OGG64" s="473"/>
      <c r="OGH64" s="473"/>
      <c r="OGI64" s="473"/>
      <c r="OGJ64" s="473"/>
      <c r="OGK64" s="473"/>
      <c r="OGL64" s="473"/>
      <c r="OGM64" s="473"/>
      <c r="OGN64" s="473"/>
      <c r="OGO64" s="473"/>
      <c r="OGP64" s="473"/>
      <c r="OGQ64" s="473"/>
      <c r="OGR64" s="473"/>
      <c r="OGS64" s="473"/>
      <c r="OGT64" s="473"/>
      <c r="OGU64" s="473"/>
      <c r="OGV64" s="473"/>
      <c r="OGW64" s="473"/>
      <c r="OGX64" s="473"/>
      <c r="OGY64" s="473"/>
      <c r="OGZ64" s="473"/>
      <c r="OHA64" s="473"/>
      <c r="OHB64" s="473"/>
      <c r="OHC64" s="473"/>
      <c r="OHD64" s="473"/>
      <c r="OHE64" s="473"/>
      <c r="OHF64" s="473"/>
      <c r="OHG64" s="473"/>
      <c r="OHH64" s="473"/>
      <c r="OHI64" s="473"/>
      <c r="OHJ64" s="473"/>
      <c r="OHK64" s="473"/>
      <c r="OHL64" s="473"/>
      <c r="OHM64" s="473"/>
      <c r="OHN64" s="473"/>
      <c r="OHO64" s="473"/>
      <c r="OHP64" s="473"/>
      <c r="OHQ64" s="473"/>
      <c r="OHR64" s="473"/>
      <c r="OHS64" s="473"/>
      <c r="OHT64" s="473"/>
      <c r="OHU64" s="473"/>
      <c r="OHV64" s="473"/>
      <c r="OHW64" s="473"/>
      <c r="OHX64" s="473"/>
      <c r="OHY64" s="473"/>
      <c r="OHZ64" s="473"/>
      <c r="OIA64" s="473"/>
      <c r="OIB64" s="473"/>
      <c r="OIC64" s="473"/>
      <c r="OID64" s="473"/>
      <c r="OIE64" s="473"/>
      <c r="OIF64" s="473"/>
      <c r="OIG64" s="473"/>
      <c r="OIH64" s="473"/>
      <c r="OII64" s="473"/>
      <c r="OIJ64" s="473"/>
      <c r="OIK64" s="473"/>
      <c r="OIL64" s="473"/>
      <c r="OIM64" s="473"/>
      <c r="OIN64" s="473"/>
      <c r="OIO64" s="473"/>
      <c r="OIP64" s="473"/>
      <c r="OIQ64" s="473"/>
      <c r="OIR64" s="473"/>
      <c r="OIS64" s="473"/>
      <c r="OIT64" s="473"/>
      <c r="OIU64" s="473"/>
      <c r="OIV64" s="473"/>
      <c r="OIW64" s="473"/>
      <c r="OIX64" s="473"/>
      <c r="OIY64" s="473"/>
      <c r="OIZ64" s="473"/>
      <c r="OJA64" s="473"/>
      <c r="OJB64" s="473"/>
      <c r="OJC64" s="473"/>
      <c r="OJD64" s="473"/>
      <c r="OJE64" s="473"/>
      <c r="OJF64" s="473"/>
      <c r="OJG64" s="473"/>
      <c r="OJH64" s="473"/>
      <c r="OJI64" s="473"/>
      <c r="OJJ64" s="473"/>
      <c r="OJK64" s="473"/>
      <c r="OJL64" s="473"/>
      <c r="OJM64" s="473"/>
      <c r="OJN64" s="473"/>
      <c r="OJO64" s="473"/>
      <c r="OJP64" s="473"/>
      <c r="OJQ64" s="473"/>
      <c r="OJR64" s="473"/>
      <c r="OJS64" s="473"/>
      <c r="OJT64" s="473"/>
      <c r="OJU64" s="473"/>
      <c r="OJV64" s="473"/>
      <c r="OJW64" s="473"/>
      <c r="OJX64" s="473"/>
      <c r="OJY64" s="473"/>
      <c r="OJZ64" s="473"/>
      <c r="OKA64" s="473"/>
      <c r="OKB64" s="473"/>
      <c r="OKC64" s="473"/>
      <c r="OKD64" s="473"/>
      <c r="OKE64" s="473"/>
      <c r="OKF64" s="473"/>
      <c r="OKG64" s="473"/>
      <c r="OKH64" s="473"/>
      <c r="OKI64" s="473"/>
      <c r="OKJ64" s="473"/>
      <c r="OKK64" s="473"/>
      <c r="OKL64" s="473"/>
      <c r="OKM64" s="473"/>
      <c r="OKN64" s="473"/>
      <c r="OKO64" s="473"/>
      <c r="OKP64" s="473"/>
      <c r="OKQ64" s="473"/>
      <c r="OKR64" s="473"/>
      <c r="OKS64" s="473"/>
      <c r="OKT64" s="473"/>
      <c r="OKU64" s="473"/>
      <c r="OKV64" s="473"/>
      <c r="OKW64" s="473"/>
      <c r="OKX64" s="473"/>
      <c r="OKY64" s="473"/>
      <c r="OKZ64" s="473"/>
      <c r="OLA64" s="473"/>
      <c r="OLB64" s="473"/>
      <c r="OLC64" s="473"/>
      <c r="OLD64" s="473"/>
      <c r="OLE64" s="473"/>
      <c r="OLF64" s="473"/>
      <c r="OLG64" s="473"/>
      <c r="OLH64" s="473"/>
      <c r="OLI64" s="473"/>
      <c r="OLJ64" s="473"/>
      <c r="OLK64" s="473"/>
      <c r="OLL64" s="473"/>
      <c r="OLM64" s="473"/>
      <c r="OLN64" s="473"/>
      <c r="OLO64" s="473"/>
      <c r="OLP64" s="473"/>
      <c r="OLQ64" s="473"/>
      <c r="OLR64" s="473"/>
      <c r="OLS64" s="473"/>
      <c r="OLT64" s="473"/>
      <c r="OLU64" s="473"/>
      <c r="OLV64" s="473"/>
      <c r="OLW64" s="473"/>
      <c r="OLX64" s="473"/>
      <c r="OLY64" s="473"/>
      <c r="OLZ64" s="473"/>
      <c r="OMA64" s="473"/>
      <c r="OMB64" s="473"/>
      <c r="OMC64" s="473"/>
      <c r="OMD64" s="473"/>
      <c r="OME64" s="473"/>
      <c r="OMF64" s="473"/>
      <c r="OMG64" s="473"/>
      <c r="OMH64" s="473"/>
      <c r="OMI64" s="473"/>
      <c r="OMJ64" s="473"/>
      <c r="OMK64" s="473"/>
      <c r="OML64" s="473"/>
      <c r="OMM64" s="473"/>
      <c r="OMN64" s="473"/>
      <c r="OMO64" s="473"/>
      <c r="OMP64" s="473"/>
      <c r="OMQ64" s="473"/>
      <c r="OMR64" s="473"/>
      <c r="OMS64" s="473"/>
      <c r="OMT64" s="473"/>
      <c r="OMU64" s="473"/>
      <c r="OMV64" s="473"/>
      <c r="OMW64" s="473"/>
      <c r="OMX64" s="473"/>
      <c r="OMY64" s="473"/>
      <c r="OMZ64" s="473"/>
      <c r="ONA64" s="473"/>
      <c r="ONB64" s="473"/>
      <c r="ONC64" s="473"/>
      <c r="OND64" s="473"/>
      <c r="ONE64" s="473"/>
      <c r="ONF64" s="473"/>
      <c r="ONG64" s="473"/>
      <c r="ONH64" s="473"/>
      <c r="ONI64" s="473"/>
      <c r="ONJ64" s="473"/>
      <c r="ONK64" s="473"/>
      <c r="ONL64" s="473"/>
      <c r="ONM64" s="473"/>
      <c r="ONN64" s="473"/>
      <c r="ONO64" s="473"/>
      <c r="ONP64" s="473"/>
      <c r="ONQ64" s="473"/>
      <c r="ONR64" s="473"/>
      <c r="ONS64" s="473"/>
      <c r="ONT64" s="473"/>
      <c r="ONU64" s="473"/>
      <c r="ONV64" s="473"/>
      <c r="ONW64" s="473"/>
      <c r="ONX64" s="473"/>
      <c r="ONY64" s="473"/>
      <c r="ONZ64" s="473"/>
      <c r="OOA64" s="473"/>
      <c r="OOB64" s="473"/>
      <c r="OOC64" s="473"/>
      <c r="OOD64" s="473"/>
      <c r="OOE64" s="473"/>
      <c r="OOF64" s="473"/>
      <c r="OOG64" s="473"/>
      <c r="OOH64" s="473"/>
      <c r="OOI64" s="473"/>
      <c r="OOJ64" s="473"/>
      <c r="OOK64" s="473"/>
      <c r="OOL64" s="473"/>
      <c r="OOM64" s="473"/>
      <c r="OON64" s="473"/>
      <c r="OOO64" s="473"/>
      <c r="OOP64" s="473"/>
      <c r="OOQ64" s="473"/>
      <c r="OOR64" s="473"/>
      <c r="OOS64" s="473"/>
      <c r="OOT64" s="473"/>
      <c r="OOU64" s="473"/>
      <c r="OOV64" s="473"/>
      <c r="OOW64" s="473"/>
      <c r="OOX64" s="473"/>
      <c r="OOY64" s="473"/>
      <c r="OOZ64" s="473"/>
      <c r="OPA64" s="473"/>
      <c r="OPB64" s="473"/>
      <c r="OPC64" s="473"/>
      <c r="OPD64" s="473"/>
      <c r="OPE64" s="473"/>
      <c r="OPF64" s="473"/>
      <c r="OPG64" s="473"/>
      <c r="OPH64" s="473"/>
      <c r="OPI64" s="473"/>
      <c r="OPJ64" s="473"/>
      <c r="OPK64" s="473"/>
      <c r="OPL64" s="473"/>
      <c r="OPM64" s="473"/>
      <c r="OPN64" s="473"/>
      <c r="OPO64" s="473"/>
      <c r="OPP64" s="473"/>
      <c r="OPQ64" s="473"/>
      <c r="OPR64" s="473"/>
      <c r="OPS64" s="473"/>
      <c r="OPT64" s="473"/>
      <c r="OPU64" s="473"/>
      <c r="OPV64" s="473"/>
      <c r="OPW64" s="473"/>
      <c r="OPX64" s="473"/>
      <c r="OPY64" s="473"/>
      <c r="OPZ64" s="473"/>
      <c r="OQA64" s="473"/>
      <c r="OQB64" s="473"/>
      <c r="OQC64" s="473"/>
      <c r="OQD64" s="473"/>
      <c r="OQE64" s="473"/>
      <c r="OQF64" s="473"/>
      <c r="OQG64" s="473"/>
      <c r="OQH64" s="473"/>
      <c r="OQI64" s="473"/>
      <c r="OQJ64" s="473"/>
      <c r="OQK64" s="473"/>
      <c r="OQL64" s="473"/>
      <c r="OQM64" s="473"/>
      <c r="OQN64" s="473"/>
      <c r="OQO64" s="473"/>
      <c r="OQP64" s="473"/>
      <c r="OQQ64" s="473"/>
      <c r="OQR64" s="473"/>
      <c r="OQS64" s="473"/>
      <c r="OQT64" s="473"/>
      <c r="OQU64" s="473"/>
      <c r="OQV64" s="473"/>
      <c r="OQW64" s="473"/>
      <c r="OQX64" s="473"/>
      <c r="OQY64" s="473"/>
      <c r="OQZ64" s="473"/>
      <c r="ORA64" s="473"/>
      <c r="ORB64" s="473"/>
      <c r="ORC64" s="473"/>
      <c r="ORD64" s="473"/>
      <c r="ORE64" s="473"/>
      <c r="ORF64" s="473"/>
      <c r="ORG64" s="473"/>
      <c r="ORH64" s="473"/>
      <c r="ORI64" s="473"/>
      <c r="ORJ64" s="473"/>
      <c r="ORK64" s="473"/>
      <c r="ORL64" s="473"/>
      <c r="ORM64" s="473"/>
      <c r="ORN64" s="473"/>
      <c r="ORO64" s="473"/>
      <c r="ORP64" s="473"/>
      <c r="ORQ64" s="473"/>
      <c r="ORR64" s="473"/>
      <c r="ORS64" s="473"/>
      <c r="ORT64" s="473"/>
      <c r="ORU64" s="473"/>
      <c r="ORV64" s="473"/>
      <c r="ORW64" s="473"/>
      <c r="ORX64" s="473"/>
      <c r="ORY64" s="473"/>
      <c r="ORZ64" s="473"/>
      <c r="OSA64" s="473"/>
      <c r="OSB64" s="473"/>
      <c r="OSC64" s="473"/>
      <c r="OSD64" s="473"/>
      <c r="OSE64" s="473"/>
      <c r="OSF64" s="473"/>
      <c r="OSG64" s="473"/>
      <c r="OSH64" s="473"/>
      <c r="OSI64" s="473"/>
      <c r="OSJ64" s="473"/>
      <c r="OSK64" s="473"/>
      <c r="OSL64" s="473"/>
      <c r="OSM64" s="473"/>
      <c r="OSN64" s="473"/>
      <c r="OSO64" s="473"/>
      <c r="OSP64" s="473"/>
      <c r="OSQ64" s="473"/>
      <c r="OSR64" s="473"/>
      <c r="OSS64" s="473"/>
      <c r="OST64" s="473"/>
      <c r="OSU64" s="473"/>
      <c r="OSV64" s="473"/>
      <c r="OSW64" s="473"/>
      <c r="OSX64" s="473"/>
      <c r="OSY64" s="473"/>
      <c r="OSZ64" s="473"/>
      <c r="OTA64" s="473"/>
      <c r="OTB64" s="473"/>
      <c r="OTC64" s="473"/>
      <c r="OTD64" s="473"/>
      <c r="OTE64" s="473"/>
      <c r="OTF64" s="473"/>
      <c r="OTG64" s="473"/>
      <c r="OTH64" s="473"/>
      <c r="OTI64" s="473"/>
      <c r="OTJ64" s="473"/>
      <c r="OTK64" s="473"/>
      <c r="OTL64" s="473"/>
      <c r="OTM64" s="473"/>
      <c r="OTN64" s="473"/>
      <c r="OTO64" s="473"/>
      <c r="OTP64" s="473"/>
      <c r="OTQ64" s="473"/>
      <c r="OTR64" s="473"/>
      <c r="OTS64" s="473"/>
      <c r="OTT64" s="473"/>
      <c r="OTU64" s="473"/>
      <c r="OTV64" s="473"/>
      <c r="OTW64" s="473"/>
      <c r="OTX64" s="473"/>
      <c r="OTY64" s="473"/>
      <c r="OTZ64" s="473"/>
      <c r="OUA64" s="473"/>
      <c r="OUB64" s="473"/>
      <c r="OUC64" s="473"/>
      <c r="OUD64" s="473"/>
      <c r="OUE64" s="473"/>
      <c r="OUF64" s="473"/>
      <c r="OUG64" s="473"/>
      <c r="OUH64" s="473"/>
      <c r="OUI64" s="473"/>
      <c r="OUJ64" s="473"/>
      <c r="OUK64" s="473"/>
      <c r="OUL64" s="473"/>
      <c r="OUM64" s="473"/>
      <c r="OUN64" s="473"/>
      <c r="OUO64" s="473"/>
      <c r="OUP64" s="473"/>
      <c r="OUQ64" s="473"/>
      <c r="OUR64" s="473"/>
      <c r="OUS64" s="473"/>
      <c r="OUT64" s="473"/>
      <c r="OUU64" s="473"/>
      <c r="OUV64" s="473"/>
      <c r="OUW64" s="473"/>
      <c r="OUX64" s="473"/>
      <c r="OUY64" s="473"/>
      <c r="OUZ64" s="473"/>
      <c r="OVA64" s="473"/>
      <c r="OVB64" s="473"/>
      <c r="OVC64" s="473"/>
      <c r="OVD64" s="473"/>
      <c r="OVE64" s="473"/>
      <c r="OVF64" s="473"/>
      <c r="OVG64" s="473"/>
      <c r="OVH64" s="473"/>
      <c r="OVI64" s="473"/>
      <c r="OVJ64" s="473"/>
      <c r="OVK64" s="473"/>
      <c r="OVL64" s="473"/>
      <c r="OVM64" s="473"/>
      <c r="OVN64" s="473"/>
      <c r="OVO64" s="473"/>
      <c r="OVP64" s="473"/>
      <c r="OVQ64" s="473"/>
      <c r="OVR64" s="473"/>
      <c r="OVS64" s="473"/>
      <c r="OVT64" s="473"/>
      <c r="OVU64" s="473"/>
      <c r="OVV64" s="473"/>
      <c r="OVW64" s="473"/>
      <c r="OVX64" s="473"/>
      <c r="OVY64" s="473"/>
      <c r="OVZ64" s="473"/>
      <c r="OWA64" s="473"/>
      <c r="OWB64" s="473"/>
      <c r="OWC64" s="473"/>
      <c r="OWD64" s="473"/>
      <c r="OWE64" s="473"/>
      <c r="OWF64" s="473"/>
      <c r="OWG64" s="473"/>
      <c r="OWH64" s="473"/>
      <c r="OWI64" s="473"/>
      <c r="OWJ64" s="473"/>
      <c r="OWK64" s="473"/>
      <c r="OWL64" s="473"/>
      <c r="OWM64" s="473"/>
      <c r="OWN64" s="473"/>
      <c r="OWO64" s="473"/>
      <c r="OWP64" s="473"/>
      <c r="OWQ64" s="473"/>
      <c r="OWR64" s="473"/>
      <c r="OWS64" s="473"/>
      <c r="OWT64" s="473"/>
      <c r="OWU64" s="473"/>
      <c r="OWV64" s="473"/>
      <c r="OWW64" s="473"/>
      <c r="OWX64" s="473"/>
      <c r="OWY64" s="473"/>
      <c r="OWZ64" s="473"/>
      <c r="OXA64" s="473"/>
      <c r="OXB64" s="473"/>
      <c r="OXC64" s="473"/>
      <c r="OXD64" s="473"/>
      <c r="OXE64" s="473"/>
      <c r="OXF64" s="473"/>
      <c r="OXG64" s="473"/>
      <c r="OXH64" s="473"/>
      <c r="OXI64" s="473"/>
      <c r="OXJ64" s="473"/>
      <c r="OXK64" s="473"/>
      <c r="OXL64" s="473"/>
      <c r="OXM64" s="473"/>
      <c r="OXN64" s="473"/>
      <c r="OXO64" s="473"/>
      <c r="OXP64" s="473"/>
      <c r="OXQ64" s="473"/>
      <c r="OXR64" s="473"/>
      <c r="OXS64" s="473"/>
      <c r="OXT64" s="473"/>
      <c r="OXU64" s="473"/>
      <c r="OXV64" s="473"/>
      <c r="OXW64" s="473"/>
      <c r="OXX64" s="473"/>
      <c r="OXY64" s="473"/>
      <c r="OXZ64" s="473"/>
      <c r="OYA64" s="473"/>
      <c r="OYB64" s="473"/>
      <c r="OYC64" s="473"/>
      <c r="OYD64" s="473"/>
      <c r="OYE64" s="473"/>
      <c r="OYF64" s="473"/>
      <c r="OYG64" s="473"/>
      <c r="OYH64" s="473"/>
      <c r="OYI64" s="473"/>
      <c r="OYJ64" s="473"/>
      <c r="OYK64" s="473"/>
      <c r="OYL64" s="473"/>
      <c r="OYM64" s="473"/>
      <c r="OYN64" s="473"/>
      <c r="OYO64" s="473"/>
      <c r="OYP64" s="473"/>
      <c r="OYQ64" s="473"/>
      <c r="OYR64" s="473"/>
      <c r="OYS64" s="473"/>
      <c r="OYT64" s="473"/>
      <c r="OYU64" s="473"/>
      <c r="OYV64" s="473"/>
      <c r="OYW64" s="473"/>
      <c r="OYX64" s="473"/>
      <c r="OYY64" s="473"/>
      <c r="OYZ64" s="473"/>
      <c r="OZA64" s="473"/>
      <c r="OZB64" s="473"/>
      <c r="OZC64" s="473"/>
      <c r="OZD64" s="473"/>
      <c r="OZE64" s="473"/>
      <c r="OZF64" s="473"/>
      <c r="OZG64" s="473"/>
      <c r="OZH64" s="473"/>
      <c r="OZI64" s="473"/>
      <c r="OZJ64" s="473"/>
      <c r="OZK64" s="473"/>
      <c r="OZL64" s="473"/>
      <c r="OZM64" s="473"/>
      <c r="OZN64" s="473"/>
      <c r="OZO64" s="473"/>
      <c r="OZP64" s="473"/>
      <c r="OZQ64" s="473"/>
      <c r="OZR64" s="473"/>
      <c r="OZS64" s="473"/>
      <c r="OZT64" s="473"/>
      <c r="OZU64" s="473"/>
      <c r="OZV64" s="473"/>
      <c r="OZW64" s="473"/>
      <c r="OZX64" s="473"/>
      <c r="OZY64" s="473"/>
      <c r="OZZ64" s="473"/>
      <c r="PAA64" s="473"/>
      <c r="PAB64" s="473"/>
      <c r="PAC64" s="473"/>
      <c r="PAD64" s="473"/>
      <c r="PAE64" s="473"/>
      <c r="PAF64" s="473"/>
      <c r="PAG64" s="473"/>
      <c r="PAH64" s="473"/>
      <c r="PAI64" s="473"/>
      <c r="PAJ64" s="473"/>
      <c r="PAK64" s="473"/>
      <c r="PAL64" s="473"/>
      <c r="PAM64" s="473"/>
      <c r="PAN64" s="473"/>
      <c r="PAO64" s="473"/>
      <c r="PAP64" s="473"/>
      <c r="PAQ64" s="473"/>
      <c r="PAR64" s="473"/>
      <c r="PAS64" s="473"/>
      <c r="PAT64" s="473"/>
      <c r="PAU64" s="473"/>
      <c r="PAV64" s="473"/>
      <c r="PAW64" s="473"/>
      <c r="PAX64" s="473"/>
      <c r="PAY64" s="473"/>
      <c r="PAZ64" s="473"/>
      <c r="PBA64" s="473"/>
      <c r="PBB64" s="473"/>
      <c r="PBC64" s="473"/>
      <c r="PBD64" s="473"/>
      <c r="PBE64" s="473"/>
      <c r="PBF64" s="473"/>
      <c r="PBG64" s="473"/>
      <c r="PBH64" s="473"/>
      <c r="PBI64" s="473"/>
      <c r="PBJ64" s="473"/>
      <c r="PBK64" s="473"/>
      <c r="PBL64" s="473"/>
      <c r="PBM64" s="473"/>
      <c r="PBN64" s="473"/>
      <c r="PBO64" s="473"/>
      <c r="PBP64" s="473"/>
      <c r="PBQ64" s="473"/>
      <c r="PBR64" s="473"/>
      <c r="PBS64" s="473"/>
      <c r="PBT64" s="473"/>
      <c r="PBU64" s="473"/>
      <c r="PBV64" s="473"/>
      <c r="PBW64" s="473"/>
      <c r="PBX64" s="473"/>
      <c r="PBY64" s="473"/>
      <c r="PBZ64" s="473"/>
      <c r="PCA64" s="473"/>
      <c r="PCB64" s="473"/>
      <c r="PCC64" s="473"/>
      <c r="PCD64" s="473"/>
      <c r="PCE64" s="473"/>
      <c r="PCF64" s="473"/>
      <c r="PCG64" s="473"/>
      <c r="PCH64" s="473"/>
      <c r="PCI64" s="473"/>
      <c r="PCJ64" s="473"/>
      <c r="PCK64" s="473"/>
      <c r="PCL64" s="473"/>
      <c r="PCM64" s="473"/>
      <c r="PCN64" s="473"/>
      <c r="PCO64" s="473"/>
      <c r="PCP64" s="473"/>
      <c r="PCQ64" s="473"/>
      <c r="PCR64" s="473"/>
      <c r="PCS64" s="473"/>
      <c r="PCT64" s="473"/>
      <c r="PCU64" s="473"/>
      <c r="PCV64" s="473"/>
      <c r="PCW64" s="473"/>
      <c r="PCX64" s="473"/>
      <c r="PCY64" s="473"/>
      <c r="PCZ64" s="473"/>
      <c r="PDA64" s="473"/>
      <c r="PDB64" s="473"/>
      <c r="PDC64" s="473"/>
      <c r="PDD64" s="473"/>
      <c r="PDE64" s="473"/>
      <c r="PDF64" s="473"/>
      <c r="PDG64" s="473"/>
      <c r="PDH64" s="473"/>
      <c r="PDI64" s="473"/>
      <c r="PDJ64" s="473"/>
      <c r="PDK64" s="473"/>
      <c r="PDL64" s="473"/>
      <c r="PDM64" s="473"/>
      <c r="PDN64" s="473"/>
      <c r="PDO64" s="473"/>
      <c r="PDP64" s="473"/>
      <c r="PDQ64" s="473"/>
      <c r="PDR64" s="473"/>
      <c r="PDS64" s="473"/>
      <c r="PDT64" s="473"/>
      <c r="PDU64" s="473"/>
      <c r="PDV64" s="473"/>
      <c r="PDW64" s="473"/>
      <c r="PDX64" s="473"/>
      <c r="PDY64" s="473"/>
      <c r="PDZ64" s="473"/>
      <c r="PEA64" s="473"/>
      <c r="PEB64" s="473"/>
      <c r="PEC64" s="473"/>
      <c r="PED64" s="473"/>
      <c r="PEE64" s="473"/>
      <c r="PEF64" s="473"/>
      <c r="PEG64" s="473"/>
      <c r="PEH64" s="473"/>
      <c r="PEI64" s="473"/>
      <c r="PEJ64" s="473"/>
      <c r="PEK64" s="473"/>
      <c r="PEL64" s="473"/>
      <c r="PEM64" s="473"/>
      <c r="PEN64" s="473"/>
      <c r="PEO64" s="473"/>
      <c r="PEP64" s="473"/>
      <c r="PEQ64" s="473"/>
      <c r="PER64" s="473"/>
      <c r="PES64" s="473"/>
      <c r="PET64" s="473"/>
      <c r="PEU64" s="473"/>
      <c r="PEV64" s="473"/>
      <c r="PEW64" s="473"/>
      <c r="PEX64" s="473"/>
      <c r="PEY64" s="473"/>
      <c r="PEZ64" s="473"/>
      <c r="PFA64" s="473"/>
      <c r="PFB64" s="473"/>
      <c r="PFC64" s="473"/>
      <c r="PFD64" s="473"/>
      <c r="PFE64" s="473"/>
      <c r="PFF64" s="473"/>
      <c r="PFG64" s="473"/>
      <c r="PFH64" s="473"/>
      <c r="PFI64" s="473"/>
      <c r="PFJ64" s="473"/>
      <c r="PFK64" s="473"/>
      <c r="PFL64" s="473"/>
      <c r="PFM64" s="473"/>
      <c r="PFN64" s="473"/>
      <c r="PFO64" s="473"/>
      <c r="PFP64" s="473"/>
      <c r="PFQ64" s="473"/>
      <c r="PFR64" s="473"/>
      <c r="PFS64" s="473"/>
      <c r="PFT64" s="473"/>
      <c r="PFU64" s="473"/>
      <c r="PFV64" s="473"/>
      <c r="PFW64" s="473"/>
      <c r="PFX64" s="473"/>
      <c r="PFY64" s="473"/>
      <c r="PFZ64" s="473"/>
      <c r="PGA64" s="473"/>
      <c r="PGB64" s="473"/>
      <c r="PGC64" s="473"/>
      <c r="PGD64" s="473"/>
      <c r="PGE64" s="473"/>
      <c r="PGF64" s="473"/>
      <c r="PGG64" s="473"/>
      <c r="PGH64" s="473"/>
      <c r="PGI64" s="473"/>
      <c r="PGJ64" s="473"/>
      <c r="PGK64" s="473"/>
      <c r="PGL64" s="473"/>
      <c r="PGM64" s="473"/>
      <c r="PGN64" s="473"/>
      <c r="PGO64" s="473"/>
      <c r="PGP64" s="473"/>
      <c r="PGQ64" s="473"/>
      <c r="PGR64" s="473"/>
      <c r="PGS64" s="473"/>
      <c r="PGT64" s="473"/>
      <c r="PGU64" s="473"/>
      <c r="PGV64" s="473"/>
      <c r="PGW64" s="473"/>
      <c r="PGX64" s="473"/>
      <c r="PGY64" s="473"/>
      <c r="PGZ64" s="473"/>
      <c r="PHA64" s="473"/>
      <c r="PHB64" s="473"/>
      <c r="PHC64" s="473"/>
      <c r="PHD64" s="473"/>
      <c r="PHE64" s="473"/>
      <c r="PHF64" s="473"/>
      <c r="PHG64" s="473"/>
      <c r="PHH64" s="473"/>
      <c r="PHI64" s="473"/>
      <c r="PHJ64" s="473"/>
      <c r="PHK64" s="473"/>
      <c r="PHL64" s="473"/>
      <c r="PHM64" s="473"/>
      <c r="PHN64" s="473"/>
      <c r="PHO64" s="473"/>
      <c r="PHP64" s="473"/>
      <c r="PHQ64" s="473"/>
      <c r="PHR64" s="473"/>
      <c r="PHS64" s="473"/>
      <c r="PHT64" s="473"/>
      <c r="PHU64" s="473"/>
      <c r="PHV64" s="473"/>
      <c r="PHW64" s="473"/>
      <c r="PHX64" s="473"/>
      <c r="PHY64" s="473"/>
      <c r="PHZ64" s="473"/>
      <c r="PIA64" s="473"/>
      <c r="PIB64" s="473"/>
      <c r="PIC64" s="473"/>
      <c r="PID64" s="473"/>
      <c r="PIE64" s="473"/>
      <c r="PIF64" s="473"/>
      <c r="PIG64" s="473"/>
      <c r="PIH64" s="473"/>
      <c r="PII64" s="473"/>
      <c r="PIJ64" s="473"/>
      <c r="PIK64" s="473"/>
      <c r="PIL64" s="473"/>
      <c r="PIM64" s="473"/>
      <c r="PIN64" s="473"/>
      <c r="PIO64" s="473"/>
      <c r="PIP64" s="473"/>
      <c r="PIQ64" s="473"/>
      <c r="PIR64" s="473"/>
      <c r="PIS64" s="473"/>
      <c r="PIT64" s="473"/>
      <c r="PIU64" s="473"/>
      <c r="PIV64" s="473"/>
      <c r="PIW64" s="473"/>
      <c r="PIX64" s="473"/>
      <c r="PIY64" s="473"/>
      <c r="PIZ64" s="473"/>
      <c r="PJA64" s="473"/>
      <c r="PJB64" s="473"/>
      <c r="PJC64" s="473"/>
      <c r="PJD64" s="473"/>
      <c r="PJE64" s="473"/>
      <c r="PJF64" s="473"/>
      <c r="PJG64" s="473"/>
      <c r="PJH64" s="473"/>
      <c r="PJI64" s="473"/>
      <c r="PJJ64" s="473"/>
      <c r="PJK64" s="473"/>
      <c r="PJL64" s="473"/>
      <c r="PJM64" s="473"/>
      <c r="PJN64" s="473"/>
      <c r="PJO64" s="473"/>
      <c r="PJP64" s="473"/>
      <c r="PJQ64" s="473"/>
      <c r="PJR64" s="473"/>
      <c r="PJS64" s="473"/>
      <c r="PJT64" s="473"/>
      <c r="PJU64" s="473"/>
      <c r="PJV64" s="473"/>
      <c r="PJW64" s="473"/>
      <c r="PJX64" s="473"/>
      <c r="PJY64" s="473"/>
      <c r="PJZ64" s="473"/>
      <c r="PKA64" s="473"/>
      <c r="PKB64" s="473"/>
      <c r="PKC64" s="473"/>
      <c r="PKD64" s="473"/>
      <c r="PKE64" s="473"/>
      <c r="PKF64" s="473"/>
      <c r="PKG64" s="473"/>
      <c r="PKH64" s="473"/>
      <c r="PKI64" s="473"/>
      <c r="PKJ64" s="473"/>
      <c r="PKK64" s="473"/>
      <c r="PKL64" s="473"/>
      <c r="PKM64" s="473"/>
      <c r="PKN64" s="473"/>
      <c r="PKO64" s="473"/>
      <c r="PKP64" s="473"/>
      <c r="PKQ64" s="473"/>
      <c r="PKR64" s="473"/>
      <c r="PKS64" s="473"/>
      <c r="PKT64" s="473"/>
      <c r="PKU64" s="473"/>
      <c r="PKV64" s="473"/>
      <c r="PKW64" s="473"/>
      <c r="PKX64" s="473"/>
      <c r="PKY64" s="473"/>
      <c r="PKZ64" s="473"/>
      <c r="PLA64" s="473"/>
      <c r="PLB64" s="473"/>
      <c r="PLC64" s="473"/>
      <c r="PLD64" s="473"/>
      <c r="PLE64" s="473"/>
      <c r="PLF64" s="473"/>
      <c r="PLG64" s="473"/>
      <c r="PLH64" s="473"/>
      <c r="PLI64" s="473"/>
      <c r="PLJ64" s="473"/>
      <c r="PLK64" s="473"/>
      <c r="PLL64" s="473"/>
      <c r="PLM64" s="473"/>
      <c r="PLN64" s="473"/>
      <c r="PLO64" s="473"/>
      <c r="PLP64" s="473"/>
      <c r="PLQ64" s="473"/>
      <c r="PLR64" s="473"/>
      <c r="PLS64" s="473"/>
      <c r="PLT64" s="473"/>
      <c r="PLU64" s="473"/>
      <c r="PLV64" s="473"/>
      <c r="PLW64" s="473"/>
      <c r="PLX64" s="473"/>
      <c r="PLY64" s="473"/>
      <c r="PLZ64" s="473"/>
      <c r="PMA64" s="473"/>
      <c r="PMB64" s="473"/>
      <c r="PMC64" s="473"/>
      <c r="PMD64" s="473"/>
      <c r="PME64" s="473"/>
      <c r="PMF64" s="473"/>
      <c r="PMG64" s="473"/>
      <c r="PMH64" s="473"/>
      <c r="PMI64" s="473"/>
      <c r="PMJ64" s="473"/>
      <c r="PMK64" s="473"/>
      <c r="PML64" s="473"/>
      <c r="PMM64" s="473"/>
      <c r="PMN64" s="473"/>
      <c r="PMO64" s="473"/>
      <c r="PMP64" s="473"/>
      <c r="PMQ64" s="473"/>
      <c r="PMR64" s="473"/>
      <c r="PMS64" s="473"/>
      <c r="PMT64" s="473"/>
      <c r="PMU64" s="473"/>
      <c r="PMV64" s="473"/>
      <c r="PMW64" s="473"/>
      <c r="PMX64" s="473"/>
      <c r="PMY64" s="473"/>
      <c r="PMZ64" s="473"/>
      <c r="PNA64" s="473"/>
      <c r="PNB64" s="473"/>
      <c r="PNC64" s="473"/>
      <c r="PND64" s="473"/>
      <c r="PNE64" s="473"/>
      <c r="PNF64" s="473"/>
      <c r="PNG64" s="473"/>
      <c r="PNH64" s="473"/>
      <c r="PNI64" s="473"/>
      <c r="PNJ64" s="473"/>
      <c r="PNK64" s="473"/>
      <c r="PNL64" s="473"/>
      <c r="PNM64" s="473"/>
      <c r="PNN64" s="473"/>
      <c r="PNO64" s="473"/>
      <c r="PNP64" s="473"/>
      <c r="PNQ64" s="473"/>
      <c r="PNR64" s="473"/>
      <c r="PNS64" s="473"/>
      <c r="PNT64" s="473"/>
      <c r="PNU64" s="473"/>
      <c r="PNV64" s="473"/>
      <c r="PNW64" s="473"/>
      <c r="PNX64" s="473"/>
      <c r="PNY64" s="473"/>
      <c r="PNZ64" s="473"/>
      <c r="POA64" s="473"/>
      <c r="POB64" s="473"/>
      <c r="POC64" s="473"/>
      <c r="POD64" s="473"/>
      <c r="POE64" s="473"/>
      <c r="POF64" s="473"/>
      <c r="POG64" s="473"/>
      <c r="POH64" s="473"/>
      <c r="POI64" s="473"/>
      <c r="POJ64" s="473"/>
      <c r="POK64" s="473"/>
      <c r="POL64" s="473"/>
      <c r="POM64" s="473"/>
      <c r="PON64" s="473"/>
      <c r="POO64" s="473"/>
      <c r="POP64" s="473"/>
      <c r="POQ64" s="473"/>
      <c r="POR64" s="473"/>
      <c r="POS64" s="473"/>
      <c r="POT64" s="473"/>
      <c r="POU64" s="473"/>
      <c r="POV64" s="473"/>
      <c r="POW64" s="473"/>
      <c r="POX64" s="473"/>
      <c r="POY64" s="473"/>
      <c r="POZ64" s="473"/>
      <c r="PPA64" s="473"/>
      <c r="PPB64" s="473"/>
      <c r="PPC64" s="473"/>
      <c r="PPD64" s="473"/>
      <c r="PPE64" s="473"/>
      <c r="PPF64" s="473"/>
      <c r="PPG64" s="473"/>
      <c r="PPH64" s="473"/>
      <c r="PPI64" s="473"/>
      <c r="PPJ64" s="473"/>
      <c r="PPK64" s="473"/>
      <c r="PPL64" s="473"/>
      <c r="PPM64" s="473"/>
      <c r="PPN64" s="473"/>
      <c r="PPO64" s="473"/>
      <c r="PPP64" s="473"/>
      <c r="PPQ64" s="473"/>
      <c r="PPR64" s="473"/>
      <c r="PPS64" s="473"/>
      <c r="PPT64" s="473"/>
      <c r="PPU64" s="473"/>
      <c r="PPV64" s="473"/>
      <c r="PPW64" s="473"/>
      <c r="PPX64" s="473"/>
      <c r="PPY64" s="473"/>
      <c r="PPZ64" s="473"/>
      <c r="PQA64" s="473"/>
      <c r="PQB64" s="473"/>
      <c r="PQC64" s="473"/>
      <c r="PQD64" s="473"/>
      <c r="PQE64" s="473"/>
      <c r="PQF64" s="473"/>
      <c r="PQG64" s="473"/>
      <c r="PQH64" s="473"/>
      <c r="PQI64" s="473"/>
      <c r="PQJ64" s="473"/>
      <c r="PQK64" s="473"/>
      <c r="PQL64" s="473"/>
      <c r="PQM64" s="473"/>
      <c r="PQN64" s="473"/>
      <c r="PQO64" s="473"/>
      <c r="PQP64" s="473"/>
      <c r="PQQ64" s="473"/>
      <c r="PQR64" s="473"/>
      <c r="PQS64" s="473"/>
      <c r="PQT64" s="473"/>
      <c r="PQU64" s="473"/>
      <c r="PQV64" s="473"/>
      <c r="PQW64" s="473"/>
      <c r="PQX64" s="473"/>
      <c r="PQY64" s="473"/>
      <c r="PQZ64" s="473"/>
      <c r="PRA64" s="473"/>
      <c r="PRB64" s="473"/>
      <c r="PRC64" s="473"/>
      <c r="PRD64" s="473"/>
      <c r="PRE64" s="473"/>
      <c r="PRF64" s="473"/>
      <c r="PRG64" s="473"/>
      <c r="PRH64" s="473"/>
      <c r="PRI64" s="473"/>
      <c r="PRJ64" s="473"/>
      <c r="PRK64" s="473"/>
      <c r="PRL64" s="473"/>
      <c r="PRM64" s="473"/>
      <c r="PRN64" s="473"/>
      <c r="PRO64" s="473"/>
      <c r="PRP64" s="473"/>
      <c r="PRQ64" s="473"/>
      <c r="PRR64" s="473"/>
      <c r="PRS64" s="473"/>
      <c r="PRT64" s="473"/>
      <c r="PRU64" s="473"/>
      <c r="PRV64" s="473"/>
      <c r="PRW64" s="473"/>
      <c r="PRX64" s="473"/>
      <c r="PRY64" s="473"/>
      <c r="PRZ64" s="473"/>
      <c r="PSA64" s="473"/>
      <c r="PSB64" s="473"/>
      <c r="PSC64" s="473"/>
      <c r="PSD64" s="473"/>
      <c r="PSE64" s="473"/>
      <c r="PSF64" s="473"/>
      <c r="PSG64" s="473"/>
      <c r="PSH64" s="473"/>
      <c r="PSI64" s="473"/>
      <c r="PSJ64" s="473"/>
      <c r="PSK64" s="473"/>
      <c r="PSL64" s="473"/>
      <c r="PSM64" s="473"/>
      <c r="PSN64" s="473"/>
      <c r="PSO64" s="473"/>
      <c r="PSP64" s="473"/>
      <c r="PSQ64" s="473"/>
      <c r="PSR64" s="473"/>
      <c r="PSS64" s="473"/>
      <c r="PST64" s="473"/>
      <c r="PSU64" s="473"/>
      <c r="PSV64" s="473"/>
      <c r="PSW64" s="473"/>
      <c r="PSX64" s="473"/>
      <c r="PSY64" s="473"/>
      <c r="PSZ64" s="473"/>
      <c r="PTA64" s="473"/>
      <c r="PTB64" s="473"/>
      <c r="PTC64" s="473"/>
      <c r="PTD64" s="473"/>
      <c r="PTE64" s="473"/>
      <c r="PTF64" s="473"/>
      <c r="PTG64" s="473"/>
      <c r="PTH64" s="473"/>
      <c r="PTI64" s="473"/>
      <c r="PTJ64" s="473"/>
      <c r="PTK64" s="473"/>
      <c r="PTL64" s="473"/>
      <c r="PTM64" s="473"/>
      <c r="PTN64" s="473"/>
      <c r="PTO64" s="473"/>
      <c r="PTP64" s="473"/>
      <c r="PTQ64" s="473"/>
      <c r="PTR64" s="473"/>
      <c r="PTS64" s="473"/>
      <c r="PTT64" s="473"/>
      <c r="PTU64" s="473"/>
      <c r="PTV64" s="473"/>
      <c r="PTW64" s="473"/>
      <c r="PTX64" s="473"/>
      <c r="PTY64" s="473"/>
      <c r="PTZ64" s="473"/>
      <c r="PUA64" s="473"/>
      <c r="PUB64" s="473"/>
      <c r="PUC64" s="473"/>
      <c r="PUD64" s="473"/>
      <c r="PUE64" s="473"/>
      <c r="PUF64" s="473"/>
      <c r="PUG64" s="473"/>
      <c r="PUH64" s="473"/>
      <c r="PUI64" s="473"/>
      <c r="PUJ64" s="473"/>
      <c r="PUK64" s="473"/>
      <c r="PUL64" s="473"/>
      <c r="PUM64" s="473"/>
      <c r="PUN64" s="473"/>
      <c r="PUO64" s="473"/>
      <c r="PUP64" s="473"/>
      <c r="PUQ64" s="473"/>
      <c r="PUR64" s="473"/>
      <c r="PUS64" s="473"/>
      <c r="PUT64" s="473"/>
      <c r="PUU64" s="473"/>
      <c r="PUV64" s="473"/>
      <c r="PUW64" s="473"/>
      <c r="PUX64" s="473"/>
      <c r="PUY64" s="473"/>
      <c r="PUZ64" s="473"/>
      <c r="PVA64" s="473"/>
      <c r="PVB64" s="473"/>
      <c r="PVC64" s="473"/>
      <c r="PVD64" s="473"/>
      <c r="PVE64" s="473"/>
      <c r="PVF64" s="473"/>
      <c r="PVG64" s="473"/>
      <c r="PVH64" s="473"/>
      <c r="PVI64" s="473"/>
      <c r="PVJ64" s="473"/>
      <c r="PVK64" s="473"/>
      <c r="PVL64" s="473"/>
      <c r="PVM64" s="473"/>
      <c r="PVN64" s="473"/>
      <c r="PVO64" s="473"/>
      <c r="PVP64" s="473"/>
      <c r="PVQ64" s="473"/>
      <c r="PVR64" s="473"/>
      <c r="PVS64" s="473"/>
      <c r="PVT64" s="473"/>
      <c r="PVU64" s="473"/>
      <c r="PVV64" s="473"/>
      <c r="PVW64" s="473"/>
      <c r="PVX64" s="473"/>
      <c r="PVY64" s="473"/>
      <c r="PVZ64" s="473"/>
      <c r="PWA64" s="473"/>
      <c r="PWB64" s="473"/>
      <c r="PWC64" s="473"/>
      <c r="PWD64" s="473"/>
      <c r="PWE64" s="473"/>
      <c r="PWF64" s="473"/>
      <c r="PWG64" s="473"/>
      <c r="PWH64" s="473"/>
      <c r="PWI64" s="473"/>
      <c r="PWJ64" s="473"/>
      <c r="PWK64" s="473"/>
      <c r="PWL64" s="473"/>
      <c r="PWM64" s="473"/>
      <c r="PWN64" s="473"/>
      <c r="PWO64" s="473"/>
      <c r="PWP64" s="473"/>
      <c r="PWQ64" s="473"/>
      <c r="PWR64" s="473"/>
      <c r="PWS64" s="473"/>
      <c r="PWT64" s="473"/>
      <c r="PWU64" s="473"/>
      <c r="PWV64" s="473"/>
      <c r="PWW64" s="473"/>
      <c r="PWX64" s="473"/>
      <c r="PWY64" s="473"/>
      <c r="PWZ64" s="473"/>
      <c r="PXA64" s="473"/>
      <c r="PXB64" s="473"/>
      <c r="PXC64" s="473"/>
      <c r="PXD64" s="473"/>
      <c r="PXE64" s="473"/>
      <c r="PXF64" s="473"/>
      <c r="PXG64" s="473"/>
      <c r="PXH64" s="473"/>
      <c r="PXI64" s="473"/>
      <c r="PXJ64" s="473"/>
      <c r="PXK64" s="473"/>
      <c r="PXL64" s="473"/>
      <c r="PXM64" s="473"/>
      <c r="PXN64" s="473"/>
      <c r="PXO64" s="473"/>
      <c r="PXP64" s="473"/>
      <c r="PXQ64" s="473"/>
      <c r="PXR64" s="473"/>
      <c r="PXS64" s="473"/>
      <c r="PXT64" s="473"/>
      <c r="PXU64" s="473"/>
      <c r="PXV64" s="473"/>
      <c r="PXW64" s="473"/>
      <c r="PXX64" s="473"/>
      <c r="PXY64" s="473"/>
      <c r="PXZ64" s="473"/>
      <c r="PYA64" s="473"/>
      <c r="PYB64" s="473"/>
      <c r="PYC64" s="473"/>
      <c r="PYD64" s="473"/>
      <c r="PYE64" s="473"/>
      <c r="PYF64" s="473"/>
      <c r="PYG64" s="473"/>
      <c r="PYH64" s="473"/>
      <c r="PYI64" s="473"/>
      <c r="PYJ64" s="473"/>
      <c r="PYK64" s="473"/>
      <c r="PYL64" s="473"/>
      <c r="PYM64" s="473"/>
      <c r="PYN64" s="473"/>
      <c r="PYO64" s="473"/>
      <c r="PYP64" s="473"/>
      <c r="PYQ64" s="473"/>
      <c r="PYR64" s="473"/>
      <c r="PYS64" s="473"/>
      <c r="PYT64" s="473"/>
      <c r="PYU64" s="473"/>
      <c r="PYV64" s="473"/>
      <c r="PYW64" s="473"/>
      <c r="PYX64" s="473"/>
      <c r="PYY64" s="473"/>
      <c r="PYZ64" s="473"/>
      <c r="PZA64" s="473"/>
      <c r="PZB64" s="473"/>
      <c r="PZC64" s="473"/>
      <c r="PZD64" s="473"/>
      <c r="PZE64" s="473"/>
      <c r="PZF64" s="473"/>
      <c r="PZG64" s="473"/>
      <c r="PZH64" s="473"/>
      <c r="PZI64" s="473"/>
      <c r="PZJ64" s="473"/>
      <c r="PZK64" s="473"/>
      <c r="PZL64" s="473"/>
      <c r="PZM64" s="473"/>
      <c r="PZN64" s="473"/>
      <c r="PZO64" s="473"/>
      <c r="PZP64" s="473"/>
      <c r="PZQ64" s="473"/>
      <c r="PZR64" s="473"/>
      <c r="PZS64" s="473"/>
      <c r="PZT64" s="473"/>
      <c r="PZU64" s="473"/>
      <c r="PZV64" s="473"/>
      <c r="PZW64" s="473"/>
      <c r="PZX64" s="473"/>
      <c r="PZY64" s="473"/>
      <c r="PZZ64" s="473"/>
      <c r="QAA64" s="473"/>
      <c r="QAB64" s="473"/>
      <c r="QAC64" s="473"/>
      <c r="QAD64" s="473"/>
      <c r="QAE64" s="473"/>
      <c r="QAF64" s="473"/>
      <c r="QAG64" s="473"/>
      <c r="QAH64" s="473"/>
      <c r="QAI64" s="473"/>
      <c r="QAJ64" s="473"/>
      <c r="QAK64" s="473"/>
      <c r="QAL64" s="473"/>
      <c r="QAM64" s="473"/>
      <c r="QAN64" s="473"/>
      <c r="QAO64" s="473"/>
      <c r="QAP64" s="473"/>
      <c r="QAQ64" s="473"/>
      <c r="QAR64" s="473"/>
      <c r="QAS64" s="473"/>
      <c r="QAT64" s="473"/>
      <c r="QAU64" s="473"/>
      <c r="QAV64" s="473"/>
      <c r="QAW64" s="473"/>
      <c r="QAX64" s="473"/>
      <c r="QAY64" s="473"/>
      <c r="QAZ64" s="473"/>
      <c r="QBA64" s="473"/>
      <c r="QBB64" s="473"/>
      <c r="QBC64" s="473"/>
      <c r="QBD64" s="473"/>
      <c r="QBE64" s="473"/>
      <c r="QBF64" s="473"/>
      <c r="QBG64" s="473"/>
      <c r="QBH64" s="473"/>
      <c r="QBI64" s="473"/>
      <c r="QBJ64" s="473"/>
      <c r="QBK64" s="473"/>
      <c r="QBL64" s="473"/>
      <c r="QBM64" s="473"/>
      <c r="QBN64" s="473"/>
      <c r="QBO64" s="473"/>
      <c r="QBP64" s="473"/>
      <c r="QBQ64" s="473"/>
      <c r="QBR64" s="473"/>
      <c r="QBS64" s="473"/>
      <c r="QBT64" s="473"/>
      <c r="QBU64" s="473"/>
      <c r="QBV64" s="473"/>
      <c r="QBW64" s="473"/>
      <c r="QBX64" s="473"/>
      <c r="QBY64" s="473"/>
      <c r="QBZ64" s="473"/>
      <c r="QCA64" s="473"/>
      <c r="QCB64" s="473"/>
      <c r="QCC64" s="473"/>
      <c r="QCD64" s="473"/>
      <c r="QCE64" s="473"/>
      <c r="QCF64" s="473"/>
      <c r="QCG64" s="473"/>
      <c r="QCH64" s="473"/>
      <c r="QCI64" s="473"/>
      <c r="QCJ64" s="473"/>
      <c r="QCK64" s="473"/>
      <c r="QCL64" s="473"/>
      <c r="QCM64" s="473"/>
      <c r="QCN64" s="473"/>
      <c r="QCO64" s="473"/>
      <c r="QCP64" s="473"/>
      <c r="QCQ64" s="473"/>
      <c r="QCR64" s="473"/>
      <c r="QCS64" s="473"/>
      <c r="QCT64" s="473"/>
      <c r="QCU64" s="473"/>
      <c r="QCV64" s="473"/>
      <c r="QCW64" s="473"/>
      <c r="QCX64" s="473"/>
      <c r="QCY64" s="473"/>
      <c r="QCZ64" s="473"/>
      <c r="QDA64" s="473"/>
      <c r="QDB64" s="473"/>
      <c r="QDC64" s="473"/>
      <c r="QDD64" s="473"/>
      <c r="QDE64" s="473"/>
      <c r="QDF64" s="473"/>
      <c r="QDG64" s="473"/>
      <c r="QDH64" s="473"/>
      <c r="QDI64" s="473"/>
      <c r="QDJ64" s="473"/>
      <c r="QDK64" s="473"/>
      <c r="QDL64" s="473"/>
      <c r="QDM64" s="473"/>
      <c r="QDN64" s="473"/>
      <c r="QDO64" s="473"/>
      <c r="QDP64" s="473"/>
      <c r="QDQ64" s="473"/>
      <c r="QDR64" s="473"/>
      <c r="QDS64" s="473"/>
      <c r="QDT64" s="473"/>
      <c r="QDU64" s="473"/>
      <c r="QDV64" s="473"/>
      <c r="QDW64" s="473"/>
      <c r="QDX64" s="473"/>
      <c r="QDY64" s="473"/>
      <c r="QDZ64" s="473"/>
      <c r="QEA64" s="473"/>
      <c r="QEB64" s="473"/>
      <c r="QEC64" s="473"/>
      <c r="QED64" s="473"/>
      <c r="QEE64" s="473"/>
      <c r="QEF64" s="473"/>
      <c r="QEG64" s="473"/>
      <c r="QEH64" s="473"/>
      <c r="QEI64" s="473"/>
      <c r="QEJ64" s="473"/>
      <c r="QEK64" s="473"/>
      <c r="QEL64" s="473"/>
      <c r="QEM64" s="473"/>
      <c r="QEN64" s="473"/>
      <c r="QEO64" s="473"/>
      <c r="QEP64" s="473"/>
      <c r="QEQ64" s="473"/>
      <c r="QER64" s="473"/>
      <c r="QES64" s="473"/>
      <c r="QET64" s="473"/>
      <c r="QEU64" s="473"/>
      <c r="QEV64" s="473"/>
      <c r="QEW64" s="473"/>
      <c r="QEX64" s="473"/>
      <c r="QEY64" s="473"/>
      <c r="QEZ64" s="473"/>
      <c r="QFA64" s="473"/>
      <c r="QFB64" s="473"/>
      <c r="QFC64" s="473"/>
      <c r="QFD64" s="473"/>
      <c r="QFE64" s="473"/>
      <c r="QFF64" s="473"/>
      <c r="QFG64" s="473"/>
      <c r="QFH64" s="473"/>
      <c r="QFI64" s="473"/>
      <c r="QFJ64" s="473"/>
      <c r="QFK64" s="473"/>
      <c r="QFL64" s="473"/>
      <c r="QFM64" s="473"/>
      <c r="QFN64" s="473"/>
      <c r="QFO64" s="473"/>
      <c r="QFP64" s="473"/>
      <c r="QFQ64" s="473"/>
      <c r="QFR64" s="473"/>
      <c r="QFS64" s="473"/>
      <c r="QFT64" s="473"/>
      <c r="QFU64" s="473"/>
      <c r="QFV64" s="473"/>
      <c r="QFW64" s="473"/>
      <c r="QFX64" s="473"/>
      <c r="QFY64" s="473"/>
      <c r="QFZ64" s="473"/>
      <c r="QGA64" s="473"/>
      <c r="QGB64" s="473"/>
      <c r="QGC64" s="473"/>
      <c r="QGD64" s="473"/>
      <c r="QGE64" s="473"/>
      <c r="QGF64" s="473"/>
      <c r="QGG64" s="473"/>
      <c r="QGH64" s="473"/>
      <c r="QGI64" s="473"/>
      <c r="QGJ64" s="473"/>
      <c r="QGK64" s="473"/>
      <c r="QGL64" s="473"/>
      <c r="QGM64" s="473"/>
      <c r="QGN64" s="473"/>
      <c r="QGO64" s="473"/>
      <c r="QGP64" s="473"/>
      <c r="QGQ64" s="473"/>
      <c r="QGR64" s="473"/>
      <c r="QGS64" s="473"/>
      <c r="QGT64" s="473"/>
      <c r="QGU64" s="473"/>
      <c r="QGV64" s="473"/>
      <c r="QGW64" s="473"/>
      <c r="QGX64" s="473"/>
      <c r="QGY64" s="473"/>
      <c r="QGZ64" s="473"/>
      <c r="QHA64" s="473"/>
      <c r="QHB64" s="473"/>
      <c r="QHC64" s="473"/>
      <c r="QHD64" s="473"/>
      <c r="QHE64" s="473"/>
      <c r="QHF64" s="473"/>
      <c r="QHG64" s="473"/>
      <c r="QHH64" s="473"/>
      <c r="QHI64" s="473"/>
      <c r="QHJ64" s="473"/>
      <c r="QHK64" s="473"/>
      <c r="QHL64" s="473"/>
      <c r="QHM64" s="473"/>
      <c r="QHN64" s="473"/>
      <c r="QHO64" s="473"/>
      <c r="QHP64" s="473"/>
      <c r="QHQ64" s="473"/>
      <c r="QHR64" s="473"/>
      <c r="QHS64" s="473"/>
      <c r="QHT64" s="473"/>
      <c r="QHU64" s="473"/>
      <c r="QHV64" s="473"/>
      <c r="QHW64" s="473"/>
      <c r="QHX64" s="473"/>
      <c r="QHY64" s="473"/>
      <c r="QHZ64" s="473"/>
      <c r="QIA64" s="473"/>
      <c r="QIB64" s="473"/>
      <c r="QIC64" s="473"/>
      <c r="QID64" s="473"/>
      <c r="QIE64" s="473"/>
      <c r="QIF64" s="473"/>
      <c r="QIG64" s="473"/>
      <c r="QIH64" s="473"/>
      <c r="QII64" s="473"/>
      <c r="QIJ64" s="473"/>
      <c r="QIK64" s="473"/>
      <c r="QIL64" s="473"/>
      <c r="QIM64" s="473"/>
      <c r="QIN64" s="473"/>
      <c r="QIO64" s="473"/>
      <c r="QIP64" s="473"/>
      <c r="QIQ64" s="473"/>
      <c r="QIR64" s="473"/>
      <c r="QIS64" s="473"/>
      <c r="QIT64" s="473"/>
      <c r="QIU64" s="473"/>
      <c r="QIV64" s="473"/>
      <c r="QIW64" s="473"/>
      <c r="QIX64" s="473"/>
      <c r="QIY64" s="473"/>
      <c r="QIZ64" s="473"/>
      <c r="QJA64" s="473"/>
      <c r="QJB64" s="473"/>
      <c r="QJC64" s="473"/>
      <c r="QJD64" s="473"/>
      <c r="QJE64" s="473"/>
      <c r="QJF64" s="473"/>
      <c r="QJG64" s="473"/>
      <c r="QJH64" s="473"/>
      <c r="QJI64" s="473"/>
      <c r="QJJ64" s="473"/>
      <c r="QJK64" s="473"/>
      <c r="QJL64" s="473"/>
      <c r="QJM64" s="473"/>
      <c r="QJN64" s="473"/>
      <c r="QJO64" s="473"/>
      <c r="QJP64" s="473"/>
      <c r="QJQ64" s="473"/>
      <c r="QJR64" s="473"/>
      <c r="QJS64" s="473"/>
      <c r="QJT64" s="473"/>
      <c r="QJU64" s="473"/>
      <c r="QJV64" s="473"/>
      <c r="QJW64" s="473"/>
      <c r="QJX64" s="473"/>
      <c r="QJY64" s="473"/>
      <c r="QJZ64" s="473"/>
      <c r="QKA64" s="473"/>
      <c r="QKB64" s="473"/>
      <c r="QKC64" s="473"/>
      <c r="QKD64" s="473"/>
      <c r="QKE64" s="473"/>
      <c r="QKF64" s="473"/>
      <c r="QKG64" s="473"/>
      <c r="QKH64" s="473"/>
      <c r="QKI64" s="473"/>
      <c r="QKJ64" s="473"/>
      <c r="QKK64" s="473"/>
      <c r="QKL64" s="473"/>
      <c r="QKM64" s="473"/>
      <c r="QKN64" s="473"/>
      <c r="QKO64" s="473"/>
      <c r="QKP64" s="473"/>
      <c r="QKQ64" s="473"/>
      <c r="QKR64" s="473"/>
      <c r="QKS64" s="473"/>
      <c r="QKT64" s="473"/>
      <c r="QKU64" s="473"/>
      <c r="QKV64" s="473"/>
      <c r="QKW64" s="473"/>
      <c r="QKX64" s="473"/>
      <c r="QKY64" s="473"/>
      <c r="QKZ64" s="473"/>
      <c r="QLA64" s="473"/>
      <c r="QLB64" s="473"/>
      <c r="QLC64" s="473"/>
      <c r="QLD64" s="473"/>
      <c r="QLE64" s="473"/>
      <c r="QLF64" s="473"/>
      <c r="QLG64" s="473"/>
      <c r="QLH64" s="473"/>
      <c r="QLI64" s="473"/>
      <c r="QLJ64" s="473"/>
      <c r="QLK64" s="473"/>
      <c r="QLL64" s="473"/>
      <c r="QLM64" s="473"/>
      <c r="QLN64" s="473"/>
      <c r="QLO64" s="473"/>
      <c r="QLP64" s="473"/>
      <c r="QLQ64" s="473"/>
      <c r="QLR64" s="473"/>
      <c r="QLS64" s="473"/>
      <c r="QLT64" s="473"/>
      <c r="QLU64" s="473"/>
      <c r="QLV64" s="473"/>
      <c r="QLW64" s="473"/>
      <c r="QLX64" s="473"/>
      <c r="QLY64" s="473"/>
      <c r="QLZ64" s="473"/>
      <c r="QMA64" s="473"/>
      <c r="QMB64" s="473"/>
      <c r="QMC64" s="473"/>
      <c r="QMD64" s="473"/>
      <c r="QME64" s="473"/>
      <c r="QMF64" s="473"/>
      <c r="QMG64" s="473"/>
      <c r="QMH64" s="473"/>
      <c r="QMI64" s="473"/>
      <c r="QMJ64" s="473"/>
      <c r="QMK64" s="473"/>
      <c r="QML64" s="473"/>
      <c r="QMM64" s="473"/>
      <c r="QMN64" s="473"/>
      <c r="QMO64" s="473"/>
      <c r="QMP64" s="473"/>
      <c r="QMQ64" s="473"/>
      <c r="QMR64" s="473"/>
      <c r="QMS64" s="473"/>
      <c r="QMT64" s="473"/>
      <c r="QMU64" s="473"/>
      <c r="QMV64" s="473"/>
      <c r="QMW64" s="473"/>
      <c r="QMX64" s="473"/>
      <c r="QMY64" s="473"/>
      <c r="QMZ64" s="473"/>
      <c r="QNA64" s="473"/>
      <c r="QNB64" s="473"/>
      <c r="QNC64" s="473"/>
      <c r="QND64" s="473"/>
      <c r="QNE64" s="473"/>
      <c r="QNF64" s="473"/>
      <c r="QNG64" s="473"/>
      <c r="QNH64" s="473"/>
      <c r="QNI64" s="473"/>
      <c r="QNJ64" s="473"/>
      <c r="QNK64" s="473"/>
      <c r="QNL64" s="473"/>
      <c r="QNM64" s="473"/>
      <c r="QNN64" s="473"/>
      <c r="QNO64" s="473"/>
      <c r="QNP64" s="473"/>
      <c r="QNQ64" s="473"/>
      <c r="QNR64" s="473"/>
      <c r="QNS64" s="473"/>
      <c r="QNT64" s="473"/>
      <c r="QNU64" s="473"/>
      <c r="QNV64" s="473"/>
      <c r="QNW64" s="473"/>
      <c r="QNX64" s="473"/>
      <c r="QNY64" s="473"/>
      <c r="QNZ64" s="473"/>
      <c r="QOA64" s="473"/>
      <c r="QOB64" s="473"/>
      <c r="QOC64" s="473"/>
      <c r="QOD64" s="473"/>
      <c r="QOE64" s="473"/>
      <c r="QOF64" s="473"/>
      <c r="QOG64" s="473"/>
      <c r="QOH64" s="473"/>
      <c r="QOI64" s="473"/>
      <c r="QOJ64" s="473"/>
      <c r="QOK64" s="473"/>
      <c r="QOL64" s="473"/>
      <c r="QOM64" s="473"/>
      <c r="QON64" s="473"/>
      <c r="QOO64" s="473"/>
      <c r="QOP64" s="473"/>
      <c r="QOQ64" s="473"/>
      <c r="QOR64" s="473"/>
      <c r="QOS64" s="473"/>
      <c r="QOT64" s="473"/>
      <c r="QOU64" s="473"/>
      <c r="QOV64" s="473"/>
      <c r="QOW64" s="473"/>
      <c r="QOX64" s="473"/>
      <c r="QOY64" s="473"/>
      <c r="QOZ64" s="473"/>
      <c r="QPA64" s="473"/>
      <c r="QPB64" s="473"/>
      <c r="QPC64" s="473"/>
      <c r="QPD64" s="473"/>
      <c r="QPE64" s="473"/>
      <c r="QPF64" s="473"/>
      <c r="QPG64" s="473"/>
      <c r="QPH64" s="473"/>
      <c r="QPI64" s="473"/>
      <c r="QPJ64" s="473"/>
      <c r="QPK64" s="473"/>
      <c r="QPL64" s="473"/>
      <c r="QPM64" s="473"/>
      <c r="QPN64" s="473"/>
      <c r="QPO64" s="473"/>
      <c r="QPP64" s="473"/>
      <c r="QPQ64" s="473"/>
      <c r="QPR64" s="473"/>
      <c r="QPS64" s="473"/>
      <c r="QPT64" s="473"/>
      <c r="QPU64" s="473"/>
      <c r="QPV64" s="473"/>
      <c r="QPW64" s="473"/>
      <c r="QPX64" s="473"/>
      <c r="QPY64" s="473"/>
      <c r="QPZ64" s="473"/>
      <c r="QQA64" s="473"/>
      <c r="QQB64" s="473"/>
      <c r="QQC64" s="473"/>
      <c r="QQD64" s="473"/>
      <c r="QQE64" s="473"/>
      <c r="QQF64" s="473"/>
      <c r="QQG64" s="473"/>
      <c r="QQH64" s="473"/>
      <c r="QQI64" s="473"/>
      <c r="QQJ64" s="473"/>
      <c r="QQK64" s="473"/>
      <c r="QQL64" s="473"/>
      <c r="QQM64" s="473"/>
      <c r="QQN64" s="473"/>
      <c r="QQO64" s="473"/>
      <c r="QQP64" s="473"/>
      <c r="QQQ64" s="473"/>
      <c r="QQR64" s="473"/>
      <c r="QQS64" s="473"/>
      <c r="QQT64" s="473"/>
      <c r="QQU64" s="473"/>
      <c r="QQV64" s="473"/>
      <c r="QQW64" s="473"/>
      <c r="QQX64" s="473"/>
      <c r="QQY64" s="473"/>
      <c r="QQZ64" s="473"/>
      <c r="QRA64" s="473"/>
      <c r="QRB64" s="473"/>
      <c r="QRC64" s="473"/>
      <c r="QRD64" s="473"/>
      <c r="QRE64" s="473"/>
      <c r="QRF64" s="473"/>
      <c r="QRG64" s="473"/>
      <c r="QRH64" s="473"/>
      <c r="QRI64" s="473"/>
      <c r="QRJ64" s="473"/>
      <c r="QRK64" s="473"/>
      <c r="QRL64" s="473"/>
      <c r="QRM64" s="473"/>
      <c r="QRN64" s="473"/>
      <c r="QRO64" s="473"/>
      <c r="QRP64" s="473"/>
      <c r="QRQ64" s="473"/>
      <c r="QRR64" s="473"/>
      <c r="QRS64" s="473"/>
      <c r="QRT64" s="473"/>
      <c r="QRU64" s="473"/>
      <c r="QRV64" s="473"/>
      <c r="QRW64" s="473"/>
      <c r="QRX64" s="473"/>
      <c r="QRY64" s="473"/>
      <c r="QRZ64" s="473"/>
      <c r="QSA64" s="473"/>
      <c r="QSB64" s="473"/>
      <c r="QSC64" s="473"/>
      <c r="QSD64" s="473"/>
      <c r="QSE64" s="473"/>
      <c r="QSF64" s="473"/>
      <c r="QSG64" s="473"/>
      <c r="QSH64" s="473"/>
      <c r="QSI64" s="473"/>
      <c r="QSJ64" s="473"/>
      <c r="QSK64" s="473"/>
      <c r="QSL64" s="473"/>
      <c r="QSM64" s="473"/>
      <c r="QSN64" s="473"/>
      <c r="QSO64" s="473"/>
      <c r="QSP64" s="473"/>
      <c r="QSQ64" s="473"/>
      <c r="QSR64" s="473"/>
      <c r="QSS64" s="473"/>
      <c r="QST64" s="473"/>
      <c r="QSU64" s="473"/>
      <c r="QSV64" s="473"/>
      <c r="QSW64" s="473"/>
      <c r="QSX64" s="473"/>
      <c r="QSY64" s="473"/>
      <c r="QSZ64" s="473"/>
      <c r="QTA64" s="473"/>
      <c r="QTB64" s="473"/>
      <c r="QTC64" s="473"/>
      <c r="QTD64" s="473"/>
      <c r="QTE64" s="473"/>
      <c r="QTF64" s="473"/>
      <c r="QTG64" s="473"/>
      <c r="QTH64" s="473"/>
      <c r="QTI64" s="473"/>
      <c r="QTJ64" s="473"/>
      <c r="QTK64" s="473"/>
      <c r="QTL64" s="473"/>
      <c r="QTM64" s="473"/>
      <c r="QTN64" s="473"/>
      <c r="QTO64" s="473"/>
      <c r="QTP64" s="473"/>
      <c r="QTQ64" s="473"/>
      <c r="QTR64" s="473"/>
      <c r="QTS64" s="473"/>
      <c r="QTT64" s="473"/>
      <c r="QTU64" s="473"/>
      <c r="QTV64" s="473"/>
      <c r="QTW64" s="473"/>
      <c r="QTX64" s="473"/>
      <c r="QTY64" s="473"/>
      <c r="QTZ64" s="473"/>
      <c r="QUA64" s="473"/>
      <c r="QUB64" s="473"/>
      <c r="QUC64" s="473"/>
      <c r="QUD64" s="473"/>
      <c r="QUE64" s="473"/>
      <c r="QUF64" s="473"/>
      <c r="QUG64" s="473"/>
      <c r="QUH64" s="473"/>
      <c r="QUI64" s="473"/>
      <c r="QUJ64" s="473"/>
      <c r="QUK64" s="473"/>
      <c r="QUL64" s="473"/>
      <c r="QUM64" s="473"/>
      <c r="QUN64" s="473"/>
      <c r="QUO64" s="473"/>
      <c r="QUP64" s="473"/>
      <c r="QUQ64" s="473"/>
      <c r="QUR64" s="473"/>
      <c r="QUS64" s="473"/>
      <c r="QUT64" s="473"/>
      <c r="QUU64" s="473"/>
      <c r="QUV64" s="473"/>
      <c r="QUW64" s="473"/>
      <c r="QUX64" s="473"/>
      <c r="QUY64" s="473"/>
      <c r="QUZ64" s="473"/>
      <c r="QVA64" s="473"/>
      <c r="QVB64" s="473"/>
      <c r="QVC64" s="473"/>
      <c r="QVD64" s="473"/>
      <c r="QVE64" s="473"/>
      <c r="QVF64" s="473"/>
      <c r="QVG64" s="473"/>
      <c r="QVH64" s="473"/>
      <c r="QVI64" s="473"/>
      <c r="QVJ64" s="473"/>
      <c r="QVK64" s="473"/>
      <c r="QVL64" s="473"/>
      <c r="QVM64" s="473"/>
      <c r="QVN64" s="473"/>
      <c r="QVO64" s="473"/>
      <c r="QVP64" s="473"/>
      <c r="QVQ64" s="473"/>
      <c r="QVR64" s="473"/>
      <c r="QVS64" s="473"/>
      <c r="QVT64" s="473"/>
      <c r="QVU64" s="473"/>
      <c r="QVV64" s="473"/>
      <c r="QVW64" s="473"/>
      <c r="QVX64" s="473"/>
      <c r="QVY64" s="473"/>
      <c r="QVZ64" s="473"/>
      <c r="QWA64" s="473"/>
      <c r="QWB64" s="473"/>
      <c r="QWC64" s="473"/>
      <c r="QWD64" s="473"/>
      <c r="QWE64" s="473"/>
      <c r="QWF64" s="473"/>
      <c r="QWG64" s="473"/>
      <c r="QWH64" s="473"/>
      <c r="QWI64" s="473"/>
      <c r="QWJ64" s="473"/>
      <c r="QWK64" s="473"/>
      <c r="QWL64" s="473"/>
      <c r="QWM64" s="473"/>
      <c r="QWN64" s="473"/>
      <c r="QWO64" s="473"/>
      <c r="QWP64" s="473"/>
      <c r="QWQ64" s="473"/>
      <c r="QWR64" s="473"/>
      <c r="QWS64" s="473"/>
      <c r="QWT64" s="473"/>
      <c r="QWU64" s="473"/>
      <c r="QWV64" s="473"/>
      <c r="QWW64" s="473"/>
      <c r="QWX64" s="473"/>
      <c r="QWY64" s="473"/>
      <c r="QWZ64" s="473"/>
      <c r="QXA64" s="473"/>
      <c r="QXB64" s="473"/>
      <c r="QXC64" s="473"/>
      <c r="QXD64" s="473"/>
      <c r="QXE64" s="473"/>
      <c r="QXF64" s="473"/>
      <c r="QXG64" s="473"/>
      <c r="QXH64" s="473"/>
      <c r="QXI64" s="473"/>
      <c r="QXJ64" s="473"/>
      <c r="QXK64" s="473"/>
      <c r="QXL64" s="473"/>
      <c r="QXM64" s="473"/>
      <c r="QXN64" s="473"/>
      <c r="QXO64" s="473"/>
      <c r="QXP64" s="473"/>
      <c r="QXQ64" s="473"/>
      <c r="QXR64" s="473"/>
      <c r="QXS64" s="473"/>
      <c r="QXT64" s="473"/>
      <c r="QXU64" s="473"/>
      <c r="QXV64" s="473"/>
      <c r="QXW64" s="473"/>
      <c r="QXX64" s="473"/>
      <c r="QXY64" s="473"/>
      <c r="QXZ64" s="473"/>
      <c r="QYA64" s="473"/>
      <c r="QYB64" s="473"/>
      <c r="QYC64" s="473"/>
      <c r="QYD64" s="473"/>
      <c r="QYE64" s="473"/>
      <c r="QYF64" s="473"/>
      <c r="QYG64" s="473"/>
      <c r="QYH64" s="473"/>
      <c r="QYI64" s="473"/>
      <c r="QYJ64" s="473"/>
      <c r="QYK64" s="473"/>
      <c r="QYL64" s="473"/>
      <c r="QYM64" s="473"/>
      <c r="QYN64" s="473"/>
      <c r="QYO64" s="473"/>
      <c r="QYP64" s="473"/>
      <c r="QYQ64" s="473"/>
      <c r="QYR64" s="473"/>
      <c r="QYS64" s="473"/>
      <c r="QYT64" s="473"/>
      <c r="QYU64" s="473"/>
      <c r="QYV64" s="473"/>
      <c r="QYW64" s="473"/>
      <c r="QYX64" s="473"/>
      <c r="QYY64" s="473"/>
      <c r="QYZ64" s="473"/>
      <c r="QZA64" s="473"/>
      <c r="QZB64" s="473"/>
      <c r="QZC64" s="473"/>
      <c r="QZD64" s="473"/>
      <c r="QZE64" s="473"/>
      <c r="QZF64" s="473"/>
      <c r="QZG64" s="473"/>
      <c r="QZH64" s="473"/>
      <c r="QZI64" s="473"/>
      <c r="QZJ64" s="473"/>
      <c r="QZK64" s="473"/>
      <c r="QZL64" s="473"/>
      <c r="QZM64" s="473"/>
      <c r="QZN64" s="473"/>
      <c r="QZO64" s="473"/>
      <c r="QZP64" s="473"/>
      <c r="QZQ64" s="473"/>
      <c r="QZR64" s="473"/>
      <c r="QZS64" s="473"/>
      <c r="QZT64" s="473"/>
      <c r="QZU64" s="473"/>
      <c r="QZV64" s="473"/>
      <c r="QZW64" s="473"/>
      <c r="QZX64" s="473"/>
      <c r="QZY64" s="473"/>
      <c r="QZZ64" s="473"/>
      <c r="RAA64" s="473"/>
      <c r="RAB64" s="473"/>
      <c r="RAC64" s="473"/>
      <c r="RAD64" s="473"/>
      <c r="RAE64" s="473"/>
      <c r="RAF64" s="473"/>
      <c r="RAG64" s="473"/>
      <c r="RAH64" s="473"/>
      <c r="RAI64" s="473"/>
      <c r="RAJ64" s="473"/>
      <c r="RAK64" s="473"/>
      <c r="RAL64" s="473"/>
      <c r="RAM64" s="473"/>
      <c r="RAN64" s="473"/>
      <c r="RAO64" s="473"/>
      <c r="RAP64" s="473"/>
      <c r="RAQ64" s="473"/>
      <c r="RAR64" s="473"/>
      <c r="RAS64" s="473"/>
      <c r="RAT64" s="473"/>
      <c r="RAU64" s="473"/>
      <c r="RAV64" s="473"/>
      <c r="RAW64" s="473"/>
      <c r="RAX64" s="473"/>
      <c r="RAY64" s="473"/>
      <c r="RAZ64" s="473"/>
      <c r="RBA64" s="473"/>
      <c r="RBB64" s="473"/>
      <c r="RBC64" s="473"/>
      <c r="RBD64" s="473"/>
      <c r="RBE64" s="473"/>
      <c r="RBF64" s="473"/>
      <c r="RBG64" s="473"/>
      <c r="RBH64" s="473"/>
      <c r="RBI64" s="473"/>
      <c r="RBJ64" s="473"/>
      <c r="RBK64" s="473"/>
      <c r="RBL64" s="473"/>
      <c r="RBM64" s="473"/>
      <c r="RBN64" s="473"/>
      <c r="RBO64" s="473"/>
      <c r="RBP64" s="473"/>
      <c r="RBQ64" s="473"/>
      <c r="RBR64" s="473"/>
      <c r="RBS64" s="473"/>
      <c r="RBT64" s="473"/>
      <c r="RBU64" s="473"/>
      <c r="RBV64" s="473"/>
      <c r="RBW64" s="473"/>
      <c r="RBX64" s="473"/>
      <c r="RBY64" s="473"/>
      <c r="RBZ64" s="473"/>
      <c r="RCA64" s="473"/>
      <c r="RCB64" s="473"/>
      <c r="RCC64" s="473"/>
      <c r="RCD64" s="473"/>
      <c r="RCE64" s="473"/>
      <c r="RCF64" s="473"/>
      <c r="RCG64" s="473"/>
      <c r="RCH64" s="473"/>
      <c r="RCI64" s="473"/>
      <c r="RCJ64" s="473"/>
      <c r="RCK64" s="473"/>
      <c r="RCL64" s="473"/>
      <c r="RCM64" s="473"/>
      <c r="RCN64" s="473"/>
      <c r="RCO64" s="473"/>
      <c r="RCP64" s="473"/>
      <c r="RCQ64" s="473"/>
      <c r="RCR64" s="473"/>
      <c r="RCS64" s="473"/>
      <c r="RCT64" s="473"/>
      <c r="RCU64" s="473"/>
      <c r="RCV64" s="473"/>
      <c r="RCW64" s="473"/>
      <c r="RCX64" s="473"/>
      <c r="RCY64" s="473"/>
      <c r="RCZ64" s="473"/>
      <c r="RDA64" s="473"/>
      <c r="RDB64" s="473"/>
      <c r="RDC64" s="473"/>
      <c r="RDD64" s="473"/>
      <c r="RDE64" s="473"/>
      <c r="RDF64" s="473"/>
      <c r="RDG64" s="473"/>
      <c r="RDH64" s="473"/>
      <c r="RDI64" s="473"/>
      <c r="RDJ64" s="473"/>
      <c r="RDK64" s="473"/>
      <c r="RDL64" s="473"/>
      <c r="RDM64" s="473"/>
      <c r="RDN64" s="473"/>
      <c r="RDO64" s="473"/>
      <c r="RDP64" s="473"/>
      <c r="RDQ64" s="473"/>
      <c r="RDR64" s="473"/>
      <c r="RDS64" s="473"/>
      <c r="RDT64" s="473"/>
      <c r="RDU64" s="473"/>
      <c r="RDV64" s="473"/>
      <c r="RDW64" s="473"/>
      <c r="RDX64" s="473"/>
      <c r="RDY64" s="473"/>
      <c r="RDZ64" s="473"/>
      <c r="REA64" s="473"/>
      <c r="REB64" s="473"/>
      <c r="REC64" s="473"/>
      <c r="RED64" s="473"/>
      <c r="REE64" s="473"/>
      <c r="REF64" s="473"/>
      <c r="REG64" s="473"/>
      <c r="REH64" s="473"/>
      <c r="REI64" s="473"/>
      <c r="REJ64" s="473"/>
      <c r="REK64" s="473"/>
      <c r="REL64" s="473"/>
      <c r="REM64" s="473"/>
      <c r="REN64" s="473"/>
      <c r="REO64" s="473"/>
      <c r="REP64" s="473"/>
      <c r="REQ64" s="473"/>
      <c r="RER64" s="473"/>
      <c r="RES64" s="473"/>
      <c r="RET64" s="473"/>
      <c r="REU64" s="473"/>
      <c r="REV64" s="473"/>
      <c r="REW64" s="473"/>
      <c r="REX64" s="473"/>
      <c r="REY64" s="473"/>
      <c r="REZ64" s="473"/>
      <c r="RFA64" s="473"/>
      <c r="RFB64" s="473"/>
      <c r="RFC64" s="473"/>
      <c r="RFD64" s="473"/>
      <c r="RFE64" s="473"/>
      <c r="RFF64" s="473"/>
      <c r="RFG64" s="473"/>
      <c r="RFH64" s="473"/>
      <c r="RFI64" s="473"/>
      <c r="RFJ64" s="473"/>
      <c r="RFK64" s="473"/>
      <c r="RFL64" s="473"/>
      <c r="RFM64" s="473"/>
      <c r="RFN64" s="473"/>
      <c r="RFO64" s="473"/>
      <c r="RFP64" s="473"/>
      <c r="RFQ64" s="473"/>
      <c r="RFR64" s="473"/>
      <c r="RFS64" s="473"/>
      <c r="RFT64" s="473"/>
      <c r="RFU64" s="473"/>
      <c r="RFV64" s="473"/>
      <c r="RFW64" s="473"/>
      <c r="RFX64" s="473"/>
      <c r="RFY64" s="473"/>
      <c r="RFZ64" s="473"/>
      <c r="RGA64" s="473"/>
      <c r="RGB64" s="473"/>
      <c r="RGC64" s="473"/>
      <c r="RGD64" s="473"/>
      <c r="RGE64" s="473"/>
      <c r="RGF64" s="473"/>
      <c r="RGG64" s="473"/>
      <c r="RGH64" s="473"/>
      <c r="RGI64" s="473"/>
      <c r="RGJ64" s="473"/>
      <c r="RGK64" s="473"/>
      <c r="RGL64" s="473"/>
      <c r="RGM64" s="473"/>
      <c r="RGN64" s="473"/>
      <c r="RGO64" s="473"/>
      <c r="RGP64" s="473"/>
      <c r="RGQ64" s="473"/>
      <c r="RGR64" s="473"/>
      <c r="RGS64" s="473"/>
      <c r="RGT64" s="473"/>
      <c r="RGU64" s="473"/>
      <c r="RGV64" s="473"/>
      <c r="RGW64" s="473"/>
      <c r="RGX64" s="473"/>
      <c r="RGY64" s="473"/>
      <c r="RGZ64" s="473"/>
      <c r="RHA64" s="473"/>
      <c r="RHB64" s="473"/>
      <c r="RHC64" s="473"/>
      <c r="RHD64" s="473"/>
      <c r="RHE64" s="473"/>
      <c r="RHF64" s="473"/>
      <c r="RHG64" s="473"/>
      <c r="RHH64" s="473"/>
      <c r="RHI64" s="473"/>
      <c r="RHJ64" s="473"/>
      <c r="RHK64" s="473"/>
      <c r="RHL64" s="473"/>
      <c r="RHM64" s="473"/>
      <c r="RHN64" s="473"/>
      <c r="RHO64" s="473"/>
      <c r="RHP64" s="473"/>
      <c r="RHQ64" s="473"/>
      <c r="RHR64" s="473"/>
      <c r="RHS64" s="473"/>
      <c r="RHT64" s="473"/>
      <c r="RHU64" s="473"/>
      <c r="RHV64" s="473"/>
      <c r="RHW64" s="473"/>
      <c r="RHX64" s="473"/>
      <c r="RHY64" s="473"/>
      <c r="RHZ64" s="473"/>
      <c r="RIA64" s="473"/>
      <c r="RIB64" s="473"/>
      <c r="RIC64" s="473"/>
      <c r="RID64" s="473"/>
      <c r="RIE64" s="473"/>
      <c r="RIF64" s="473"/>
      <c r="RIG64" s="473"/>
      <c r="RIH64" s="473"/>
      <c r="RII64" s="473"/>
      <c r="RIJ64" s="473"/>
      <c r="RIK64" s="473"/>
      <c r="RIL64" s="473"/>
      <c r="RIM64" s="473"/>
      <c r="RIN64" s="473"/>
      <c r="RIO64" s="473"/>
      <c r="RIP64" s="473"/>
      <c r="RIQ64" s="473"/>
      <c r="RIR64" s="473"/>
      <c r="RIS64" s="473"/>
      <c r="RIT64" s="473"/>
      <c r="RIU64" s="473"/>
      <c r="RIV64" s="473"/>
      <c r="RIW64" s="473"/>
      <c r="RIX64" s="473"/>
      <c r="RIY64" s="473"/>
      <c r="RIZ64" s="473"/>
      <c r="RJA64" s="473"/>
      <c r="RJB64" s="473"/>
      <c r="RJC64" s="473"/>
      <c r="RJD64" s="473"/>
      <c r="RJE64" s="473"/>
      <c r="RJF64" s="473"/>
      <c r="RJG64" s="473"/>
      <c r="RJH64" s="473"/>
      <c r="RJI64" s="473"/>
      <c r="RJJ64" s="473"/>
      <c r="RJK64" s="473"/>
      <c r="RJL64" s="473"/>
      <c r="RJM64" s="473"/>
      <c r="RJN64" s="473"/>
      <c r="RJO64" s="473"/>
      <c r="RJP64" s="473"/>
      <c r="RJQ64" s="473"/>
      <c r="RJR64" s="473"/>
      <c r="RJS64" s="473"/>
      <c r="RJT64" s="473"/>
      <c r="RJU64" s="473"/>
      <c r="RJV64" s="473"/>
      <c r="RJW64" s="473"/>
      <c r="RJX64" s="473"/>
      <c r="RJY64" s="473"/>
      <c r="RJZ64" s="473"/>
      <c r="RKA64" s="473"/>
      <c r="RKB64" s="473"/>
      <c r="RKC64" s="473"/>
      <c r="RKD64" s="473"/>
      <c r="RKE64" s="473"/>
      <c r="RKF64" s="473"/>
      <c r="RKG64" s="473"/>
      <c r="RKH64" s="473"/>
      <c r="RKI64" s="473"/>
      <c r="RKJ64" s="473"/>
      <c r="RKK64" s="473"/>
      <c r="RKL64" s="473"/>
      <c r="RKM64" s="473"/>
      <c r="RKN64" s="473"/>
      <c r="RKO64" s="473"/>
      <c r="RKP64" s="473"/>
      <c r="RKQ64" s="473"/>
      <c r="RKR64" s="473"/>
      <c r="RKS64" s="473"/>
      <c r="RKT64" s="473"/>
      <c r="RKU64" s="473"/>
      <c r="RKV64" s="473"/>
      <c r="RKW64" s="473"/>
      <c r="RKX64" s="473"/>
      <c r="RKY64" s="473"/>
      <c r="RKZ64" s="473"/>
      <c r="RLA64" s="473"/>
      <c r="RLB64" s="473"/>
      <c r="RLC64" s="473"/>
      <c r="RLD64" s="473"/>
      <c r="RLE64" s="473"/>
      <c r="RLF64" s="473"/>
      <c r="RLG64" s="473"/>
      <c r="RLH64" s="473"/>
      <c r="RLI64" s="473"/>
      <c r="RLJ64" s="473"/>
      <c r="RLK64" s="473"/>
      <c r="RLL64" s="473"/>
      <c r="RLM64" s="473"/>
      <c r="RLN64" s="473"/>
      <c r="RLO64" s="473"/>
      <c r="RLP64" s="473"/>
      <c r="RLQ64" s="473"/>
      <c r="RLR64" s="473"/>
      <c r="RLS64" s="473"/>
      <c r="RLT64" s="473"/>
      <c r="RLU64" s="473"/>
      <c r="RLV64" s="473"/>
      <c r="RLW64" s="473"/>
      <c r="RLX64" s="473"/>
      <c r="RLY64" s="473"/>
      <c r="RLZ64" s="473"/>
      <c r="RMA64" s="473"/>
      <c r="RMB64" s="473"/>
      <c r="RMC64" s="473"/>
      <c r="RMD64" s="473"/>
      <c r="RME64" s="473"/>
      <c r="RMF64" s="473"/>
      <c r="RMG64" s="473"/>
      <c r="RMH64" s="473"/>
      <c r="RMI64" s="473"/>
      <c r="RMJ64" s="473"/>
      <c r="RMK64" s="473"/>
      <c r="RML64" s="473"/>
      <c r="RMM64" s="473"/>
      <c r="RMN64" s="473"/>
      <c r="RMO64" s="473"/>
      <c r="RMP64" s="473"/>
      <c r="RMQ64" s="473"/>
      <c r="RMR64" s="473"/>
      <c r="RMS64" s="473"/>
      <c r="RMT64" s="473"/>
      <c r="RMU64" s="473"/>
      <c r="RMV64" s="473"/>
      <c r="RMW64" s="473"/>
      <c r="RMX64" s="473"/>
      <c r="RMY64" s="473"/>
      <c r="RMZ64" s="473"/>
      <c r="RNA64" s="473"/>
      <c r="RNB64" s="473"/>
      <c r="RNC64" s="473"/>
      <c r="RND64" s="473"/>
      <c r="RNE64" s="473"/>
      <c r="RNF64" s="473"/>
      <c r="RNG64" s="473"/>
      <c r="RNH64" s="473"/>
      <c r="RNI64" s="473"/>
      <c r="RNJ64" s="473"/>
      <c r="RNK64" s="473"/>
      <c r="RNL64" s="473"/>
      <c r="RNM64" s="473"/>
      <c r="RNN64" s="473"/>
      <c r="RNO64" s="473"/>
      <c r="RNP64" s="473"/>
      <c r="RNQ64" s="473"/>
      <c r="RNR64" s="473"/>
      <c r="RNS64" s="473"/>
      <c r="RNT64" s="473"/>
      <c r="RNU64" s="473"/>
      <c r="RNV64" s="473"/>
      <c r="RNW64" s="473"/>
      <c r="RNX64" s="473"/>
      <c r="RNY64" s="473"/>
      <c r="RNZ64" s="473"/>
      <c r="ROA64" s="473"/>
      <c r="ROB64" s="473"/>
      <c r="ROC64" s="473"/>
      <c r="ROD64" s="473"/>
      <c r="ROE64" s="473"/>
      <c r="ROF64" s="473"/>
      <c r="ROG64" s="473"/>
      <c r="ROH64" s="473"/>
      <c r="ROI64" s="473"/>
      <c r="ROJ64" s="473"/>
      <c r="ROK64" s="473"/>
      <c r="ROL64" s="473"/>
      <c r="ROM64" s="473"/>
      <c r="RON64" s="473"/>
      <c r="ROO64" s="473"/>
      <c r="ROP64" s="473"/>
      <c r="ROQ64" s="473"/>
      <c r="ROR64" s="473"/>
      <c r="ROS64" s="473"/>
      <c r="ROT64" s="473"/>
      <c r="ROU64" s="473"/>
      <c r="ROV64" s="473"/>
      <c r="ROW64" s="473"/>
      <c r="ROX64" s="473"/>
      <c r="ROY64" s="473"/>
      <c r="ROZ64" s="473"/>
      <c r="RPA64" s="473"/>
      <c r="RPB64" s="473"/>
      <c r="RPC64" s="473"/>
      <c r="RPD64" s="473"/>
      <c r="RPE64" s="473"/>
      <c r="RPF64" s="473"/>
      <c r="RPG64" s="473"/>
      <c r="RPH64" s="473"/>
      <c r="RPI64" s="473"/>
      <c r="RPJ64" s="473"/>
      <c r="RPK64" s="473"/>
      <c r="RPL64" s="473"/>
      <c r="RPM64" s="473"/>
      <c r="RPN64" s="473"/>
      <c r="RPO64" s="473"/>
      <c r="RPP64" s="473"/>
      <c r="RPQ64" s="473"/>
      <c r="RPR64" s="473"/>
      <c r="RPS64" s="473"/>
      <c r="RPT64" s="473"/>
      <c r="RPU64" s="473"/>
      <c r="RPV64" s="473"/>
      <c r="RPW64" s="473"/>
      <c r="RPX64" s="473"/>
      <c r="RPY64" s="473"/>
      <c r="RPZ64" s="473"/>
      <c r="RQA64" s="473"/>
      <c r="RQB64" s="473"/>
      <c r="RQC64" s="473"/>
      <c r="RQD64" s="473"/>
      <c r="RQE64" s="473"/>
      <c r="RQF64" s="473"/>
      <c r="RQG64" s="473"/>
      <c r="RQH64" s="473"/>
      <c r="RQI64" s="473"/>
      <c r="RQJ64" s="473"/>
      <c r="RQK64" s="473"/>
      <c r="RQL64" s="473"/>
      <c r="RQM64" s="473"/>
      <c r="RQN64" s="473"/>
      <c r="RQO64" s="473"/>
      <c r="RQP64" s="473"/>
      <c r="RQQ64" s="473"/>
      <c r="RQR64" s="473"/>
      <c r="RQS64" s="473"/>
      <c r="RQT64" s="473"/>
      <c r="RQU64" s="473"/>
      <c r="RQV64" s="473"/>
      <c r="RQW64" s="473"/>
      <c r="RQX64" s="473"/>
      <c r="RQY64" s="473"/>
      <c r="RQZ64" s="473"/>
      <c r="RRA64" s="473"/>
      <c r="RRB64" s="473"/>
      <c r="RRC64" s="473"/>
      <c r="RRD64" s="473"/>
      <c r="RRE64" s="473"/>
      <c r="RRF64" s="473"/>
      <c r="RRG64" s="473"/>
      <c r="RRH64" s="473"/>
      <c r="RRI64" s="473"/>
      <c r="RRJ64" s="473"/>
      <c r="RRK64" s="473"/>
      <c r="RRL64" s="473"/>
      <c r="RRM64" s="473"/>
      <c r="RRN64" s="473"/>
      <c r="RRO64" s="473"/>
      <c r="RRP64" s="473"/>
      <c r="RRQ64" s="473"/>
      <c r="RRR64" s="473"/>
      <c r="RRS64" s="473"/>
      <c r="RRT64" s="473"/>
      <c r="RRU64" s="473"/>
      <c r="RRV64" s="473"/>
      <c r="RRW64" s="473"/>
      <c r="RRX64" s="473"/>
      <c r="RRY64" s="473"/>
      <c r="RRZ64" s="473"/>
      <c r="RSA64" s="473"/>
      <c r="RSB64" s="473"/>
      <c r="RSC64" s="473"/>
      <c r="RSD64" s="473"/>
      <c r="RSE64" s="473"/>
      <c r="RSF64" s="473"/>
      <c r="RSG64" s="473"/>
      <c r="RSH64" s="473"/>
      <c r="RSI64" s="473"/>
      <c r="RSJ64" s="473"/>
      <c r="RSK64" s="473"/>
      <c r="RSL64" s="473"/>
      <c r="RSM64" s="473"/>
      <c r="RSN64" s="473"/>
      <c r="RSO64" s="473"/>
      <c r="RSP64" s="473"/>
      <c r="RSQ64" s="473"/>
      <c r="RSR64" s="473"/>
      <c r="RSS64" s="473"/>
      <c r="RST64" s="473"/>
      <c r="RSU64" s="473"/>
      <c r="RSV64" s="473"/>
      <c r="RSW64" s="473"/>
      <c r="RSX64" s="473"/>
      <c r="RSY64" s="473"/>
      <c r="RSZ64" s="473"/>
      <c r="RTA64" s="473"/>
      <c r="RTB64" s="473"/>
      <c r="RTC64" s="473"/>
      <c r="RTD64" s="473"/>
      <c r="RTE64" s="473"/>
      <c r="RTF64" s="473"/>
      <c r="RTG64" s="473"/>
      <c r="RTH64" s="473"/>
      <c r="RTI64" s="473"/>
      <c r="RTJ64" s="473"/>
      <c r="RTK64" s="473"/>
      <c r="RTL64" s="473"/>
      <c r="RTM64" s="473"/>
      <c r="RTN64" s="473"/>
      <c r="RTO64" s="473"/>
      <c r="RTP64" s="473"/>
      <c r="RTQ64" s="473"/>
      <c r="RTR64" s="473"/>
      <c r="RTS64" s="473"/>
      <c r="RTT64" s="473"/>
      <c r="RTU64" s="473"/>
      <c r="RTV64" s="473"/>
      <c r="RTW64" s="473"/>
      <c r="RTX64" s="473"/>
      <c r="RTY64" s="473"/>
      <c r="RTZ64" s="473"/>
      <c r="RUA64" s="473"/>
      <c r="RUB64" s="473"/>
      <c r="RUC64" s="473"/>
      <c r="RUD64" s="473"/>
      <c r="RUE64" s="473"/>
      <c r="RUF64" s="473"/>
      <c r="RUG64" s="473"/>
      <c r="RUH64" s="473"/>
      <c r="RUI64" s="473"/>
      <c r="RUJ64" s="473"/>
      <c r="RUK64" s="473"/>
      <c r="RUL64" s="473"/>
      <c r="RUM64" s="473"/>
      <c r="RUN64" s="473"/>
      <c r="RUO64" s="473"/>
      <c r="RUP64" s="473"/>
      <c r="RUQ64" s="473"/>
      <c r="RUR64" s="473"/>
      <c r="RUS64" s="473"/>
      <c r="RUT64" s="473"/>
      <c r="RUU64" s="473"/>
      <c r="RUV64" s="473"/>
      <c r="RUW64" s="473"/>
      <c r="RUX64" s="473"/>
      <c r="RUY64" s="473"/>
      <c r="RUZ64" s="473"/>
      <c r="RVA64" s="473"/>
      <c r="RVB64" s="473"/>
      <c r="RVC64" s="473"/>
      <c r="RVD64" s="473"/>
      <c r="RVE64" s="473"/>
      <c r="RVF64" s="473"/>
      <c r="RVG64" s="473"/>
      <c r="RVH64" s="473"/>
      <c r="RVI64" s="473"/>
      <c r="RVJ64" s="473"/>
      <c r="RVK64" s="473"/>
      <c r="RVL64" s="473"/>
      <c r="RVM64" s="473"/>
      <c r="RVN64" s="473"/>
      <c r="RVO64" s="473"/>
      <c r="RVP64" s="473"/>
      <c r="RVQ64" s="473"/>
      <c r="RVR64" s="473"/>
      <c r="RVS64" s="473"/>
      <c r="RVT64" s="473"/>
      <c r="RVU64" s="473"/>
      <c r="RVV64" s="473"/>
      <c r="RVW64" s="473"/>
      <c r="RVX64" s="473"/>
      <c r="RVY64" s="473"/>
      <c r="RVZ64" s="473"/>
      <c r="RWA64" s="473"/>
      <c r="RWB64" s="473"/>
      <c r="RWC64" s="473"/>
      <c r="RWD64" s="473"/>
      <c r="RWE64" s="473"/>
      <c r="RWF64" s="473"/>
      <c r="RWG64" s="473"/>
      <c r="RWH64" s="473"/>
      <c r="RWI64" s="473"/>
      <c r="RWJ64" s="473"/>
      <c r="RWK64" s="473"/>
      <c r="RWL64" s="473"/>
      <c r="RWM64" s="473"/>
      <c r="RWN64" s="473"/>
      <c r="RWO64" s="473"/>
      <c r="RWP64" s="473"/>
      <c r="RWQ64" s="473"/>
      <c r="RWR64" s="473"/>
      <c r="RWS64" s="473"/>
      <c r="RWT64" s="473"/>
      <c r="RWU64" s="473"/>
      <c r="RWV64" s="473"/>
      <c r="RWW64" s="473"/>
      <c r="RWX64" s="473"/>
      <c r="RWY64" s="473"/>
      <c r="RWZ64" s="473"/>
      <c r="RXA64" s="473"/>
      <c r="RXB64" s="473"/>
      <c r="RXC64" s="473"/>
      <c r="RXD64" s="473"/>
      <c r="RXE64" s="473"/>
      <c r="RXF64" s="473"/>
      <c r="RXG64" s="473"/>
      <c r="RXH64" s="473"/>
      <c r="RXI64" s="473"/>
      <c r="RXJ64" s="473"/>
      <c r="RXK64" s="473"/>
      <c r="RXL64" s="473"/>
      <c r="RXM64" s="473"/>
      <c r="RXN64" s="473"/>
      <c r="RXO64" s="473"/>
      <c r="RXP64" s="473"/>
      <c r="RXQ64" s="473"/>
      <c r="RXR64" s="473"/>
      <c r="RXS64" s="473"/>
      <c r="RXT64" s="473"/>
      <c r="RXU64" s="473"/>
      <c r="RXV64" s="473"/>
      <c r="RXW64" s="473"/>
      <c r="RXX64" s="473"/>
      <c r="RXY64" s="473"/>
      <c r="RXZ64" s="473"/>
      <c r="RYA64" s="473"/>
      <c r="RYB64" s="473"/>
      <c r="RYC64" s="473"/>
      <c r="RYD64" s="473"/>
      <c r="RYE64" s="473"/>
      <c r="RYF64" s="473"/>
      <c r="RYG64" s="473"/>
      <c r="RYH64" s="473"/>
      <c r="RYI64" s="473"/>
      <c r="RYJ64" s="473"/>
      <c r="RYK64" s="473"/>
      <c r="RYL64" s="473"/>
      <c r="RYM64" s="473"/>
      <c r="RYN64" s="473"/>
      <c r="RYO64" s="473"/>
      <c r="RYP64" s="473"/>
      <c r="RYQ64" s="473"/>
      <c r="RYR64" s="473"/>
      <c r="RYS64" s="473"/>
      <c r="RYT64" s="473"/>
      <c r="RYU64" s="473"/>
      <c r="RYV64" s="473"/>
      <c r="RYW64" s="473"/>
      <c r="RYX64" s="473"/>
      <c r="RYY64" s="473"/>
      <c r="RYZ64" s="473"/>
      <c r="RZA64" s="473"/>
      <c r="RZB64" s="473"/>
      <c r="RZC64" s="473"/>
      <c r="RZD64" s="473"/>
      <c r="RZE64" s="473"/>
      <c r="RZF64" s="473"/>
      <c r="RZG64" s="473"/>
      <c r="RZH64" s="473"/>
      <c r="RZI64" s="473"/>
      <c r="RZJ64" s="473"/>
      <c r="RZK64" s="473"/>
      <c r="RZL64" s="473"/>
      <c r="RZM64" s="473"/>
      <c r="RZN64" s="473"/>
      <c r="RZO64" s="473"/>
      <c r="RZP64" s="473"/>
      <c r="RZQ64" s="473"/>
      <c r="RZR64" s="473"/>
      <c r="RZS64" s="473"/>
      <c r="RZT64" s="473"/>
      <c r="RZU64" s="473"/>
      <c r="RZV64" s="473"/>
      <c r="RZW64" s="473"/>
      <c r="RZX64" s="473"/>
      <c r="RZY64" s="473"/>
      <c r="RZZ64" s="473"/>
      <c r="SAA64" s="473"/>
      <c r="SAB64" s="473"/>
      <c r="SAC64" s="473"/>
      <c r="SAD64" s="473"/>
      <c r="SAE64" s="473"/>
      <c r="SAF64" s="473"/>
      <c r="SAG64" s="473"/>
      <c r="SAH64" s="473"/>
      <c r="SAI64" s="473"/>
      <c r="SAJ64" s="473"/>
      <c r="SAK64" s="473"/>
      <c r="SAL64" s="473"/>
      <c r="SAM64" s="473"/>
      <c r="SAN64" s="473"/>
      <c r="SAO64" s="473"/>
      <c r="SAP64" s="473"/>
      <c r="SAQ64" s="473"/>
      <c r="SAR64" s="473"/>
      <c r="SAS64" s="473"/>
      <c r="SAT64" s="473"/>
      <c r="SAU64" s="473"/>
      <c r="SAV64" s="473"/>
      <c r="SAW64" s="473"/>
      <c r="SAX64" s="473"/>
      <c r="SAY64" s="473"/>
      <c r="SAZ64" s="473"/>
      <c r="SBA64" s="473"/>
      <c r="SBB64" s="473"/>
      <c r="SBC64" s="473"/>
      <c r="SBD64" s="473"/>
      <c r="SBE64" s="473"/>
      <c r="SBF64" s="473"/>
      <c r="SBG64" s="473"/>
      <c r="SBH64" s="473"/>
      <c r="SBI64" s="473"/>
      <c r="SBJ64" s="473"/>
      <c r="SBK64" s="473"/>
      <c r="SBL64" s="473"/>
      <c r="SBM64" s="473"/>
      <c r="SBN64" s="473"/>
      <c r="SBO64" s="473"/>
      <c r="SBP64" s="473"/>
      <c r="SBQ64" s="473"/>
      <c r="SBR64" s="473"/>
      <c r="SBS64" s="473"/>
      <c r="SBT64" s="473"/>
      <c r="SBU64" s="473"/>
      <c r="SBV64" s="473"/>
      <c r="SBW64" s="473"/>
      <c r="SBX64" s="473"/>
      <c r="SBY64" s="473"/>
      <c r="SBZ64" s="473"/>
      <c r="SCA64" s="473"/>
      <c r="SCB64" s="473"/>
      <c r="SCC64" s="473"/>
      <c r="SCD64" s="473"/>
      <c r="SCE64" s="473"/>
      <c r="SCF64" s="473"/>
      <c r="SCG64" s="473"/>
      <c r="SCH64" s="473"/>
      <c r="SCI64" s="473"/>
      <c r="SCJ64" s="473"/>
      <c r="SCK64" s="473"/>
      <c r="SCL64" s="473"/>
      <c r="SCM64" s="473"/>
      <c r="SCN64" s="473"/>
      <c r="SCO64" s="473"/>
      <c r="SCP64" s="473"/>
      <c r="SCQ64" s="473"/>
      <c r="SCR64" s="473"/>
      <c r="SCS64" s="473"/>
      <c r="SCT64" s="473"/>
      <c r="SCU64" s="473"/>
      <c r="SCV64" s="473"/>
      <c r="SCW64" s="473"/>
      <c r="SCX64" s="473"/>
      <c r="SCY64" s="473"/>
      <c r="SCZ64" s="473"/>
      <c r="SDA64" s="473"/>
      <c r="SDB64" s="473"/>
      <c r="SDC64" s="473"/>
      <c r="SDD64" s="473"/>
      <c r="SDE64" s="473"/>
      <c r="SDF64" s="473"/>
      <c r="SDG64" s="473"/>
      <c r="SDH64" s="473"/>
      <c r="SDI64" s="473"/>
      <c r="SDJ64" s="473"/>
      <c r="SDK64" s="473"/>
      <c r="SDL64" s="473"/>
      <c r="SDM64" s="473"/>
      <c r="SDN64" s="473"/>
      <c r="SDO64" s="473"/>
      <c r="SDP64" s="473"/>
      <c r="SDQ64" s="473"/>
      <c r="SDR64" s="473"/>
      <c r="SDS64" s="473"/>
      <c r="SDT64" s="473"/>
      <c r="SDU64" s="473"/>
      <c r="SDV64" s="473"/>
      <c r="SDW64" s="473"/>
      <c r="SDX64" s="473"/>
      <c r="SDY64" s="473"/>
      <c r="SDZ64" s="473"/>
      <c r="SEA64" s="473"/>
      <c r="SEB64" s="473"/>
      <c r="SEC64" s="473"/>
      <c r="SED64" s="473"/>
      <c r="SEE64" s="473"/>
      <c r="SEF64" s="473"/>
      <c r="SEG64" s="473"/>
      <c r="SEH64" s="473"/>
      <c r="SEI64" s="473"/>
      <c r="SEJ64" s="473"/>
      <c r="SEK64" s="473"/>
      <c r="SEL64" s="473"/>
      <c r="SEM64" s="473"/>
      <c r="SEN64" s="473"/>
      <c r="SEO64" s="473"/>
      <c r="SEP64" s="473"/>
      <c r="SEQ64" s="473"/>
      <c r="SER64" s="473"/>
      <c r="SES64" s="473"/>
      <c r="SET64" s="473"/>
      <c r="SEU64" s="473"/>
      <c r="SEV64" s="473"/>
      <c r="SEW64" s="473"/>
      <c r="SEX64" s="473"/>
      <c r="SEY64" s="473"/>
      <c r="SEZ64" s="473"/>
      <c r="SFA64" s="473"/>
      <c r="SFB64" s="473"/>
      <c r="SFC64" s="473"/>
      <c r="SFD64" s="473"/>
      <c r="SFE64" s="473"/>
      <c r="SFF64" s="473"/>
      <c r="SFG64" s="473"/>
      <c r="SFH64" s="473"/>
      <c r="SFI64" s="473"/>
      <c r="SFJ64" s="473"/>
      <c r="SFK64" s="473"/>
      <c r="SFL64" s="473"/>
      <c r="SFM64" s="473"/>
      <c r="SFN64" s="473"/>
      <c r="SFO64" s="473"/>
      <c r="SFP64" s="473"/>
      <c r="SFQ64" s="473"/>
      <c r="SFR64" s="473"/>
      <c r="SFS64" s="473"/>
      <c r="SFT64" s="473"/>
      <c r="SFU64" s="473"/>
      <c r="SFV64" s="473"/>
      <c r="SFW64" s="473"/>
      <c r="SFX64" s="473"/>
      <c r="SFY64" s="473"/>
      <c r="SFZ64" s="473"/>
      <c r="SGA64" s="473"/>
      <c r="SGB64" s="473"/>
      <c r="SGC64" s="473"/>
      <c r="SGD64" s="473"/>
      <c r="SGE64" s="473"/>
      <c r="SGF64" s="473"/>
      <c r="SGG64" s="473"/>
      <c r="SGH64" s="473"/>
      <c r="SGI64" s="473"/>
      <c r="SGJ64" s="473"/>
      <c r="SGK64" s="473"/>
      <c r="SGL64" s="473"/>
      <c r="SGM64" s="473"/>
      <c r="SGN64" s="473"/>
      <c r="SGO64" s="473"/>
      <c r="SGP64" s="473"/>
      <c r="SGQ64" s="473"/>
      <c r="SGR64" s="473"/>
      <c r="SGS64" s="473"/>
      <c r="SGT64" s="473"/>
      <c r="SGU64" s="473"/>
      <c r="SGV64" s="473"/>
      <c r="SGW64" s="473"/>
      <c r="SGX64" s="473"/>
      <c r="SGY64" s="473"/>
      <c r="SGZ64" s="473"/>
      <c r="SHA64" s="473"/>
      <c r="SHB64" s="473"/>
      <c r="SHC64" s="473"/>
      <c r="SHD64" s="473"/>
      <c r="SHE64" s="473"/>
      <c r="SHF64" s="473"/>
      <c r="SHG64" s="473"/>
      <c r="SHH64" s="473"/>
      <c r="SHI64" s="473"/>
      <c r="SHJ64" s="473"/>
      <c r="SHK64" s="473"/>
      <c r="SHL64" s="473"/>
      <c r="SHM64" s="473"/>
      <c r="SHN64" s="473"/>
      <c r="SHO64" s="473"/>
      <c r="SHP64" s="473"/>
      <c r="SHQ64" s="473"/>
      <c r="SHR64" s="473"/>
      <c r="SHS64" s="473"/>
      <c r="SHT64" s="473"/>
      <c r="SHU64" s="473"/>
      <c r="SHV64" s="473"/>
      <c r="SHW64" s="473"/>
      <c r="SHX64" s="473"/>
      <c r="SHY64" s="473"/>
      <c r="SHZ64" s="473"/>
      <c r="SIA64" s="473"/>
      <c r="SIB64" s="473"/>
      <c r="SIC64" s="473"/>
      <c r="SID64" s="473"/>
      <c r="SIE64" s="473"/>
      <c r="SIF64" s="473"/>
      <c r="SIG64" s="473"/>
      <c r="SIH64" s="473"/>
      <c r="SII64" s="473"/>
      <c r="SIJ64" s="473"/>
      <c r="SIK64" s="473"/>
      <c r="SIL64" s="473"/>
      <c r="SIM64" s="473"/>
      <c r="SIN64" s="473"/>
      <c r="SIO64" s="473"/>
      <c r="SIP64" s="473"/>
      <c r="SIQ64" s="473"/>
      <c r="SIR64" s="473"/>
      <c r="SIS64" s="473"/>
      <c r="SIT64" s="473"/>
      <c r="SIU64" s="473"/>
      <c r="SIV64" s="473"/>
      <c r="SIW64" s="473"/>
      <c r="SIX64" s="473"/>
      <c r="SIY64" s="473"/>
      <c r="SIZ64" s="473"/>
      <c r="SJA64" s="473"/>
      <c r="SJB64" s="473"/>
      <c r="SJC64" s="473"/>
      <c r="SJD64" s="473"/>
      <c r="SJE64" s="473"/>
      <c r="SJF64" s="473"/>
      <c r="SJG64" s="473"/>
      <c r="SJH64" s="473"/>
      <c r="SJI64" s="473"/>
      <c r="SJJ64" s="473"/>
      <c r="SJK64" s="473"/>
      <c r="SJL64" s="473"/>
      <c r="SJM64" s="473"/>
      <c r="SJN64" s="473"/>
      <c r="SJO64" s="473"/>
      <c r="SJP64" s="473"/>
      <c r="SJQ64" s="473"/>
      <c r="SJR64" s="473"/>
      <c r="SJS64" s="473"/>
      <c r="SJT64" s="473"/>
      <c r="SJU64" s="473"/>
      <c r="SJV64" s="473"/>
      <c r="SJW64" s="473"/>
      <c r="SJX64" s="473"/>
      <c r="SJY64" s="473"/>
      <c r="SJZ64" s="473"/>
      <c r="SKA64" s="473"/>
      <c r="SKB64" s="473"/>
      <c r="SKC64" s="473"/>
      <c r="SKD64" s="473"/>
      <c r="SKE64" s="473"/>
      <c r="SKF64" s="473"/>
      <c r="SKG64" s="473"/>
      <c r="SKH64" s="473"/>
      <c r="SKI64" s="473"/>
      <c r="SKJ64" s="473"/>
      <c r="SKK64" s="473"/>
      <c r="SKL64" s="473"/>
      <c r="SKM64" s="473"/>
      <c r="SKN64" s="473"/>
      <c r="SKO64" s="473"/>
      <c r="SKP64" s="473"/>
      <c r="SKQ64" s="473"/>
      <c r="SKR64" s="473"/>
      <c r="SKS64" s="473"/>
      <c r="SKT64" s="473"/>
      <c r="SKU64" s="473"/>
      <c r="SKV64" s="473"/>
      <c r="SKW64" s="473"/>
      <c r="SKX64" s="473"/>
      <c r="SKY64" s="473"/>
      <c r="SKZ64" s="473"/>
      <c r="SLA64" s="473"/>
      <c r="SLB64" s="473"/>
      <c r="SLC64" s="473"/>
      <c r="SLD64" s="473"/>
      <c r="SLE64" s="473"/>
      <c r="SLF64" s="473"/>
      <c r="SLG64" s="473"/>
      <c r="SLH64" s="473"/>
      <c r="SLI64" s="473"/>
      <c r="SLJ64" s="473"/>
      <c r="SLK64" s="473"/>
      <c r="SLL64" s="473"/>
      <c r="SLM64" s="473"/>
      <c r="SLN64" s="473"/>
      <c r="SLO64" s="473"/>
      <c r="SLP64" s="473"/>
      <c r="SLQ64" s="473"/>
      <c r="SLR64" s="473"/>
      <c r="SLS64" s="473"/>
      <c r="SLT64" s="473"/>
      <c r="SLU64" s="473"/>
      <c r="SLV64" s="473"/>
      <c r="SLW64" s="473"/>
      <c r="SLX64" s="473"/>
      <c r="SLY64" s="473"/>
      <c r="SLZ64" s="473"/>
      <c r="SMA64" s="473"/>
      <c r="SMB64" s="473"/>
      <c r="SMC64" s="473"/>
      <c r="SMD64" s="473"/>
      <c r="SME64" s="473"/>
      <c r="SMF64" s="473"/>
      <c r="SMG64" s="473"/>
      <c r="SMH64" s="473"/>
      <c r="SMI64" s="473"/>
      <c r="SMJ64" s="473"/>
      <c r="SMK64" s="473"/>
      <c r="SML64" s="473"/>
      <c r="SMM64" s="473"/>
      <c r="SMN64" s="473"/>
      <c r="SMO64" s="473"/>
      <c r="SMP64" s="473"/>
      <c r="SMQ64" s="473"/>
      <c r="SMR64" s="473"/>
      <c r="SMS64" s="473"/>
      <c r="SMT64" s="473"/>
      <c r="SMU64" s="473"/>
      <c r="SMV64" s="473"/>
      <c r="SMW64" s="473"/>
      <c r="SMX64" s="473"/>
      <c r="SMY64" s="473"/>
      <c r="SMZ64" s="473"/>
      <c r="SNA64" s="473"/>
      <c r="SNB64" s="473"/>
      <c r="SNC64" s="473"/>
      <c r="SND64" s="473"/>
      <c r="SNE64" s="473"/>
      <c r="SNF64" s="473"/>
      <c r="SNG64" s="473"/>
      <c r="SNH64" s="473"/>
      <c r="SNI64" s="473"/>
      <c r="SNJ64" s="473"/>
      <c r="SNK64" s="473"/>
      <c r="SNL64" s="473"/>
      <c r="SNM64" s="473"/>
      <c r="SNN64" s="473"/>
      <c r="SNO64" s="473"/>
      <c r="SNP64" s="473"/>
      <c r="SNQ64" s="473"/>
      <c r="SNR64" s="473"/>
      <c r="SNS64" s="473"/>
      <c r="SNT64" s="473"/>
      <c r="SNU64" s="473"/>
      <c r="SNV64" s="473"/>
      <c r="SNW64" s="473"/>
      <c r="SNX64" s="473"/>
      <c r="SNY64" s="473"/>
      <c r="SNZ64" s="473"/>
      <c r="SOA64" s="473"/>
      <c r="SOB64" s="473"/>
      <c r="SOC64" s="473"/>
      <c r="SOD64" s="473"/>
      <c r="SOE64" s="473"/>
      <c r="SOF64" s="473"/>
      <c r="SOG64" s="473"/>
      <c r="SOH64" s="473"/>
      <c r="SOI64" s="473"/>
      <c r="SOJ64" s="473"/>
      <c r="SOK64" s="473"/>
      <c r="SOL64" s="473"/>
      <c r="SOM64" s="473"/>
      <c r="SON64" s="473"/>
      <c r="SOO64" s="473"/>
      <c r="SOP64" s="473"/>
      <c r="SOQ64" s="473"/>
      <c r="SOR64" s="473"/>
      <c r="SOS64" s="473"/>
      <c r="SOT64" s="473"/>
      <c r="SOU64" s="473"/>
      <c r="SOV64" s="473"/>
      <c r="SOW64" s="473"/>
      <c r="SOX64" s="473"/>
      <c r="SOY64" s="473"/>
      <c r="SOZ64" s="473"/>
      <c r="SPA64" s="473"/>
      <c r="SPB64" s="473"/>
      <c r="SPC64" s="473"/>
      <c r="SPD64" s="473"/>
      <c r="SPE64" s="473"/>
      <c r="SPF64" s="473"/>
      <c r="SPG64" s="473"/>
      <c r="SPH64" s="473"/>
      <c r="SPI64" s="473"/>
      <c r="SPJ64" s="473"/>
      <c r="SPK64" s="473"/>
      <c r="SPL64" s="473"/>
      <c r="SPM64" s="473"/>
      <c r="SPN64" s="473"/>
      <c r="SPO64" s="473"/>
      <c r="SPP64" s="473"/>
      <c r="SPQ64" s="473"/>
      <c r="SPR64" s="473"/>
      <c r="SPS64" s="473"/>
      <c r="SPT64" s="473"/>
      <c r="SPU64" s="473"/>
      <c r="SPV64" s="473"/>
      <c r="SPW64" s="473"/>
      <c r="SPX64" s="473"/>
      <c r="SPY64" s="473"/>
      <c r="SPZ64" s="473"/>
      <c r="SQA64" s="473"/>
      <c r="SQB64" s="473"/>
      <c r="SQC64" s="473"/>
      <c r="SQD64" s="473"/>
      <c r="SQE64" s="473"/>
      <c r="SQF64" s="473"/>
      <c r="SQG64" s="473"/>
      <c r="SQH64" s="473"/>
      <c r="SQI64" s="473"/>
      <c r="SQJ64" s="473"/>
      <c r="SQK64" s="473"/>
      <c r="SQL64" s="473"/>
      <c r="SQM64" s="473"/>
      <c r="SQN64" s="473"/>
      <c r="SQO64" s="473"/>
      <c r="SQP64" s="473"/>
      <c r="SQQ64" s="473"/>
      <c r="SQR64" s="473"/>
      <c r="SQS64" s="473"/>
      <c r="SQT64" s="473"/>
      <c r="SQU64" s="473"/>
      <c r="SQV64" s="473"/>
      <c r="SQW64" s="473"/>
      <c r="SQX64" s="473"/>
      <c r="SQY64" s="473"/>
      <c r="SQZ64" s="473"/>
      <c r="SRA64" s="473"/>
      <c r="SRB64" s="473"/>
      <c r="SRC64" s="473"/>
      <c r="SRD64" s="473"/>
      <c r="SRE64" s="473"/>
      <c r="SRF64" s="473"/>
      <c r="SRG64" s="473"/>
      <c r="SRH64" s="473"/>
      <c r="SRI64" s="473"/>
      <c r="SRJ64" s="473"/>
      <c r="SRK64" s="473"/>
      <c r="SRL64" s="473"/>
      <c r="SRM64" s="473"/>
      <c r="SRN64" s="473"/>
      <c r="SRO64" s="473"/>
      <c r="SRP64" s="473"/>
      <c r="SRQ64" s="473"/>
      <c r="SRR64" s="473"/>
      <c r="SRS64" s="473"/>
      <c r="SRT64" s="473"/>
      <c r="SRU64" s="473"/>
      <c r="SRV64" s="473"/>
      <c r="SRW64" s="473"/>
      <c r="SRX64" s="473"/>
      <c r="SRY64" s="473"/>
      <c r="SRZ64" s="473"/>
      <c r="SSA64" s="473"/>
      <c r="SSB64" s="473"/>
      <c r="SSC64" s="473"/>
      <c r="SSD64" s="473"/>
      <c r="SSE64" s="473"/>
      <c r="SSF64" s="473"/>
      <c r="SSG64" s="473"/>
      <c r="SSH64" s="473"/>
      <c r="SSI64" s="473"/>
      <c r="SSJ64" s="473"/>
      <c r="SSK64" s="473"/>
      <c r="SSL64" s="473"/>
      <c r="SSM64" s="473"/>
      <c r="SSN64" s="473"/>
      <c r="SSO64" s="473"/>
      <c r="SSP64" s="473"/>
      <c r="SSQ64" s="473"/>
      <c r="SSR64" s="473"/>
      <c r="SSS64" s="473"/>
      <c r="SST64" s="473"/>
      <c r="SSU64" s="473"/>
      <c r="SSV64" s="473"/>
      <c r="SSW64" s="473"/>
      <c r="SSX64" s="473"/>
      <c r="SSY64" s="473"/>
      <c r="SSZ64" s="473"/>
      <c r="STA64" s="473"/>
      <c r="STB64" s="473"/>
      <c r="STC64" s="473"/>
      <c r="STD64" s="473"/>
      <c r="STE64" s="473"/>
      <c r="STF64" s="473"/>
      <c r="STG64" s="473"/>
      <c r="STH64" s="473"/>
      <c r="STI64" s="473"/>
      <c r="STJ64" s="473"/>
      <c r="STK64" s="473"/>
      <c r="STL64" s="473"/>
      <c r="STM64" s="473"/>
      <c r="STN64" s="473"/>
      <c r="STO64" s="473"/>
      <c r="STP64" s="473"/>
      <c r="STQ64" s="473"/>
      <c r="STR64" s="473"/>
      <c r="STS64" s="473"/>
      <c r="STT64" s="473"/>
      <c r="STU64" s="473"/>
      <c r="STV64" s="473"/>
      <c r="STW64" s="473"/>
      <c r="STX64" s="473"/>
      <c r="STY64" s="473"/>
      <c r="STZ64" s="473"/>
      <c r="SUA64" s="473"/>
      <c r="SUB64" s="473"/>
      <c r="SUC64" s="473"/>
      <c r="SUD64" s="473"/>
      <c r="SUE64" s="473"/>
      <c r="SUF64" s="473"/>
      <c r="SUG64" s="473"/>
      <c r="SUH64" s="473"/>
      <c r="SUI64" s="473"/>
      <c r="SUJ64" s="473"/>
      <c r="SUK64" s="473"/>
      <c r="SUL64" s="473"/>
      <c r="SUM64" s="473"/>
      <c r="SUN64" s="473"/>
      <c r="SUO64" s="473"/>
      <c r="SUP64" s="473"/>
      <c r="SUQ64" s="473"/>
      <c r="SUR64" s="473"/>
      <c r="SUS64" s="473"/>
      <c r="SUT64" s="473"/>
      <c r="SUU64" s="473"/>
      <c r="SUV64" s="473"/>
      <c r="SUW64" s="473"/>
      <c r="SUX64" s="473"/>
      <c r="SUY64" s="473"/>
      <c r="SUZ64" s="473"/>
      <c r="SVA64" s="473"/>
      <c r="SVB64" s="473"/>
      <c r="SVC64" s="473"/>
      <c r="SVD64" s="473"/>
      <c r="SVE64" s="473"/>
      <c r="SVF64" s="473"/>
      <c r="SVG64" s="473"/>
      <c r="SVH64" s="473"/>
      <c r="SVI64" s="473"/>
      <c r="SVJ64" s="473"/>
      <c r="SVK64" s="473"/>
      <c r="SVL64" s="473"/>
      <c r="SVM64" s="473"/>
      <c r="SVN64" s="473"/>
      <c r="SVO64" s="473"/>
      <c r="SVP64" s="473"/>
      <c r="SVQ64" s="473"/>
      <c r="SVR64" s="473"/>
      <c r="SVS64" s="473"/>
      <c r="SVT64" s="473"/>
      <c r="SVU64" s="473"/>
      <c r="SVV64" s="473"/>
      <c r="SVW64" s="473"/>
      <c r="SVX64" s="473"/>
      <c r="SVY64" s="473"/>
      <c r="SVZ64" s="473"/>
      <c r="SWA64" s="473"/>
      <c r="SWB64" s="473"/>
      <c r="SWC64" s="473"/>
      <c r="SWD64" s="473"/>
      <c r="SWE64" s="473"/>
      <c r="SWF64" s="473"/>
      <c r="SWG64" s="473"/>
      <c r="SWH64" s="473"/>
      <c r="SWI64" s="473"/>
      <c r="SWJ64" s="473"/>
      <c r="SWK64" s="473"/>
      <c r="SWL64" s="473"/>
      <c r="SWM64" s="473"/>
      <c r="SWN64" s="473"/>
      <c r="SWO64" s="473"/>
      <c r="SWP64" s="473"/>
      <c r="SWQ64" s="473"/>
      <c r="SWR64" s="473"/>
      <c r="SWS64" s="473"/>
      <c r="SWT64" s="473"/>
      <c r="SWU64" s="473"/>
      <c r="SWV64" s="473"/>
      <c r="SWW64" s="473"/>
      <c r="SWX64" s="473"/>
      <c r="SWY64" s="473"/>
      <c r="SWZ64" s="473"/>
      <c r="SXA64" s="473"/>
      <c r="SXB64" s="473"/>
      <c r="SXC64" s="473"/>
      <c r="SXD64" s="473"/>
      <c r="SXE64" s="473"/>
      <c r="SXF64" s="473"/>
      <c r="SXG64" s="473"/>
      <c r="SXH64" s="473"/>
      <c r="SXI64" s="473"/>
      <c r="SXJ64" s="473"/>
      <c r="SXK64" s="473"/>
      <c r="SXL64" s="473"/>
      <c r="SXM64" s="473"/>
      <c r="SXN64" s="473"/>
      <c r="SXO64" s="473"/>
      <c r="SXP64" s="473"/>
      <c r="SXQ64" s="473"/>
      <c r="SXR64" s="473"/>
      <c r="SXS64" s="473"/>
      <c r="SXT64" s="473"/>
      <c r="SXU64" s="473"/>
      <c r="SXV64" s="473"/>
      <c r="SXW64" s="473"/>
      <c r="SXX64" s="473"/>
      <c r="SXY64" s="473"/>
      <c r="SXZ64" s="473"/>
      <c r="SYA64" s="473"/>
      <c r="SYB64" s="473"/>
      <c r="SYC64" s="473"/>
      <c r="SYD64" s="473"/>
      <c r="SYE64" s="473"/>
      <c r="SYF64" s="473"/>
      <c r="SYG64" s="473"/>
      <c r="SYH64" s="473"/>
      <c r="SYI64" s="473"/>
      <c r="SYJ64" s="473"/>
      <c r="SYK64" s="473"/>
      <c r="SYL64" s="473"/>
      <c r="SYM64" s="473"/>
      <c r="SYN64" s="473"/>
      <c r="SYO64" s="473"/>
      <c r="SYP64" s="473"/>
      <c r="SYQ64" s="473"/>
      <c r="SYR64" s="473"/>
      <c r="SYS64" s="473"/>
      <c r="SYT64" s="473"/>
      <c r="SYU64" s="473"/>
      <c r="SYV64" s="473"/>
      <c r="SYW64" s="473"/>
      <c r="SYX64" s="473"/>
      <c r="SYY64" s="473"/>
      <c r="SYZ64" s="473"/>
      <c r="SZA64" s="473"/>
      <c r="SZB64" s="473"/>
      <c r="SZC64" s="473"/>
      <c r="SZD64" s="473"/>
      <c r="SZE64" s="473"/>
      <c r="SZF64" s="473"/>
      <c r="SZG64" s="473"/>
      <c r="SZH64" s="473"/>
      <c r="SZI64" s="473"/>
      <c r="SZJ64" s="473"/>
      <c r="SZK64" s="473"/>
      <c r="SZL64" s="473"/>
      <c r="SZM64" s="473"/>
      <c r="SZN64" s="473"/>
      <c r="SZO64" s="473"/>
      <c r="SZP64" s="473"/>
      <c r="SZQ64" s="473"/>
      <c r="SZR64" s="473"/>
      <c r="SZS64" s="473"/>
      <c r="SZT64" s="473"/>
      <c r="SZU64" s="473"/>
      <c r="SZV64" s="473"/>
      <c r="SZW64" s="473"/>
      <c r="SZX64" s="473"/>
      <c r="SZY64" s="473"/>
      <c r="SZZ64" s="473"/>
      <c r="TAA64" s="473"/>
      <c r="TAB64" s="473"/>
      <c r="TAC64" s="473"/>
      <c r="TAD64" s="473"/>
      <c r="TAE64" s="473"/>
      <c r="TAF64" s="473"/>
      <c r="TAG64" s="473"/>
      <c r="TAH64" s="473"/>
      <c r="TAI64" s="473"/>
      <c r="TAJ64" s="473"/>
      <c r="TAK64" s="473"/>
      <c r="TAL64" s="473"/>
      <c r="TAM64" s="473"/>
      <c r="TAN64" s="473"/>
      <c r="TAO64" s="473"/>
      <c r="TAP64" s="473"/>
      <c r="TAQ64" s="473"/>
      <c r="TAR64" s="473"/>
      <c r="TAS64" s="473"/>
      <c r="TAT64" s="473"/>
      <c r="TAU64" s="473"/>
      <c r="TAV64" s="473"/>
      <c r="TAW64" s="473"/>
      <c r="TAX64" s="473"/>
      <c r="TAY64" s="473"/>
      <c r="TAZ64" s="473"/>
      <c r="TBA64" s="473"/>
      <c r="TBB64" s="473"/>
      <c r="TBC64" s="473"/>
      <c r="TBD64" s="473"/>
      <c r="TBE64" s="473"/>
      <c r="TBF64" s="473"/>
      <c r="TBG64" s="473"/>
      <c r="TBH64" s="473"/>
      <c r="TBI64" s="473"/>
      <c r="TBJ64" s="473"/>
      <c r="TBK64" s="473"/>
      <c r="TBL64" s="473"/>
      <c r="TBM64" s="473"/>
      <c r="TBN64" s="473"/>
      <c r="TBO64" s="473"/>
      <c r="TBP64" s="473"/>
      <c r="TBQ64" s="473"/>
      <c r="TBR64" s="473"/>
      <c r="TBS64" s="473"/>
      <c r="TBT64" s="473"/>
      <c r="TBU64" s="473"/>
      <c r="TBV64" s="473"/>
      <c r="TBW64" s="473"/>
      <c r="TBX64" s="473"/>
      <c r="TBY64" s="473"/>
      <c r="TBZ64" s="473"/>
      <c r="TCA64" s="473"/>
      <c r="TCB64" s="473"/>
      <c r="TCC64" s="473"/>
      <c r="TCD64" s="473"/>
      <c r="TCE64" s="473"/>
      <c r="TCF64" s="473"/>
      <c r="TCG64" s="473"/>
      <c r="TCH64" s="473"/>
      <c r="TCI64" s="473"/>
      <c r="TCJ64" s="473"/>
      <c r="TCK64" s="473"/>
      <c r="TCL64" s="473"/>
      <c r="TCM64" s="473"/>
      <c r="TCN64" s="473"/>
      <c r="TCO64" s="473"/>
      <c r="TCP64" s="473"/>
      <c r="TCQ64" s="473"/>
      <c r="TCR64" s="473"/>
      <c r="TCS64" s="473"/>
      <c r="TCT64" s="473"/>
      <c r="TCU64" s="473"/>
      <c r="TCV64" s="473"/>
      <c r="TCW64" s="473"/>
      <c r="TCX64" s="473"/>
      <c r="TCY64" s="473"/>
      <c r="TCZ64" s="473"/>
      <c r="TDA64" s="473"/>
      <c r="TDB64" s="473"/>
      <c r="TDC64" s="473"/>
      <c r="TDD64" s="473"/>
      <c r="TDE64" s="473"/>
      <c r="TDF64" s="473"/>
      <c r="TDG64" s="473"/>
      <c r="TDH64" s="473"/>
      <c r="TDI64" s="473"/>
      <c r="TDJ64" s="473"/>
      <c r="TDK64" s="473"/>
      <c r="TDL64" s="473"/>
      <c r="TDM64" s="473"/>
      <c r="TDN64" s="473"/>
      <c r="TDO64" s="473"/>
      <c r="TDP64" s="473"/>
      <c r="TDQ64" s="473"/>
      <c r="TDR64" s="473"/>
      <c r="TDS64" s="473"/>
      <c r="TDT64" s="473"/>
      <c r="TDU64" s="473"/>
      <c r="TDV64" s="473"/>
      <c r="TDW64" s="473"/>
      <c r="TDX64" s="473"/>
      <c r="TDY64" s="473"/>
      <c r="TDZ64" s="473"/>
      <c r="TEA64" s="473"/>
      <c r="TEB64" s="473"/>
      <c r="TEC64" s="473"/>
      <c r="TED64" s="473"/>
      <c r="TEE64" s="473"/>
      <c r="TEF64" s="473"/>
      <c r="TEG64" s="473"/>
      <c r="TEH64" s="473"/>
      <c r="TEI64" s="473"/>
      <c r="TEJ64" s="473"/>
      <c r="TEK64" s="473"/>
      <c r="TEL64" s="473"/>
      <c r="TEM64" s="473"/>
      <c r="TEN64" s="473"/>
      <c r="TEO64" s="473"/>
      <c r="TEP64" s="473"/>
      <c r="TEQ64" s="473"/>
      <c r="TER64" s="473"/>
      <c r="TES64" s="473"/>
      <c r="TET64" s="473"/>
      <c r="TEU64" s="473"/>
      <c r="TEV64" s="473"/>
      <c r="TEW64" s="473"/>
      <c r="TEX64" s="473"/>
      <c r="TEY64" s="473"/>
      <c r="TEZ64" s="473"/>
      <c r="TFA64" s="473"/>
      <c r="TFB64" s="473"/>
      <c r="TFC64" s="473"/>
      <c r="TFD64" s="473"/>
      <c r="TFE64" s="473"/>
      <c r="TFF64" s="473"/>
      <c r="TFG64" s="473"/>
      <c r="TFH64" s="473"/>
      <c r="TFI64" s="473"/>
      <c r="TFJ64" s="473"/>
      <c r="TFK64" s="473"/>
      <c r="TFL64" s="473"/>
      <c r="TFM64" s="473"/>
      <c r="TFN64" s="473"/>
      <c r="TFO64" s="473"/>
      <c r="TFP64" s="473"/>
      <c r="TFQ64" s="473"/>
      <c r="TFR64" s="473"/>
      <c r="TFS64" s="473"/>
      <c r="TFT64" s="473"/>
      <c r="TFU64" s="473"/>
      <c r="TFV64" s="473"/>
      <c r="TFW64" s="473"/>
      <c r="TFX64" s="473"/>
      <c r="TFY64" s="473"/>
      <c r="TFZ64" s="473"/>
      <c r="TGA64" s="473"/>
      <c r="TGB64" s="473"/>
      <c r="TGC64" s="473"/>
      <c r="TGD64" s="473"/>
      <c r="TGE64" s="473"/>
      <c r="TGF64" s="473"/>
      <c r="TGG64" s="473"/>
      <c r="TGH64" s="473"/>
      <c r="TGI64" s="473"/>
      <c r="TGJ64" s="473"/>
      <c r="TGK64" s="473"/>
      <c r="TGL64" s="473"/>
      <c r="TGM64" s="473"/>
      <c r="TGN64" s="473"/>
      <c r="TGO64" s="473"/>
      <c r="TGP64" s="473"/>
      <c r="TGQ64" s="473"/>
      <c r="TGR64" s="473"/>
      <c r="TGS64" s="473"/>
      <c r="TGT64" s="473"/>
      <c r="TGU64" s="473"/>
      <c r="TGV64" s="473"/>
      <c r="TGW64" s="473"/>
      <c r="TGX64" s="473"/>
      <c r="TGY64" s="473"/>
      <c r="TGZ64" s="473"/>
      <c r="THA64" s="473"/>
      <c r="THB64" s="473"/>
      <c r="THC64" s="473"/>
      <c r="THD64" s="473"/>
      <c r="THE64" s="473"/>
      <c r="THF64" s="473"/>
      <c r="THG64" s="473"/>
      <c r="THH64" s="473"/>
      <c r="THI64" s="473"/>
      <c r="THJ64" s="473"/>
      <c r="THK64" s="473"/>
      <c r="THL64" s="473"/>
      <c r="THM64" s="473"/>
      <c r="THN64" s="473"/>
      <c r="THO64" s="473"/>
      <c r="THP64" s="473"/>
      <c r="THQ64" s="473"/>
      <c r="THR64" s="473"/>
      <c r="THS64" s="473"/>
      <c r="THT64" s="473"/>
      <c r="THU64" s="473"/>
      <c r="THV64" s="473"/>
      <c r="THW64" s="473"/>
      <c r="THX64" s="473"/>
      <c r="THY64" s="473"/>
      <c r="THZ64" s="473"/>
      <c r="TIA64" s="473"/>
      <c r="TIB64" s="473"/>
      <c r="TIC64" s="473"/>
      <c r="TID64" s="473"/>
      <c r="TIE64" s="473"/>
      <c r="TIF64" s="473"/>
      <c r="TIG64" s="473"/>
      <c r="TIH64" s="473"/>
      <c r="TII64" s="473"/>
      <c r="TIJ64" s="473"/>
      <c r="TIK64" s="473"/>
      <c r="TIL64" s="473"/>
      <c r="TIM64" s="473"/>
      <c r="TIN64" s="473"/>
      <c r="TIO64" s="473"/>
      <c r="TIP64" s="473"/>
      <c r="TIQ64" s="473"/>
      <c r="TIR64" s="473"/>
      <c r="TIS64" s="473"/>
      <c r="TIT64" s="473"/>
      <c r="TIU64" s="473"/>
      <c r="TIV64" s="473"/>
      <c r="TIW64" s="473"/>
      <c r="TIX64" s="473"/>
      <c r="TIY64" s="473"/>
      <c r="TIZ64" s="473"/>
      <c r="TJA64" s="473"/>
      <c r="TJB64" s="473"/>
      <c r="TJC64" s="473"/>
      <c r="TJD64" s="473"/>
      <c r="TJE64" s="473"/>
      <c r="TJF64" s="473"/>
      <c r="TJG64" s="473"/>
      <c r="TJH64" s="473"/>
      <c r="TJI64" s="473"/>
      <c r="TJJ64" s="473"/>
      <c r="TJK64" s="473"/>
      <c r="TJL64" s="473"/>
      <c r="TJM64" s="473"/>
      <c r="TJN64" s="473"/>
      <c r="TJO64" s="473"/>
      <c r="TJP64" s="473"/>
      <c r="TJQ64" s="473"/>
      <c r="TJR64" s="473"/>
      <c r="TJS64" s="473"/>
      <c r="TJT64" s="473"/>
      <c r="TJU64" s="473"/>
      <c r="TJV64" s="473"/>
      <c r="TJW64" s="473"/>
      <c r="TJX64" s="473"/>
      <c r="TJY64" s="473"/>
      <c r="TJZ64" s="473"/>
      <c r="TKA64" s="473"/>
      <c r="TKB64" s="473"/>
      <c r="TKC64" s="473"/>
      <c r="TKD64" s="473"/>
      <c r="TKE64" s="473"/>
      <c r="TKF64" s="473"/>
      <c r="TKG64" s="473"/>
      <c r="TKH64" s="473"/>
      <c r="TKI64" s="473"/>
      <c r="TKJ64" s="473"/>
      <c r="TKK64" s="473"/>
      <c r="TKL64" s="473"/>
      <c r="TKM64" s="473"/>
      <c r="TKN64" s="473"/>
      <c r="TKO64" s="473"/>
      <c r="TKP64" s="473"/>
      <c r="TKQ64" s="473"/>
      <c r="TKR64" s="473"/>
      <c r="TKS64" s="473"/>
      <c r="TKT64" s="473"/>
      <c r="TKU64" s="473"/>
      <c r="TKV64" s="473"/>
      <c r="TKW64" s="473"/>
      <c r="TKX64" s="473"/>
      <c r="TKY64" s="473"/>
      <c r="TKZ64" s="473"/>
      <c r="TLA64" s="473"/>
      <c r="TLB64" s="473"/>
      <c r="TLC64" s="473"/>
      <c r="TLD64" s="473"/>
      <c r="TLE64" s="473"/>
      <c r="TLF64" s="473"/>
      <c r="TLG64" s="473"/>
      <c r="TLH64" s="473"/>
      <c r="TLI64" s="473"/>
      <c r="TLJ64" s="473"/>
      <c r="TLK64" s="473"/>
      <c r="TLL64" s="473"/>
      <c r="TLM64" s="473"/>
      <c r="TLN64" s="473"/>
      <c r="TLO64" s="473"/>
      <c r="TLP64" s="473"/>
      <c r="TLQ64" s="473"/>
      <c r="TLR64" s="473"/>
      <c r="TLS64" s="473"/>
      <c r="TLT64" s="473"/>
      <c r="TLU64" s="473"/>
      <c r="TLV64" s="473"/>
      <c r="TLW64" s="473"/>
      <c r="TLX64" s="473"/>
      <c r="TLY64" s="473"/>
      <c r="TLZ64" s="473"/>
      <c r="TMA64" s="473"/>
      <c r="TMB64" s="473"/>
      <c r="TMC64" s="473"/>
      <c r="TMD64" s="473"/>
      <c r="TME64" s="473"/>
      <c r="TMF64" s="473"/>
      <c r="TMG64" s="473"/>
      <c r="TMH64" s="473"/>
      <c r="TMI64" s="473"/>
      <c r="TMJ64" s="473"/>
      <c r="TMK64" s="473"/>
      <c r="TML64" s="473"/>
      <c r="TMM64" s="473"/>
      <c r="TMN64" s="473"/>
      <c r="TMO64" s="473"/>
      <c r="TMP64" s="473"/>
      <c r="TMQ64" s="473"/>
      <c r="TMR64" s="473"/>
      <c r="TMS64" s="473"/>
      <c r="TMT64" s="473"/>
      <c r="TMU64" s="473"/>
      <c r="TMV64" s="473"/>
      <c r="TMW64" s="473"/>
      <c r="TMX64" s="473"/>
      <c r="TMY64" s="473"/>
      <c r="TMZ64" s="473"/>
      <c r="TNA64" s="473"/>
      <c r="TNB64" s="473"/>
      <c r="TNC64" s="473"/>
      <c r="TND64" s="473"/>
      <c r="TNE64" s="473"/>
      <c r="TNF64" s="473"/>
      <c r="TNG64" s="473"/>
      <c r="TNH64" s="473"/>
      <c r="TNI64" s="473"/>
      <c r="TNJ64" s="473"/>
      <c r="TNK64" s="473"/>
      <c r="TNL64" s="473"/>
      <c r="TNM64" s="473"/>
      <c r="TNN64" s="473"/>
      <c r="TNO64" s="473"/>
      <c r="TNP64" s="473"/>
      <c r="TNQ64" s="473"/>
      <c r="TNR64" s="473"/>
      <c r="TNS64" s="473"/>
      <c r="TNT64" s="473"/>
      <c r="TNU64" s="473"/>
      <c r="TNV64" s="473"/>
      <c r="TNW64" s="473"/>
      <c r="TNX64" s="473"/>
      <c r="TNY64" s="473"/>
      <c r="TNZ64" s="473"/>
      <c r="TOA64" s="473"/>
      <c r="TOB64" s="473"/>
      <c r="TOC64" s="473"/>
      <c r="TOD64" s="473"/>
      <c r="TOE64" s="473"/>
      <c r="TOF64" s="473"/>
      <c r="TOG64" s="473"/>
      <c r="TOH64" s="473"/>
      <c r="TOI64" s="473"/>
      <c r="TOJ64" s="473"/>
      <c r="TOK64" s="473"/>
      <c r="TOL64" s="473"/>
      <c r="TOM64" s="473"/>
      <c r="TON64" s="473"/>
      <c r="TOO64" s="473"/>
      <c r="TOP64" s="473"/>
      <c r="TOQ64" s="473"/>
      <c r="TOR64" s="473"/>
      <c r="TOS64" s="473"/>
      <c r="TOT64" s="473"/>
      <c r="TOU64" s="473"/>
      <c r="TOV64" s="473"/>
      <c r="TOW64" s="473"/>
      <c r="TOX64" s="473"/>
      <c r="TOY64" s="473"/>
      <c r="TOZ64" s="473"/>
      <c r="TPA64" s="473"/>
      <c r="TPB64" s="473"/>
      <c r="TPC64" s="473"/>
      <c r="TPD64" s="473"/>
      <c r="TPE64" s="473"/>
      <c r="TPF64" s="473"/>
      <c r="TPG64" s="473"/>
      <c r="TPH64" s="473"/>
      <c r="TPI64" s="473"/>
      <c r="TPJ64" s="473"/>
      <c r="TPK64" s="473"/>
      <c r="TPL64" s="473"/>
      <c r="TPM64" s="473"/>
      <c r="TPN64" s="473"/>
      <c r="TPO64" s="473"/>
      <c r="TPP64" s="473"/>
      <c r="TPQ64" s="473"/>
      <c r="TPR64" s="473"/>
      <c r="TPS64" s="473"/>
      <c r="TPT64" s="473"/>
      <c r="TPU64" s="473"/>
      <c r="TPV64" s="473"/>
      <c r="TPW64" s="473"/>
      <c r="TPX64" s="473"/>
      <c r="TPY64" s="473"/>
      <c r="TPZ64" s="473"/>
      <c r="TQA64" s="473"/>
      <c r="TQB64" s="473"/>
      <c r="TQC64" s="473"/>
      <c r="TQD64" s="473"/>
      <c r="TQE64" s="473"/>
      <c r="TQF64" s="473"/>
      <c r="TQG64" s="473"/>
      <c r="TQH64" s="473"/>
      <c r="TQI64" s="473"/>
      <c r="TQJ64" s="473"/>
      <c r="TQK64" s="473"/>
      <c r="TQL64" s="473"/>
      <c r="TQM64" s="473"/>
      <c r="TQN64" s="473"/>
      <c r="TQO64" s="473"/>
      <c r="TQP64" s="473"/>
      <c r="TQQ64" s="473"/>
      <c r="TQR64" s="473"/>
      <c r="TQS64" s="473"/>
      <c r="TQT64" s="473"/>
      <c r="TQU64" s="473"/>
      <c r="TQV64" s="473"/>
      <c r="TQW64" s="473"/>
      <c r="TQX64" s="473"/>
      <c r="TQY64" s="473"/>
      <c r="TQZ64" s="473"/>
      <c r="TRA64" s="473"/>
      <c r="TRB64" s="473"/>
      <c r="TRC64" s="473"/>
      <c r="TRD64" s="473"/>
      <c r="TRE64" s="473"/>
      <c r="TRF64" s="473"/>
      <c r="TRG64" s="473"/>
      <c r="TRH64" s="473"/>
      <c r="TRI64" s="473"/>
      <c r="TRJ64" s="473"/>
      <c r="TRK64" s="473"/>
      <c r="TRL64" s="473"/>
      <c r="TRM64" s="473"/>
      <c r="TRN64" s="473"/>
      <c r="TRO64" s="473"/>
      <c r="TRP64" s="473"/>
      <c r="TRQ64" s="473"/>
      <c r="TRR64" s="473"/>
      <c r="TRS64" s="473"/>
      <c r="TRT64" s="473"/>
      <c r="TRU64" s="473"/>
      <c r="TRV64" s="473"/>
      <c r="TRW64" s="473"/>
      <c r="TRX64" s="473"/>
      <c r="TRY64" s="473"/>
      <c r="TRZ64" s="473"/>
      <c r="TSA64" s="473"/>
      <c r="TSB64" s="473"/>
      <c r="TSC64" s="473"/>
      <c r="TSD64" s="473"/>
      <c r="TSE64" s="473"/>
      <c r="TSF64" s="473"/>
      <c r="TSG64" s="473"/>
      <c r="TSH64" s="473"/>
      <c r="TSI64" s="473"/>
      <c r="TSJ64" s="473"/>
      <c r="TSK64" s="473"/>
      <c r="TSL64" s="473"/>
      <c r="TSM64" s="473"/>
      <c r="TSN64" s="473"/>
      <c r="TSO64" s="473"/>
      <c r="TSP64" s="473"/>
      <c r="TSQ64" s="473"/>
      <c r="TSR64" s="473"/>
      <c r="TSS64" s="473"/>
      <c r="TST64" s="473"/>
      <c r="TSU64" s="473"/>
      <c r="TSV64" s="473"/>
      <c r="TSW64" s="473"/>
      <c r="TSX64" s="473"/>
      <c r="TSY64" s="473"/>
      <c r="TSZ64" s="473"/>
      <c r="TTA64" s="473"/>
      <c r="TTB64" s="473"/>
      <c r="TTC64" s="473"/>
      <c r="TTD64" s="473"/>
      <c r="TTE64" s="473"/>
      <c r="TTF64" s="473"/>
      <c r="TTG64" s="473"/>
      <c r="TTH64" s="473"/>
      <c r="TTI64" s="473"/>
      <c r="TTJ64" s="473"/>
      <c r="TTK64" s="473"/>
      <c r="TTL64" s="473"/>
      <c r="TTM64" s="473"/>
      <c r="TTN64" s="473"/>
      <c r="TTO64" s="473"/>
      <c r="TTP64" s="473"/>
      <c r="TTQ64" s="473"/>
      <c r="TTR64" s="473"/>
      <c r="TTS64" s="473"/>
      <c r="TTT64" s="473"/>
      <c r="TTU64" s="473"/>
      <c r="TTV64" s="473"/>
      <c r="TTW64" s="473"/>
      <c r="TTX64" s="473"/>
      <c r="TTY64" s="473"/>
      <c r="TTZ64" s="473"/>
      <c r="TUA64" s="473"/>
      <c r="TUB64" s="473"/>
      <c r="TUC64" s="473"/>
      <c r="TUD64" s="473"/>
      <c r="TUE64" s="473"/>
      <c r="TUF64" s="473"/>
      <c r="TUG64" s="473"/>
      <c r="TUH64" s="473"/>
      <c r="TUI64" s="473"/>
      <c r="TUJ64" s="473"/>
      <c r="TUK64" s="473"/>
      <c r="TUL64" s="473"/>
      <c r="TUM64" s="473"/>
      <c r="TUN64" s="473"/>
      <c r="TUO64" s="473"/>
      <c r="TUP64" s="473"/>
      <c r="TUQ64" s="473"/>
      <c r="TUR64" s="473"/>
      <c r="TUS64" s="473"/>
      <c r="TUT64" s="473"/>
      <c r="TUU64" s="473"/>
      <c r="TUV64" s="473"/>
      <c r="TUW64" s="473"/>
      <c r="TUX64" s="473"/>
      <c r="TUY64" s="473"/>
      <c r="TUZ64" s="473"/>
      <c r="TVA64" s="473"/>
      <c r="TVB64" s="473"/>
      <c r="TVC64" s="473"/>
      <c r="TVD64" s="473"/>
      <c r="TVE64" s="473"/>
      <c r="TVF64" s="473"/>
      <c r="TVG64" s="473"/>
      <c r="TVH64" s="473"/>
      <c r="TVI64" s="473"/>
      <c r="TVJ64" s="473"/>
      <c r="TVK64" s="473"/>
      <c r="TVL64" s="473"/>
      <c r="TVM64" s="473"/>
      <c r="TVN64" s="473"/>
      <c r="TVO64" s="473"/>
      <c r="TVP64" s="473"/>
      <c r="TVQ64" s="473"/>
      <c r="TVR64" s="473"/>
      <c r="TVS64" s="473"/>
      <c r="TVT64" s="473"/>
      <c r="TVU64" s="473"/>
      <c r="TVV64" s="473"/>
      <c r="TVW64" s="473"/>
      <c r="TVX64" s="473"/>
      <c r="TVY64" s="473"/>
      <c r="TVZ64" s="473"/>
      <c r="TWA64" s="473"/>
      <c r="TWB64" s="473"/>
      <c r="TWC64" s="473"/>
      <c r="TWD64" s="473"/>
      <c r="TWE64" s="473"/>
      <c r="TWF64" s="473"/>
      <c r="TWG64" s="473"/>
      <c r="TWH64" s="473"/>
      <c r="TWI64" s="473"/>
      <c r="TWJ64" s="473"/>
      <c r="TWK64" s="473"/>
      <c r="TWL64" s="473"/>
      <c r="TWM64" s="473"/>
      <c r="TWN64" s="473"/>
      <c r="TWO64" s="473"/>
      <c r="TWP64" s="473"/>
      <c r="TWQ64" s="473"/>
      <c r="TWR64" s="473"/>
      <c r="TWS64" s="473"/>
      <c r="TWT64" s="473"/>
      <c r="TWU64" s="473"/>
      <c r="TWV64" s="473"/>
      <c r="TWW64" s="473"/>
      <c r="TWX64" s="473"/>
      <c r="TWY64" s="473"/>
      <c r="TWZ64" s="473"/>
      <c r="TXA64" s="473"/>
      <c r="TXB64" s="473"/>
      <c r="TXC64" s="473"/>
      <c r="TXD64" s="473"/>
      <c r="TXE64" s="473"/>
      <c r="TXF64" s="473"/>
      <c r="TXG64" s="473"/>
      <c r="TXH64" s="473"/>
      <c r="TXI64" s="473"/>
      <c r="TXJ64" s="473"/>
      <c r="TXK64" s="473"/>
      <c r="TXL64" s="473"/>
      <c r="TXM64" s="473"/>
      <c r="TXN64" s="473"/>
      <c r="TXO64" s="473"/>
      <c r="TXP64" s="473"/>
      <c r="TXQ64" s="473"/>
      <c r="TXR64" s="473"/>
      <c r="TXS64" s="473"/>
      <c r="TXT64" s="473"/>
      <c r="TXU64" s="473"/>
      <c r="TXV64" s="473"/>
      <c r="TXW64" s="473"/>
      <c r="TXX64" s="473"/>
      <c r="TXY64" s="473"/>
      <c r="TXZ64" s="473"/>
      <c r="TYA64" s="473"/>
      <c r="TYB64" s="473"/>
      <c r="TYC64" s="473"/>
      <c r="TYD64" s="473"/>
      <c r="TYE64" s="473"/>
      <c r="TYF64" s="473"/>
      <c r="TYG64" s="473"/>
      <c r="TYH64" s="473"/>
      <c r="TYI64" s="473"/>
      <c r="TYJ64" s="473"/>
      <c r="TYK64" s="473"/>
      <c r="TYL64" s="473"/>
      <c r="TYM64" s="473"/>
      <c r="TYN64" s="473"/>
      <c r="TYO64" s="473"/>
      <c r="TYP64" s="473"/>
      <c r="TYQ64" s="473"/>
      <c r="TYR64" s="473"/>
      <c r="TYS64" s="473"/>
      <c r="TYT64" s="473"/>
      <c r="TYU64" s="473"/>
      <c r="TYV64" s="473"/>
      <c r="TYW64" s="473"/>
      <c r="TYX64" s="473"/>
      <c r="TYY64" s="473"/>
      <c r="TYZ64" s="473"/>
      <c r="TZA64" s="473"/>
      <c r="TZB64" s="473"/>
      <c r="TZC64" s="473"/>
      <c r="TZD64" s="473"/>
      <c r="TZE64" s="473"/>
      <c r="TZF64" s="473"/>
      <c r="TZG64" s="473"/>
      <c r="TZH64" s="473"/>
      <c r="TZI64" s="473"/>
      <c r="TZJ64" s="473"/>
      <c r="TZK64" s="473"/>
      <c r="TZL64" s="473"/>
      <c r="TZM64" s="473"/>
      <c r="TZN64" s="473"/>
      <c r="TZO64" s="473"/>
      <c r="TZP64" s="473"/>
      <c r="TZQ64" s="473"/>
      <c r="TZR64" s="473"/>
      <c r="TZS64" s="473"/>
      <c r="TZT64" s="473"/>
      <c r="TZU64" s="473"/>
      <c r="TZV64" s="473"/>
      <c r="TZW64" s="473"/>
      <c r="TZX64" s="473"/>
      <c r="TZY64" s="473"/>
      <c r="TZZ64" s="473"/>
      <c r="UAA64" s="473"/>
      <c r="UAB64" s="473"/>
      <c r="UAC64" s="473"/>
      <c r="UAD64" s="473"/>
      <c r="UAE64" s="473"/>
      <c r="UAF64" s="473"/>
      <c r="UAG64" s="473"/>
      <c r="UAH64" s="473"/>
      <c r="UAI64" s="473"/>
      <c r="UAJ64" s="473"/>
      <c r="UAK64" s="473"/>
      <c r="UAL64" s="473"/>
      <c r="UAM64" s="473"/>
      <c r="UAN64" s="473"/>
      <c r="UAO64" s="473"/>
      <c r="UAP64" s="473"/>
      <c r="UAQ64" s="473"/>
      <c r="UAR64" s="473"/>
      <c r="UAS64" s="473"/>
      <c r="UAT64" s="473"/>
      <c r="UAU64" s="473"/>
      <c r="UAV64" s="473"/>
      <c r="UAW64" s="473"/>
      <c r="UAX64" s="473"/>
      <c r="UAY64" s="473"/>
      <c r="UAZ64" s="473"/>
      <c r="UBA64" s="473"/>
      <c r="UBB64" s="473"/>
      <c r="UBC64" s="473"/>
      <c r="UBD64" s="473"/>
      <c r="UBE64" s="473"/>
      <c r="UBF64" s="473"/>
      <c r="UBG64" s="473"/>
      <c r="UBH64" s="473"/>
      <c r="UBI64" s="473"/>
      <c r="UBJ64" s="473"/>
      <c r="UBK64" s="473"/>
      <c r="UBL64" s="473"/>
      <c r="UBM64" s="473"/>
      <c r="UBN64" s="473"/>
      <c r="UBO64" s="473"/>
      <c r="UBP64" s="473"/>
      <c r="UBQ64" s="473"/>
      <c r="UBR64" s="473"/>
      <c r="UBS64" s="473"/>
      <c r="UBT64" s="473"/>
      <c r="UBU64" s="473"/>
      <c r="UBV64" s="473"/>
      <c r="UBW64" s="473"/>
      <c r="UBX64" s="473"/>
      <c r="UBY64" s="473"/>
      <c r="UBZ64" s="473"/>
      <c r="UCA64" s="473"/>
      <c r="UCB64" s="473"/>
      <c r="UCC64" s="473"/>
      <c r="UCD64" s="473"/>
      <c r="UCE64" s="473"/>
      <c r="UCF64" s="473"/>
      <c r="UCG64" s="473"/>
      <c r="UCH64" s="473"/>
      <c r="UCI64" s="473"/>
      <c r="UCJ64" s="473"/>
      <c r="UCK64" s="473"/>
      <c r="UCL64" s="473"/>
      <c r="UCM64" s="473"/>
      <c r="UCN64" s="473"/>
      <c r="UCO64" s="473"/>
      <c r="UCP64" s="473"/>
      <c r="UCQ64" s="473"/>
      <c r="UCR64" s="473"/>
      <c r="UCS64" s="473"/>
      <c r="UCT64" s="473"/>
      <c r="UCU64" s="473"/>
      <c r="UCV64" s="473"/>
      <c r="UCW64" s="473"/>
      <c r="UCX64" s="473"/>
      <c r="UCY64" s="473"/>
      <c r="UCZ64" s="473"/>
      <c r="UDA64" s="473"/>
      <c r="UDB64" s="473"/>
      <c r="UDC64" s="473"/>
      <c r="UDD64" s="473"/>
      <c r="UDE64" s="473"/>
      <c r="UDF64" s="473"/>
      <c r="UDG64" s="473"/>
      <c r="UDH64" s="473"/>
      <c r="UDI64" s="473"/>
      <c r="UDJ64" s="473"/>
      <c r="UDK64" s="473"/>
      <c r="UDL64" s="473"/>
      <c r="UDM64" s="473"/>
      <c r="UDN64" s="473"/>
      <c r="UDO64" s="473"/>
      <c r="UDP64" s="473"/>
      <c r="UDQ64" s="473"/>
      <c r="UDR64" s="473"/>
      <c r="UDS64" s="473"/>
      <c r="UDT64" s="473"/>
      <c r="UDU64" s="473"/>
      <c r="UDV64" s="473"/>
      <c r="UDW64" s="473"/>
      <c r="UDX64" s="473"/>
      <c r="UDY64" s="473"/>
      <c r="UDZ64" s="473"/>
      <c r="UEA64" s="473"/>
      <c r="UEB64" s="473"/>
      <c r="UEC64" s="473"/>
      <c r="UED64" s="473"/>
      <c r="UEE64" s="473"/>
      <c r="UEF64" s="473"/>
      <c r="UEG64" s="473"/>
      <c r="UEH64" s="473"/>
      <c r="UEI64" s="473"/>
      <c r="UEJ64" s="473"/>
      <c r="UEK64" s="473"/>
      <c r="UEL64" s="473"/>
      <c r="UEM64" s="473"/>
      <c r="UEN64" s="473"/>
      <c r="UEO64" s="473"/>
      <c r="UEP64" s="473"/>
      <c r="UEQ64" s="473"/>
      <c r="UER64" s="473"/>
      <c r="UES64" s="473"/>
      <c r="UET64" s="473"/>
      <c r="UEU64" s="473"/>
      <c r="UEV64" s="473"/>
      <c r="UEW64" s="473"/>
      <c r="UEX64" s="473"/>
      <c r="UEY64" s="473"/>
      <c r="UEZ64" s="473"/>
      <c r="UFA64" s="473"/>
      <c r="UFB64" s="473"/>
      <c r="UFC64" s="473"/>
      <c r="UFD64" s="473"/>
      <c r="UFE64" s="473"/>
      <c r="UFF64" s="473"/>
      <c r="UFG64" s="473"/>
      <c r="UFH64" s="473"/>
      <c r="UFI64" s="473"/>
      <c r="UFJ64" s="473"/>
      <c r="UFK64" s="473"/>
      <c r="UFL64" s="473"/>
      <c r="UFM64" s="473"/>
      <c r="UFN64" s="473"/>
      <c r="UFO64" s="473"/>
      <c r="UFP64" s="473"/>
      <c r="UFQ64" s="473"/>
      <c r="UFR64" s="473"/>
      <c r="UFS64" s="473"/>
      <c r="UFT64" s="473"/>
      <c r="UFU64" s="473"/>
      <c r="UFV64" s="473"/>
      <c r="UFW64" s="473"/>
      <c r="UFX64" s="473"/>
      <c r="UFY64" s="473"/>
      <c r="UFZ64" s="473"/>
      <c r="UGA64" s="473"/>
      <c r="UGB64" s="473"/>
      <c r="UGC64" s="473"/>
      <c r="UGD64" s="473"/>
      <c r="UGE64" s="473"/>
      <c r="UGF64" s="473"/>
      <c r="UGG64" s="473"/>
      <c r="UGH64" s="473"/>
      <c r="UGI64" s="473"/>
      <c r="UGJ64" s="473"/>
      <c r="UGK64" s="473"/>
      <c r="UGL64" s="473"/>
      <c r="UGM64" s="473"/>
      <c r="UGN64" s="473"/>
      <c r="UGO64" s="473"/>
      <c r="UGP64" s="473"/>
      <c r="UGQ64" s="473"/>
      <c r="UGR64" s="473"/>
      <c r="UGS64" s="473"/>
      <c r="UGT64" s="473"/>
      <c r="UGU64" s="473"/>
      <c r="UGV64" s="473"/>
      <c r="UGW64" s="473"/>
      <c r="UGX64" s="473"/>
      <c r="UGY64" s="473"/>
      <c r="UGZ64" s="473"/>
      <c r="UHA64" s="473"/>
      <c r="UHB64" s="473"/>
      <c r="UHC64" s="473"/>
      <c r="UHD64" s="473"/>
      <c r="UHE64" s="473"/>
      <c r="UHF64" s="473"/>
      <c r="UHG64" s="473"/>
      <c r="UHH64" s="473"/>
      <c r="UHI64" s="473"/>
      <c r="UHJ64" s="473"/>
      <c r="UHK64" s="473"/>
      <c r="UHL64" s="473"/>
      <c r="UHM64" s="473"/>
      <c r="UHN64" s="473"/>
      <c r="UHO64" s="473"/>
      <c r="UHP64" s="473"/>
      <c r="UHQ64" s="473"/>
      <c r="UHR64" s="473"/>
      <c r="UHS64" s="473"/>
      <c r="UHT64" s="473"/>
      <c r="UHU64" s="473"/>
      <c r="UHV64" s="473"/>
      <c r="UHW64" s="473"/>
      <c r="UHX64" s="473"/>
      <c r="UHY64" s="473"/>
      <c r="UHZ64" s="473"/>
      <c r="UIA64" s="473"/>
      <c r="UIB64" s="473"/>
      <c r="UIC64" s="473"/>
      <c r="UID64" s="473"/>
      <c r="UIE64" s="473"/>
      <c r="UIF64" s="473"/>
      <c r="UIG64" s="473"/>
      <c r="UIH64" s="473"/>
      <c r="UII64" s="473"/>
      <c r="UIJ64" s="473"/>
      <c r="UIK64" s="473"/>
      <c r="UIL64" s="473"/>
      <c r="UIM64" s="473"/>
      <c r="UIN64" s="473"/>
      <c r="UIO64" s="473"/>
      <c r="UIP64" s="473"/>
      <c r="UIQ64" s="473"/>
      <c r="UIR64" s="473"/>
      <c r="UIS64" s="473"/>
      <c r="UIT64" s="473"/>
      <c r="UIU64" s="473"/>
      <c r="UIV64" s="473"/>
      <c r="UIW64" s="473"/>
      <c r="UIX64" s="473"/>
      <c r="UIY64" s="473"/>
      <c r="UIZ64" s="473"/>
      <c r="UJA64" s="473"/>
      <c r="UJB64" s="473"/>
      <c r="UJC64" s="473"/>
      <c r="UJD64" s="473"/>
      <c r="UJE64" s="473"/>
      <c r="UJF64" s="473"/>
      <c r="UJG64" s="473"/>
      <c r="UJH64" s="473"/>
      <c r="UJI64" s="473"/>
      <c r="UJJ64" s="473"/>
      <c r="UJK64" s="473"/>
      <c r="UJL64" s="473"/>
      <c r="UJM64" s="473"/>
      <c r="UJN64" s="473"/>
      <c r="UJO64" s="473"/>
      <c r="UJP64" s="473"/>
      <c r="UJQ64" s="473"/>
      <c r="UJR64" s="473"/>
      <c r="UJS64" s="473"/>
      <c r="UJT64" s="473"/>
      <c r="UJU64" s="473"/>
      <c r="UJV64" s="473"/>
      <c r="UJW64" s="473"/>
      <c r="UJX64" s="473"/>
      <c r="UJY64" s="473"/>
      <c r="UJZ64" s="473"/>
      <c r="UKA64" s="473"/>
      <c r="UKB64" s="473"/>
      <c r="UKC64" s="473"/>
      <c r="UKD64" s="473"/>
      <c r="UKE64" s="473"/>
      <c r="UKF64" s="473"/>
      <c r="UKG64" s="473"/>
      <c r="UKH64" s="473"/>
      <c r="UKI64" s="473"/>
      <c r="UKJ64" s="473"/>
      <c r="UKK64" s="473"/>
      <c r="UKL64" s="473"/>
      <c r="UKM64" s="473"/>
      <c r="UKN64" s="473"/>
      <c r="UKO64" s="473"/>
      <c r="UKP64" s="473"/>
      <c r="UKQ64" s="473"/>
      <c r="UKR64" s="473"/>
      <c r="UKS64" s="473"/>
      <c r="UKT64" s="473"/>
      <c r="UKU64" s="473"/>
      <c r="UKV64" s="473"/>
      <c r="UKW64" s="473"/>
      <c r="UKX64" s="473"/>
      <c r="UKY64" s="473"/>
      <c r="UKZ64" s="473"/>
      <c r="ULA64" s="473"/>
      <c r="ULB64" s="473"/>
      <c r="ULC64" s="473"/>
      <c r="ULD64" s="473"/>
      <c r="ULE64" s="473"/>
      <c r="ULF64" s="473"/>
      <c r="ULG64" s="473"/>
      <c r="ULH64" s="473"/>
      <c r="ULI64" s="473"/>
      <c r="ULJ64" s="473"/>
      <c r="ULK64" s="473"/>
      <c r="ULL64" s="473"/>
      <c r="ULM64" s="473"/>
      <c r="ULN64" s="473"/>
      <c r="ULO64" s="473"/>
      <c r="ULP64" s="473"/>
      <c r="ULQ64" s="473"/>
      <c r="ULR64" s="473"/>
      <c r="ULS64" s="473"/>
      <c r="ULT64" s="473"/>
      <c r="ULU64" s="473"/>
      <c r="ULV64" s="473"/>
      <c r="ULW64" s="473"/>
      <c r="ULX64" s="473"/>
      <c r="ULY64" s="473"/>
      <c r="ULZ64" s="473"/>
      <c r="UMA64" s="473"/>
      <c r="UMB64" s="473"/>
      <c r="UMC64" s="473"/>
      <c r="UMD64" s="473"/>
      <c r="UME64" s="473"/>
      <c r="UMF64" s="473"/>
      <c r="UMG64" s="473"/>
      <c r="UMH64" s="473"/>
      <c r="UMI64" s="473"/>
      <c r="UMJ64" s="473"/>
      <c r="UMK64" s="473"/>
      <c r="UML64" s="473"/>
      <c r="UMM64" s="473"/>
      <c r="UMN64" s="473"/>
      <c r="UMO64" s="473"/>
      <c r="UMP64" s="473"/>
      <c r="UMQ64" s="473"/>
      <c r="UMR64" s="473"/>
      <c r="UMS64" s="473"/>
      <c r="UMT64" s="473"/>
      <c r="UMU64" s="473"/>
      <c r="UMV64" s="473"/>
      <c r="UMW64" s="473"/>
      <c r="UMX64" s="473"/>
      <c r="UMY64" s="473"/>
      <c r="UMZ64" s="473"/>
      <c r="UNA64" s="473"/>
      <c r="UNB64" s="473"/>
      <c r="UNC64" s="473"/>
      <c r="UND64" s="473"/>
      <c r="UNE64" s="473"/>
      <c r="UNF64" s="473"/>
      <c r="UNG64" s="473"/>
      <c r="UNH64" s="473"/>
      <c r="UNI64" s="473"/>
      <c r="UNJ64" s="473"/>
      <c r="UNK64" s="473"/>
      <c r="UNL64" s="473"/>
      <c r="UNM64" s="473"/>
      <c r="UNN64" s="473"/>
      <c r="UNO64" s="473"/>
      <c r="UNP64" s="473"/>
      <c r="UNQ64" s="473"/>
      <c r="UNR64" s="473"/>
      <c r="UNS64" s="473"/>
      <c r="UNT64" s="473"/>
      <c r="UNU64" s="473"/>
      <c r="UNV64" s="473"/>
      <c r="UNW64" s="473"/>
      <c r="UNX64" s="473"/>
      <c r="UNY64" s="473"/>
      <c r="UNZ64" s="473"/>
      <c r="UOA64" s="473"/>
      <c r="UOB64" s="473"/>
      <c r="UOC64" s="473"/>
      <c r="UOD64" s="473"/>
      <c r="UOE64" s="473"/>
      <c r="UOF64" s="473"/>
      <c r="UOG64" s="473"/>
      <c r="UOH64" s="473"/>
      <c r="UOI64" s="473"/>
      <c r="UOJ64" s="473"/>
      <c r="UOK64" s="473"/>
      <c r="UOL64" s="473"/>
      <c r="UOM64" s="473"/>
      <c r="UON64" s="473"/>
      <c r="UOO64" s="473"/>
      <c r="UOP64" s="473"/>
      <c r="UOQ64" s="473"/>
      <c r="UOR64" s="473"/>
      <c r="UOS64" s="473"/>
      <c r="UOT64" s="473"/>
      <c r="UOU64" s="473"/>
      <c r="UOV64" s="473"/>
      <c r="UOW64" s="473"/>
      <c r="UOX64" s="473"/>
      <c r="UOY64" s="473"/>
      <c r="UOZ64" s="473"/>
      <c r="UPA64" s="473"/>
      <c r="UPB64" s="473"/>
      <c r="UPC64" s="473"/>
      <c r="UPD64" s="473"/>
      <c r="UPE64" s="473"/>
      <c r="UPF64" s="473"/>
      <c r="UPG64" s="473"/>
      <c r="UPH64" s="473"/>
      <c r="UPI64" s="473"/>
      <c r="UPJ64" s="473"/>
      <c r="UPK64" s="473"/>
      <c r="UPL64" s="473"/>
      <c r="UPM64" s="473"/>
      <c r="UPN64" s="473"/>
      <c r="UPO64" s="473"/>
      <c r="UPP64" s="473"/>
      <c r="UPQ64" s="473"/>
      <c r="UPR64" s="473"/>
      <c r="UPS64" s="473"/>
      <c r="UPT64" s="473"/>
      <c r="UPU64" s="473"/>
      <c r="UPV64" s="473"/>
      <c r="UPW64" s="473"/>
      <c r="UPX64" s="473"/>
      <c r="UPY64" s="473"/>
      <c r="UPZ64" s="473"/>
      <c r="UQA64" s="473"/>
      <c r="UQB64" s="473"/>
      <c r="UQC64" s="473"/>
      <c r="UQD64" s="473"/>
      <c r="UQE64" s="473"/>
      <c r="UQF64" s="473"/>
      <c r="UQG64" s="473"/>
      <c r="UQH64" s="473"/>
      <c r="UQI64" s="473"/>
      <c r="UQJ64" s="473"/>
      <c r="UQK64" s="473"/>
      <c r="UQL64" s="473"/>
      <c r="UQM64" s="473"/>
      <c r="UQN64" s="473"/>
      <c r="UQO64" s="473"/>
      <c r="UQP64" s="473"/>
      <c r="UQQ64" s="473"/>
      <c r="UQR64" s="473"/>
      <c r="UQS64" s="473"/>
      <c r="UQT64" s="473"/>
      <c r="UQU64" s="473"/>
      <c r="UQV64" s="473"/>
      <c r="UQW64" s="473"/>
      <c r="UQX64" s="473"/>
      <c r="UQY64" s="473"/>
      <c r="UQZ64" s="473"/>
      <c r="URA64" s="473"/>
      <c r="URB64" s="473"/>
      <c r="URC64" s="473"/>
      <c r="URD64" s="473"/>
      <c r="URE64" s="473"/>
      <c r="URF64" s="473"/>
      <c r="URG64" s="473"/>
      <c r="URH64" s="473"/>
      <c r="URI64" s="473"/>
      <c r="URJ64" s="473"/>
      <c r="URK64" s="473"/>
      <c r="URL64" s="473"/>
      <c r="URM64" s="473"/>
      <c r="URN64" s="473"/>
      <c r="URO64" s="473"/>
      <c r="URP64" s="473"/>
      <c r="URQ64" s="473"/>
      <c r="URR64" s="473"/>
      <c r="URS64" s="473"/>
      <c r="URT64" s="473"/>
      <c r="URU64" s="473"/>
      <c r="URV64" s="473"/>
      <c r="URW64" s="473"/>
      <c r="URX64" s="473"/>
      <c r="URY64" s="473"/>
      <c r="URZ64" s="473"/>
      <c r="USA64" s="473"/>
      <c r="USB64" s="473"/>
      <c r="USC64" s="473"/>
      <c r="USD64" s="473"/>
      <c r="USE64" s="473"/>
      <c r="USF64" s="473"/>
      <c r="USG64" s="473"/>
      <c r="USH64" s="473"/>
      <c r="USI64" s="473"/>
      <c r="USJ64" s="473"/>
      <c r="USK64" s="473"/>
      <c r="USL64" s="473"/>
      <c r="USM64" s="473"/>
      <c r="USN64" s="473"/>
      <c r="USO64" s="473"/>
      <c r="USP64" s="473"/>
      <c r="USQ64" s="473"/>
      <c r="USR64" s="473"/>
      <c r="USS64" s="473"/>
      <c r="UST64" s="473"/>
      <c r="USU64" s="473"/>
      <c r="USV64" s="473"/>
      <c r="USW64" s="473"/>
      <c r="USX64" s="473"/>
      <c r="USY64" s="473"/>
      <c r="USZ64" s="473"/>
      <c r="UTA64" s="473"/>
      <c r="UTB64" s="473"/>
      <c r="UTC64" s="473"/>
      <c r="UTD64" s="473"/>
      <c r="UTE64" s="473"/>
      <c r="UTF64" s="473"/>
      <c r="UTG64" s="473"/>
      <c r="UTH64" s="473"/>
      <c r="UTI64" s="473"/>
      <c r="UTJ64" s="473"/>
      <c r="UTK64" s="473"/>
      <c r="UTL64" s="473"/>
      <c r="UTM64" s="473"/>
      <c r="UTN64" s="473"/>
      <c r="UTO64" s="473"/>
      <c r="UTP64" s="473"/>
      <c r="UTQ64" s="473"/>
      <c r="UTR64" s="473"/>
      <c r="UTS64" s="473"/>
      <c r="UTT64" s="473"/>
      <c r="UTU64" s="473"/>
      <c r="UTV64" s="473"/>
      <c r="UTW64" s="473"/>
      <c r="UTX64" s="473"/>
      <c r="UTY64" s="473"/>
      <c r="UTZ64" s="473"/>
      <c r="UUA64" s="473"/>
      <c r="UUB64" s="473"/>
      <c r="UUC64" s="473"/>
      <c r="UUD64" s="473"/>
      <c r="UUE64" s="473"/>
      <c r="UUF64" s="473"/>
      <c r="UUG64" s="473"/>
      <c r="UUH64" s="473"/>
      <c r="UUI64" s="473"/>
      <c r="UUJ64" s="473"/>
      <c r="UUK64" s="473"/>
      <c r="UUL64" s="473"/>
      <c r="UUM64" s="473"/>
      <c r="UUN64" s="473"/>
      <c r="UUO64" s="473"/>
      <c r="UUP64" s="473"/>
      <c r="UUQ64" s="473"/>
      <c r="UUR64" s="473"/>
      <c r="UUS64" s="473"/>
      <c r="UUT64" s="473"/>
      <c r="UUU64" s="473"/>
      <c r="UUV64" s="473"/>
      <c r="UUW64" s="473"/>
      <c r="UUX64" s="473"/>
      <c r="UUY64" s="473"/>
      <c r="UUZ64" s="473"/>
      <c r="UVA64" s="473"/>
      <c r="UVB64" s="473"/>
      <c r="UVC64" s="473"/>
      <c r="UVD64" s="473"/>
      <c r="UVE64" s="473"/>
      <c r="UVF64" s="473"/>
      <c r="UVG64" s="473"/>
      <c r="UVH64" s="473"/>
      <c r="UVI64" s="473"/>
      <c r="UVJ64" s="473"/>
      <c r="UVK64" s="473"/>
      <c r="UVL64" s="473"/>
      <c r="UVM64" s="473"/>
      <c r="UVN64" s="473"/>
      <c r="UVO64" s="473"/>
      <c r="UVP64" s="473"/>
      <c r="UVQ64" s="473"/>
      <c r="UVR64" s="473"/>
      <c r="UVS64" s="473"/>
      <c r="UVT64" s="473"/>
      <c r="UVU64" s="473"/>
      <c r="UVV64" s="473"/>
      <c r="UVW64" s="473"/>
      <c r="UVX64" s="473"/>
      <c r="UVY64" s="473"/>
      <c r="UVZ64" s="473"/>
      <c r="UWA64" s="473"/>
      <c r="UWB64" s="473"/>
      <c r="UWC64" s="473"/>
      <c r="UWD64" s="473"/>
      <c r="UWE64" s="473"/>
      <c r="UWF64" s="473"/>
      <c r="UWG64" s="473"/>
      <c r="UWH64" s="473"/>
      <c r="UWI64" s="473"/>
      <c r="UWJ64" s="473"/>
      <c r="UWK64" s="473"/>
      <c r="UWL64" s="473"/>
      <c r="UWM64" s="473"/>
      <c r="UWN64" s="473"/>
      <c r="UWO64" s="473"/>
      <c r="UWP64" s="473"/>
      <c r="UWQ64" s="473"/>
      <c r="UWR64" s="473"/>
      <c r="UWS64" s="473"/>
      <c r="UWT64" s="473"/>
      <c r="UWU64" s="473"/>
      <c r="UWV64" s="473"/>
      <c r="UWW64" s="473"/>
      <c r="UWX64" s="473"/>
      <c r="UWY64" s="473"/>
      <c r="UWZ64" s="473"/>
      <c r="UXA64" s="473"/>
      <c r="UXB64" s="473"/>
      <c r="UXC64" s="473"/>
      <c r="UXD64" s="473"/>
      <c r="UXE64" s="473"/>
      <c r="UXF64" s="473"/>
      <c r="UXG64" s="473"/>
      <c r="UXH64" s="473"/>
      <c r="UXI64" s="473"/>
      <c r="UXJ64" s="473"/>
      <c r="UXK64" s="473"/>
      <c r="UXL64" s="473"/>
      <c r="UXM64" s="473"/>
      <c r="UXN64" s="473"/>
      <c r="UXO64" s="473"/>
      <c r="UXP64" s="473"/>
      <c r="UXQ64" s="473"/>
      <c r="UXR64" s="473"/>
      <c r="UXS64" s="473"/>
      <c r="UXT64" s="473"/>
      <c r="UXU64" s="473"/>
      <c r="UXV64" s="473"/>
      <c r="UXW64" s="473"/>
      <c r="UXX64" s="473"/>
      <c r="UXY64" s="473"/>
      <c r="UXZ64" s="473"/>
      <c r="UYA64" s="473"/>
      <c r="UYB64" s="473"/>
      <c r="UYC64" s="473"/>
      <c r="UYD64" s="473"/>
      <c r="UYE64" s="473"/>
      <c r="UYF64" s="473"/>
      <c r="UYG64" s="473"/>
      <c r="UYH64" s="473"/>
      <c r="UYI64" s="473"/>
      <c r="UYJ64" s="473"/>
      <c r="UYK64" s="473"/>
      <c r="UYL64" s="473"/>
      <c r="UYM64" s="473"/>
      <c r="UYN64" s="473"/>
      <c r="UYO64" s="473"/>
      <c r="UYP64" s="473"/>
      <c r="UYQ64" s="473"/>
      <c r="UYR64" s="473"/>
      <c r="UYS64" s="473"/>
      <c r="UYT64" s="473"/>
      <c r="UYU64" s="473"/>
      <c r="UYV64" s="473"/>
      <c r="UYW64" s="473"/>
      <c r="UYX64" s="473"/>
      <c r="UYY64" s="473"/>
      <c r="UYZ64" s="473"/>
      <c r="UZA64" s="473"/>
      <c r="UZB64" s="473"/>
      <c r="UZC64" s="473"/>
      <c r="UZD64" s="473"/>
      <c r="UZE64" s="473"/>
      <c r="UZF64" s="473"/>
      <c r="UZG64" s="473"/>
      <c r="UZH64" s="473"/>
      <c r="UZI64" s="473"/>
      <c r="UZJ64" s="473"/>
      <c r="UZK64" s="473"/>
      <c r="UZL64" s="473"/>
      <c r="UZM64" s="473"/>
      <c r="UZN64" s="473"/>
      <c r="UZO64" s="473"/>
      <c r="UZP64" s="473"/>
      <c r="UZQ64" s="473"/>
      <c r="UZR64" s="473"/>
      <c r="UZS64" s="473"/>
      <c r="UZT64" s="473"/>
      <c r="UZU64" s="473"/>
      <c r="UZV64" s="473"/>
      <c r="UZW64" s="473"/>
      <c r="UZX64" s="473"/>
      <c r="UZY64" s="473"/>
      <c r="UZZ64" s="473"/>
      <c r="VAA64" s="473"/>
      <c r="VAB64" s="473"/>
      <c r="VAC64" s="473"/>
      <c r="VAD64" s="473"/>
      <c r="VAE64" s="473"/>
      <c r="VAF64" s="473"/>
      <c r="VAG64" s="473"/>
      <c r="VAH64" s="473"/>
      <c r="VAI64" s="473"/>
      <c r="VAJ64" s="473"/>
      <c r="VAK64" s="473"/>
      <c r="VAL64" s="473"/>
      <c r="VAM64" s="473"/>
      <c r="VAN64" s="473"/>
      <c r="VAO64" s="473"/>
      <c r="VAP64" s="473"/>
      <c r="VAQ64" s="473"/>
      <c r="VAR64" s="473"/>
      <c r="VAS64" s="473"/>
      <c r="VAT64" s="473"/>
      <c r="VAU64" s="473"/>
      <c r="VAV64" s="473"/>
      <c r="VAW64" s="473"/>
      <c r="VAX64" s="473"/>
      <c r="VAY64" s="473"/>
      <c r="VAZ64" s="473"/>
      <c r="VBA64" s="473"/>
      <c r="VBB64" s="473"/>
      <c r="VBC64" s="473"/>
      <c r="VBD64" s="473"/>
      <c r="VBE64" s="473"/>
      <c r="VBF64" s="473"/>
      <c r="VBG64" s="473"/>
      <c r="VBH64" s="473"/>
      <c r="VBI64" s="473"/>
      <c r="VBJ64" s="473"/>
      <c r="VBK64" s="473"/>
      <c r="VBL64" s="473"/>
      <c r="VBM64" s="473"/>
      <c r="VBN64" s="473"/>
      <c r="VBO64" s="473"/>
      <c r="VBP64" s="473"/>
      <c r="VBQ64" s="473"/>
      <c r="VBR64" s="473"/>
      <c r="VBS64" s="473"/>
      <c r="VBT64" s="473"/>
      <c r="VBU64" s="473"/>
      <c r="VBV64" s="473"/>
      <c r="VBW64" s="473"/>
      <c r="VBX64" s="473"/>
      <c r="VBY64" s="473"/>
      <c r="VBZ64" s="473"/>
      <c r="VCA64" s="473"/>
      <c r="VCB64" s="473"/>
      <c r="VCC64" s="473"/>
      <c r="VCD64" s="473"/>
      <c r="VCE64" s="473"/>
      <c r="VCF64" s="473"/>
      <c r="VCG64" s="473"/>
      <c r="VCH64" s="473"/>
      <c r="VCI64" s="473"/>
      <c r="VCJ64" s="473"/>
      <c r="VCK64" s="473"/>
      <c r="VCL64" s="473"/>
      <c r="VCM64" s="473"/>
      <c r="VCN64" s="473"/>
      <c r="VCO64" s="473"/>
      <c r="VCP64" s="473"/>
      <c r="VCQ64" s="473"/>
      <c r="VCR64" s="473"/>
      <c r="VCS64" s="473"/>
      <c r="VCT64" s="473"/>
      <c r="VCU64" s="473"/>
      <c r="VCV64" s="473"/>
      <c r="VCW64" s="473"/>
      <c r="VCX64" s="473"/>
      <c r="VCY64" s="473"/>
      <c r="VCZ64" s="473"/>
      <c r="VDA64" s="473"/>
      <c r="VDB64" s="473"/>
      <c r="VDC64" s="473"/>
      <c r="VDD64" s="473"/>
      <c r="VDE64" s="473"/>
      <c r="VDF64" s="473"/>
      <c r="VDG64" s="473"/>
      <c r="VDH64" s="473"/>
      <c r="VDI64" s="473"/>
      <c r="VDJ64" s="473"/>
      <c r="VDK64" s="473"/>
      <c r="VDL64" s="473"/>
      <c r="VDM64" s="473"/>
      <c r="VDN64" s="473"/>
      <c r="VDO64" s="473"/>
      <c r="VDP64" s="473"/>
      <c r="VDQ64" s="473"/>
      <c r="VDR64" s="473"/>
      <c r="VDS64" s="473"/>
      <c r="VDT64" s="473"/>
      <c r="VDU64" s="473"/>
      <c r="VDV64" s="473"/>
      <c r="VDW64" s="473"/>
      <c r="VDX64" s="473"/>
      <c r="VDY64" s="473"/>
      <c r="VDZ64" s="473"/>
      <c r="VEA64" s="473"/>
      <c r="VEB64" s="473"/>
      <c r="VEC64" s="473"/>
      <c r="VED64" s="473"/>
      <c r="VEE64" s="473"/>
      <c r="VEF64" s="473"/>
      <c r="VEG64" s="473"/>
      <c r="VEH64" s="473"/>
      <c r="VEI64" s="473"/>
      <c r="VEJ64" s="473"/>
      <c r="VEK64" s="473"/>
      <c r="VEL64" s="473"/>
      <c r="VEM64" s="473"/>
      <c r="VEN64" s="473"/>
      <c r="VEO64" s="473"/>
      <c r="VEP64" s="473"/>
      <c r="VEQ64" s="473"/>
      <c r="VER64" s="473"/>
      <c r="VES64" s="473"/>
      <c r="VET64" s="473"/>
      <c r="VEU64" s="473"/>
      <c r="VEV64" s="473"/>
      <c r="VEW64" s="473"/>
      <c r="VEX64" s="473"/>
      <c r="VEY64" s="473"/>
      <c r="VEZ64" s="473"/>
      <c r="VFA64" s="473"/>
      <c r="VFB64" s="473"/>
      <c r="VFC64" s="473"/>
      <c r="VFD64" s="473"/>
      <c r="VFE64" s="473"/>
      <c r="VFF64" s="473"/>
      <c r="VFG64" s="473"/>
      <c r="VFH64" s="473"/>
      <c r="VFI64" s="473"/>
      <c r="VFJ64" s="473"/>
      <c r="VFK64" s="473"/>
      <c r="VFL64" s="473"/>
      <c r="VFM64" s="473"/>
      <c r="VFN64" s="473"/>
      <c r="VFO64" s="473"/>
      <c r="VFP64" s="473"/>
      <c r="VFQ64" s="473"/>
      <c r="VFR64" s="473"/>
      <c r="VFS64" s="473"/>
      <c r="VFT64" s="473"/>
      <c r="VFU64" s="473"/>
      <c r="VFV64" s="473"/>
      <c r="VFW64" s="473"/>
      <c r="VFX64" s="473"/>
      <c r="VFY64" s="473"/>
      <c r="VFZ64" s="473"/>
      <c r="VGA64" s="473"/>
      <c r="VGB64" s="473"/>
      <c r="VGC64" s="473"/>
      <c r="VGD64" s="473"/>
      <c r="VGE64" s="473"/>
      <c r="VGF64" s="473"/>
      <c r="VGG64" s="473"/>
      <c r="VGH64" s="473"/>
      <c r="VGI64" s="473"/>
      <c r="VGJ64" s="473"/>
      <c r="VGK64" s="473"/>
      <c r="VGL64" s="473"/>
      <c r="VGM64" s="473"/>
      <c r="VGN64" s="473"/>
      <c r="VGO64" s="473"/>
      <c r="VGP64" s="473"/>
      <c r="VGQ64" s="473"/>
      <c r="VGR64" s="473"/>
      <c r="VGS64" s="473"/>
      <c r="VGT64" s="473"/>
      <c r="VGU64" s="473"/>
      <c r="VGV64" s="473"/>
      <c r="VGW64" s="473"/>
      <c r="VGX64" s="473"/>
      <c r="VGY64" s="473"/>
      <c r="VGZ64" s="473"/>
      <c r="VHA64" s="473"/>
      <c r="VHB64" s="473"/>
      <c r="VHC64" s="473"/>
      <c r="VHD64" s="473"/>
      <c r="VHE64" s="473"/>
      <c r="VHF64" s="473"/>
      <c r="VHG64" s="473"/>
      <c r="VHH64" s="473"/>
      <c r="VHI64" s="473"/>
      <c r="VHJ64" s="473"/>
      <c r="VHK64" s="473"/>
      <c r="VHL64" s="473"/>
      <c r="VHM64" s="473"/>
      <c r="VHN64" s="473"/>
      <c r="VHO64" s="473"/>
      <c r="VHP64" s="473"/>
      <c r="VHQ64" s="473"/>
      <c r="VHR64" s="473"/>
      <c r="VHS64" s="473"/>
      <c r="VHT64" s="473"/>
      <c r="VHU64" s="473"/>
      <c r="VHV64" s="473"/>
      <c r="VHW64" s="473"/>
      <c r="VHX64" s="473"/>
      <c r="VHY64" s="473"/>
      <c r="VHZ64" s="473"/>
      <c r="VIA64" s="473"/>
      <c r="VIB64" s="473"/>
      <c r="VIC64" s="473"/>
      <c r="VID64" s="473"/>
      <c r="VIE64" s="473"/>
      <c r="VIF64" s="473"/>
      <c r="VIG64" s="473"/>
      <c r="VIH64" s="473"/>
      <c r="VII64" s="473"/>
      <c r="VIJ64" s="473"/>
      <c r="VIK64" s="473"/>
      <c r="VIL64" s="473"/>
      <c r="VIM64" s="473"/>
      <c r="VIN64" s="473"/>
      <c r="VIO64" s="473"/>
      <c r="VIP64" s="473"/>
      <c r="VIQ64" s="473"/>
      <c r="VIR64" s="473"/>
      <c r="VIS64" s="473"/>
      <c r="VIT64" s="473"/>
      <c r="VIU64" s="473"/>
      <c r="VIV64" s="473"/>
      <c r="VIW64" s="473"/>
      <c r="VIX64" s="473"/>
      <c r="VIY64" s="473"/>
      <c r="VIZ64" s="473"/>
      <c r="VJA64" s="473"/>
      <c r="VJB64" s="473"/>
      <c r="VJC64" s="473"/>
      <c r="VJD64" s="473"/>
      <c r="VJE64" s="473"/>
      <c r="VJF64" s="473"/>
      <c r="VJG64" s="473"/>
      <c r="VJH64" s="473"/>
      <c r="VJI64" s="473"/>
      <c r="VJJ64" s="473"/>
      <c r="VJK64" s="473"/>
      <c r="VJL64" s="473"/>
      <c r="VJM64" s="473"/>
      <c r="VJN64" s="473"/>
      <c r="VJO64" s="473"/>
      <c r="VJP64" s="473"/>
      <c r="VJQ64" s="473"/>
      <c r="VJR64" s="473"/>
      <c r="VJS64" s="473"/>
      <c r="VJT64" s="473"/>
      <c r="VJU64" s="473"/>
      <c r="VJV64" s="473"/>
      <c r="VJW64" s="473"/>
      <c r="VJX64" s="473"/>
      <c r="VJY64" s="473"/>
      <c r="VJZ64" s="473"/>
      <c r="VKA64" s="473"/>
      <c r="VKB64" s="473"/>
      <c r="VKC64" s="473"/>
      <c r="VKD64" s="473"/>
      <c r="VKE64" s="473"/>
      <c r="VKF64" s="473"/>
      <c r="VKG64" s="473"/>
      <c r="VKH64" s="473"/>
      <c r="VKI64" s="473"/>
      <c r="VKJ64" s="473"/>
      <c r="VKK64" s="473"/>
      <c r="VKL64" s="473"/>
      <c r="VKM64" s="473"/>
      <c r="VKN64" s="473"/>
      <c r="VKO64" s="473"/>
      <c r="VKP64" s="473"/>
      <c r="VKQ64" s="473"/>
      <c r="VKR64" s="473"/>
      <c r="VKS64" s="473"/>
      <c r="VKT64" s="473"/>
      <c r="VKU64" s="473"/>
      <c r="VKV64" s="473"/>
      <c r="VKW64" s="473"/>
      <c r="VKX64" s="473"/>
      <c r="VKY64" s="473"/>
      <c r="VKZ64" s="473"/>
      <c r="VLA64" s="473"/>
      <c r="VLB64" s="473"/>
      <c r="VLC64" s="473"/>
      <c r="VLD64" s="473"/>
      <c r="VLE64" s="473"/>
      <c r="VLF64" s="473"/>
      <c r="VLG64" s="473"/>
      <c r="VLH64" s="473"/>
      <c r="VLI64" s="473"/>
      <c r="VLJ64" s="473"/>
      <c r="VLK64" s="473"/>
      <c r="VLL64" s="473"/>
      <c r="VLM64" s="473"/>
      <c r="VLN64" s="473"/>
      <c r="VLO64" s="473"/>
      <c r="VLP64" s="473"/>
      <c r="VLQ64" s="473"/>
      <c r="VLR64" s="473"/>
      <c r="VLS64" s="473"/>
      <c r="VLT64" s="473"/>
      <c r="VLU64" s="473"/>
      <c r="VLV64" s="473"/>
      <c r="VLW64" s="473"/>
      <c r="VLX64" s="473"/>
      <c r="VLY64" s="473"/>
      <c r="VLZ64" s="473"/>
      <c r="VMA64" s="473"/>
      <c r="VMB64" s="473"/>
      <c r="VMC64" s="473"/>
      <c r="VMD64" s="473"/>
      <c r="VME64" s="473"/>
      <c r="VMF64" s="473"/>
      <c r="VMG64" s="473"/>
      <c r="VMH64" s="473"/>
      <c r="VMI64" s="473"/>
      <c r="VMJ64" s="473"/>
      <c r="VMK64" s="473"/>
      <c r="VML64" s="473"/>
      <c r="VMM64" s="473"/>
      <c r="VMN64" s="473"/>
      <c r="VMO64" s="473"/>
      <c r="VMP64" s="473"/>
      <c r="VMQ64" s="473"/>
      <c r="VMR64" s="473"/>
      <c r="VMS64" s="473"/>
      <c r="VMT64" s="473"/>
      <c r="VMU64" s="473"/>
      <c r="VMV64" s="473"/>
      <c r="VMW64" s="473"/>
      <c r="VMX64" s="473"/>
      <c r="VMY64" s="473"/>
      <c r="VMZ64" s="473"/>
      <c r="VNA64" s="473"/>
      <c r="VNB64" s="473"/>
      <c r="VNC64" s="473"/>
      <c r="VND64" s="473"/>
      <c r="VNE64" s="473"/>
      <c r="VNF64" s="473"/>
      <c r="VNG64" s="473"/>
      <c r="VNH64" s="473"/>
      <c r="VNI64" s="473"/>
      <c r="VNJ64" s="473"/>
      <c r="VNK64" s="473"/>
      <c r="VNL64" s="473"/>
      <c r="VNM64" s="473"/>
      <c r="VNN64" s="473"/>
      <c r="VNO64" s="473"/>
      <c r="VNP64" s="473"/>
      <c r="VNQ64" s="473"/>
      <c r="VNR64" s="473"/>
      <c r="VNS64" s="473"/>
      <c r="VNT64" s="473"/>
      <c r="VNU64" s="473"/>
      <c r="VNV64" s="473"/>
      <c r="VNW64" s="473"/>
      <c r="VNX64" s="473"/>
      <c r="VNY64" s="473"/>
      <c r="VNZ64" s="473"/>
      <c r="VOA64" s="473"/>
      <c r="VOB64" s="473"/>
      <c r="VOC64" s="473"/>
      <c r="VOD64" s="473"/>
      <c r="VOE64" s="473"/>
      <c r="VOF64" s="473"/>
      <c r="VOG64" s="473"/>
      <c r="VOH64" s="473"/>
      <c r="VOI64" s="473"/>
      <c r="VOJ64" s="473"/>
      <c r="VOK64" s="473"/>
      <c r="VOL64" s="473"/>
      <c r="VOM64" s="473"/>
      <c r="VON64" s="473"/>
      <c r="VOO64" s="473"/>
      <c r="VOP64" s="473"/>
      <c r="VOQ64" s="473"/>
      <c r="VOR64" s="473"/>
      <c r="VOS64" s="473"/>
      <c r="VOT64" s="473"/>
      <c r="VOU64" s="473"/>
      <c r="VOV64" s="473"/>
      <c r="VOW64" s="473"/>
      <c r="VOX64" s="473"/>
      <c r="VOY64" s="473"/>
      <c r="VOZ64" s="473"/>
      <c r="VPA64" s="473"/>
      <c r="VPB64" s="473"/>
      <c r="VPC64" s="473"/>
      <c r="VPD64" s="473"/>
      <c r="VPE64" s="473"/>
      <c r="VPF64" s="473"/>
      <c r="VPG64" s="473"/>
      <c r="VPH64" s="473"/>
      <c r="VPI64" s="473"/>
      <c r="VPJ64" s="473"/>
      <c r="VPK64" s="473"/>
      <c r="VPL64" s="473"/>
      <c r="VPM64" s="473"/>
      <c r="VPN64" s="473"/>
      <c r="VPO64" s="473"/>
      <c r="VPP64" s="473"/>
      <c r="VPQ64" s="473"/>
      <c r="VPR64" s="473"/>
      <c r="VPS64" s="473"/>
      <c r="VPT64" s="473"/>
      <c r="VPU64" s="473"/>
      <c r="VPV64" s="473"/>
      <c r="VPW64" s="473"/>
      <c r="VPX64" s="473"/>
      <c r="VPY64" s="473"/>
      <c r="VPZ64" s="473"/>
      <c r="VQA64" s="473"/>
      <c r="VQB64" s="473"/>
      <c r="VQC64" s="473"/>
      <c r="VQD64" s="473"/>
      <c r="VQE64" s="473"/>
      <c r="VQF64" s="473"/>
      <c r="VQG64" s="473"/>
      <c r="VQH64" s="473"/>
      <c r="VQI64" s="473"/>
      <c r="VQJ64" s="473"/>
      <c r="VQK64" s="473"/>
      <c r="VQL64" s="473"/>
      <c r="VQM64" s="473"/>
      <c r="VQN64" s="473"/>
      <c r="VQO64" s="473"/>
      <c r="VQP64" s="473"/>
      <c r="VQQ64" s="473"/>
      <c r="VQR64" s="473"/>
      <c r="VQS64" s="473"/>
      <c r="VQT64" s="473"/>
      <c r="VQU64" s="473"/>
      <c r="VQV64" s="473"/>
      <c r="VQW64" s="473"/>
      <c r="VQX64" s="473"/>
      <c r="VQY64" s="473"/>
      <c r="VQZ64" s="473"/>
      <c r="VRA64" s="473"/>
      <c r="VRB64" s="473"/>
      <c r="VRC64" s="473"/>
      <c r="VRD64" s="473"/>
      <c r="VRE64" s="473"/>
      <c r="VRF64" s="473"/>
      <c r="VRG64" s="473"/>
      <c r="VRH64" s="473"/>
      <c r="VRI64" s="473"/>
      <c r="VRJ64" s="473"/>
      <c r="VRK64" s="473"/>
      <c r="VRL64" s="473"/>
      <c r="VRM64" s="473"/>
      <c r="VRN64" s="473"/>
      <c r="VRO64" s="473"/>
      <c r="VRP64" s="473"/>
      <c r="VRQ64" s="473"/>
      <c r="VRR64" s="473"/>
      <c r="VRS64" s="473"/>
      <c r="VRT64" s="473"/>
      <c r="VRU64" s="473"/>
      <c r="VRV64" s="473"/>
      <c r="VRW64" s="473"/>
      <c r="VRX64" s="473"/>
      <c r="VRY64" s="473"/>
      <c r="VRZ64" s="473"/>
      <c r="VSA64" s="473"/>
      <c r="VSB64" s="473"/>
      <c r="VSC64" s="473"/>
      <c r="VSD64" s="473"/>
      <c r="VSE64" s="473"/>
      <c r="VSF64" s="473"/>
      <c r="VSG64" s="473"/>
      <c r="VSH64" s="473"/>
      <c r="VSI64" s="473"/>
      <c r="VSJ64" s="473"/>
      <c r="VSK64" s="473"/>
      <c r="VSL64" s="473"/>
      <c r="VSM64" s="473"/>
      <c r="VSN64" s="473"/>
      <c r="VSO64" s="473"/>
      <c r="VSP64" s="473"/>
      <c r="VSQ64" s="473"/>
      <c r="VSR64" s="473"/>
      <c r="VSS64" s="473"/>
      <c r="VST64" s="473"/>
      <c r="VSU64" s="473"/>
      <c r="VSV64" s="473"/>
      <c r="VSW64" s="473"/>
      <c r="VSX64" s="473"/>
      <c r="VSY64" s="473"/>
      <c r="VSZ64" s="473"/>
      <c r="VTA64" s="473"/>
      <c r="VTB64" s="473"/>
      <c r="VTC64" s="473"/>
      <c r="VTD64" s="473"/>
      <c r="VTE64" s="473"/>
      <c r="VTF64" s="473"/>
      <c r="VTG64" s="473"/>
      <c r="VTH64" s="473"/>
      <c r="VTI64" s="473"/>
      <c r="VTJ64" s="473"/>
      <c r="VTK64" s="473"/>
      <c r="VTL64" s="473"/>
      <c r="VTM64" s="473"/>
      <c r="VTN64" s="473"/>
      <c r="VTO64" s="473"/>
      <c r="VTP64" s="473"/>
      <c r="VTQ64" s="473"/>
      <c r="VTR64" s="473"/>
      <c r="VTS64" s="473"/>
      <c r="VTT64" s="473"/>
      <c r="VTU64" s="473"/>
      <c r="VTV64" s="473"/>
      <c r="VTW64" s="473"/>
      <c r="VTX64" s="473"/>
      <c r="VTY64" s="473"/>
      <c r="VTZ64" s="473"/>
      <c r="VUA64" s="473"/>
      <c r="VUB64" s="473"/>
      <c r="VUC64" s="473"/>
      <c r="VUD64" s="473"/>
      <c r="VUE64" s="473"/>
      <c r="VUF64" s="473"/>
      <c r="VUG64" s="473"/>
      <c r="VUH64" s="473"/>
      <c r="VUI64" s="473"/>
      <c r="VUJ64" s="473"/>
      <c r="VUK64" s="473"/>
      <c r="VUL64" s="473"/>
      <c r="VUM64" s="473"/>
      <c r="VUN64" s="473"/>
      <c r="VUO64" s="473"/>
      <c r="VUP64" s="473"/>
      <c r="VUQ64" s="473"/>
      <c r="VUR64" s="473"/>
      <c r="VUS64" s="473"/>
      <c r="VUT64" s="473"/>
      <c r="VUU64" s="473"/>
      <c r="VUV64" s="473"/>
      <c r="VUW64" s="473"/>
      <c r="VUX64" s="473"/>
      <c r="VUY64" s="473"/>
      <c r="VUZ64" s="473"/>
      <c r="VVA64" s="473"/>
      <c r="VVB64" s="473"/>
      <c r="VVC64" s="473"/>
      <c r="VVD64" s="473"/>
      <c r="VVE64" s="473"/>
      <c r="VVF64" s="473"/>
      <c r="VVG64" s="473"/>
      <c r="VVH64" s="473"/>
      <c r="VVI64" s="473"/>
      <c r="VVJ64" s="473"/>
      <c r="VVK64" s="473"/>
      <c r="VVL64" s="473"/>
      <c r="VVM64" s="473"/>
      <c r="VVN64" s="473"/>
      <c r="VVO64" s="473"/>
      <c r="VVP64" s="473"/>
      <c r="VVQ64" s="473"/>
      <c r="VVR64" s="473"/>
      <c r="VVS64" s="473"/>
      <c r="VVT64" s="473"/>
      <c r="VVU64" s="473"/>
      <c r="VVV64" s="473"/>
      <c r="VVW64" s="473"/>
      <c r="VVX64" s="473"/>
      <c r="VVY64" s="473"/>
      <c r="VVZ64" s="473"/>
      <c r="VWA64" s="473"/>
      <c r="VWB64" s="473"/>
      <c r="VWC64" s="473"/>
      <c r="VWD64" s="473"/>
      <c r="VWE64" s="473"/>
      <c r="VWF64" s="473"/>
      <c r="VWG64" s="473"/>
      <c r="VWH64" s="473"/>
      <c r="VWI64" s="473"/>
      <c r="VWJ64" s="473"/>
      <c r="VWK64" s="473"/>
      <c r="VWL64" s="473"/>
      <c r="VWM64" s="473"/>
      <c r="VWN64" s="473"/>
      <c r="VWO64" s="473"/>
      <c r="VWP64" s="473"/>
      <c r="VWQ64" s="473"/>
      <c r="VWR64" s="473"/>
      <c r="VWS64" s="473"/>
      <c r="VWT64" s="473"/>
      <c r="VWU64" s="473"/>
      <c r="VWV64" s="473"/>
      <c r="VWW64" s="473"/>
      <c r="VWX64" s="473"/>
      <c r="VWY64" s="473"/>
      <c r="VWZ64" s="473"/>
      <c r="VXA64" s="473"/>
      <c r="VXB64" s="473"/>
      <c r="VXC64" s="473"/>
      <c r="VXD64" s="473"/>
      <c r="VXE64" s="473"/>
      <c r="VXF64" s="473"/>
      <c r="VXG64" s="473"/>
      <c r="VXH64" s="473"/>
      <c r="VXI64" s="473"/>
      <c r="VXJ64" s="473"/>
      <c r="VXK64" s="473"/>
      <c r="VXL64" s="473"/>
      <c r="VXM64" s="473"/>
      <c r="VXN64" s="473"/>
      <c r="VXO64" s="473"/>
      <c r="VXP64" s="473"/>
      <c r="VXQ64" s="473"/>
      <c r="VXR64" s="473"/>
      <c r="VXS64" s="473"/>
      <c r="VXT64" s="473"/>
      <c r="VXU64" s="473"/>
      <c r="VXV64" s="473"/>
      <c r="VXW64" s="473"/>
      <c r="VXX64" s="473"/>
      <c r="VXY64" s="473"/>
      <c r="VXZ64" s="473"/>
      <c r="VYA64" s="473"/>
      <c r="VYB64" s="473"/>
      <c r="VYC64" s="473"/>
      <c r="VYD64" s="473"/>
      <c r="VYE64" s="473"/>
      <c r="VYF64" s="473"/>
      <c r="VYG64" s="473"/>
      <c r="VYH64" s="473"/>
      <c r="VYI64" s="473"/>
      <c r="VYJ64" s="473"/>
      <c r="VYK64" s="473"/>
      <c r="VYL64" s="473"/>
      <c r="VYM64" s="473"/>
      <c r="VYN64" s="473"/>
      <c r="VYO64" s="473"/>
      <c r="VYP64" s="473"/>
      <c r="VYQ64" s="473"/>
      <c r="VYR64" s="473"/>
      <c r="VYS64" s="473"/>
      <c r="VYT64" s="473"/>
      <c r="VYU64" s="473"/>
      <c r="VYV64" s="473"/>
      <c r="VYW64" s="473"/>
      <c r="VYX64" s="473"/>
      <c r="VYY64" s="473"/>
      <c r="VYZ64" s="473"/>
      <c r="VZA64" s="473"/>
      <c r="VZB64" s="473"/>
      <c r="VZC64" s="473"/>
      <c r="VZD64" s="473"/>
      <c r="VZE64" s="473"/>
      <c r="VZF64" s="473"/>
      <c r="VZG64" s="473"/>
      <c r="VZH64" s="473"/>
      <c r="VZI64" s="473"/>
      <c r="VZJ64" s="473"/>
      <c r="VZK64" s="473"/>
      <c r="VZL64" s="473"/>
      <c r="VZM64" s="473"/>
      <c r="VZN64" s="473"/>
      <c r="VZO64" s="473"/>
      <c r="VZP64" s="473"/>
      <c r="VZQ64" s="473"/>
      <c r="VZR64" s="473"/>
      <c r="VZS64" s="473"/>
      <c r="VZT64" s="473"/>
      <c r="VZU64" s="473"/>
      <c r="VZV64" s="473"/>
      <c r="VZW64" s="473"/>
      <c r="VZX64" s="473"/>
      <c r="VZY64" s="473"/>
      <c r="VZZ64" s="473"/>
      <c r="WAA64" s="473"/>
      <c r="WAB64" s="473"/>
      <c r="WAC64" s="473"/>
      <c r="WAD64" s="473"/>
      <c r="WAE64" s="473"/>
      <c r="WAF64" s="473"/>
      <c r="WAG64" s="473"/>
      <c r="WAH64" s="473"/>
      <c r="WAI64" s="473"/>
      <c r="WAJ64" s="473"/>
      <c r="WAK64" s="473"/>
      <c r="WAL64" s="473"/>
      <c r="WAM64" s="473"/>
      <c r="WAN64" s="473"/>
      <c r="WAO64" s="473"/>
      <c r="WAP64" s="473"/>
      <c r="WAQ64" s="473"/>
      <c r="WAR64" s="473"/>
      <c r="WAS64" s="473"/>
      <c r="WAT64" s="473"/>
      <c r="WAU64" s="473"/>
      <c r="WAV64" s="473"/>
      <c r="WAW64" s="473"/>
      <c r="WAX64" s="473"/>
      <c r="WAY64" s="473"/>
      <c r="WAZ64" s="473"/>
      <c r="WBA64" s="473"/>
      <c r="WBB64" s="473"/>
      <c r="WBC64" s="473"/>
      <c r="WBD64" s="473"/>
      <c r="WBE64" s="473"/>
      <c r="WBF64" s="473"/>
      <c r="WBG64" s="473"/>
      <c r="WBH64" s="473"/>
      <c r="WBI64" s="473"/>
      <c r="WBJ64" s="473"/>
      <c r="WBK64" s="473"/>
      <c r="WBL64" s="473"/>
      <c r="WBM64" s="473"/>
      <c r="WBN64" s="473"/>
      <c r="WBO64" s="473"/>
      <c r="WBP64" s="473"/>
      <c r="WBQ64" s="473"/>
      <c r="WBR64" s="473"/>
      <c r="WBS64" s="473"/>
      <c r="WBT64" s="473"/>
      <c r="WBU64" s="473"/>
      <c r="WBV64" s="473"/>
      <c r="WBW64" s="473"/>
      <c r="WBX64" s="473"/>
      <c r="WBY64" s="473"/>
      <c r="WBZ64" s="473"/>
      <c r="WCA64" s="473"/>
      <c r="WCB64" s="473"/>
      <c r="WCC64" s="473"/>
      <c r="WCD64" s="473"/>
      <c r="WCE64" s="473"/>
      <c r="WCF64" s="473"/>
      <c r="WCG64" s="473"/>
      <c r="WCH64" s="473"/>
      <c r="WCI64" s="473"/>
      <c r="WCJ64" s="473"/>
      <c r="WCK64" s="473"/>
      <c r="WCL64" s="473"/>
      <c r="WCM64" s="473"/>
      <c r="WCN64" s="473"/>
      <c r="WCO64" s="473"/>
      <c r="WCP64" s="473"/>
      <c r="WCQ64" s="473"/>
      <c r="WCR64" s="473"/>
      <c r="WCS64" s="473"/>
      <c r="WCT64" s="473"/>
      <c r="WCU64" s="473"/>
      <c r="WCV64" s="473"/>
      <c r="WCW64" s="473"/>
      <c r="WCX64" s="473"/>
      <c r="WCY64" s="473"/>
      <c r="WCZ64" s="473"/>
      <c r="WDA64" s="473"/>
      <c r="WDB64" s="473"/>
      <c r="WDC64" s="473"/>
      <c r="WDD64" s="473"/>
      <c r="WDE64" s="473"/>
      <c r="WDF64" s="473"/>
      <c r="WDG64" s="473"/>
      <c r="WDH64" s="473"/>
      <c r="WDI64" s="473"/>
      <c r="WDJ64" s="473"/>
      <c r="WDK64" s="473"/>
      <c r="WDL64" s="473"/>
      <c r="WDM64" s="473"/>
      <c r="WDN64" s="473"/>
      <c r="WDO64" s="473"/>
      <c r="WDP64" s="473"/>
      <c r="WDQ64" s="473"/>
      <c r="WDR64" s="473"/>
      <c r="WDS64" s="473"/>
      <c r="WDT64" s="473"/>
      <c r="WDU64" s="473"/>
      <c r="WDV64" s="473"/>
      <c r="WDW64" s="473"/>
      <c r="WDX64" s="473"/>
      <c r="WDY64" s="473"/>
      <c r="WDZ64" s="473"/>
      <c r="WEA64" s="473"/>
      <c r="WEB64" s="473"/>
      <c r="WEC64" s="473"/>
      <c r="WED64" s="473"/>
      <c r="WEE64" s="473"/>
      <c r="WEF64" s="473"/>
      <c r="WEG64" s="473"/>
      <c r="WEH64" s="473"/>
      <c r="WEI64" s="473"/>
      <c r="WEJ64" s="473"/>
      <c r="WEK64" s="473"/>
      <c r="WEL64" s="473"/>
      <c r="WEM64" s="473"/>
      <c r="WEN64" s="473"/>
      <c r="WEO64" s="473"/>
      <c r="WEP64" s="473"/>
      <c r="WEQ64" s="473"/>
      <c r="WER64" s="473"/>
      <c r="WES64" s="473"/>
      <c r="WET64" s="473"/>
      <c r="WEU64" s="473"/>
      <c r="WEV64" s="473"/>
      <c r="WEW64" s="473"/>
      <c r="WEX64" s="473"/>
      <c r="WEY64" s="473"/>
      <c r="WEZ64" s="473"/>
      <c r="WFA64" s="473"/>
      <c r="WFB64" s="473"/>
      <c r="WFC64" s="473"/>
      <c r="WFD64" s="473"/>
      <c r="WFE64" s="473"/>
      <c r="WFF64" s="473"/>
      <c r="WFG64" s="473"/>
      <c r="WFH64" s="473"/>
      <c r="WFI64" s="473"/>
      <c r="WFJ64" s="473"/>
      <c r="WFK64" s="473"/>
      <c r="WFL64" s="473"/>
      <c r="WFM64" s="473"/>
      <c r="WFN64" s="473"/>
      <c r="WFO64" s="473"/>
      <c r="WFP64" s="473"/>
      <c r="WFQ64" s="473"/>
      <c r="WFR64" s="473"/>
      <c r="WFS64" s="473"/>
      <c r="WFT64" s="473"/>
      <c r="WFU64" s="473"/>
      <c r="WFV64" s="473"/>
      <c r="WFW64" s="473"/>
      <c r="WFX64" s="473"/>
      <c r="WFY64" s="473"/>
      <c r="WFZ64" s="473"/>
      <c r="WGA64" s="473"/>
      <c r="WGB64" s="473"/>
      <c r="WGC64" s="473"/>
      <c r="WGD64" s="473"/>
      <c r="WGE64" s="473"/>
      <c r="WGF64" s="473"/>
      <c r="WGG64" s="473"/>
      <c r="WGH64" s="473"/>
      <c r="WGI64" s="473"/>
      <c r="WGJ64" s="473"/>
      <c r="WGK64" s="473"/>
      <c r="WGL64" s="473"/>
      <c r="WGM64" s="473"/>
      <c r="WGN64" s="473"/>
      <c r="WGO64" s="473"/>
      <c r="WGP64" s="473"/>
      <c r="WGQ64" s="473"/>
      <c r="WGR64" s="473"/>
      <c r="WGS64" s="473"/>
      <c r="WGT64" s="473"/>
      <c r="WGU64" s="473"/>
      <c r="WGV64" s="473"/>
      <c r="WGW64" s="473"/>
      <c r="WGX64" s="473"/>
      <c r="WGY64" s="473"/>
      <c r="WGZ64" s="473"/>
      <c r="WHA64" s="473"/>
      <c r="WHB64" s="473"/>
      <c r="WHC64" s="473"/>
      <c r="WHD64" s="473"/>
      <c r="WHE64" s="473"/>
      <c r="WHF64" s="473"/>
      <c r="WHG64" s="473"/>
      <c r="WHH64" s="473"/>
      <c r="WHI64" s="473"/>
      <c r="WHJ64" s="473"/>
      <c r="WHK64" s="473"/>
      <c r="WHL64" s="473"/>
      <c r="WHM64" s="473"/>
      <c r="WHN64" s="473"/>
      <c r="WHO64" s="473"/>
      <c r="WHP64" s="473"/>
      <c r="WHQ64" s="473"/>
      <c r="WHR64" s="473"/>
      <c r="WHS64" s="473"/>
      <c r="WHT64" s="473"/>
      <c r="WHU64" s="473"/>
      <c r="WHV64" s="473"/>
      <c r="WHW64" s="473"/>
      <c r="WHX64" s="473"/>
      <c r="WHY64" s="473"/>
      <c r="WHZ64" s="473"/>
      <c r="WIA64" s="473"/>
      <c r="WIB64" s="473"/>
      <c r="WIC64" s="473"/>
      <c r="WID64" s="473"/>
      <c r="WIE64" s="473"/>
      <c r="WIF64" s="473"/>
      <c r="WIG64" s="473"/>
      <c r="WIH64" s="473"/>
      <c r="WII64" s="473"/>
      <c r="WIJ64" s="473"/>
      <c r="WIK64" s="473"/>
      <c r="WIL64" s="473"/>
      <c r="WIM64" s="473"/>
      <c r="WIN64" s="473"/>
      <c r="WIO64" s="473"/>
      <c r="WIP64" s="473"/>
      <c r="WIQ64" s="473"/>
      <c r="WIR64" s="473"/>
      <c r="WIS64" s="473"/>
      <c r="WIT64" s="473"/>
      <c r="WIU64" s="473"/>
      <c r="WIV64" s="473"/>
      <c r="WIW64" s="473"/>
      <c r="WIX64" s="473"/>
      <c r="WIY64" s="473"/>
      <c r="WIZ64" s="473"/>
      <c r="WJA64" s="473"/>
      <c r="WJB64" s="473"/>
      <c r="WJC64" s="473"/>
      <c r="WJD64" s="473"/>
      <c r="WJE64" s="473"/>
      <c r="WJF64" s="473"/>
      <c r="WJG64" s="473"/>
      <c r="WJH64" s="473"/>
      <c r="WJI64" s="473"/>
      <c r="WJJ64" s="473"/>
      <c r="WJK64" s="473"/>
      <c r="WJL64" s="473"/>
      <c r="WJM64" s="473"/>
      <c r="WJN64" s="473"/>
      <c r="WJO64" s="473"/>
      <c r="WJP64" s="473"/>
      <c r="WJQ64" s="473"/>
      <c r="WJR64" s="473"/>
      <c r="WJS64" s="473"/>
      <c r="WJT64" s="473"/>
      <c r="WJU64" s="473"/>
      <c r="WJV64" s="473"/>
      <c r="WJW64" s="473"/>
      <c r="WJX64" s="473"/>
      <c r="WJY64" s="473"/>
      <c r="WJZ64" s="473"/>
      <c r="WKA64" s="473"/>
      <c r="WKB64" s="473"/>
      <c r="WKC64" s="473"/>
      <c r="WKD64" s="473"/>
      <c r="WKE64" s="473"/>
      <c r="WKF64" s="473"/>
      <c r="WKG64" s="473"/>
      <c r="WKH64" s="473"/>
      <c r="WKI64" s="473"/>
      <c r="WKJ64" s="473"/>
      <c r="WKK64" s="473"/>
      <c r="WKL64" s="473"/>
      <c r="WKM64" s="473"/>
      <c r="WKN64" s="473"/>
      <c r="WKO64" s="473"/>
      <c r="WKP64" s="473"/>
      <c r="WKQ64" s="473"/>
      <c r="WKR64" s="473"/>
      <c r="WKS64" s="473"/>
      <c r="WKT64" s="473"/>
      <c r="WKU64" s="473"/>
      <c r="WKV64" s="473"/>
      <c r="WKW64" s="473"/>
      <c r="WKX64" s="473"/>
      <c r="WKY64" s="473"/>
      <c r="WKZ64" s="473"/>
      <c r="WLA64" s="473"/>
      <c r="WLB64" s="473"/>
      <c r="WLC64" s="473"/>
      <c r="WLD64" s="473"/>
      <c r="WLE64" s="473"/>
      <c r="WLF64" s="473"/>
      <c r="WLG64" s="473"/>
      <c r="WLH64" s="473"/>
      <c r="WLI64" s="473"/>
      <c r="WLJ64" s="473"/>
      <c r="WLK64" s="473"/>
      <c r="WLL64" s="473"/>
      <c r="WLM64" s="473"/>
      <c r="WLN64" s="473"/>
      <c r="WLO64" s="473"/>
      <c r="WLP64" s="473"/>
      <c r="WLQ64" s="473"/>
      <c r="WLR64" s="473"/>
      <c r="WLS64" s="473"/>
      <c r="WLT64" s="473"/>
      <c r="WLU64" s="473"/>
      <c r="WLV64" s="473"/>
      <c r="WLW64" s="473"/>
      <c r="WLX64" s="473"/>
      <c r="WLY64" s="473"/>
      <c r="WLZ64" s="473"/>
      <c r="WMA64" s="473"/>
      <c r="WMB64" s="473"/>
      <c r="WMC64" s="473"/>
      <c r="WMD64" s="473"/>
      <c r="WME64" s="473"/>
      <c r="WMF64" s="473"/>
      <c r="WMG64" s="473"/>
      <c r="WMH64" s="473"/>
      <c r="WMI64" s="473"/>
      <c r="WMJ64" s="473"/>
      <c r="WMK64" s="473"/>
      <c r="WML64" s="473"/>
      <c r="WMM64" s="473"/>
      <c r="WMN64" s="473"/>
      <c r="WMO64" s="473"/>
      <c r="WMP64" s="473"/>
      <c r="WMQ64" s="473"/>
      <c r="WMR64" s="473"/>
      <c r="WMS64" s="473"/>
      <c r="WMT64" s="473"/>
      <c r="WMU64" s="473"/>
      <c r="WMV64" s="473"/>
      <c r="WMW64" s="473"/>
      <c r="WMX64" s="473"/>
      <c r="WMY64" s="473"/>
      <c r="WMZ64" s="473"/>
      <c r="WNA64" s="473"/>
      <c r="WNB64" s="473"/>
      <c r="WNC64" s="473"/>
      <c r="WND64" s="473"/>
      <c r="WNE64" s="473"/>
      <c r="WNF64" s="473"/>
      <c r="WNG64" s="473"/>
      <c r="WNH64" s="473"/>
      <c r="WNI64" s="473"/>
      <c r="WNJ64" s="473"/>
      <c r="WNK64" s="473"/>
      <c r="WNL64" s="473"/>
      <c r="WNM64" s="473"/>
      <c r="WNN64" s="473"/>
      <c r="WNO64" s="473"/>
      <c r="WNP64" s="473"/>
      <c r="WNQ64" s="473"/>
      <c r="WNR64" s="473"/>
      <c r="WNS64" s="473"/>
      <c r="WNT64" s="473"/>
      <c r="WNU64" s="473"/>
      <c r="WNV64" s="473"/>
      <c r="WNW64" s="473"/>
      <c r="WNX64" s="473"/>
      <c r="WNY64" s="473"/>
      <c r="WNZ64" s="473"/>
      <c r="WOA64" s="473"/>
      <c r="WOB64" s="473"/>
      <c r="WOC64" s="473"/>
      <c r="WOD64" s="473"/>
      <c r="WOE64" s="473"/>
      <c r="WOF64" s="473"/>
      <c r="WOG64" s="473"/>
      <c r="WOH64" s="473"/>
      <c r="WOI64" s="473"/>
      <c r="WOJ64" s="473"/>
      <c r="WOK64" s="473"/>
      <c r="WOL64" s="473"/>
      <c r="WOM64" s="473"/>
      <c r="WON64" s="473"/>
      <c r="WOO64" s="473"/>
      <c r="WOP64" s="473"/>
      <c r="WOQ64" s="473"/>
      <c r="WOR64" s="473"/>
      <c r="WOS64" s="473"/>
      <c r="WOT64" s="473"/>
      <c r="WOU64" s="473"/>
      <c r="WOV64" s="473"/>
      <c r="WOW64" s="473"/>
      <c r="WOX64" s="473"/>
      <c r="WOY64" s="473"/>
      <c r="WOZ64" s="473"/>
      <c r="WPA64" s="473"/>
      <c r="WPB64" s="473"/>
      <c r="WPC64" s="473"/>
      <c r="WPD64" s="473"/>
      <c r="WPE64" s="473"/>
      <c r="WPF64" s="473"/>
      <c r="WPG64" s="473"/>
      <c r="WPH64" s="473"/>
      <c r="WPI64" s="473"/>
      <c r="WPJ64" s="473"/>
      <c r="WPK64" s="473"/>
      <c r="WPL64" s="473"/>
      <c r="WPM64" s="473"/>
      <c r="WPN64" s="473"/>
      <c r="WPO64" s="473"/>
      <c r="WPP64" s="473"/>
      <c r="WPQ64" s="473"/>
      <c r="WPR64" s="473"/>
      <c r="WPS64" s="473"/>
      <c r="WPT64" s="473"/>
      <c r="WPU64" s="473"/>
      <c r="WPV64" s="473"/>
      <c r="WPW64" s="473"/>
      <c r="WPX64" s="473"/>
      <c r="WPY64" s="473"/>
      <c r="WPZ64" s="473"/>
      <c r="WQA64" s="473"/>
      <c r="WQB64" s="473"/>
      <c r="WQC64" s="473"/>
      <c r="WQD64" s="473"/>
      <c r="WQE64" s="473"/>
      <c r="WQF64" s="473"/>
      <c r="WQG64" s="473"/>
      <c r="WQH64" s="473"/>
      <c r="WQI64" s="473"/>
      <c r="WQJ64" s="473"/>
      <c r="WQK64" s="473"/>
      <c r="WQL64" s="473"/>
      <c r="WQM64" s="473"/>
      <c r="WQN64" s="473"/>
      <c r="WQO64" s="473"/>
      <c r="WQP64" s="473"/>
      <c r="WQQ64" s="473"/>
      <c r="WQR64" s="473"/>
      <c r="WQS64" s="473"/>
      <c r="WQT64" s="473"/>
      <c r="WQU64" s="473"/>
      <c r="WQV64" s="473"/>
      <c r="WQW64" s="473"/>
      <c r="WQX64" s="473"/>
      <c r="WQY64" s="473"/>
      <c r="WQZ64" s="473"/>
      <c r="WRA64" s="473"/>
      <c r="WRB64" s="473"/>
      <c r="WRC64" s="473"/>
      <c r="WRD64" s="473"/>
      <c r="WRE64" s="473"/>
      <c r="WRF64" s="473"/>
      <c r="WRG64" s="473"/>
      <c r="WRH64" s="473"/>
      <c r="WRI64" s="473"/>
      <c r="WRJ64" s="473"/>
      <c r="WRK64" s="473"/>
      <c r="WRL64" s="473"/>
      <c r="WRM64" s="473"/>
      <c r="WRN64" s="473"/>
      <c r="WRO64" s="473"/>
      <c r="WRP64" s="473"/>
      <c r="WRQ64" s="473"/>
      <c r="WRR64" s="473"/>
      <c r="WRS64" s="473"/>
      <c r="WRT64" s="473"/>
      <c r="WRU64" s="473"/>
      <c r="WRV64" s="473"/>
      <c r="WRW64" s="473"/>
      <c r="WRX64" s="473"/>
      <c r="WRY64" s="473"/>
      <c r="WRZ64" s="473"/>
      <c r="WSA64" s="473"/>
      <c r="WSB64" s="473"/>
      <c r="WSC64" s="473"/>
      <c r="WSD64" s="473"/>
      <c r="WSE64" s="473"/>
      <c r="WSF64" s="473"/>
      <c r="WSG64" s="473"/>
      <c r="WSH64" s="473"/>
      <c r="WSI64" s="473"/>
      <c r="WSJ64" s="473"/>
      <c r="WSK64" s="473"/>
      <c r="WSL64" s="473"/>
      <c r="WSM64" s="473"/>
      <c r="WSN64" s="473"/>
      <c r="WSO64" s="473"/>
      <c r="WSP64" s="473"/>
      <c r="WSQ64" s="473"/>
      <c r="WSR64" s="473"/>
      <c r="WSS64" s="473"/>
      <c r="WST64" s="473"/>
      <c r="WSU64" s="473"/>
      <c r="WSV64" s="473"/>
      <c r="WSW64" s="473"/>
      <c r="WSX64" s="473"/>
      <c r="WSY64" s="473"/>
      <c r="WSZ64" s="473"/>
      <c r="WTA64" s="473"/>
      <c r="WTB64" s="473"/>
      <c r="WTC64" s="473"/>
      <c r="WTD64" s="473"/>
      <c r="WTE64" s="473"/>
      <c r="WTF64" s="473"/>
      <c r="WTG64" s="473"/>
      <c r="WTH64" s="473"/>
      <c r="WTI64" s="473"/>
      <c r="WTJ64" s="473"/>
      <c r="WTK64" s="473"/>
      <c r="WTL64" s="473"/>
      <c r="WTM64" s="473"/>
      <c r="WTN64" s="473"/>
      <c r="WTO64" s="473"/>
      <c r="WTP64" s="473"/>
      <c r="WTQ64" s="473"/>
      <c r="WTR64" s="473"/>
      <c r="WTS64" s="473"/>
      <c r="WTT64" s="473"/>
      <c r="WTU64" s="473"/>
      <c r="WTV64" s="473"/>
      <c r="WTW64" s="473"/>
      <c r="WTX64" s="473"/>
      <c r="WTY64" s="473"/>
      <c r="WTZ64" s="473"/>
      <c r="WUA64" s="473"/>
      <c r="WUB64" s="473"/>
      <c r="WUC64" s="473"/>
      <c r="WUD64" s="473"/>
      <c r="WUE64" s="473"/>
      <c r="WUF64" s="473"/>
      <c r="WUG64" s="473"/>
      <c r="WUH64" s="473"/>
      <c r="WUI64" s="473"/>
      <c r="WUJ64" s="473"/>
      <c r="WUK64" s="473"/>
      <c r="WUL64" s="473"/>
      <c r="WUM64" s="473"/>
      <c r="WUN64" s="473"/>
      <c r="WUO64" s="473"/>
      <c r="WUP64" s="473"/>
      <c r="WUQ64" s="473"/>
      <c r="WUR64" s="473"/>
      <c r="WUS64" s="473"/>
      <c r="WUT64" s="473"/>
      <c r="WUU64" s="473"/>
      <c r="WUV64" s="473"/>
      <c r="WUW64" s="473"/>
      <c r="WUX64" s="473"/>
      <c r="WUY64" s="473"/>
      <c r="WUZ64" s="473"/>
      <c r="WVA64" s="473"/>
      <c r="WVB64" s="473"/>
      <c r="WVC64" s="473"/>
      <c r="WVD64" s="473"/>
      <c r="WVE64" s="473"/>
      <c r="WVF64" s="473"/>
      <c r="WVG64" s="473"/>
      <c r="WVH64" s="473"/>
      <c r="WVI64" s="473"/>
      <c r="WVJ64" s="473"/>
      <c r="WVK64" s="473"/>
      <c r="WVL64" s="473"/>
      <c r="WVM64" s="473"/>
      <c r="WVN64" s="473"/>
      <c r="WVO64" s="473"/>
      <c r="WVP64" s="473"/>
      <c r="WVQ64" s="473"/>
      <c r="WVR64" s="473"/>
      <c r="WVS64" s="473"/>
      <c r="WVT64" s="473"/>
      <c r="WVU64" s="473"/>
      <c r="WVV64" s="473"/>
      <c r="WVW64" s="473"/>
      <c r="WVX64" s="473"/>
      <c r="WVY64" s="473"/>
      <c r="WVZ64" s="473"/>
      <c r="WWA64" s="473"/>
      <c r="WWB64" s="473"/>
      <c r="WWC64" s="473"/>
      <c r="WWD64" s="473"/>
      <c r="WWE64" s="473"/>
      <c r="WWF64" s="473"/>
      <c r="WWG64" s="473"/>
      <c r="WWH64" s="473"/>
      <c r="WWI64" s="473"/>
      <c r="WWJ64" s="473"/>
      <c r="WWK64" s="473"/>
      <c r="WWL64" s="473"/>
      <c r="WWM64" s="473"/>
      <c r="WWN64" s="473"/>
      <c r="WWO64" s="473"/>
      <c r="WWP64" s="473"/>
      <c r="WWQ64" s="473"/>
      <c r="WWR64" s="473"/>
      <c r="WWS64" s="473"/>
      <c r="WWT64" s="473"/>
      <c r="WWU64" s="473"/>
      <c r="WWV64" s="473"/>
      <c r="WWW64" s="473"/>
      <c r="WWX64" s="473"/>
      <c r="WWY64" s="473"/>
      <c r="WWZ64" s="473"/>
      <c r="WXA64" s="473"/>
      <c r="WXB64" s="473"/>
      <c r="WXC64" s="473"/>
      <c r="WXD64" s="473"/>
      <c r="WXE64" s="473"/>
      <c r="WXF64" s="473"/>
      <c r="WXG64" s="473"/>
      <c r="WXH64" s="473"/>
      <c r="WXI64" s="473"/>
      <c r="WXJ64" s="473"/>
      <c r="WXK64" s="473"/>
      <c r="WXL64" s="473"/>
      <c r="WXM64" s="473"/>
      <c r="WXN64" s="473"/>
      <c r="WXO64" s="473"/>
      <c r="WXP64" s="473"/>
      <c r="WXQ64" s="473"/>
      <c r="WXR64" s="473"/>
      <c r="WXS64" s="473"/>
      <c r="WXT64" s="473"/>
      <c r="WXU64" s="473"/>
      <c r="WXV64" s="473"/>
      <c r="WXW64" s="473"/>
      <c r="WXX64" s="473"/>
      <c r="WXY64" s="473"/>
      <c r="WXZ64" s="473"/>
      <c r="WYA64" s="473"/>
      <c r="WYB64" s="473"/>
      <c r="WYC64" s="473"/>
      <c r="WYD64" s="473"/>
      <c r="WYE64" s="473"/>
      <c r="WYF64" s="473"/>
      <c r="WYG64" s="473"/>
      <c r="WYH64" s="473"/>
      <c r="WYI64" s="473"/>
      <c r="WYJ64" s="473"/>
      <c r="WYK64" s="473"/>
      <c r="WYL64" s="473"/>
      <c r="WYM64" s="473"/>
      <c r="WYN64" s="473"/>
      <c r="WYO64" s="473"/>
      <c r="WYP64" s="473"/>
      <c r="WYQ64" s="473"/>
      <c r="WYR64" s="473"/>
      <c r="WYS64" s="473"/>
      <c r="WYT64" s="473"/>
      <c r="WYU64" s="473"/>
      <c r="WYV64" s="473"/>
      <c r="WYW64" s="473"/>
      <c r="WYX64" s="473"/>
      <c r="WYY64" s="473"/>
      <c r="WYZ64" s="473"/>
      <c r="WZA64" s="473"/>
      <c r="WZB64" s="473"/>
      <c r="WZC64" s="473"/>
      <c r="WZD64" s="473"/>
      <c r="WZE64" s="473"/>
      <c r="WZF64" s="473"/>
      <c r="WZG64" s="473"/>
      <c r="WZH64" s="473"/>
      <c r="WZI64" s="473"/>
      <c r="WZJ64" s="473"/>
      <c r="WZK64" s="473"/>
      <c r="WZL64" s="473"/>
      <c r="WZM64" s="473"/>
      <c r="WZN64" s="473"/>
      <c r="WZO64" s="473"/>
      <c r="WZP64" s="473"/>
      <c r="WZQ64" s="473"/>
      <c r="WZR64" s="473"/>
      <c r="WZS64" s="473"/>
      <c r="WZT64" s="473"/>
      <c r="WZU64" s="473"/>
      <c r="WZV64" s="473"/>
      <c r="WZW64" s="473"/>
      <c r="WZX64" s="473"/>
      <c r="WZY64" s="473"/>
      <c r="WZZ64" s="473"/>
      <c r="XAA64" s="473"/>
      <c r="XAB64" s="473"/>
      <c r="XAC64" s="473"/>
      <c r="XAD64" s="473"/>
      <c r="XAE64" s="473"/>
      <c r="XAF64" s="473"/>
      <c r="XAG64" s="473"/>
      <c r="XAH64" s="473"/>
      <c r="XAI64" s="473"/>
      <c r="XAJ64" s="473"/>
      <c r="XAK64" s="473"/>
      <c r="XAL64" s="473"/>
      <c r="XAM64" s="473"/>
      <c r="XAN64" s="473"/>
      <c r="XAO64" s="473"/>
      <c r="XAP64" s="473"/>
      <c r="XAQ64" s="473"/>
      <c r="XAR64" s="473"/>
      <c r="XAS64" s="473"/>
      <c r="XAT64" s="473"/>
      <c r="XAU64" s="473"/>
      <c r="XAV64" s="473"/>
      <c r="XAW64" s="473"/>
      <c r="XAX64" s="473"/>
      <c r="XAY64" s="473"/>
      <c r="XAZ64" s="473"/>
      <c r="XBA64" s="473"/>
      <c r="XBB64" s="473"/>
      <c r="XBC64" s="473"/>
      <c r="XBD64" s="473"/>
      <c r="XBE64" s="473"/>
      <c r="XBF64" s="473"/>
      <c r="XBG64" s="473"/>
      <c r="XBH64" s="473"/>
      <c r="XBI64" s="473"/>
      <c r="XBJ64" s="473"/>
      <c r="XBK64" s="473"/>
      <c r="XBL64" s="473"/>
      <c r="XBM64" s="473"/>
      <c r="XBN64" s="473"/>
      <c r="XBO64" s="473"/>
      <c r="XBP64" s="473"/>
      <c r="XBQ64" s="473"/>
      <c r="XBR64" s="473"/>
      <c r="XBS64" s="473"/>
      <c r="XBT64" s="473"/>
      <c r="XBU64" s="473"/>
      <c r="XBV64" s="473"/>
      <c r="XBW64" s="473"/>
      <c r="XBX64" s="473"/>
      <c r="XBY64" s="473"/>
      <c r="XBZ64" s="473"/>
      <c r="XCA64" s="473"/>
      <c r="XCB64" s="473"/>
      <c r="XCC64" s="473"/>
      <c r="XCD64" s="473"/>
      <c r="XCE64" s="473"/>
      <c r="XCF64" s="473"/>
      <c r="XCG64" s="473"/>
      <c r="XCH64" s="473"/>
      <c r="XCI64" s="473"/>
      <c r="XCJ64" s="473"/>
      <c r="XCK64" s="473"/>
      <c r="XCL64" s="473"/>
      <c r="XCM64" s="473"/>
      <c r="XCN64" s="473"/>
      <c r="XCO64" s="473"/>
      <c r="XCP64" s="473"/>
      <c r="XCQ64" s="473"/>
      <c r="XCR64" s="473"/>
      <c r="XCS64" s="473"/>
      <c r="XCT64" s="473"/>
      <c r="XCU64" s="473"/>
      <c r="XCV64" s="473"/>
      <c r="XCW64" s="473"/>
      <c r="XCX64" s="473"/>
      <c r="XCY64" s="473"/>
      <c r="XCZ64" s="473"/>
      <c r="XDA64" s="473"/>
      <c r="XDB64" s="473"/>
      <c r="XDC64" s="473"/>
      <c r="XDD64" s="473"/>
      <c r="XDE64" s="473"/>
      <c r="XDF64" s="473"/>
      <c r="XDG64" s="473"/>
      <c r="XDH64" s="473"/>
      <c r="XDI64" s="473"/>
      <c r="XDJ64" s="473"/>
      <c r="XDK64" s="473"/>
      <c r="XDL64" s="473"/>
      <c r="XDM64" s="473"/>
      <c r="XDN64" s="473"/>
      <c r="XDO64" s="473"/>
      <c r="XDP64" s="473"/>
      <c r="XDQ64" s="473"/>
      <c r="XDR64" s="473"/>
      <c r="XDS64" s="473"/>
      <c r="XDT64" s="473"/>
      <c r="XDU64" s="473"/>
      <c r="XDV64" s="473"/>
      <c r="XDW64" s="473"/>
      <c r="XDX64" s="473"/>
      <c r="XDY64" s="473"/>
      <c r="XDZ64" s="473"/>
      <c r="XEA64" s="473"/>
      <c r="XEB64" s="473"/>
      <c r="XEC64" s="473"/>
      <c r="XED64" s="473"/>
      <c r="XEE64" s="473"/>
      <c r="XEF64" s="473"/>
      <c r="XEG64" s="473"/>
      <c r="XEH64" s="473"/>
      <c r="XEI64" s="473"/>
      <c r="XEJ64" s="473"/>
      <c r="XEK64" s="473"/>
      <c r="XEL64" s="473"/>
      <c r="XEM64" s="473"/>
      <c r="XEN64" s="473"/>
      <c r="XEO64" s="473"/>
      <c r="XEP64" s="473"/>
      <c r="XEQ64" s="473"/>
      <c r="XER64" s="473"/>
      <c r="XES64" s="473"/>
      <c r="XET64" s="473"/>
      <c r="XEU64" s="473"/>
      <c r="XEV64" s="473"/>
      <c r="XEW64" s="473"/>
      <c r="XEX64" s="473"/>
      <c r="XEY64" s="473"/>
      <c r="XEZ64" s="473"/>
      <c r="XFA64" s="478"/>
      <c r="XFB64" s="473"/>
      <c r="XFC64" s="473"/>
      <c r="XFD64" s="473"/>
    </row>
    <row r="65" spans="1:26" s="382" customFormat="1">
      <c r="A65" s="473" t="s">
        <v>2172</v>
      </c>
      <c r="B65" s="473"/>
      <c r="C65" s="473"/>
      <c r="D65" s="473"/>
      <c r="E65" s="473"/>
      <c r="F65" s="474" t="s">
        <v>2552</v>
      </c>
      <c r="G65" s="484" t="s">
        <v>187</v>
      </c>
      <c r="H65" s="382" t="s">
        <v>259</v>
      </c>
      <c r="I65" s="479">
        <v>43799</v>
      </c>
      <c r="J65" s="382" t="s">
        <v>2553</v>
      </c>
      <c r="K65" s="382" t="s">
        <v>2554</v>
      </c>
      <c r="L65" s="382" t="s">
        <v>2270</v>
      </c>
      <c r="M65" s="382" t="s">
        <v>2555</v>
      </c>
      <c r="N65" s="382">
        <v>4016</v>
      </c>
      <c r="O65" s="382" t="s">
        <v>10</v>
      </c>
      <c r="P65" s="382">
        <v>5197.6400000000003</v>
      </c>
      <c r="Q65" s="382" t="s">
        <v>399</v>
      </c>
      <c r="R65" s="382" t="s">
        <v>2540</v>
      </c>
      <c r="S65" s="382" t="s">
        <v>307</v>
      </c>
      <c r="T65" s="382" t="s">
        <v>2168</v>
      </c>
      <c r="U65" s="382" t="s">
        <v>2168</v>
      </c>
      <c r="V65" s="382" t="s">
        <v>61</v>
      </c>
      <c r="W65" s="382" t="s">
        <v>240</v>
      </c>
      <c r="X65" s="382" t="s">
        <v>2272</v>
      </c>
      <c r="Y65" s="382">
        <v>4658.92</v>
      </c>
      <c r="Z65" s="382">
        <f t="shared" si="0"/>
        <v>5197.6400000000003</v>
      </c>
    </row>
    <row r="66" spans="1:26">
      <c r="A66" s="473" t="s">
        <v>2172</v>
      </c>
      <c r="B66" s="473"/>
      <c r="C66" s="473"/>
      <c r="D66" s="473"/>
      <c r="E66" s="473"/>
      <c r="F66" s="474" t="s">
        <v>2561</v>
      </c>
      <c r="G66" s="473" t="s">
        <v>182</v>
      </c>
      <c r="H66" s="473" t="s">
        <v>259</v>
      </c>
      <c r="I66" s="478">
        <v>43830</v>
      </c>
      <c r="J66" s="473" t="s">
        <v>2562</v>
      </c>
      <c r="K66" s="473" t="s">
        <v>2563</v>
      </c>
      <c r="L66" s="473" t="s">
        <v>2499</v>
      </c>
      <c r="M66" s="473" t="s">
        <v>2564</v>
      </c>
      <c r="N66" s="473">
        <v>365.82</v>
      </c>
      <c r="O66" s="473" t="s">
        <v>10</v>
      </c>
      <c r="P66" s="473">
        <v>450</v>
      </c>
      <c r="Q66" s="473" t="s">
        <v>306</v>
      </c>
      <c r="R66" s="473" t="s">
        <v>2184</v>
      </c>
      <c r="S66" s="473" t="s">
        <v>307</v>
      </c>
      <c r="T66" s="473" t="s">
        <v>2168</v>
      </c>
      <c r="U66" s="473" t="s">
        <v>351</v>
      </c>
      <c r="V66" s="473" t="s">
        <v>61</v>
      </c>
      <c r="W66" s="473" t="s">
        <v>240</v>
      </c>
      <c r="X66" s="473" t="s">
        <v>302</v>
      </c>
      <c r="Y66" s="473">
        <v>429.47</v>
      </c>
      <c r="Z66" s="473">
        <f t="shared" si="0"/>
        <v>450</v>
      </c>
    </row>
    <row r="67" spans="1:26">
      <c r="A67" s="473" t="s">
        <v>2172</v>
      </c>
      <c r="B67" s="473"/>
      <c r="C67" s="473"/>
      <c r="D67" s="473"/>
      <c r="E67" s="473"/>
      <c r="F67" s="474" t="s">
        <v>2565</v>
      </c>
      <c r="G67" s="473" t="s">
        <v>182</v>
      </c>
      <c r="H67" s="473" t="s">
        <v>259</v>
      </c>
      <c r="I67" s="478">
        <v>43830</v>
      </c>
      <c r="J67" s="473" t="s">
        <v>2562</v>
      </c>
      <c r="K67" s="473" t="s">
        <v>2566</v>
      </c>
      <c r="L67" s="473" t="s">
        <v>2499</v>
      </c>
      <c r="M67" s="473" t="s">
        <v>2567</v>
      </c>
      <c r="N67" s="473">
        <v>85.36</v>
      </c>
      <c r="O67" s="473" t="s">
        <v>10</v>
      </c>
      <c r="P67" s="473">
        <v>105</v>
      </c>
      <c r="Q67" s="473" t="s">
        <v>306</v>
      </c>
      <c r="R67" s="473" t="s">
        <v>2184</v>
      </c>
      <c r="S67" s="473" t="s">
        <v>307</v>
      </c>
      <c r="T67" s="473" t="s">
        <v>2168</v>
      </c>
      <c r="U67" s="473" t="s">
        <v>351</v>
      </c>
      <c r="V67" s="473" t="s">
        <v>61</v>
      </c>
      <c r="W67" s="473" t="s">
        <v>240</v>
      </c>
      <c r="X67" s="473" t="s">
        <v>302</v>
      </c>
      <c r="Y67" s="473">
        <v>100.21</v>
      </c>
      <c r="Z67" s="473">
        <f t="shared" si="0"/>
        <v>105</v>
      </c>
    </row>
    <row r="68" spans="1:26">
      <c r="A68" s="473" t="s">
        <v>2172</v>
      </c>
      <c r="B68" s="473"/>
      <c r="C68" s="473"/>
      <c r="D68" s="473"/>
      <c r="E68" s="473"/>
      <c r="F68" s="474" t="s">
        <v>2568</v>
      </c>
      <c r="G68" s="473" t="s">
        <v>182</v>
      </c>
      <c r="H68" s="473" t="s">
        <v>259</v>
      </c>
      <c r="I68" s="478">
        <v>43830</v>
      </c>
      <c r="J68" s="473" t="s">
        <v>2562</v>
      </c>
      <c r="K68" s="473" t="s">
        <v>2569</v>
      </c>
      <c r="L68" s="473" t="s">
        <v>2499</v>
      </c>
      <c r="M68" s="473" t="s">
        <v>2570</v>
      </c>
      <c r="N68" s="473">
        <v>85.36</v>
      </c>
      <c r="O68" s="473" t="s">
        <v>10</v>
      </c>
      <c r="P68" s="473">
        <v>105</v>
      </c>
      <c r="Q68" s="473" t="s">
        <v>306</v>
      </c>
      <c r="R68" s="473" t="s">
        <v>2184</v>
      </c>
      <c r="S68" s="473" t="s">
        <v>307</v>
      </c>
      <c r="T68" s="473" t="s">
        <v>2168</v>
      </c>
      <c r="U68" s="473" t="s">
        <v>351</v>
      </c>
      <c r="V68" s="473" t="s">
        <v>61</v>
      </c>
      <c r="W68" s="473" t="s">
        <v>240</v>
      </c>
      <c r="X68" s="473" t="s">
        <v>302</v>
      </c>
      <c r="Y68" s="473">
        <v>100.21</v>
      </c>
      <c r="Z68" s="473">
        <f t="shared" si="0"/>
        <v>105</v>
      </c>
    </row>
    <row r="69" spans="1:26">
      <c r="A69" s="473" t="s">
        <v>2172</v>
      </c>
      <c r="B69" s="473"/>
      <c r="C69" s="473"/>
      <c r="D69" s="473"/>
      <c r="E69" s="473"/>
      <c r="F69" s="474" t="s">
        <v>2571</v>
      </c>
      <c r="G69" s="473" t="s">
        <v>182</v>
      </c>
      <c r="H69" s="473" t="s">
        <v>259</v>
      </c>
      <c r="I69" s="478">
        <v>43830</v>
      </c>
      <c r="J69" s="473" t="s">
        <v>2562</v>
      </c>
      <c r="K69" s="473" t="s">
        <v>2572</v>
      </c>
      <c r="L69" s="473" t="s">
        <v>2499</v>
      </c>
      <c r="M69" s="473" t="s">
        <v>2570</v>
      </c>
      <c r="N69" s="473">
        <v>16.260000000000002</v>
      </c>
      <c r="O69" s="473" t="s">
        <v>10</v>
      </c>
      <c r="P69" s="473">
        <v>20</v>
      </c>
      <c r="Q69" s="473" t="s">
        <v>306</v>
      </c>
      <c r="R69" s="473" t="s">
        <v>2184</v>
      </c>
      <c r="S69" s="473" t="s">
        <v>307</v>
      </c>
      <c r="T69" s="473" t="s">
        <v>2168</v>
      </c>
      <c r="U69" s="473" t="s">
        <v>351</v>
      </c>
      <c r="V69" s="473" t="s">
        <v>61</v>
      </c>
      <c r="W69" s="473" t="s">
        <v>240</v>
      </c>
      <c r="X69" s="473" t="s">
        <v>302</v>
      </c>
      <c r="Y69" s="473">
        <v>19.09</v>
      </c>
      <c r="Z69" s="473">
        <f t="shared" si="0"/>
        <v>20</v>
      </c>
    </row>
    <row r="70" spans="1:26">
      <c r="A70" s="473" t="s">
        <v>2172</v>
      </c>
      <c r="B70" s="473"/>
      <c r="C70" s="473"/>
      <c r="D70" s="473"/>
      <c r="E70" s="473"/>
      <c r="F70" s="474" t="s">
        <v>2573</v>
      </c>
      <c r="G70" s="473" t="s">
        <v>182</v>
      </c>
      <c r="H70" s="473" t="s">
        <v>259</v>
      </c>
      <c r="I70" s="478">
        <v>43830</v>
      </c>
      <c r="J70" s="473" t="s">
        <v>2562</v>
      </c>
      <c r="K70" s="473" t="s">
        <v>2572</v>
      </c>
      <c r="L70" s="473" t="s">
        <v>2499</v>
      </c>
      <c r="M70" s="473" t="s">
        <v>2570</v>
      </c>
      <c r="N70" s="473">
        <v>16.260000000000002</v>
      </c>
      <c r="O70" s="473" t="s">
        <v>10</v>
      </c>
      <c r="P70" s="473">
        <v>20</v>
      </c>
      <c r="Q70" s="473" t="s">
        <v>306</v>
      </c>
      <c r="R70" s="473" t="s">
        <v>2184</v>
      </c>
      <c r="S70" s="473" t="s">
        <v>307</v>
      </c>
      <c r="T70" s="473" t="s">
        <v>2168</v>
      </c>
      <c r="U70" s="473" t="s">
        <v>351</v>
      </c>
      <c r="V70" s="473" t="s">
        <v>61</v>
      </c>
      <c r="W70" s="473" t="s">
        <v>240</v>
      </c>
      <c r="X70" s="473" t="s">
        <v>302</v>
      </c>
      <c r="Y70" s="473">
        <v>19.09</v>
      </c>
      <c r="Z70" s="473">
        <f t="shared" si="0"/>
        <v>20</v>
      </c>
    </row>
    <row r="71" spans="1:26">
      <c r="A71" s="473" t="s">
        <v>2172</v>
      </c>
      <c r="B71" s="473"/>
      <c r="C71" s="473"/>
      <c r="D71" s="473"/>
      <c r="E71" s="473"/>
      <c r="F71" s="474" t="s">
        <v>2574</v>
      </c>
      <c r="G71" s="473" t="s">
        <v>183</v>
      </c>
      <c r="H71" s="473" t="s">
        <v>259</v>
      </c>
      <c r="I71" s="478">
        <v>43830</v>
      </c>
      <c r="J71" s="473" t="s">
        <v>2562</v>
      </c>
      <c r="K71" s="473" t="s">
        <v>2575</v>
      </c>
      <c r="L71" s="473" t="s">
        <v>2499</v>
      </c>
      <c r="M71" s="473" t="s">
        <v>2576</v>
      </c>
      <c r="N71" s="473">
        <v>32.520000000000003</v>
      </c>
      <c r="O71" s="473" t="s">
        <v>10</v>
      </c>
      <c r="P71" s="473">
        <v>40</v>
      </c>
      <c r="Q71" s="473" t="s">
        <v>306</v>
      </c>
      <c r="R71" s="473" t="s">
        <v>2184</v>
      </c>
      <c r="S71" s="473" t="s">
        <v>307</v>
      </c>
      <c r="T71" s="473" t="s">
        <v>2168</v>
      </c>
      <c r="U71" s="473" t="s">
        <v>351</v>
      </c>
      <c r="V71" s="473" t="s">
        <v>61</v>
      </c>
      <c r="W71" s="473" t="s">
        <v>240</v>
      </c>
      <c r="X71" s="473" t="s">
        <v>302</v>
      </c>
      <c r="Y71" s="473">
        <v>38.18</v>
      </c>
      <c r="Z71" s="473">
        <f t="shared" si="0"/>
        <v>40</v>
      </c>
    </row>
    <row r="72" spans="1:26">
      <c r="A72" s="473" t="s">
        <v>2172</v>
      </c>
      <c r="B72" s="473"/>
      <c r="C72" s="473"/>
      <c r="D72" s="473"/>
      <c r="E72" s="473"/>
      <c r="F72" s="474" t="s">
        <v>2577</v>
      </c>
      <c r="G72" s="473" t="s">
        <v>183</v>
      </c>
      <c r="H72" s="473" t="s">
        <v>259</v>
      </c>
      <c r="I72" s="478">
        <v>43830</v>
      </c>
      <c r="J72" s="473" t="s">
        <v>2562</v>
      </c>
      <c r="K72" s="473" t="s">
        <v>2488</v>
      </c>
      <c r="L72" s="473" t="s">
        <v>2499</v>
      </c>
      <c r="M72" s="473" t="s">
        <v>2578</v>
      </c>
      <c r="N72" s="473">
        <v>349.56</v>
      </c>
      <c r="O72" s="473" t="s">
        <v>10</v>
      </c>
      <c r="P72" s="473">
        <v>430</v>
      </c>
      <c r="Q72" s="473" t="s">
        <v>306</v>
      </c>
      <c r="R72" s="473" t="s">
        <v>2184</v>
      </c>
      <c r="S72" s="473" t="s">
        <v>307</v>
      </c>
      <c r="T72" s="473" t="s">
        <v>2168</v>
      </c>
      <c r="U72" s="473" t="s">
        <v>351</v>
      </c>
      <c r="V72" s="473" t="s">
        <v>61</v>
      </c>
      <c r="W72" s="473" t="s">
        <v>240</v>
      </c>
      <c r="X72" s="473" t="s">
        <v>302</v>
      </c>
      <c r="Y72" s="473">
        <v>410.38</v>
      </c>
      <c r="Z72" s="473">
        <f t="shared" si="0"/>
        <v>430</v>
      </c>
    </row>
    <row r="73" spans="1:26">
      <c r="A73" s="473" t="s">
        <v>2172</v>
      </c>
      <c r="B73" s="473"/>
      <c r="C73" s="473"/>
      <c r="D73" s="473"/>
      <c r="E73" s="473"/>
      <c r="F73" s="474" t="s">
        <v>2579</v>
      </c>
      <c r="G73" s="473" t="s">
        <v>183</v>
      </c>
      <c r="H73" s="473" t="s">
        <v>259</v>
      </c>
      <c r="I73" s="478">
        <v>43830</v>
      </c>
      <c r="J73" s="473" t="s">
        <v>2562</v>
      </c>
      <c r="K73" s="473" t="s">
        <v>2488</v>
      </c>
      <c r="L73" s="473" t="s">
        <v>2499</v>
      </c>
      <c r="M73" s="473" t="s">
        <v>2580</v>
      </c>
      <c r="N73" s="473">
        <v>349.56</v>
      </c>
      <c r="O73" s="473" t="s">
        <v>10</v>
      </c>
      <c r="P73" s="473">
        <v>430</v>
      </c>
      <c r="Q73" s="473" t="s">
        <v>306</v>
      </c>
      <c r="R73" s="473" t="s">
        <v>2184</v>
      </c>
      <c r="S73" s="473" t="s">
        <v>307</v>
      </c>
      <c r="T73" s="473" t="s">
        <v>2168</v>
      </c>
      <c r="U73" s="473" t="s">
        <v>351</v>
      </c>
      <c r="V73" s="473" t="s">
        <v>61</v>
      </c>
      <c r="W73" s="473" t="s">
        <v>240</v>
      </c>
      <c r="X73" s="473" t="s">
        <v>302</v>
      </c>
      <c r="Y73" s="473">
        <v>410.38</v>
      </c>
      <c r="Z73" s="473">
        <f t="shared" ref="Z73:Z133" si="1">P73</f>
        <v>430</v>
      </c>
    </row>
    <row r="74" spans="1:26">
      <c r="A74" s="473" t="s">
        <v>2172</v>
      </c>
      <c r="B74" s="473"/>
      <c r="C74" s="473"/>
      <c r="D74" s="473"/>
      <c r="E74" s="473"/>
      <c r="F74" s="474" t="s">
        <v>2581</v>
      </c>
      <c r="G74" s="473" t="s">
        <v>183</v>
      </c>
      <c r="H74" s="473" t="s">
        <v>259</v>
      </c>
      <c r="I74" s="478">
        <v>43830</v>
      </c>
      <c r="J74" s="473" t="s">
        <v>2562</v>
      </c>
      <c r="K74" s="473" t="s">
        <v>2296</v>
      </c>
      <c r="L74" s="473" t="s">
        <v>2499</v>
      </c>
      <c r="M74" s="473" t="s">
        <v>2582</v>
      </c>
      <c r="N74" s="473">
        <v>40.65</v>
      </c>
      <c r="O74" s="473" t="s">
        <v>10</v>
      </c>
      <c r="P74" s="473">
        <v>50</v>
      </c>
      <c r="Q74" s="473" t="s">
        <v>306</v>
      </c>
      <c r="R74" s="473" t="s">
        <v>2184</v>
      </c>
      <c r="S74" s="473" t="s">
        <v>307</v>
      </c>
      <c r="T74" s="473" t="s">
        <v>2168</v>
      </c>
      <c r="U74" s="473" t="s">
        <v>351</v>
      </c>
      <c r="V74" s="473" t="s">
        <v>61</v>
      </c>
      <c r="W74" s="473" t="s">
        <v>240</v>
      </c>
      <c r="X74" s="473" t="s">
        <v>302</v>
      </c>
      <c r="Y74" s="473">
        <v>47.72</v>
      </c>
      <c r="Z74" s="473">
        <f t="shared" si="1"/>
        <v>50</v>
      </c>
    </row>
    <row r="75" spans="1:26">
      <c r="A75" s="473" t="s">
        <v>2172</v>
      </c>
      <c r="B75" s="473"/>
      <c r="C75" s="473"/>
      <c r="D75" s="473"/>
      <c r="E75" s="473"/>
      <c r="F75" s="474" t="s">
        <v>2583</v>
      </c>
      <c r="G75" s="473" t="s">
        <v>183</v>
      </c>
      <c r="H75" s="473" t="s">
        <v>259</v>
      </c>
      <c r="I75" s="478">
        <v>43830</v>
      </c>
      <c r="J75" s="473" t="s">
        <v>2562</v>
      </c>
      <c r="K75" s="473" t="s">
        <v>2584</v>
      </c>
      <c r="L75" s="473" t="s">
        <v>2499</v>
      </c>
      <c r="M75" s="473" t="s">
        <v>2585</v>
      </c>
      <c r="N75" s="473">
        <v>40.65</v>
      </c>
      <c r="O75" s="473" t="s">
        <v>10</v>
      </c>
      <c r="P75" s="473">
        <v>50</v>
      </c>
      <c r="Q75" s="473" t="s">
        <v>306</v>
      </c>
      <c r="R75" s="473" t="s">
        <v>2184</v>
      </c>
      <c r="S75" s="473" t="s">
        <v>307</v>
      </c>
      <c r="T75" s="473" t="s">
        <v>2168</v>
      </c>
      <c r="U75" s="473" t="s">
        <v>351</v>
      </c>
      <c r="V75" s="473" t="s">
        <v>61</v>
      </c>
      <c r="W75" s="473" t="s">
        <v>240</v>
      </c>
      <c r="X75" s="473" t="s">
        <v>302</v>
      </c>
      <c r="Y75" s="473">
        <v>47.72</v>
      </c>
      <c r="Z75" s="473">
        <f t="shared" si="1"/>
        <v>50</v>
      </c>
    </row>
    <row r="76" spans="1:26">
      <c r="A76" s="473" t="s">
        <v>2172</v>
      </c>
      <c r="B76" s="473"/>
      <c r="C76" s="473"/>
      <c r="D76" s="473"/>
      <c r="E76" s="473"/>
      <c r="F76" s="474" t="s">
        <v>2586</v>
      </c>
      <c r="G76" s="473" t="s">
        <v>183</v>
      </c>
      <c r="H76" s="473" t="s">
        <v>259</v>
      </c>
      <c r="I76" s="478">
        <v>43830</v>
      </c>
      <c r="J76" s="473" t="s">
        <v>2562</v>
      </c>
      <c r="K76" s="473" t="s">
        <v>2587</v>
      </c>
      <c r="L76" s="473" t="s">
        <v>2499</v>
      </c>
      <c r="M76" s="473" t="s">
        <v>2588</v>
      </c>
      <c r="N76" s="473">
        <v>609.70000000000005</v>
      </c>
      <c r="O76" s="473" t="s">
        <v>10</v>
      </c>
      <c r="P76" s="473">
        <v>750</v>
      </c>
      <c r="Q76" s="473" t="s">
        <v>306</v>
      </c>
      <c r="R76" s="473" t="s">
        <v>2184</v>
      </c>
      <c r="S76" s="473" t="s">
        <v>307</v>
      </c>
      <c r="T76" s="473" t="s">
        <v>2168</v>
      </c>
      <c r="U76" s="473" t="s">
        <v>351</v>
      </c>
      <c r="V76" s="473" t="s">
        <v>61</v>
      </c>
      <c r="W76" s="473" t="s">
        <v>240</v>
      </c>
      <c r="X76" s="473" t="s">
        <v>302</v>
      </c>
      <c r="Y76" s="473">
        <v>715.78</v>
      </c>
      <c r="Z76" s="473">
        <f t="shared" si="1"/>
        <v>750</v>
      </c>
    </row>
    <row r="77" spans="1:26">
      <c r="A77" s="473" t="s">
        <v>2172</v>
      </c>
      <c r="B77" s="473"/>
      <c r="C77" s="473"/>
      <c r="D77" s="473"/>
      <c r="E77" s="473"/>
      <c r="F77" s="474" t="s">
        <v>2589</v>
      </c>
      <c r="G77" s="473" t="s">
        <v>183</v>
      </c>
      <c r="H77" s="473" t="s">
        <v>259</v>
      </c>
      <c r="I77" s="478">
        <v>43830</v>
      </c>
      <c r="J77" s="473" t="s">
        <v>2562</v>
      </c>
      <c r="K77" s="473" t="s">
        <v>2590</v>
      </c>
      <c r="L77" s="473" t="s">
        <v>2499</v>
      </c>
      <c r="M77" s="473" t="s">
        <v>2591</v>
      </c>
      <c r="N77" s="473">
        <v>16.260000000000002</v>
      </c>
      <c r="O77" s="473" t="s">
        <v>10</v>
      </c>
      <c r="P77" s="473">
        <v>20</v>
      </c>
      <c r="Q77" s="473" t="s">
        <v>306</v>
      </c>
      <c r="R77" s="473" t="s">
        <v>2184</v>
      </c>
      <c r="S77" s="473" t="s">
        <v>307</v>
      </c>
      <c r="T77" s="473" t="s">
        <v>2168</v>
      </c>
      <c r="U77" s="473" t="s">
        <v>351</v>
      </c>
      <c r="V77" s="473" t="s">
        <v>61</v>
      </c>
      <c r="W77" s="473" t="s">
        <v>240</v>
      </c>
      <c r="X77" s="473" t="s">
        <v>302</v>
      </c>
      <c r="Y77" s="473">
        <v>19.09</v>
      </c>
      <c r="Z77" s="473">
        <f t="shared" si="1"/>
        <v>20</v>
      </c>
    </row>
    <row r="78" spans="1:26">
      <c r="A78" s="473" t="s">
        <v>2172</v>
      </c>
      <c r="B78" s="473"/>
      <c r="C78" s="473"/>
      <c r="D78" s="473"/>
      <c r="E78" s="473"/>
      <c r="F78" s="474" t="s">
        <v>2592</v>
      </c>
      <c r="G78" s="473" t="s">
        <v>183</v>
      </c>
      <c r="H78" s="473" t="s">
        <v>259</v>
      </c>
      <c r="I78" s="478">
        <v>43830</v>
      </c>
      <c r="J78" s="473" t="s">
        <v>2562</v>
      </c>
      <c r="K78" s="473" t="s">
        <v>2288</v>
      </c>
      <c r="L78" s="473" t="s">
        <v>2499</v>
      </c>
      <c r="M78" s="473" t="s">
        <v>2593</v>
      </c>
      <c r="N78" s="473">
        <v>16.260000000000002</v>
      </c>
      <c r="O78" s="473" t="s">
        <v>10</v>
      </c>
      <c r="P78" s="473">
        <v>20</v>
      </c>
      <c r="Q78" s="473" t="s">
        <v>306</v>
      </c>
      <c r="R78" s="473" t="s">
        <v>2184</v>
      </c>
      <c r="S78" s="473" t="s">
        <v>307</v>
      </c>
      <c r="T78" s="473" t="s">
        <v>2168</v>
      </c>
      <c r="U78" s="473" t="s">
        <v>351</v>
      </c>
      <c r="V78" s="473" t="s">
        <v>61</v>
      </c>
      <c r="W78" s="473" t="s">
        <v>240</v>
      </c>
      <c r="X78" s="473" t="s">
        <v>302</v>
      </c>
      <c r="Y78" s="473">
        <v>19.09</v>
      </c>
      <c r="Z78" s="473">
        <f t="shared" si="1"/>
        <v>20</v>
      </c>
    </row>
    <row r="79" spans="1:26">
      <c r="A79" s="473" t="s">
        <v>2172</v>
      </c>
      <c r="B79" s="473"/>
      <c r="C79" s="473"/>
      <c r="D79" s="473"/>
      <c r="E79" s="473"/>
      <c r="F79" s="474" t="s">
        <v>2594</v>
      </c>
      <c r="G79" s="473" t="s">
        <v>183</v>
      </c>
      <c r="H79" s="473" t="s">
        <v>259</v>
      </c>
      <c r="I79" s="478">
        <v>43830</v>
      </c>
      <c r="J79" s="473" t="s">
        <v>2562</v>
      </c>
      <c r="K79" s="473" t="s">
        <v>2590</v>
      </c>
      <c r="L79" s="473" t="s">
        <v>2499</v>
      </c>
      <c r="M79" s="473" t="s">
        <v>2595</v>
      </c>
      <c r="N79" s="473">
        <v>40.65</v>
      </c>
      <c r="O79" s="473" t="s">
        <v>10</v>
      </c>
      <c r="P79" s="473">
        <v>50</v>
      </c>
      <c r="Q79" s="473" t="s">
        <v>306</v>
      </c>
      <c r="R79" s="473" t="s">
        <v>2184</v>
      </c>
      <c r="S79" s="473" t="s">
        <v>307</v>
      </c>
      <c r="T79" s="473" t="s">
        <v>2168</v>
      </c>
      <c r="U79" s="473" t="s">
        <v>351</v>
      </c>
      <c r="V79" s="473" t="s">
        <v>61</v>
      </c>
      <c r="W79" s="473" t="s">
        <v>240</v>
      </c>
      <c r="X79" s="473" t="s">
        <v>302</v>
      </c>
      <c r="Y79" s="473">
        <v>47.72</v>
      </c>
      <c r="Z79" s="473">
        <f t="shared" si="1"/>
        <v>50</v>
      </c>
    </row>
    <row r="80" spans="1:26">
      <c r="A80" s="473" t="s">
        <v>2172</v>
      </c>
      <c r="B80" s="473"/>
      <c r="C80" s="473"/>
      <c r="D80" s="473"/>
      <c r="E80" s="473"/>
      <c r="F80" s="474" t="s">
        <v>2596</v>
      </c>
      <c r="G80" s="473" t="s">
        <v>183</v>
      </c>
      <c r="H80" s="473" t="s">
        <v>259</v>
      </c>
      <c r="I80" s="478">
        <v>43830</v>
      </c>
      <c r="J80" s="473" t="s">
        <v>2562</v>
      </c>
      <c r="K80" s="473" t="s">
        <v>2288</v>
      </c>
      <c r="L80" s="473" t="s">
        <v>2499</v>
      </c>
      <c r="M80" s="473" t="s">
        <v>2597</v>
      </c>
      <c r="N80" s="473">
        <v>40.65</v>
      </c>
      <c r="O80" s="473" t="s">
        <v>10</v>
      </c>
      <c r="P80" s="473">
        <v>50</v>
      </c>
      <c r="Q80" s="473" t="s">
        <v>306</v>
      </c>
      <c r="R80" s="473" t="s">
        <v>2184</v>
      </c>
      <c r="S80" s="473" t="s">
        <v>307</v>
      </c>
      <c r="T80" s="473" t="s">
        <v>2168</v>
      </c>
      <c r="U80" s="473" t="s">
        <v>351</v>
      </c>
      <c r="V80" s="473" t="s">
        <v>61</v>
      </c>
      <c r="W80" s="473" t="s">
        <v>240</v>
      </c>
      <c r="X80" s="473" t="s">
        <v>302</v>
      </c>
      <c r="Y80" s="473">
        <v>47.72</v>
      </c>
      <c r="Z80" s="473">
        <f t="shared" si="1"/>
        <v>50</v>
      </c>
    </row>
    <row r="81" spans="1:26">
      <c r="A81" s="473" t="s">
        <v>2172</v>
      </c>
      <c r="B81" s="473"/>
      <c r="C81" s="473"/>
      <c r="D81" s="473"/>
      <c r="E81" s="473"/>
      <c r="F81" s="474" t="s">
        <v>2621</v>
      </c>
      <c r="G81" s="473" t="s">
        <v>184</v>
      </c>
      <c r="H81" s="473" t="s">
        <v>259</v>
      </c>
      <c r="I81" s="478">
        <v>43830</v>
      </c>
      <c r="J81" s="473" t="s">
        <v>2562</v>
      </c>
      <c r="K81" s="473" t="s">
        <v>2288</v>
      </c>
      <c r="L81" s="473" t="s">
        <v>2499</v>
      </c>
      <c r="M81" s="473" t="s">
        <v>2622</v>
      </c>
      <c r="N81" s="473">
        <v>56.91</v>
      </c>
      <c r="O81" s="473" t="s">
        <v>10</v>
      </c>
      <c r="P81" s="473">
        <v>70</v>
      </c>
      <c r="Q81" s="473" t="s">
        <v>306</v>
      </c>
      <c r="R81" s="473" t="s">
        <v>2184</v>
      </c>
      <c r="S81" s="473" t="s">
        <v>307</v>
      </c>
      <c r="T81" s="473" t="s">
        <v>2168</v>
      </c>
      <c r="U81" s="473" t="s">
        <v>351</v>
      </c>
      <c r="V81" s="473" t="s">
        <v>61</v>
      </c>
      <c r="W81" s="473" t="s">
        <v>240</v>
      </c>
      <c r="X81" s="473" t="s">
        <v>302</v>
      </c>
      <c r="Y81" s="473">
        <v>66.81</v>
      </c>
      <c r="Z81" s="473">
        <f t="shared" si="1"/>
        <v>70</v>
      </c>
    </row>
    <row r="82" spans="1:26">
      <c r="A82" s="473" t="s">
        <v>2172</v>
      </c>
      <c r="B82" s="473"/>
      <c r="C82" s="473"/>
      <c r="D82" s="473"/>
      <c r="E82" s="473"/>
      <c r="F82" s="474" t="s">
        <v>2623</v>
      </c>
      <c r="G82" s="473" t="s">
        <v>184</v>
      </c>
      <c r="H82" s="473" t="s">
        <v>259</v>
      </c>
      <c r="I82" s="478">
        <v>43830</v>
      </c>
      <c r="J82" s="473" t="s">
        <v>2562</v>
      </c>
      <c r="K82" s="473" t="s">
        <v>2624</v>
      </c>
      <c r="L82" s="473" t="s">
        <v>2499</v>
      </c>
      <c r="M82" s="473" t="s">
        <v>2625</v>
      </c>
      <c r="N82" s="473">
        <v>130.07</v>
      </c>
      <c r="O82" s="473" t="s">
        <v>10</v>
      </c>
      <c r="P82" s="473">
        <v>160</v>
      </c>
      <c r="Q82" s="473" t="s">
        <v>306</v>
      </c>
      <c r="R82" s="473" t="s">
        <v>2184</v>
      </c>
      <c r="S82" s="473" t="s">
        <v>307</v>
      </c>
      <c r="T82" s="473" t="s">
        <v>2168</v>
      </c>
      <c r="U82" s="473" t="s">
        <v>351</v>
      </c>
      <c r="V82" s="473" t="s">
        <v>61</v>
      </c>
      <c r="W82" s="473" t="s">
        <v>240</v>
      </c>
      <c r="X82" s="473" t="s">
        <v>302</v>
      </c>
      <c r="Y82" s="473">
        <v>152.69999999999999</v>
      </c>
      <c r="Z82" s="473">
        <f t="shared" si="1"/>
        <v>160</v>
      </c>
    </row>
    <row r="83" spans="1:26">
      <c r="A83" s="473" t="s">
        <v>2172</v>
      </c>
      <c r="B83" s="473"/>
      <c r="C83" s="473"/>
      <c r="D83" s="473"/>
      <c r="E83" s="473"/>
      <c r="F83" s="474" t="s">
        <v>2626</v>
      </c>
      <c r="G83" s="473" t="s">
        <v>184</v>
      </c>
      <c r="H83" s="473" t="s">
        <v>259</v>
      </c>
      <c r="I83" s="478">
        <v>43830</v>
      </c>
      <c r="J83" s="473" t="s">
        <v>2562</v>
      </c>
      <c r="K83" s="473" t="s">
        <v>2627</v>
      </c>
      <c r="L83" s="473" t="s">
        <v>2499</v>
      </c>
      <c r="M83" s="473" t="s">
        <v>2628</v>
      </c>
      <c r="N83" s="473">
        <v>16.260000000000002</v>
      </c>
      <c r="O83" s="473" t="s">
        <v>10</v>
      </c>
      <c r="P83" s="473">
        <v>20</v>
      </c>
      <c r="Q83" s="473" t="s">
        <v>306</v>
      </c>
      <c r="R83" s="473" t="s">
        <v>2184</v>
      </c>
      <c r="S83" s="473" t="s">
        <v>307</v>
      </c>
      <c r="T83" s="473" t="s">
        <v>2168</v>
      </c>
      <c r="U83" s="473" t="s">
        <v>351</v>
      </c>
      <c r="V83" s="473" t="s">
        <v>61</v>
      </c>
      <c r="W83" s="473" t="s">
        <v>240</v>
      </c>
      <c r="X83" s="473" t="s">
        <v>302</v>
      </c>
      <c r="Y83" s="473">
        <v>19.09</v>
      </c>
      <c r="Z83" s="473">
        <f t="shared" si="1"/>
        <v>20</v>
      </c>
    </row>
    <row r="84" spans="1:26">
      <c r="A84" s="473" t="s">
        <v>2172</v>
      </c>
      <c r="B84" s="473"/>
      <c r="C84" s="473"/>
      <c r="D84" s="473"/>
      <c r="E84" s="473"/>
      <c r="F84" s="474" t="s">
        <v>2629</v>
      </c>
      <c r="G84" s="473" t="s">
        <v>184</v>
      </c>
      <c r="H84" s="473" t="s">
        <v>259</v>
      </c>
      <c r="I84" s="478">
        <v>43830</v>
      </c>
      <c r="J84" s="473" t="s">
        <v>2562</v>
      </c>
      <c r="K84" s="473" t="s">
        <v>2630</v>
      </c>
      <c r="L84" s="473" t="s">
        <v>2499</v>
      </c>
      <c r="M84" s="473" t="s">
        <v>2631</v>
      </c>
      <c r="N84" s="473">
        <v>48.78</v>
      </c>
      <c r="O84" s="473" t="s">
        <v>10</v>
      </c>
      <c r="P84" s="473">
        <v>60</v>
      </c>
      <c r="Q84" s="473" t="s">
        <v>306</v>
      </c>
      <c r="R84" s="473" t="s">
        <v>2184</v>
      </c>
      <c r="S84" s="473" t="s">
        <v>307</v>
      </c>
      <c r="T84" s="473" t="s">
        <v>2168</v>
      </c>
      <c r="U84" s="473" t="s">
        <v>351</v>
      </c>
      <c r="V84" s="473" t="s">
        <v>61</v>
      </c>
      <c r="W84" s="473" t="s">
        <v>240</v>
      </c>
      <c r="X84" s="473" t="s">
        <v>302</v>
      </c>
      <c r="Y84" s="473">
        <v>57.27</v>
      </c>
      <c r="Z84" s="473">
        <f t="shared" si="1"/>
        <v>60</v>
      </c>
    </row>
    <row r="85" spans="1:26">
      <c r="A85" s="473" t="s">
        <v>2172</v>
      </c>
      <c r="B85" s="473"/>
      <c r="C85" s="473"/>
      <c r="D85" s="473"/>
      <c r="E85" s="473"/>
      <c r="F85" s="474" t="s">
        <v>2632</v>
      </c>
      <c r="G85" s="473" t="s">
        <v>184</v>
      </c>
      <c r="H85" s="473" t="s">
        <v>259</v>
      </c>
      <c r="I85" s="478">
        <v>43830</v>
      </c>
      <c r="J85" s="473" t="s">
        <v>2562</v>
      </c>
      <c r="K85" s="473" t="s">
        <v>2627</v>
      </c>
      <c r="L85" s="473" t="s">
        <v>2499</v>
      </c>
      <c r="M85" s="473" t="s">
        <v>2633</v>
      </c>
      <c r="N85" s="473">
        <v>16.260000000000002</v>
      </c>
      <c r="O85" s="473" t="s">
        <v>10</v>
      </c>
      <c r="P85" s="473">
        <v>20</v>
      </c>
      <c r="Q85" s="473" t="s">
        <v>306</v>
      </c>
      <c r="R85" s="473" t="s">
        <v>2184</v>
      </c>
      <c r="S85" s="473" t="s">
        <v>307</v>
      </c>
      <c r="T85" s="473" t="s">
        <v>2168</v>
      </c>
      <c r="U85" s="473" t="s">
        <v>351</v>
      </c>
      <c r="V85" s="473" t="s">
        <v>61</v>
      </c>
      <c r="W85" s="473" t="s">
        <v>240</v>
      </c>
      <c r="X85" s="473" t="s">
        <v>302</v>
      </c>
      <c r="Y85" s="473">
        <v>19.09</v>
      </c>
      <c r="Z85" s="473">
        <f t="shared" si="1"/>
        <v>20</v>
      </c>
    </row>
    <row r="86" spans="1:26">
      <c r="A86" s="473" t="s">
        <v>2172</v>
      </c>
      <c r="B86" s="473"/>
      <c r="C86" s="473"/>
      <c r="D86" s="473"/>
      <c r="E86" s="473"/>
      <c r="F86" s="474" t="s">
        <v>2634</v>
      </c>
      <c r="G86" s="473" t="s">
        <v>184</v>
      </c>
      <c r="H86" s="473" t="s">
        <v>259</v>
      </c>
      <c r="I86" s="478">
        <v>43830</v>
      </c>
      <c r="J86" s="473" t="s">
        <v>2562</v>
      </c>
      <c r="K86" s="473" t="s">
        <v>2635</v>
      </c>
      <c r="L86" s="473" t="s">
        <v>2499</v>
      </c>
      <c r="M86" s="473" t="s">
        <v>2636</v>
      </c>
      <c r="N86" s="473">
        <v>48.78</v>
      </c>
      <c r="O86" s="473" t="s">
        <v>10</v>
      </c>
      <c r="P86" s="473">
        <v>60</v>
      </c>
      <c r="Q86" s="473" t="s">
        <v>306</v>
      </c>
      <c r="R86" s="473" t="s">
        <v>2184</v>
      </c>
      <c r="S86" s="473" t="s">
        <v>307</v>
      </c>
      <c r="T86" s="473" t="s">
        <v>2168</v>
      </c>
      <c r="U86" s="473" t="s">
        <v>351</v>
      </c>
      <c r="V86" s="473" t="s">
        <v>61</v>
      </c>
      <c r="W86" s="473" t="s">
        <v>240</v>
      </c>
      <c r="X86" s="473" t="s">
        <v>302</v>
      </c>
      <c r="Y86" s="473">
        <v>57.27</v>
      </c>
      <c r="Z86" s="473">
        <f t="shared" si="1"/>
        <v>60</v>
      </c>
    </row>
    <row r="87" spans="1:26">
      <c r="A87" s="473" t="s">
        <v>2172</v>
      </c>
      <c r="B87" s="473"/>
      <c r="C87" s="473"/>
      <c r="D87" s="473"/>
      <c r="E87" s="473"/>
      <c r="F87" s="474" t="s">
        <v>2637</v>
      </c>
      <c r="G87" s="473" t="s">
        <v>184</v>
      </c>
      <c r="H87" s="473" t="s">
        <v>259</v>
      </c>
      <c r="I87" s="478">
        <v>43830</v>
      </c>
      <c r="J87" s="473" t="s">
        <v>2562</v>
      </c>
      <c r="K87" s="473" t="s">
        <v>2638</v>
      </c>
      <c r="L87" s="473" t="s">
        <v>2499</v>
      </c>
      <c r="M87" s="473" t="s">
        <v>2639</v>
      </c>
      <c r="N87" s="473">
        <v>73.16</v>
      </c>
      <c r="O87" s="473" t="s">
        <v>10</v>
      </c>
      <c r="P87" s="473">
        <v>90</v>
      </c>
      <c r="Q87" s="473" t="s">
        <v>306</v>
      </c>
      <c r="R87" s="473" t="s">
        <v>2184</v>
      </c>
      <c r="S87" s="473" t="s">
        <v>307</v>
      </c>
      <c r="T87" s="473" t="s">
        <v>2168</v>
      </c>
      <c r="U87" s="473" t="s">
        <v>351</v>
      </c>
      <c r="V87" s="473" t="s">
        <v>61</v>
      </c>
      <c r="W87" s="473" t="s">
        <v>240</v>
      </c>
      <c r="X87" s="473" t="s">
        <v>302</v>
      </c>
      <c r="Y87" s="473">
        <v>85.89</v>
      </c>
      <c r="Z87" s="473">
        <f t="shared" si="1"/>
        <v>90</v>
      </c>
    </row>
    <row r="88" spans="1:26">
      <c r="A88" s="473" t="s">
        <v>2172</v>
      </c>
      <c r="B88" s="473"/>
      <c r="C88" s="473"/>
      <c r="D88" s="473"/>
      <c r="E88" s="473"/>
      <c r="F88" s="474" t="s">
        <v>2640</v>
      </c>
      <c r="G88" s="473" t="s">
        <v>184</v>
      </c>
      <c r="H88" s="473" t="s">
        <v>259</v>
      </c>
      <c r="I88" s="478">
        <v>43830</v>
      </c>
      <c r="J88" s="473" t="s">
        <v>2562</v>
      </c>
      <c r="K88" s="473" t="s">
        <v>2641</v>
      </c>
      <c r="L88" s="473" t="s">
        <v>2499</v>
      </c>
      <c r="M88" s="473" t="s">
        <v>2642</v>
      </c>
      <c r="N88" s="473">
        <v>73.16</v>
      </c>
      <c r="O88" s="473" t="s">
        <v>10</v>
      </c>
      <c r="P88" s="473">
        <v>90</v>
      </c>
      <c r="Q88" s="473" t="s">
        <v>306</v>
      </c>
      <c r="R88" s="473" t="s">
        <v>2184</v>
      </c>
      <c r="S88" s="473" t="s">
        <v>307</v>
      </c>
      <c r="T88" s="473" t="s">
        <v>2168</v>
      </c>
      <c r="U88" s="473" t="s">
        <v>351</v>
      </c>
      <c r="V88" s="473" t="s">
        <v>61</v>
      </c>
      <c r="W88" s="473" t="s">
        <v>240</v>
      </c>
      <c r="X88" s="473" t="s">
        <v>302</v>
      </c>
      <c r="Y88" s="473">
        <v>85.89</v>
      </c>
      <c r="Z88" s="473">
        <f t="shared" si="1"/>
        <v>90</v>
      </c>
    </row>
    <row r="89" spans="1:26">
      <c r="A89" s="473" t="s">
        <v>2172</v>
      </c>
      <c r="B89" s="473"/>
      <c r="C89" s="473"/>
      <c r="D89" s="473"/>
      <c r="E89" s="473"/>
      <c r="F89" s="474" t="s">
        <v>2643</v>
      </c>
      <c r="G89" s="473" t="s">
        <v>184</v>
      </c>
      <c r="H89" s="473" t="s">
        <v>259</v>
      </c>
      <c r="I89" s="478">
        <v>43830</v>
      </c>
      <c r="J89" s="473" t="s">
        <v>2562</v>
      </c>
      <c r="K89" s="473" t="s">
        <v>2644</v>
      </c>
      <c r="L89" s="473" t="s">
        <v>2499</v>
      </c>
      <c r="M89" s="473" t="s">
        <v>2645</v>
      </c>
      <c r="N89" s="473">
        <v>73.16</v>
      </c>
      <c r="O89" s="473" t="s">
        <v>10</v>
      </c>
      <c r="P89" s="473">
        <v>90</v>
      </c>
      <c r="Q89" s="473" t="s">
        <v>306</v>
      </c>
      <c r="R89" s="473" t="s">
        <v>2184</v>
      </c>
      <c r="S89" s="473" t="s">
        <v>307</v>
      </c>
      <c r="T89" s="473" t="s">
        <v>2168</v>
      </c>
      <c r="U89" s="473" t="s">
        <v>351</v>
      </c>
      <c r="V89" s="473" t="s">
        <v>61</v>
      </c>
      <c r="W89" s="473" t="s">
        <v>240</v>
      </c>
      <c r="X89" s="473" t="s">
        <v>302</v>
      </c>
      <c r="Y89" s="473">
        <v>85.89</v>
      </c>
      <c r="Z89" s="473">
        <f t="shared" si="1"/>
        <v>90</v>
      </c>
    </row>
    <row r="90" spans="1:26">
      <c r="A90" s="473" t="s">
        <v>2172</v>
      </c>
      <c r="B90" s="473"/>
      <c r="C90" s="473"/>
      <c r="D90" s="473"/>
      <c r="E90" s="473"/>
      <c r="F90" s="474" t="s">
        <v>2646</v>
      </c>
      <c r="G90" s="473" t="s">
        <v>184</v>
      </c>
      <c r="H90" s="473" t="s">
        <v>259</v>
      </c>
      <c r="I90" s="478">
        <v>43830</v>
      </c>
      <c r="J90" s="473" t="s">
        <v>2562</v>
      </c>
      <c r="K90" s="473" t="s">
        <v>2647</v>
      </c>
      <c r="L90" s="473" t="s">
        <v>2499</v>
      </c>
      <c r="M90" s="473" t="s">
        <v>2648</v>
      </c>
      <c r="N90" s="473">
        <v>121.94</v>
      </c>
      <c r="O90" s="473" t="s">
        <v>10</v>
      </c>
      <c r="P90" s="473">
        <v>150</v>
      </c>
      <c r="Q90" s="473" t="s">
        <v>306</v>
      </c>
      <c r="R90" s="473" t="s">
        <v>2184</v>
      </c>
      <c r="S90" s="473" t="s">
        <v>307</v>
      </c>
      <c r="T90" s="473" t="s">
        <v>2168</v>
      </c>
      <c r="U90" s="473" t="s">
        <v>351</v>
      </c>
      <c r="V90" s="473" t="s">
        <v>61</v>
      </c>
      <c r="W90" s="473" t="s">
        <v>240</v>
      </c>
      <c r="X90" s="473" t="s">
        <v>302</v>
      </c>
      <c r="Y90" s="473">
        <v>143.16</v>
      </c>
      <c r="Z90" s="473">
        <f t="shared" si="1"/>
        <v>150</v>
      </c>
    </row>
    <row r="91" spans="1:26">
      <c r="A91" s="473" t="s">
        <v>2172</v>
      </c>
      <c r="B91" s="473"/>
      <c r="C91" s="473"/>
      <c r="D91" s="473"/>
      <c r="E91" s="473"/>
      <c r="F91" s="474" t="s">
        <v>2649</v>
      </c>
      <c r="G91" s="473" t="s">
        <v>184</v>
      </c>
      <c r="H91" s="473" t="s">
        <v>259</v>
      </c>
      <c r="I91" s="478">
        <v>43830</v>
      </c>
      <c r="J91" s="473" t="s">
        <v>2562</v>
      </c>
      <c r="K91" s="473" t="s">
        <v>2650</v>
      </c>
      <c r="L91" s="473" t="s">
        <v>2499</v>
      </c>
      <c r="M91" s="473" t="s">
        <v>2651</v>
      </c>
      <c r="N91" s="473">
        <v>78.849999999999994</v>
      </c>
      <c r="O91" s="473" t="s">
        <v>10</v>
      </c>
      <c r="P91" s="473">
        <v>97</v>
      </c>
      <c r="Q91" s="473" t="s">
        <v>306</v>
      </c>
      <c r="R91" s="473" t="s">
        <v>2184</v>
      </c>
      <c r="S91" s="473" t="s">
        <v>307</v>
      </c>
      <c r="T91" s="473" t="s">
        <v>2168</v>
      </c>
      <c r="U91" s="473" t="s">
        <v>351</v>
      </c>
      <c r="V91" s="473" t="s">
        <v>61</v>
      </c>
      <c r="W91" s="473" t="s">
        <v>240</v>
      </c>
      <c r="X91" s="473" t="s">
        <v>302</v>
      </c>
      <c r="Y91" s="473">
        <v>92.57</v>
      </c>
      <c r="Z91" s="473">
        <f t="shared" si="1"/>
        <v>97</v>
      </c>
    </row>
    <row r="92" spans="1:26">
      <c r="A92" s="473" t="s">
        <v>2172</v>
      </c>
      <c r="B92" s="473"/>
      <c r="C92" s="473"/>
      <c r="D92" s="473"/>
      <c r="E92" s="473"/>
      <c r="F92" s="474" t="s">
        <v>2652</v>
      </c>
      <c r="G92" s="473" t="s">
        <v>184</v>
      </c>
      <c r="H92" s="473" t="s">
        <v>259</v>
      </c>
      <c r="I92" s="478">
        <v>43830</v>
      </c>
      <c r="J92" s="473" t="s">
        <v>2562</v>
      </c>
      <c r="K92" s="473" t="s">
        <v>2653</v>
      </c>
      <c r="L92" s="473" t="s">
        <v>2499</v>
      </c>
      <c r="M92" s="473" t="s">
        <v>2654</v>
      </c>
      <c r="N92" s="473">
        <v>244.53</v>
      </c>
      <c r="O92" s="473" t="s">
        <v>10</v>
      </c>
      <c r="P92" s="473">
        <v>300.8</v>
      </c>
      <c r="Q92" s="473" t="s">
        <v>306</v>
      </c>
      <c r="R92" s="473" t="s">
        <v>2184</v>
      </c>
      <c r="S92" s="473" t="s">
        <v>307</v>
      </c>
      <c r="T92" s="473" t="s">
        <v>2168</v>
      </c>
      <c r="U92" s="473" t="s">
        <v>351</v>
      </c>
      <c r="V92" s="473" t="s">
        <v>61</v>
      </c>
      <c r="W92" s="473" t="s">
        <v>240</v>
      </c>
      <c r="X92" s="473" t="s">
        <v>302</v>
      </c>
      <c r="Y92" s="473">
        <v>287.07</v>
      </c>
      <c r="Z92" s="473">
        <f t="shared" si="1"/>
        <v>300.8</v>
      </c>
    </row>
    <row r="93" spans="1:26">
      <c r="A93" s="473" t="s">
        <v>2172</v>
      </c>
      <c r="B93" s="473"/>
      <c r="C93" s="473"/>
      <c r="D93" s="473"/>
      <c r="E93" s="473"/>
      <c r="F93" s="474" t="s">
        <v>2655</v>
      </c>
      <c r="G93" s="473" t="s">
        <v>184</v>
      </c>
      <c r="H93" s="473" t="s">
        <v>259</v>
      </c>
      <c r="I93" s="478">
        <v>43830</v>
      </c>
      <c r="J93" s="473" t="s">
        <v>2562</v>
      </c>
      <c r="K93" s="473" t="s">
        <v>2656</v>
      </c>
      <c r="L93" s="473" t="s">
        <v>2499</v>
      </c>
      <c r="M93" s="473" t="s">
        <v>2657</v>
      </c>
      <c r="N93" s="473">
        <v>78.849999999999994</v>
      </c>
      <c r="O93" s="473" t="s">
        <v>10</v>
      </c>
      <c r="P93" s="473">
        <v>97</v>
      </c>
      <c r="Q93" s="473" t="s">
        <v>306</v>
      </c>
      <c r="R93" s="473" t="s">
        <v>2184</v>
      </c>
      <c r="S93" s="473" t="s">
        <v>307</v>
      </c>
      <c r="T93" s="473" t="s">
        <v>2168</v>
      </c>
      <c r="U93" s="473" t="s">
        <v>351</v>
      </c>
      <c r="V93" s="473" t="s">
        <v>61</v>
      </c>
      <c r="W93" s="473" t="s">
        <v>240</v>
      </c>
      <c r="X93" s="473" t="s">
        <v>302</v>
      </c>
      <c r="Y93" s="473">
        <v>92.57</v>
      </c>
      <c r="Z93" s="473">
        <f t="shared" si="1"/>
        <v>97</v>
      </c>
    </row>
    <row r="94" spans="1:26">
      <c r="A94" s="473" t="s">
        <v>2172</v>
      </c>
      <c r="B94" s="473"/>
      <c r="C94" s="473"/>
      <c r="D94" s="473"/>
      <c r="E94" s="473"/>
      <c r="F94" s="474" t="s">
        <v>2658</v>
      </c>
      <c r="G94" s="473" t="s">
        <v>184</v>
      </c>
      <c r="H94" s="473" t="s">
        <v>259</v>
      </c>
      <c r="I94" s="478">
        <v>43830</v>
      </c>
      <c r="J94" s="473" t="s">
        <v>2562</v>
      </c>
      <c r="K94" s="473" t="s">
        <v>2659</v>
      </c>
      <c r="L94" s="473" t="s">
        <v>2499</v>
      </c>
      <c r="M94" s="473" t="s">
        <v>2660</v>
      </c>
      <c r="N94" s="473">
        <v>244.53</v>
      </c>
      <c r="O94" s="473" t="s">
        <v>10</v>
      </c>
      <c r="P94" s="473">
        <v>300.8</v>
      </c>
      <c r="Q94" s="473" t="s">
        <v>306</v>
      </c>
      <c r="R94" s="473" t="s">
        <v>2184</v>
      </c>
      <c r="S94" s="473" t="s">
        <v>307</v>
      </c>
      <c r="T94" s="473" t="s">
        <v>2168</v>
      </c>
      <c r="U94" s="473" t="s">
        <v>351</v>
      </c>
      <c r="V94" s="473" t="s">
        <v>61</v>
      </c>
      <c r="W94" s="473" t="s">
        <v>240</v>
      </c>
      <c r="X94" s="473" t="s">
        <v>302</v>
      </c>
      <c r="Y94" s="473">
        <v>287.07</v>
      </c>
      <c r="Z94" s="473">
        <f t="shared" si="1"/>
        <v>300.8</v>
      </c>
    </row>
    <row r="95" spans="1:26">
      <c r="A95" s="473" t="s">
        <v>2172</v>
      </c>
      <c r="B95" s="473"/>
      <c r="C95" s="473"/>
      <c r="D95" s="473"/>
      <c r="E95" s="473"/>
      <c r="F95" s="474" t="s">
        <v>2661</v>
      </c>
      <c r="G95" s="473" t="s">
        <v>184</v>
      </c>
      <c r="H95" s="473" t="s">
        <v>259</v>
      </c>
      <c r="I95" s="478">
        <v>43830</v>
      </c>
      <c r="J95" s="473" t="s">
        <v>2562</v>
      </c>
      <c r="K95" s="473" t="s">
        <v>2662</v>
      </c>
      <c r="L95" s="473" t="s">
        <v>2499</v>
      </c>
      <c r="M95" s="473" t="s">
        <v>2663</v>
      </c>
      <c r="N95" s="473">
        <v>78.849999999999994</v>
      </c>
      <c r="O95" s="473" t="s">
        <v>10</v>
      </c>
      <c r="P95" s="473">
        <v>97</v>
      </c>
      <c r="Q95" s="473" t="s">
        <v>306</v>
      </c>
      <c r="R95" s="473" t="s">
        <v>2184</v>
      </c>
      <c r="S95" s="473" t="s">
        <v>307</v>
      </c>
      <c r="T95" s="473" t="s">
        <v>2168</v>
      </c>
      <c r="U95" s="473" t="s">
        <v>351</v>
      </c>
      <c r="V95" s="473" t="s">
        <v>61</v>
      </c>
      <c r="W95" s="473" t="s">
        <v>240</v>
      </c>
      <c r="X95" s="473" t="s">
        <v>302</v>
      </c>
      <c r="Y95" s="473">
        <v>92.57</v>
      </c>
      <c r="Z95" s="473">
        <f t="shared" si="1"/>
        <v>97</v>
      </c>
    </row>
    <row r="96" spans="1:26">
      <c r="A96" s="473" t="s">
        <v>2172</v>
      </c>
      <c r="B96" s="473"/>
      <c r="C96" s="473"/>
      <c r="D96" s="473"/>
      <c r="E96" s="473"/>
      <c r="F96" s="474" t="s">
        <v>2664</v>
      </c>
      <c r="G96" s="473" t="s">
        <v>184</v>
      </c>
      <c r="H96" s="473" t="s">
        <v>259</v>
      </c>
      <c r="I96" s="478">
        <v>43830</v>
      </c>
      <c r="J96" s="473" t="s">
        <v>2562</v>
      </c>
      <c r="K96" s="473" t="s">
        <v>2665</v>
      </c>
      <c r="L96" s="473" t="s">
        <v>2499</v>
      </c>
      <c r="M96" s="473" t="s">
        <v>2666</v>
      </c>
      <c r="N96" s="473">
        <v>244.53</v>
      </c>
      <c r="O96" s="473" t="s">
        <v>10</v>
      </c>
      <c r="P96" s="473">
        <v>300.8</v>
      </c>
      <c r="Q96" s="473" t="s">
        <v>306</v>
      </c>
      <c r="R96" s="473" t="s">
        <v>2184</v>
      </c>
      <c r="S96" s="473" t="s">
        <v>307</v>
      </c>
      <c r="T96" s="473" t="s">
        <v>2168</v>
      </c>
      <c r="U96" s="473" t="s">
        <v>351</v>
      </c>
      <c r="V96" s="473" t="s">
        <v>61</v>
      </c>
      <c r="W96" s="473" t="s">
        <v>240</v>
      </c>
      <c r="X96" s="473" t="s">
        <v>302</v>
      </c>
      <c r="Y96" s="473">
        <v>287.07</v>
      </c>
      <c r="Z96" s="473">
        <f t="shared" si="1"/>
        <v>300.8</v>
      </c>
    </row>
    <row r="97" spans="1:26">
      <c r="A97" s="473" t="s">
        <v>2172</v>
      </c>
      <c r="B97" s="473"/>
      <c r="C97" s="473"/>
      <c r="D97" s="473"/>
      <c r="E97" s="473"/>
      <c r="F97" s="474" t="s">
        <v>2667</v>
      </c>
      <c r="G97" s="473" t="s">
        <v>184</v>
      </c>
      <c r="H97" s="473" t="s">
        <v>259</v>
      </c>
      <c r="I97" s="478">
        <v>43830</v>
      </c>
      <c r="J97" s="473" t="s">
        <v>2562</v>
      </c>
      <c r="K97" s="473" t="s">
        <v>2668</v>
      </c>
      <c r="L97" s="473" t="s">
        <v>2499</v>
      </c>
      <c r="M97" s="473" t="s">
        <v>2669</v>
      </c>
      <c r="N97" s="473">
        <v>78.849999999999994</v>
      </c>
      <c r="O97" s="473" t="s">
        <v>10</v>
      </c>
      <c r="P97" s="473">
        <v>97</v>
      </c>
      <c r="Q97" s="473" t="s">
        <v>306</v>
      </c>
      <c r="R97" s="473" t="s">
        <v>2184</v>
      </c>
      <c r="S97" s="473" t="s">
        <v>307</v>
      </c>
      <c r="T97" s="473" t="s">
        <v>2168</v>
      </c>
      <c r="U97" s="473" t="s">
        <v>351</v>
      </c>
      <c r="V97" s="473" t="s">
        <v>61</v>
      </c>
      <c r="W97" s="473" t="s">
        <v>240</v>
      </c>
      <c r="X97" s="473" t="s">
        <v>302</v>
      </c>
      <c r="Y97" s="473">
        <v>92.57</v>
      </c>
      <c r="Z97" s="473">
        <f t="shared" si="1"/>
        <v>97</v>
      </c>
    </row>
    <row r="98" spans="1:26">
      <c r="A98" s="473" t="s">
        <v>2172</v>
      </c>
      <c r="B98" s="473"/>
      <c r="C98" s="473"/>
      <c r="D98" s="473"/>
      <c r="E98" s="473"/>
      <c r="F98" s="474" t="s">
        <v>2670</v>
      </c>
      <c r="G98" s="473" t="s">
        <v>184</v>
      </c>
      <c r="H98" s="473" t="s">
        <v>259</v>
      </c>
      <c r="I98" s="478">
        <v>43830</v>
      </c>
      <c r="J98" s="473" t="s">
        <v>2562</v>
      </c>
      <c r="K98" s="473" t="s">
        <v>2671</v>
      </c>
      <c r="L98" s="473" t="s">
        <v>2499</v>
      </c>
      <c r="M98" s="473" t="s">
        <v>2672</v>
      </c>
      <c r="N98" s="473">
        <v>244.53</v>
      </c>
      <c r="O98" s="473" t="s">
        <v>10</v>
      </c>
      <c r="P98" s="473">
        <v>300.8</v>
      </c>
      <c r="Q98" s="473" t="s">
        <v>306</v>
      </c>
      <c r="R98" s="473" t="s">
        <v>2184</v>
      </c>
      <c r="S98" s="473" t="s">
        <v>307</v>
      </c>
      <c r="T98" s="473" t="s">
        <v>2168</v>
      </c>
      <c r="U98" s="473" t="s">
        <v>351</v>
      </c>
      <c r="V98" s="473" t="s">
        <v>61</v>
      </c>
      <c r="W98" s="473" t="s">
        <v>240</v>
      </c>
      <c r="X98" s="473" t="s">
        <v>302</v>
      </c>
      <c r="Y98" s="473">
        <v>287.07</v>
      </c>
      <c r="Z98" s="473">
        <f t="shared" si="1"/>
        <v>300.8</v>
      </c>
    </row>
    <row r="99" spans="1:26">
      <c r="A99" s="473" t="s">
        <v>2172</v>
      </c>
      <c r="B99" s="473"/>
      <c r="C99" s="473"/>
      <c r="D99" s="473"/>
      <c r="E99" s="473"/>
      <c r="F99" s="474" t="s">
        <v>2673</v>
      </c>
      <c r="G99" s="473" t="s">
        <v>184</v>
      </c>
      <c r="H99" s="473" t="s">
        <v>259</v>
      </c>
      <c r="I99" s="478">
        <v>43830</v>
      </c>
      <c r="J99" s="473" t="s">
        <v>2562</v>
      </c>
      <c r="K99" s="473" t="s">
        <v>2674</v>
      </c>
      <c r="L99" s="473" t="s">
        <v>2499</v>
      </c>
      <c r="M99" s="473" t="s">
        <v>2675</v>
      </c>
      <c r="N99" s="473">
        <v>78.849999999999994</v>
      </c>
      <c r="O99" s="473" t="s">
        <v>10</v>
      </c>
      <c r="P99" s="473">
        <v>97</v>
      </c>
      <c r="Q99" s="473" t="s">
        <v>306</v>
      </c>
      <c r="R99" s="473" t="s">
        <v>2184</v>
      </c>
      <c r="S99" s="473" t="s">
        <v>307</v>
      </c>
      <c r="T99" s="473" t="s">
        <v>2168</v>
      </c>
      <c r="U99" s="473" t="s">
        <v>351</v>
      </c>
      <c r="V99" s="473" t="s">
        <v>61</v>
      </c>
      <c r="W99" s="473" t="s">
        <v>240</v>
      </c>
      <c r="X99" s="473" t="s">
        <v>302</v>
      </c>
      <c r="Y99" s="473">
        <v>92.57</v>
      </c>
      <c r="Z99" s="473">
        <f t="shared" si="1"/>
        <v>97</v>
      </c>
    </row>
    <row r="100" spans="1:26">
      <c r="A100" s="473" t="s">
        <v>2172</v>
      </c>
      <c r="B100" s="473"/>
      <c r="C100" s="473"/>
      <c r="D100" s="473"/>
      <c r="E100" s="473"/>
      <c r="F100" s="474" t="s">
        <v>2676</v>
      </c>
      <c r="G100" s="473" t="s">
        <v>184</v>
      </c>
      <c r="H100" s="473" t="s">
        <v>259</v>
      </c>
      <c r="I100" s="478">
        <v>43830</v>
      </c>
      <c r="J100" s="473" t="s">
        <v>2562</v>
      </c>
      <c r="K100" s="473" t="s">
        <v>2677</v>
      </c>
      <c r="L100" s="473" t="s">
        <v>2499</v>
      </c>
      <c r="M100" s="473" t="s">
        <v>2678</v>
      </c>
      <c r="N100" s="473">
        <v>244.53</v>
      </c>
      <c r="O100" s="473" t="s">
        <v>10</v>
      </c>
      <c r="P100" s="473">
        <v>300.8</v>
      </c>
      <c r="Q100" s="473" t="s">
        <v>306</v>
      </c>
      <c r="R100" s="473" t="s">
        <v>2184</v>
      </c>
      <c r="S100" s="473" t="s">
        <v>307</v>
      </c>
      <c r="T100" s="473" t="s">
        <v>2168</v>
      </c>
      <c r="U100" s="473" t="s">
        <v>351</v>
      </c>
      <c r="V100" s="473" t="s">
        <v>61</v>
      </c>
      <c r="W100" s="473" t="s">
        <v>240</v>
      </c>
      <c r="X100" s="473" t="s">
        <v>302</v>
      </c>
      <c r="Y100" s="473">
        <v>287.07</v>
      </c>
      <c r="Z100" s="473">
        <f t="shared" si="1"/>
        <v>300.8</v>
      </c>
    </row>
    <row r="101" spans="1:26" s="382" customFormat="1">
      <c r="A101" s="473" t="s">
        <v>2172</v>
      </c>
      <c r="B101" s="473"/>
      <c r="C101" s="473"/>
      <c r="D101" s="473"/>
      <c r="E101" s="473"/>
      <c r="F101" s="474" t="s">
        <v>2736</v>
      </c>
      <c r="G101" s="484" t="s">
        <v>187</v>
      </c>
      <c r="H101" s="382" t="s">
        <v>259</v>
      </c>
      <c r="I101" s="479">
        <v>43769</v>
      </c>
      <c r="J101" s="382" t="s">
        <v>2737</v>
      </c>
      <c r="K101" s="382" t="s">
        <v>2258</v>
      </c>
      <c r="L101" s="382" t="s">
        <v>2176</v>
      </c>
      <c r="M101" s="382" t="s">
        <v>2738</v>
      </c>
      <c r="N101" s="382">
        <v>3780.15</v>
      </c>
      <c r="O101" s="382" t="s">
        <v>10</v>
      </c>
      <c r="P101" s="382">
        <v>4650</v>
      </c>
      <c r="Q101" s="382" t="s">
        <v>399</v>
      </c>
      <c r="R101" s="382" t="s">
        <v>2540</v>
      </c>
      <c r="S101" s="382" t="s">
        <v>307</v>
      </c>
      <c r="T101" s="382" t="s">
        <v>2168</v>
      </c>
      <c r="U101" s="382" t="s">
        <v>2168</v>
      </c>
      <c r="V101" s="382" t="s">
        <v>61</v>
      </c>
      <c r="W101" s="382" t="s">
        <v>240</v>
      </c>
      <c r="X101" s="382" t="s">
        <v>302</v>
      </c>
      <c r="Y101" s="382">
        <v>4258</v>
      </c>
      <c r="Z101" s="382">
        <f t="shared" si="1"/>
        <v>4650</v>
      </c>
    </row>
    <row r="102" spans="1:26" s="382" customFormat="1">
      <c r="A102" s="473" t="s">
        <v>2172</v>
      </c>
      <c r="B102" s="473"/>
      <c r="C102" s="473"/>
      <c r="D102" s="473"/>
      <c r="E102" s="473"/>
      <c r="F102" s="474" t="s">
        <v>2739</v>
      </c>
      <c r="G102" s="484" t="s">
        <v>187</v>
      </c>
      <c r="H102" s="382" t="s">
        <v>259</v>
      </c>
      <c r="I102" s="479">
        <v>43769</v>
      </c>
      <c r="J102" s="382" t="s">
        <v>2740</v>
      </c>
      <c r="K102" s="382" t="s">
        <v>2258</v>
      </c>
      <c r="L102" s="382" t="s">
        <v>2176</v>
      </c>
      <c r="M102" s="382" t="s">
        <v>2741</v>
      </c>
      <c r="N102" s="382">
        <v>121.94</v>
      </c>
      <c r="O102" s="382" t="s">
        <v>10</v>
      </c>
      <c r="P102" s="382">
        <v>150</v>
      </c>
      <c r="Q102" s="382" t="s">
        <v>490</v>
      </c>
      <c r="R102" s="382" t="s">
        <v>2742</v>
      </c>
      <c r="S102" s="382" t="s">
        <v>307</v>
      </c>
      <c r="T102" s="382" t="s">
        <v>2168</v>
      </c>
      <c r="U102" s="382" t="s">
        <v>2168</v>
      </c>
      <c r="V102" s="382" t="s">
        <v>61</v>
      </c>
      <c r="W102" s="382" t="s">
        <v>240</v>
      </c>
      <c r="X102" s="382" t="s">
        <v>302</v>
      </c>
      <c r="Y102" s="382">
        <v>137.35</v>
      </c>
      <c r="Z102" s="382">
        <f t="shared" si="1"/>
        <v>150</v>
      </c>
    </row>
    <row r="103" spans="1:26" s="382" customFormat="1">
      <c r="A103" s="473" t="s">
        <v>2172</v>
      </c>
      <c r="B103" s="473"/>
      <c r="C103" s="473"/>
      <c r="D103" s="473"/>
      <c r="E103" s="473"/>
      <c r="F103" s="474" t="s">
        <v>2743</v>
      </c>
      <c r="G103" s="484" t="s">
        <v>187</v>
      </c>
      <c r="H103" s="382" t="s">
        <v>259</v>
      </c>
      <c r="I103" s="479">
        <v>43769</v>
      </c>
      <c r="J103" s="382" t="s">
        <v>2737</v>
      </c>
      <c r="K103" s="382" t="s">
        <v>2258</v>
      </c>
      <c r="L103" s="382" t="s">
        <v>2176</v>
      </c>
      <c r="M103" s="382" t="s">
        <v>569</v>
      </c>
      <c r="N103" s="382">
        <v>289.83999999999997</v>
      </c>
      <c r="O103" s="382" t="s">
        <v>10</v>
      </c>
      <c r="P103" s="382">
        <v>356.54</v>
      </c>
      <c r="Q103" s="382" t="s">
        <v>303</v>
      </c>
      <c r="R103" s="382" t="s">
        <v>2180</v>
      </c>
      <c r="S103" s="382" t="s">
        <v>307</v>
      </c>
      <c r="T103" s="382" t="s">
        <v>2168</v>
      </c>
      <c r="U103" s="382" t="s">
        <v>2168</v>
      </c>
      <c r="V103" s="382" t="s">
        <v>61</v>
      </c>
      <c r="W103" s="382" t="s">
        <v>240</v>
      </c>
      <c r="X103" s="382" t="s">
        <v>302</v>
      </c>
      <c r="Y103" s="382">
        <v>326.48</v>
      </c>
      <c r="Z103" s="382">
        <f t="shared" si="1"/>
        <v>356.54</v>
      </c>
    </row>
    <row r="104" spans="1:26">
      <c r="A104" s="473" t="s">
        <v>2172</v>
      </c>
      <c r="B104" s="473"/>
      <c r="C104" s="473"/>
      <c r="D104" s="473"/>
      <c r="E104" s="473"/>
      <c r="F104" s="474" t="s">
        <v>2744</v>
      </c>
      <c r="G104" s="473" t="s">
        <v>185</v>
      </c>
      <c r="H104" s="473" t="s">
        <v>259</v>
      </c>
      <c r="I104" s="478">
        <v>43799</v>
      </c>
      <c r="J104" s="473" t="s">
        <v>2745</v>
      </c>
      <c r="K104" s="473" t="s">
        <v>2478</v>
      </c>
      <c r="L104" s="473" t="s">
        <v>2270</v>
      </c>
      <c r="M104" s="473" t="s">
        <v>2746</v>
      </c>
      <c r="N104" s="473">
        <v>278.16000000000003</v>
      </c>
      <c r="O104" s="473" t="s">
        <v>10</v>
      </c>
      <c r="P104" s="473">
        <v>360</v>
      </c>
      <c r="Q104" s="473" t="s">
        <v>339</v>
      </c>
      <c r="R104" s="473" t="s">
        <v>2293</v>
      </c>
      <c r="S104" s="473" t="s">
        <v>307</v>
      </c>
      <c r="T104" s="473" t="s">
        <v>2168</v>
      </c>
      <c r="U104" s="473" t="s">
        <v>2168</v>
      </c>
      <c r="V104" s="473" t="s">
        <v>61</v>
      </c>
      <c r="W104" s="473" t="s">
        <v>240</v>
      </c>
      <c r="X104" s="473" t="s">
        <v>2272</v>
      </c>
      <c r="Y104" s="473">
        <v>322.69</v>
      </c>
      <c r="Z104" s="473">
        <f t="shared" si="1"/>
        <v>360</v>
      </c>
    </row>
    <row r="105" spans="1:26">
      <c r="A105" s="473" t="s">
        <v>2172</v>
      </c>
      <c r="B105" s="473"/>
      <c r="C105" s="473"/>
      <c r="D105" s="473"/>
      <c r="E105" s="473"/>
      <c r="F105" s="474" t="s">
        <v>2747</v>
      </c>
      <c r="G105" s="473" t="s">
        <v>185</v>
      </c>
      <c r="H105" s="473" t="s">
        <v>259</v>
      </c>
      <c r="I105" s="478">
        <v>43830</v>
      </c>
      <c r="J105" s="473" t="s">
        <v>2748</v>
      </c>
      <c r="K105" s="473" t="s">
        <v>2284</v>
      </c>
      <c r="L105" s="473" t="s">
        <v>2749</v>
      </c>
      <c r="M105" s="473" t="s">
        <v>2750</v>
      </c>
      <c r="N105" s="473">
        <v>-11.6</v>
      </c>
      <c r="O105" s="473" t="s">
        <v>10</v>
      </c>
      <c r="P105" s="473">
        <v>-15</v>
      </c>
      <c r="Q105" s="473" t="s">
        <v>2751</v>
      </c>
      <c r="R105" s="473" t="s">
        <v>2752</v>
      </c>
      <c r="S105" s="473" t="s">
        <v>307</v>
      </c>
      <c r="T105" s="473" t="s">
        <v>2168</v>
      </c>
      <c r="U105" s="473" t="s">
        <v>2168</v>
      </c>
      <c r="V105" s="473" t="s">
        <v>61</v>
      </c>
      <c r="W105" s="473" t="s">
        <v>240</v>
      </c>
      <c r="X105" s="473" t="s">
        <v>302</v>
      </c>
      <c r="Y105" s="473">
        <v>-13.62</v>
      </c>
      <c r="Z105" s="473">
        <f t="shared" si="1"/>
        <v>-15</v>
      </c>
    </row>
    <row r="106" spans="1:26">
      <c r="A106" s="473" t="s">
        <v>2172</v>
      </c>
      <c r="B106" s="473"/>
      <c r="C106" s="473"/>
      <c r="D106" s="473"/>
      <c r="E106" s="473"/>
      <c r="F106" s="474" t="s">
        <v>2753</v>
      </c>
      <c r="G106" s="473" t="s">
        <v>185</v>
      </c>
      <c r="H106" s="473" t="s">
        <v>259</v>
      </c>
      <c r="I106" s="478">
        <v>43830</v>
      </c>
      <c r="J106" s="473" t="s">
        <v>2748</v>
      </c>
      <c r="K106" s="473" t="s">
        <v>2754</v>
      </c>
      <c r="L106" s="473" t="s">
        <v>2749</v>
      </c>
      <c r="M106" s="473" t="s">
        <v>2755</v>
      </c>
      <c r="N106" s="473">
        <v>11.6</v>
      </c>
      <c r="O106" s="473" t="s">
        <v>10</v>
      </c>
      <c r="P106" s="473">
        <v>15</v>
      </c>
      <c r="Q106" s="473" t="s">
        <v>339</v>
      </c>
      <c r="R106" s="473" t="s">
        <v>2293</v>
      </c>
      <c r="S106" s="473" t="s">
        <v>307</v>
      </c>
      <c r="T106" s="473" t="s">
        <v>2168</v>
      </c>
      <c r="U106" s="473" t="s">
        <v>2168</v>
      </c>
      <c r="V106" s="473" t="s">
        <v>61</v>
      </c>
      <c r="W106" s="473" t="s">
        <v>240</v>
      </c>
      <c r="X106" s="473" t="s">
        <v>302</v>
      </c>
      <c r="Y106" s="473">
        <v>13.62</v>
      </c>
      <c r="Z106" s="473">
        <f t="shared" si="1"/>
        <v>15</v>
      </c>
    </row>
    <row r="107" spans="1:26">
      <c r="A107" s="473" t="s">
        <v>2172</v>
      </c>
      <c r="B107" s="473"/>
      <c r="C107" s="473"/>
      <c r="D107" s="473"/>
      <c r="E107" s="473"/>
      <c r="F107" s="474" t="s">
        <v>2756</v>
      </c>
      <c r="G107" s="473" t="s">
        <v>185</v>
      </c>
      <c r="H107" s="473" t="s">
        <v>259</v>
      </c>
      <c r="I107" s="478">
        <v>43830</v>
      </c>
      <c r="J107" s="473" t="s">
        <v>2562</v>
      </c>
      <c r="K107" s="473" t="s">
        <v>2757</v>
      </c>
      <c r="L107" s="473" t="s">
        <v>2499</v>
      </c>
      <c r="M107" s="473" t="s">
        <v>2758</v>
      </c>
      <c r="N107" s="473">
        <v>138.19999999999999</v>
      </c>
      <c r="O107" s="473" t="s">
        <v>10</v>
      </c>
      <c r="P107" s="473">
        <v>170</v>
      </c>
      <c r="Q107" s="473" t="s">
        <v>306</v>
      </c>
      <c r="R107" s="473" t="s">
        <v>2184</v>
      </c>
      <c r="S107" s="473" t="s">
        <v>307</v>
      </c>
      <c r="T107" s="473" t="s">
        <v>2168</v>
      </c>
      <c r="U107" s="473" t="s">
        <v>351</v>
      </c>
      <c r="V107" s="473" t="s">
        <v>61</v>
      </c>
      <c r="W107" s="473" t="s">
        <v>240</v>
      </c>
      <c r="X107" s="473" t="s">
        <v>302</v>
      </c>
      <c r="Y107" s="473">
        <v>162.24</v>
      </c>
      <c r="Z107" s="473">
        <f t="shared" si="1"/>
        <v>170</v>
      </c>
    </row>
    <row r="108" spans="1:26">
      <c r="A108" s="473" t="s">
        <v>2172</v>
      </c>
      <c r="B108" s="473"/>
      <c r="C108" s="473"/>
      <c r="D108" s="473"/>
      <c r="E108" s="473"/>
      <c r="F108" s="474" t="s">
        <v>2759</v>
      </c>
      <c r="G108" s="473" t="s">
        <v>185</v>
      </c>
      <c r="H108" s="473" t="s">
        <v>259</v>
      </c>
      <c r="I108" s="478">
        <v>43830</v>
      </c>
      <c r="J108" s="473" t="s">
        <v>2562</v>
      </c>
      <c r="K108" s="473" t="s">
        <v>2760</v>
      </c>
      <c r="L108" s="473" t="s">
        <v>2499</v>
      </c>
      <c r="M108" s="473" t="s">
        <v>2761</v>
      </c>
      <c r="N108" s="473">
        <v>614.58000000000004</v>
      </c>
      <c r="O108" s="473" t="s">
        <v>10</v>
      </c>
      <c r="P108" s="473">
        <v>756</v>
      </c>
      <c r="Q108" s="473" t="s">
        <v>306</v>
      </c>
      <c r="R108" s="473" t="s">
        <v>2184</v>
      </c>
      <c r="S108" s="473" t="s">
        <v>307</v>
      </c>
      <c r="T108" s="473" t="s">
        <v>2168</v>
      </c>
      <c r="U108" s="473" t="s">
        <v>351</v>
      </c>
      <c r="V108" s="473" t="s">
        <v>61</v>
      </c>
      <c r="W108" s="473" t="s">
        <v>240</v>
      </c>
      <c r="X108" s="473" t="s">
        <v>302</v>
      </c>
      <c r="Y108" s="473">
        <v>721.5</v>
      </c>
      <c r="Z108" s="473">
        <f t="shared" si="1"/>
        <v>756</v>
      </c>
    </row>
    <row r="109" spans="1:26">
      <c r="A109" s="473" t="s">
        <v>2172</v>
      </c>
      <c r="B109" s="473"/>
      <c r="C109" s="473"/>
      <c r="D109" s="473"/>
      <c r="E109" s="473"/>
      <c r="F109" s="474" t="s">
        <v>2762</v>
      </c>
      <c r="G109" s="473" t="s">
        <v>185</v>
      </c>
      <c r="H109" s="473" t="s">
        <v>259</v>
      </c>
      <c r="I109" s="478">
        <v>43830</v>
      </c>
      <c r="J109" s="473" t="s">
        <v>2562</v>
      </c>
      <c r="K109" s="473" t="s">
        <v>2575</v>
      </c>
      <c r="L109" s="473" t="s">
        <v>2499</v>
      </c>
      <c r="M109" s="473" t="s">
        <v>2763</v>
      </c>
      <c r="N109" s="473">
        <v>87.8</v>
      </c>
      <c r="O109" s="473" t="s">
        <v>10</v>
      </c>
      <c r="P109" s="473">
        <v>108</v>
      </c>
      <c r="Q109" s="473" t="s">
        <v>306</v>
      </c>
      <c r="R109" s="473" t="s">
        <v>2184</v>
      </c>
      <c r="S109" s="473" t="s">
        <v>307</v>
      </c>
      <c r="T109" s="473" t="s">
        <v>2168</v>
      </c>
      <c r="U109" s="473" t="s">
        <v>351</v>
      </c>
      <c r="V109" s="473" t="s">
        <v>61</v>
      </c>
      <c r="W109" s="473" t="s">
        <v>240</v>
      </c>
      <c r="X109" s="473" t="s">
        <v>302</v>
      </c>
      <c r="Y109" s="473">
        <v>103.08</v>
      </c>
      <c r="Z109" s="473">
        <f t="shared" si="1"/>
        <v>108</v>
      </c>
    </row>
    <row r="110" spans="1:26">
      <c r="A110" s="473" t="s">
        <v>2172</v>
      </c>
      <c r="B110" s="473"/>
      <c r="C110" s="473"/>
      <c r="D110" s="473"/>
      <c r="E110" s="473"/>
      <c r="F110" s="474" t="s">
        <v>2764</v>
      </c>
      <c r="G110" s="473" t="s">
        <v>185</v>
      </c>
      <c r="H110" s="473" t="s">
        <v>259</v>
      </c>
      <c r="I110" s="478">
        <v>43830</v>
      </c>
      <c r="J110" s="473" t="s">
        <v>2562</v>
      </c>
      <c r="K110" s="473" t="s">
        <v>2765</v>
      </c>
      <c r="L110" s="473" t="s">
        <v>2499</v>
      </c>
      <c r="M110" s="473" t="s">
        <v>2766</v>
      </c>
      <c r="N110" s="473">
        <v>90.24</v>
      </c>
      <c r="O110" s="473" t="s">
        <v>10</v>
      </c>
      <c r="P110" s="473">
        <v>111</v>
      </c>
      <c r="Q110" s="473" t="s">
        <v>306</v>
      </c>
      <c r="R110" s="473" t="s">
        <v>2184</v>
      </c>
      <c r="S110" s="473" t="s">
        <v>307</v>
      </c>
      <c r="T110" s="473" t="s">
        <v>2168</v>
      </c>
      <c r="U110" s="473" t="s">
        <v>351</v>
      </c>
      <c r="V110" s="473" t="s">
        <v>61</v>
      </c>
      <c r="W110" s="473" t="s">
        <v>240</v>
      </c>
      <c r="X110" s="473" t="s">
        <v>302</v>
      </c>
      <c r="Y110" s="473">
        <v>105.94</v>
      </c>
      <c r="Z110" s="473">
        <f t="shared" si="1"/>
        <v>111</v>
      </c>
    </row>
    <row r="111" spans="1:26">
      <c r="A111" s="473" t="s">
        <v>2172</v>
      </c>
      <c r="B111" s="473"/>
      <c r="C111" s="473"/>
      <c r="D111" s="473"/>
      <c r="E111" s="473"/>
      <c r="F111" s="474" t="s">
        <v>2767</v>
      </c>
      <c r="G111" s="473" t="s">
        <v>185</v>
      </c>
      <c r="H111" s="473" t="s">
        <v>259</v>
      </c>
      <c r="I111" s="478">
        <v>43830</v>
      </c>
      <c r="J111" s="473" t="s">
        <v>2562</v>
      </c>
      <c r="K111" s="473" t="s">
        <v>2488</v>
      </c>
      <c r="L111" s="473" t="s">
        <v>2499</v>
      </c>
      <c r="M111" s="473" t="s">
        <v>2766</v>
      </c>
      <c r="N111" s="473">
        <v>1414.51</v>
      </c>
      <c r="O111" s="473" t="s">
        <v>10</v>
      </c>
      <c r="P111" s="473">
        <v>1740</v>
      </c>
      <c r="Q111" s="473" t="s">
        <v>306</v>
      </c>
      <c r="R111" s="473" t="s">
        <v>2184</v>
      </c>
      <c r="S111" s="473" t="s">
        <v>307</v>
      </c>
      <c r="T111" s="473" t="s">
        <v>2168</v>
      </c>
      <c r="U111" s="473" t="s">
        <v>351</v>
      </c>
      <c r="V111" s="473" t="s">
        <v>61</v>
      </c>
      <c r="W111" s="473" t="s">
        <v>240</v>
      </c>
      <c r="X111" s="473" t="s">
        <v>302</v>
      </c>
      <c r="Y111" s="473">
        <v>1660.61</v>
      </c>
      <c r="Z111" s="473">
        <f t="shared" si="1"/>
        <v>1740</v>
      </c>
    </row>
    <row r="112" spans="1:26">
      <c r="A112" s="473" t="s">
        <v>2172</v>
      </c>
      <c r="B112" s="473"/>
      <c r="C112" s="473"/>
      <c r="D112" s="473"/>
      <c r="E112" s="473"/>
      <c r="F112" s="474" t="s">
        <v>2768</v>
      </c>
      <c r="G112" s="473" t="s">
        <v>185</v>
      </c>
      <c r="H112" s="473" t="s">
        <v>259</v>
      </c>
      <c r="I112" s="478">
        <v>43830</v>
      </c>
      <c r="J112" s="473" t="s">
        <v>2562</v>
      </c>
      <c r="K112" s="473" t="s">
        <v>2590</v>
      </c>
      <c r="L112" s="473" t="s">
        <v>2499</v>
      </c>
      <c r="M112" s="473" t="s">
        <v>2766</v>
      </c>
      <c r="N112" s="473">
        <v>2194.9299999999998</v>
      </c>
      <c r="O112" s="473" t="s">
        <v>10</v>
      </c>
      <c r="P112" s="473">
        <v>2700</v>
      </c>
      <c r="Q112" s="473" t="s">
        <v>306</v>
      </c>
      <c r="R112" s="473" t="s">
        <v>2184</v>
      </c>
      <c r="S112" s="473" t="s">
        <v>307</v>
      </c>
      <c r="T112" s="473" t="s">
        <v>2168</v>
      </c>
      <c r="U112" s="473" t="s">
        <v>351</v>
      </c>
      <c r="V112" s="473" t="s">
        <v>61</v>
      </c>
      <c r="W112" s="473" t="s">
        <v>240</v>
      </c>
      <c r="X112" s="473" t="s">
        <v>302</v>
      </c>
      <c r="Y112" s="473">
        <v>2576.8000000000002</v>
      </c>
      <c r="Z112" s="473">
        <f t="shared" si="1"/>
        <v>2700</v>
      </c>
    </row>
    <row r="113" spans="1:26">
      <c r="A113" s="473" t="s">
        <v>2172</v>
      </c>
      <c r="B113" s="473"/>
      <c r="C113" s="473"/>
      <c r="D113" s="473"/>
      <c r="E113" s="473"/>
      <c r="F113" s="474" t="s">
        <v>2769</v>
      </c>
      <c r="G113" s="473" t="s">
        <v>185</v>
      </c>
      <c r="H113" s="473" t="s">
        <v>259</v>
      </c>
      <c r="I113" s="478">
        <v>43830</v>
      </c>
      <c r="J113" s="473" t="s">
        <v>2562</v>
      </c>
      <c r="K113" s="473" t="s">
        <v>2590</v>
      </c>
      <c r="L113" s="473" t="s">
        <v>2499</v>
      </c>
      <c r="M113" s="473" t="s">
        <v>2766</v>
      </c>
      <c r="N113" s="473">
        <v>284.52999999999997</v>
      </c>
      <c r="O113" s="473" t="s">
        <v>10</v>
      </c>
      <c r="P113" s="473">
        <v>350</v>
      </c>
      <c r="Q113" s="473" t="s">
        <v>306</v>
      </c>
      <c r="R113" s="473" t="s">
        <v>2184</v>
      </c>
      <c r="S113" s="473" t="s">
        <v>307</v>
      </c>
      <c r="T113" s="473" t="s">
        <v>2168</v>
      </c>
      <c r="U113" s="473" t="s">
        <v>351</v>
      </c>
      <c r="V113" s="473" t="s">
        <v>61</v>
      </c>
      <c r="W113" s="473" t="s">
        <v>240</v>
      </c>
      <c r="X113" s="473" t="s">
        <v>302</v>
      </c>
      <c r="Y113" s="473">
        <v>334.03</v>
      </c>
      <c r="Z113" s="473">
        <f t="shared" si="1"/>
        <v>350</v>
      </c>
    </row>
    <row r="114" spans="1:26">
      <c r="A114" s="473" t="s">
        <v>2172</v>
      </c>
      <c r="B114" s="473"/>
      <c r="C114" s="473"/>
      <c r="D114" s="473"/>
      <c r="E114" s="473"/>
      <c r="F114" s="474" t="s">
        <v>2770</v>
      </c>
      <c r="G114" s="473" t="s">
        <v>185</v>
      </c>
      <c r="H114" s="473" t="s">
        <v>259</v>
      </c>
      <c r="I114" s="478">
        <v>43830</v>
      </c>
      <c r="J114" s="473" t="s">
        <v>2562</v>
      </c>
      <c r="K114" s="473" t="s">
        <v>2587</v>
      </c>
      <c r="L114" s="473" t="s">
        <v>2499</v>
      </c>
      <c r="M114" s="473" t="s">
        <v>2771</v>
      </c>
      <c r="N114" s="473">
        <v>1463.28</v>
      </c>
      <c r="O114" s="473" t="s">
        <v>10</v>
      </c>
      <c r="P114" s="473">
        <v>1800</v>
      </c>
      <c r="Q114" s="473" t="s">
        <v>306</v>
      </c>
      <c r="R114" s="473" t="s">
        <v>2184</v>
      </c>
      <c r="S114" s="473" t="s">
        <v>307</v>
      </c>
      <c r="T114" s="473" t="s">
        <v>2168</v>
      </c>
      <c r="U114" s="473" t="s">
        <v>351</v>
      </c>
      <c r="V114" s="473" t="s">
        <v>61</v>
      </c>
      <c r="W114" s="473" t="s">
        <v>240</v>
      </c>
      <c r="X114" s="473" t="s">
        <v>302</v>
      </c>
      <c r="Y114" s="473">
        <v>1717.86</v>
      </c>
      <c r="Z114" s="473">
        <f t="shared" si="1"/>
        <v>1800</v>
      </c>
    </row>
    <row r="115" spans="1:26">
      <c r="A115" s="473" t="s">
        <v>2172</v>
      </c>
      <c r="B115" s="473"/>
      <c r="C115" s="473"/>
      <c r="D115" s="473"/>
      <c r="E115" s="473"/>
      <c r="F115" s="474" t="s">
        <v>2772</v>
      </c>
      <c r="G115" s="473" t="s">
        <v>185</v>
      </c>
      <c r="H115" s="473" t="s">
        <v>259</v>
      </c>
      <c r="I115" s="478">
        <v>43830</v>
      </c>
      <c r="J115" s="473" t="s">
        <v>2562</v>
      </c>
      <c r="K115" s="473" t="s">
        <v>2773</v>
      </c>
      <c r="L115" s="473" t="s">
        <v>2499</v>
      </c>
      <c r="M115" s="473" t="s">
        <v>2774</v>
      </c>
      <c r="N115" s="473">
        <v>81.290000000000006</v>
      </c>
      <c r="O115" s="473" t="s">
        <v>10</v>
      </c>
      <c r="P115" s="473">
        <v>100</v>
      </c>
      <c r="Q115" s="473" t="s">
        <v>306</v>
      </c>
      <c r="R115" s="473" t="s">
        <v>2184</v>
      </c>
      <c r="S115" s="473" t="s">
        <v>307</v>
      </c>
      <c r="T115" s="473" t="s">
        <v>2168</v>
      </c>
      <c r="U115" s="473" t="s">
        <v>351</v>
      </c>
      <c r="V115" s="473" t="s">
        <v>61</v>
      </c>
      <c r="W115" s="473" t="s">
        <v>240</v>
      </c>
      <c r="X115" s="473" t="s">
        <v>302</v>
      </c>
      <c r="Y115" s="473">
        <v>95.43</v>
      </c>
      <c r="Z115" s="473">
        <f t="shared" si="1"/>
        <v>100</v>
      </c>
    </row>
    <row r="116" spans="1:26">
      <c r="A116" s="473" t="s">
        <v>2172</v>
      </c>
      <c r="B116" s="473"/>
      <c r="C116" s="473"/>
      <c r="D116" s="473"/>
      <c r="E116" s="473"/>
      <c r="F116" s="474" t="s">
        <v>2775</v>
      </c>
      <c r="G116" s="473" t="s">
        <v>185</v>
      </c>
      <c r="H116" s="473" t="s">
        <v>259</v>
      </c>
      <c r="I116" s="478">
        <v>43830</v>
      </c>
      <c r="J116" s="473" t="s">
        <v>2562</v>
      </c>
      <c r="K116" s="473" t="s">
        <v>2776</v>
      </c>
      <c r="L116" s="473" t="s">
        <v>2499</v>
      </c>
      <c r="M116" s="473" t="s">
        <v>2777</v>
      </c>
      <c r="N116" s="473">
        <v>73.16</v>
      </c>
      <c r="O116" s="473" t="s">
        <v>10</v>
      </c>
      <c r="P116" s="473">
        <v>90</v>
      </c>
      <c r="Q116" s="473" t="s">
        <v>306</v>
      </c>
      <c r="R116" s="473" t="s">
        <v>2184</v>
      </c>
      <c r="S116" s="473" t="s">
        <v>307</v>
      </c>
      <c r="T116" s="473" t="s">
        <v>2168</v>
      </c>
      <c r="U116" s="473" t="s">
        <v>351</v>
      </c>
      <c r="V116" s="473" t="s">
        <v>61</v>
      </c>
      <c r="W116" s="473" t="s">
        <v>240</v>
      </c>
      <c r="X116" s="473" t="s">
        <v>302</v>
      </c>
      <c r="Y116" s="473">
        <v>85.89</v>
      </c>
      <c r="Z116" s="473">
        <f t="shared" si="1"/>
        <v>90</v>
      </c>
    </row>
    <row r="117" spans="1:26">
      <c r="A117" s="473" t="s">
        <v>2172</v>
      </c>
      <c r="B117" s="473"/>
      <c r="C117" s="473"/>
      <c r="D117" s="473"/>
      <c r="E117" s="473"/>
      <c r="F117" s="474" t="s">
        <v>2778</v>
      </c>
      <c r="G117" s="473" t="s">
        <v>185</v>
      </c>
      <c r="H117" s="473" t="s">
        <v>259</v>
      </c>
      <c r="I117" s="478">
        <v>43830</v>
      </c>
      <c r="J117" s="473" t="s">
        <v>2562</v>
      </c>
      <c r="K117" s="473" t="s">
        <v>2779</v>
      </c>
      <c r="L117" s="473" t="s">
        <v>2499</v>
      </c>
      <c r="M117" s="473" t="s">
        <v>2780</v>
      </c>
      <c r="N117" s="473">
        <v>4.0599999999999996</v>
      </c>
      <c r="O117" s="473" t="s">
        <v>10</v>
      </c>
      <c r="P117" s="473">
        <v>5</v>
      </c>
      <c r="Q117" s="473" t="s">
        <v>306</v>
      </c>
      <c r="R117" s="473" t="s">
        <v>2184</v>
      </c>
      <c r="S117" s="473" t="s">
        <v>307</v>
      </c>
      <c r="T117" s="473" t="s">
        <v>2168</v>
      </c>
      <c r="U117" s="473" t="s">
        <v>351</v>
      </c>
      <c r="V117" s="473" t="s">
        <v>61</v>
      </c>
      <c r="W117" s="473" t="s">
        <v>240</v>
      </c>
      <c r="X117" s="473" t="s">
        <v>302</v>
      </c>
      <c r="Y117" s="473">
        <v>4.7699999999999996</v>
      </c>
      <c r="Z117" s="473">
        <f t="shared" si="1"/>
        <v>5</v>
      </c>
    </row>
    <row r="118" spans="1:26">
      <c r="A118" s="473" t="s">
        <v>2172</v>
      </c>
      <c r="B118" s="473"/>
      <c r="C118" s="473"/>
      <c r="D118" s="473"/>
      <c r="E118" s="473"/>
      <c r="F118" s="474" t="s">
        <v>2781</v>
      </c>
      <c r="G118" s="473" t="s">
        <v>185</v>
      </c>
      <c r="H118" s="473" t="s">
        <v>259</v>
      </c>
      <c r="I118" s="478">
        <v>43830</v>
      </c>
      <c r="J118" s="473" t="s">
        <v>2562</v>
      </c>
      <c r="K118" s="473" t="s">
        <v>2782</v>
      </c>
      <c r="L118" s="473" t="s">
        <v>2499</v>
      </c>
      <c r="M118" s="473" t="s">
        <v>2783</v>
      </c>
      <c r="N118" s="473">
        <v>32.520000000000003</v>
      </c>
      <c r="O118" s="473" t="s">
        <v>10</v>
      </c>
      <c r="P118" s="473">
        <v>40</v>
      </c>
      <c r="Q118" s="473" t="s">
        <v>306</v>
      </c>
      <c r="R118" s="473" t="s">
        <v>2184</v>
      </c>
      <c r="S118" s="473" t="s">
        <v>307</v>
      </c>
      <c r="T118" s="473" t="s">
        <v>2168</v>
      </c>
      <c r="U118" s="473" t="s">
        <v>351</v>
      </c>
      <c r="V118" s="473" t="s">
        <v>61</v>
      </c>
      <c r="W118" s="473" t="s">
        <v>240</v>
      </c>
      <c r="X118" s="473" t="s">
        <v>302</v>
      </c>
      <c r="Y118" s="473">
        <v>38.18</v>
      </c>
      <c r="Z118" s="473">
        <f t="shared" si="1"/>
        <v>40</v>
      </c>
    </row>
    <row r="119" spans="1:26">
      <c r="A119" s="473" t="s">
        <v>2172</v>
      </c>
      <c r="B119" s="473"/>
      <c r="C119" s="473"/>
      <c r="D119" s="473"/>
      <c r="E119" s="473"/>
      <c r="F119" s="474" t="s">
        <v>2784</v>
      </c>
      <c r="G119" s="473" t="s">
        <v>185</v>
      </c>
      <c r="H119" s="473" t="s">
        <v>259</v>
      </c>
      <c r="I119" s="478">
        <v>43830</v>
      </c>
      <c r="J119" s="473" t="s">
        <v>2562</v>
      </c>
      <c r="K119" s="473" t="s">
        <v>2288</v>
      </c>
      <c r="L119" s="473" t="s">
        <v>2499</v>
      </c>
      <c r="M119" s="473" t="s">
        <v>2785</v>
      </c>
      <c r="N119" s="473">
        <v>8.1300000000000008</v>
      </c>
      <c r="O119" s="473" t="s">
        <v>10</v>
      </c>
      <c r="P119" s="473">
        <v>10</v>
      </c>
      <c r="Q119" s="473" t="s">
        <v>306</v>
      </c>
      <c r="R119" s="473" t="s">
        <v>2184</v>
      </c>
      <c r="S119" s="473" t="s">
        <v>307</v>
      </c>
      <c r="T119" s="473" t="s">
        <v>2168</v>
      </c>
      <c r="U119" s="473" t="s">
        <v>351</v>
      </c>
      <c r="V119" s="473" t="s">
        <v>61</v>
      </c>
      <c r="W119" s="473" t="s">
        <v>240</v>
      </c>
      <c r="X119" s="473" t="s">
        <v>302</v>
      </c>
      <c r="Y119" s="473">
        <v>9.5399999999999991</v>
      </c>
      <c r="Z119" s="473">
        <f t="shared" si="1"/>
        <v>10</v>
      </c>
    </row>
    <row r="120" spans="1:26">
      <c r="A120" s="473" t="s">
        <v>2172</v>
      </c>
      <c r="B120" s="473"/>
      <c r="C120" s="473"/>
      <c r="D120" s="473"/>
      <c r="E120" s="473"/>
      <c r="F120" s="474" t="s">
        <v>2786</v>
      </c>
      <c r="G120" s="473" t="s">
        <v>185</v>
      </c>
      <c r="H120" s="473" t="s">
        <v>259</v>
      </c>
      <c r="I120" s="478">
        <v>43830</v>
      </c>
      <c r="J120" s="473" t="s">
        <v>2562</v>
      </c>
      <c r="K120" s="473" t="s">
        <v>2787</v>
      </c>
      <c r="L120" s="473" t="s">
        <v>2499</v>
      </c>
      <c r="M120" s="473" t="s">
        <v>2788</v>
      </c>
      <c r="N120" s="473">
        <v>16.260000000000002</v>
      </c>
      <c r="O120" s="473" t="s">
        <v>10</v>
      </c>
      <c r="P120" s="473">
        <v>20</v>
      </c>
      <c r="Q120" s="473" t="s">
        <v>306</v>
      </c>
      <c r="R120" s="473" t="s">
        <v>2184</v>
      </c>
      <c r="S120" s="473" t="s">
        <v>307</v>
      </c>
      <c r="T120" s="473" t="s">
        <v>2168</v>
      </c>
      <c r="U120" s="473" t="s">
        <v>351</v>
      </c>
      <c r="V120" s="473" t="s">
        <v>61</v>
      </c>
      <c r="W120" s="473" t="s">
        <v>240</v>
      </c>
      <c r="X120" s="473" t="s">
        <v>302</v>
      </c>
      <c r="Y120" s="473">
        <v>19.09</v>
      </c>
      <c r="Z120" s="473">
        <f t="shared" si="1"/>
        <v>20</v>
      </c>
    </row>
    <row r="121" spans="1:26">
      <c r="A121" s="473" t="s">
        <v>2172</v>
      </c>
      <c r="B121" s="473"/>
      <c r="C121" s="473"/>
      <c r="D121" s="473"/>
      <c r="E121" s="473"/>
      <c r="F121" s="474" t="s">
        <v>2801</v>
      </c>
      <c r="G121" s="473" t="s">
        <v>186</v>
      </c>
      <c r="H121" s="473" t="s">
        <v>259</v>
      </c>
      <c r="I121" s="478">
        <v>43769</v>
      </c>
      <c r="J121" s="473" t="s">
        <v>2802</v>
      </c>
      <c r="K121" s="473" t="s">
        <v>2258</v>
      </c>
      <c r="L121" s="473" t="s">
        <v>2176</v>
      </c>
      <c r="M121" s="473" t="s">
        <v>2803</v>
      </c>
      <c r="N121" s="473">
        <v>13580.29</v>
      </c>
      <c r="O121" s="473" t="s">
        <v>10</v>
      </c>
      <c r="P121" s="473">
        <v>16705.25</v>
      </c>
      <c r="Q121" s="473" t="s">
        <v>399</v>
      </c>
      <c r="R121" s="473" t="s">
        <v>2540</v>
      </c>
      <c r="S121" s="473" t="s">
        <v>307</v>
      </c>
      <c r="T121" s="473" t="s">
        <v>2168</v>
      </c>
      <c r="U121" s="473" t="s">
        <v>2168</v>
      </c>
      <c r="V121" s="473" t="s">
        <v>61</v>
      </c>
      <c r="W121" s="473" t="s">
        <v>240</v>
      </c>
      <c r="X121" s="473" t="s">
        <v>302</v>
      </c>
      <c r="Y121" s="473">
        <v>15296.97</v>
      </c>
      <c r="Z121" s="473">
        <f t="shared" si="1"/>
        <v>16705.25</v>
      </c>
    </row>
    <row r="122" spans="1:26">
      <c r="A122" s="473" t="s">
        <v>2172</v>
      </c>
      <c r="B122" s="473"/>
      <c r="C122" s="473"/>
      <c r="D122" s="473"/>
      <c r="E122" s="473"/>
      <c r="F122" s="474" t="s">
        <v>2804</v>
      </c>
      <c r="G122" s="473" t="s">
        <v>186</v>
      </c>
      <c r="H122" s="473" t="s">
        <v>259</v>
      </c>
      <c r="I122" s="478">
        <v>43769</v>
      </c>
      <c r="J122" s="473" t="s">
        <v>2805</v>
      </c>
      <c r="K122" s="473" t="s">
        <v>2258</v>
      </c>
      <c r="L122" s="473" t="s">
        <v>2176</v>
      </c>
      <c r="M122" s="473" t="s">
        <v>2806</v>
      </c>
      <c r="N122" s="473">
        <v>438.99</v>
      </c>
      <c r="O122" s="473" t="s">
        <v>10</v>
      </c>
      <c r="P122" s="473">
        <v>540</v>
      </c>
      <c r="Q122" s="473" t="s">
        <v>346</v>
      </c>
      <c r="R122" s="473" t="s">
        <v>2266</v>
      </c>
      <c r="S122" s="473" t="s">
        <v>307</v>
      </c>
      <c r="T122" s="473" t="s">
        <v>2168</v>
      </c>
      <c r="U122" s="473" t="s">
        <v>2168</v>
      </c>
      <c r="V122" s="473" t="s">
        <v>61</v>
      </c>
      <c r="W122" s="473" t="s">
        <v>240</v>
      </c>
      <c r="X122" s="473" t="s">
        <v>302</v>
      </c>
      <c r="Y122" s="473">
        <v>494.48</v>
      </c>
      <c r="Z122" s="473">
        <f t="shared" si="1"/>
        <v>540</v>
      </c>
    </row>
    <row r="123" spans="1:26">
      <c r="A123" s="473" t="s">
        <v>2172</v>
      </c>
      <c r="B123" s="473"/>
      <c r="C123" s="473"/>
      <c r="D123" s="473"/>
      <c r="E123" s="473"/>
      <c r="F123" s="474" t="s">
        <v>2807</v>
      </c>
      <c r="G123" s="473" t="s">
        <v>186</v>
      </c>
      <c r="H123" s="473" t="s">
        <v>259</v>
      </c>
      <c r="I123" s="478">
        <v>43799</v>
      </c>
      <c r="J123" s="473" t="s">
        <v>2808</v>
      </c>
      <c r="K123" s="473" t="s">
        <v>2550</v>
      </c>
      <c r="L123" s="473" t="s">
        <v>2809</v>
      </c>
      <c r="M123" s="473" t="s">
        <v>2810</v>
      </c>
      <c r="N123" s="473">
        <v>7744.47</v>
      </c>
      <c r="O123" s="473" t="s">
        <v>10</v>
      </c>
      <c r="P123" s="473">
        <v>10023.15</v>
      </c>
      <c r="Q123" s="473" t="s">
        <v>399</v>
      </c>
      <c r="R123" s="473" t="s">
        <v>2540</v>
      </c>
      <c r="S123" s="473" t="s">
        <v>445</v>
      </c>
      <c r="T123" s="473" t="s">
        <v>2168</v>
      </c>
      <c r="U123" s="473" t="s">
        <v>2168</v>
      </c>
      <c r="V123" s="473" t="s">
        <v>61</v>
      </c>
      <c r="W123" s="473" t="s">
        <v>240</v>
      </c>
      <c r="X123" s="473" t="s">
        <v>302</v>
      </c>
      <c r="Y123" s="473">
        <v>8984.2800000000007</v>
      </c>
      <c r="Z123" s="473">
        <f t="shared" si="1"/>
        <v>10023.15</v>
      </c>
    </row>
    <row r="124" spans="1:26">
      <c r="A124" s="473" t="s">
        <v>2172</v>
      </c>
      <c r="B124" s="473"/>
      <c r="C124" s="473"/>
      <c r="D124" s="473"/>
      <c r="E124" s="473"/>
      <c r="F124" s="474" t="s">
        <v>2811</v>
      </c>
      <c r="G124" s="473" t="s">
        <v>186</v>
      </c>
      <c r="H124" s="473" t="s">
        <v>259</v>
      </c>
      <c r="I124" s="478">
        <v>43830</v>
      </c>
      <c r="J124" s="473" t="s">
        <v>2812</v>
      </c>
      <c r="K124" s="473" t="s">
        <v>2550</v>
      </c>
      <c r="L124" s="473" t="s">
        <v>2397</v>
      </c>
      <c r="M124" s="473" t="s">
        <v>2813</v>
      </c>
      <c r="N124" s="473">
        <v>2583.48</v>
      </c>
      <c r="O124" s="473" t="s">
        <v>10</v>
      </c>
      <c r="P124" s="473">
        <v>3341.05</v>
      </c>
      <c r="Q124" s="473" t="s">
        <v>399</v>
      </c>
      <c r="R124" s="473" t="s">
        <v>2540</v>
      </c>
      <c r="S124" s="473" t="s">
        <v>307</v>
      </c>
      <c r="T124" s="473" t="s">
        <v>2168</v>
      </c>
      <c r="U124" s="473" t="s">
        <v>2168</v>
      </c>
      <c r="V124" s="473" t="s">
        <v>61</v>
      </c>
      <c r="W124" s="473" t="s">
        <v>240</v>
      </c>
      <c r="X124" s="473" t="s">
        <v>302</v>
      </c>
      <c r="Y124" s="473">
        <v>3032.95</v>
      </c>
      <c r="Z124" s="473">
        <f t="shared" si="1"/>
        <v>3341.05</v>
      </c>
    </row>
    <row r="125" spans="1:26">
      <c r="A125" s="473" t="s">
        <v>2172</v>
      </c>
      <c r="B125" s="473"/>
      <c r="C125" s="473"/>
      <c r="D125" s="473"/>
      <c r="E125" s="473"/>
      <c r="F125" s="474" t="s">
        <v>2814</v>
      </c>
      <c r="G125" s="473" t="s">
        <v>186</v>
      </c>
      <c r="H125" s="473" t="s">
        <v>259</v>
      </c>
      <c r="I125" s="478">
        <v>43830</v>
      </c>
      <c r="J125" s="473" t="s">
        <v>2395</v>
      </c>
      <c r="K125" s="473" t="s">
        <v>2461</v>
      </c>
      <c r="L125" s="473" t="s">
        <v>2397</v>
      </c>
      <c r="M125" s="473" t="s">
        <v>2815</v>
      </c>
      <c r="N125" s="473">
        <v>3.87</v>
      </c>
      <c r="O125" s="473" t="s">
        <v>10</v>
      </c>
      <c r="P125" s="473">
        <v>5</v>
      </c>
      <c r="Q125" s="473" t="s">
        <v>410</v>
      </c>
      <c r="R125" s="473" t="s">
        <v>2260</v>
      </c>
      <c r="S125" s="473" t="s">
        <v>307</v>
      </c>
      <c r="T125" s="473" t="s">
        <v>547</v>
      </c>
      <c r="U125" s="473" t="s">
        <v>2168</v>
      </c>
      <c r="V125" s="473" t="s">
        <v>61</v>
      </c>
      <c r="W125" s="473" t="s">
        <v>240</v>
      </c>
      <c r="X125" s="473" t="s">
        <v>302</v>
      </c>
      <c r="Y125" s="473">
        <v>4.54</v>
      </c>
      <c r="Z125" s="473">
        <f t="shared" si="1"/>
        <v>5</v>
      </c>
    </row>
    <row r="126" spans="1:26">
      <c r="A126" s="473" t="s">
        <v>2172</v>
      </c>
      <c r="B126" s="473"/>
      <c r="C126" s="473"/>
      <c r="D126" s="473"/>
      <c r="E126" s="473"/>
      <c r="F126" s="474" t="s">
        <v>2816</v>
      </c>
      <c r="G126" s="473" t="s">
        <v>186</v>
      </c>
      <c r="H126" s="473" t="s">
        <v>259</v>
      </c>
      <c r="I126" s="478">
        <v>43830</v>
      </c>
      <c r="J126" s="473" t="s">
        <v>2817</v>
      </c>
      <c r="K126" s="473" t="s">
        <v>2818</v>
      </c>
      <c r="L126" s="473" t="s">
        <v>2397</v>
      </c>
      <c r="M126" s="473" t="s">
        <v>2819</v>
      </c>
      <c r="N126" s="473">
        <v>201.82</v>
      </c>
      <c r="O126" s="473" t="s">
        <v>10</v>
      </c>
      <c r="P126" s="473">
        <v>261</v>
      </c>
      <c r="Q126" s="473" t="s">
        <v>410</v>
      </c>
      <c r="R126" s="473" t="s">
        <v>2260</v>
      </c>
      <c r="S126" s="473" t="s">
        <v>307</v>
      </c>
      <c r="T126" s="473" t="s">
        <v>2480</v>
      </c>
      <c r="U126" s="473" t="s">
        <v>2168</v>
      </c>
      <c r="V126" s="473" t="s">
        <v>61</v>
      </c>
      <c r="W126" s="473" t="s">
        <v>240</v>
      </c>
      <c r="X126" s="473" t="s">
        <v>302</v>
      </c>
      <c r="Y126" s="473">
        <v>236.93</v>
      </c>
      <c r="Z126" s="473">
        <f t="shared" si="1"/>
        <v>261</v>
      </c>
    </row>
    <row r="127" spans="1:26">
      <c r="A127" s="473" t="s">
        <v>2172</v>
      </c>
      <c r="B127" s="473"/>
      <c r="C127" s="473"/>
      <c r="D127" s="473"/>
      <c r="E127" s="473"/>
      <c r="F127" s="474" t="s">
        <v>2820</v>
      </c>
      <c r="G127" s="473" t="s">
        <v>186</v>
      </c>
      <c r="H127" s="473" t="s">
        <v>259</v>
      </c>
      <c r="I127" s="478">
        <v>43830</v>
      </c>
      <c r="J127" s="473" t="s">
        <v>2817</v>
      </c>
      <c r="K127" s="473" t="s">
        <v>2821</v>
      </c>
      <c r="L127" s="473" t="s">
        <v>2397</v>
      </c>
      <c r="M127" s="473" t="s">
        <v>2822</v>
      </c>
      <c r="N127" s="473">
        <v>93.56</v>
      </c>
      <c r="O127" s="473" t="s">
        <v>10</v>
      </c>
      <c r="P127" s="473">
        <v>121</v>
      </c>
      <c r="Q127" s="473" t="s">
        <v>533</v>
      </c>
      <c r="R127" s="473" t="s">
        <v>2407</v>
      </c>
      <c r="S127" s="473" t="s">
        <v>307</v>
      </c>
      <c r="T127" s="473" t="s">
        <v>2168</v>
      </c>
      <c r="U127" s="473" t="s">
        <v>2168</v>
      </c>
      <c r="V127" s="473" t="s">
        <v>61</v>
      </c>
      <c r="W127" s="473" t="s">
        <v>240</v>
      </c>
      <c r="X127" s="473" t="s">
        <v>302</v>
      </c>
      <c r="Y127" s="473">
        <v>109.84</v>
      </c>
      <c r="Z127" s="473">
        <f t="shared" si="1"/>
        <v>121</v>
      </c>
    </row>
    <row r="128" spans="1:26">
      <c r="A128" s="473" t="s">
        <v>2172</v>
      </c>
      <c r="B128" s="473"/>
      <c r="C128" s="473"/>
      <c r="D128" s="473"/>
      <c r="E128" s="473"/>
      <c r="F128" s="474" t="s">
        <v>2888</v>
      </c>
      <c r="G128" s="473" t="s">
        <v>187</v>
      </c>
      <c r="H128" s="473" t="s">
        <v>259</v>
      </c>
      <c r="I128" s="478">
        <v>43769</v>
      </c>
      <c r="J128" s="473" t="s">
        <v>2889</v>
      </c>
      <c r="K128" s="473" t="s">
        <v>2258</v>
      </c>
      <c r="L128" s="473" t="s">
        <v>2176</v>
      </c>
      <c r="M128" s="473" t="s">
        <v>2890</v>
      </c>
      <c r="N128" s="473">
        <v>365.82</v>
      </c>
      <c r="O128" s="473" t="s">
        <v>10</v>
      </c>
      <c r="P128" s="473">
        <v>450</v>
      </c>
      <c r="Q128" s="473" t="s">
        <v>339</v>
      </c>
      <c r="R128" s="473" t="s">
        <v>2293</v>
      </c>
      <c r="S128" s="473" t="s">
        <v>307</v>
      </c>
      <c r="T128" s="473" t="s">
        <v>2168</v>
      </c>
      <c r="U128" s="473" t="s">
        <v>2168</v>
      </c>
      <c r="V128" s="473" t="s">
        <v>61</v>
      </c>
      <c r="W128" s="473" t="s">
        <v>240</v>
      </c>
      <c r="X128" s="473" t="s">
        <v>302</v>
      </c>
      <c r="Y128" s="473">
        <v>412.06</v>
      </c>
      <c r="Z128" s="473">
        <f t="shared" si="1"/>
        <v>450</v>
      </c>
    </row>
    <row r="129" spans="1:26">
      <c r="A129" s="473" t="s">
        <v>2172</v>
      </c>
      <c r="B129" s="473"/>
      <c r="C129" s="473"/>
      <c r="D129" s="473"/>
      <c r="E129" s="473"/>
      <c r="F129" s="474" t="s">
        <v>2891</v>
      </c>
      <c r="G129" s="473" t="s">
        <v>187</v>
      </c>
      <c r="H129" s="473" t="s">
        <v>259</v>
      </c>
      <c r="I129" s="478">
        <v>43769</v>
      </c>
      <c r="J129" s="473" t="s">
        <v>2892</v>
      </c>
      <c r="K129" s="473" t="s">
        <v>2258</v>
      </c>
      <c r="L129" s="473" t="s">
        <v>2176</v>
      </c>
      <c r="M129" s="473" t="s">
        <v>2893</v>
      </c>
      <c r="N129" s="473">
        <v>136.16999999999999</v>
      </c>
      <c r="O129" s="473" t="s">
        <v>10</v>
      </c>
      <c r="P129" s="473">
        <v>167.5</v>
      </c>
      <c r="Q129" s="473" t="s">
        <v>640</v>
      </c>
      <c r="R129" s="473" t="s">
        <v>2894</v>
      </c>
      <c r="S129" s="473" t="s">
        <v>307</v>
      </c>
      <c r="T129" s="473" t="s">
        <v>2168</v>
      </c>
      <c r="U129" s="473" t="s">
        <v>2168</v>
      </c>
      <c r="V129" s="473" t="s">
        <v>61</v>
      </c>
      <c r="W129" s="473" t="s">
        <v>240</v>
      </c>
      <c r="X129" s="473" t="s">
        <v>302</v>
      </c>
      <c r="Y129" s="473">
        <v>153.38</v>
      </c>
      <c r="Z129" s="473">
        <f t="shared" si="1"/>
        <v>167.5</v>
      </c>
    </row>
    <row r="130" spans="1:26">
      <c r="A130" s="473" t="s">
        <v>2172</v>
      </c>
      <c r="B130" s="473"/>
      <c r="C130" s="473"/>
      <c r="D130" s="473"/>
      <c r="E130" s="473"/>
      <c r="F130" s="474" t="s">
        <v>2895</v>
      </c>
      <c r="G130" s="473" t="s">
        <v>187</v>
      </c>
      <c r="H130" s="473" t="s">
        <v>259</v>
      </c>
      <c r="I130" s="478">
        <v>43799</v>
      </c>
      <c r="J130" s="473" t="s">
        <v>2896</v>
      </c>
      <c r="K130" s="473" t="s">
        <v>2280</v>
      </c>
      <c r="L130" s="473" t="s">
        <v>2270</v>
      </c>
      <c r="M130" s="473" t="s">
        <v>2897</v>
      </c>
      <c r="N130" s="473">
        <v>1712.21</v>
      </c>
      <c r="O130" s="473" t="s">
        <v>10</v>
      </c>
      <c r="P130" s="473">
        <v>2216</v>
      </c>
      <c r="Q130" s="473" t="s">
        <v>346</v>
      </c>
      <c r="R130" s="473" t="s">
        <v>2266</v>
      </c>
      <c r="S130" s="473" t="s">
        <v>307</v>
      </c>
      <c r="T130" s="473" t="s">
        <v>2168</v>
      </c>
      <c r="U130" s="473" t="s">
        <v>2168</v>
      </c>
      <c r="V130" s="473" t="s">
        <v>61</v>
      </c>
      <c r="W130" s="473" t="s">
        <v>240</v>
      </c>
      <c r="X130" s="473" t="s">
        <v>302</v>
      </c>
      <c r="Y130" s="473">
        <v>1986.32</v>
      </c>
      <c r="Z130" s="473">
        <f t="shared" si="1"/>
        <v>2216</v>
      </c>
    </row>
    <row r="131" spans="1:26">
      <c r="A131" s="473" t="s">
        <v>2172</v>
      </c>
      <c r="B131" s="473"/>
      <c r="C131" s="473"/>
      <c r="D131" s="473"/>
      <c r="E131" s="473"/>
      <c r="F131" s="474" t="s">
        <v>2903</v>
      </c>
      <c r="G131" s="473" t="s">
        <v>188</v>
      </c>
      <c r="H131" s="473" t="s">
        <v>259</v>
      </c>
      <c r="I131" s="478">
        <v>43769</v>
      </c>
      <c r="J131" s="473" t="s">
        <v>2904</v>
      </c>
      <c r="K131" s="473" t="s">
        <v>2258</v>
      </c>
      <c r="L131" s="473" t="s">
        <v>2176</v>
      </c>
      <c r="M131" s="473" t="s">
        <v>2905</v>
      </c>
      <c r="N131" s="473">
        <v>856.83</v>
      </c>
      <c r="O131" s="473" t="s">
        <v>10</v>
      </c>
      <c r="P131" s="473">
        <v>1054</v>
      </c>
      <c r="Q131" s="473" t="s">
        <v>346</v>
      </c>
      <c r="R131" s="473" t="s">
        <v>2266</v>
      </c>
      <c r="S131" s="473" t="s">
        <v>307</v>
      </c>
      <c r="T131" s="473" t="s">
        <v>2168</v>
      </c>
      <c r="U131" s="473" t="s">
        <v>2168</v>
      </c>
      <c r="V131" s="473" t="s">
        <v>61</v>
      </c>
      <c r="W131" s="473" t="s">
        <v>240</v>
      </c>
      <c r="X131" s="473" t="s">
        <v>302</v>
      </c>
      <c r="Y131" s="473">
        <v>965.14</v>
      </c>
      <c r="Z131" s="473">
        <f t="shared" si="1"/>
        <v>1054</v>
      </c>
    </row>
    <row r="132" spans="1:26" s="481" customFormat="1">
      <c r="A132" s="473" t="s">
        <v>2172</v>
      </c>
      <c r="B132" s="473"/>
      <c r="C132" s="473"/>
      <c r="D132" s="473"/>
      <c r="E132" s="473"/>
      <c r="F132" s="474" t="s">
        <v>2906</v>
      </c>
      <c r="G132" s="483" t="s">
        <v>186</v>
      </c>
      <c r="H132" s="481" t="s">
        <v>259</v>
      </c>
      <c r="I132" s="482">
        <v>43799</v>
      </c>
      <c r="J132" s="481" t="s">
        <v>2907</v>
      </c>
      <c r="K132" s="481" t="s">
        <v>2550</v>
      </c>
      <c r="L132" s="481" t="s">
        <v>2270</v>
      </c>
      <c r="M132" s="481" t="s">
        <v>2908</v>
      </c>
      <c r="N132" s="481">
        <v>1340.56</v>
      </c>
      <c r="O132" s="481" t="s">
        <v>10</v>
      </c>
      <c r="P132" s="481">
        <v>1735</v>
      </c>
      <c r="Q132" s="481" t="s">
        <v>399</v>
      </c>
      <c r="R132" s="481" t="s">
        <v>2540</v>
      </c>
      <c r="S132" s="481" t="s">
        <v>307</v>
      </c>
      <c r="T132" s="481" t="s">
        <v>2168</v>
      </c>
      <c r="U132" s="481" t="s">
        <v>2168</v>
      </c>
      <c r="V132" s="481" t="s">
        <v>61</v>
      </c>
      <c r="W132" s="481" t="s">
        <v>240</v>
      </c>
      <c r="X132" s="481" t="s">
        <v>2272</v>
      </c>
      <c r="Y132" s="481">
        <v>1555.17</v>
      </c>
      <c r="Z132" s="481">
        <f t="shared" si="1"/>
        <v>1735</v>
      </c>
    </row>
    <row r="133" spans="1:26" s="382" customFormat="1">
      <c r="A133" s="473" t="s">
        <v>2172</v>
      </c>
      <c r="B133" s="473"/>
      <c r="C133" s="473"/>
      <c r="D133" s="473"/>
      <c r="E133" s="473"/>
      <c r="F133" s="474" t="s">
        <v>2909</v>
      </c>
      <c r="G133" s="484" t="s">
        <v>187</v>
      </c>
      <c r="H133" s="382" t="s">
        <v>259</v>
      </c>
      <c r="I133" s="479">
        <v>43799</v>
      </c>
      <c r="J133" s="382" t="s">
        <v>2553</v>
      </c>
      <c r="K133" s="382" t="s">
        <v>2554</v>
      </c>
      <c r="L133" s="382" t="s">
        <v>2270</v>
      </c>
      <c r="M133" s="382" t="s">
        <v>2555</v>
      </c>
      <c r="N133" s="382">
        <v>4016</v>
      </c>
      <c r="O133" s="382" t="s">
        <v>10</v>
      </c>
      <c r="P133" s="382">
        <v>5197.6400000000003</v>
      </c>
      <c r="Q133" s="382" t="s">
        <v>399</v>
      </c>
      <c r="R133" s="382" t="s">
        <v>2540</v>
      </c>
      <c r="S133" s="382" t="s">
        <v>307</v>
      </c>
      <c r="T133" s="382" t="s">
        <v>2168</v>
      </c>
      <c r="U133" s="382" t="s">
        <v>2168</v>
      </c>
      <c r="V133" s="382" t="s">
        <v>61</v>
      </c>
      <c r="W133" s="382" t="s">
        <v>240</v>
      </c>
      <c r="X133" s="382" t="s">
        <v>2272</v>
      </c>
      <c r="Y133" s="382">
        <v>4658.92</v>
      </c>
      <c r="Z133" s="382">
        <f t="shared" si="1"/>
        <v>5197.6400000000003</v>
      </c>
    </row>
    <row r="134" spans="1:26">
      <c r="A134" s="473" t="s">
        <v>2172</v>
      </c>
      <c r="B134" s="473"/>
      <c r="C134" s="473"/>
      <c r="D134" s="473"/>
      <c r="E134" s="473"/>
      <c r="F134" s="474" t="s">
        <v>2910</v>
      </c>
      <c r="G134" s="473" t="s">
        <v>188</v>
      </c>
      <c r="H134" s="473" t="s">
        <v>259</v>
      </c>
      <c r="I134" s="478">
        <v>43830</v>
      </c>
      <c r="J134" s="473" t="s">
        <v>2395</v>
      </c>
      <c r="K134" s="473" t="s">
        <v>2911</v>
      </c>
      <c r="L134" s="473" t="s">
        <v>2397</v>
      </c>
      <c r="M134" s="473" t="s">
        <v>2912</v>
      </c>
      <c r="N134" s="473">
        <v>54.13</v>
      </c>
      <c r="O134" s="473" t="s">
        <v>10</v>
      </c>
      <c r="P134" s="473">
        <v>70</v>
      </c>
      <c r="Q134" s="473" t="s">
        <v>680</v>
      </c>
      <c r="R134" s="473" t="s">
        <v>2856</v>
      </c>
      <c r="S134" s="473" t="s">
        <v>307</v>
      </c>
      <c r="T134" s="473" t="s">
        <v>2168</v>
      </c>
      <c r="U134" s="473" t="s">
        <v>2168</v>
      </c>
      <c r="V134" s="473" t="s">
        <v>61</v>
      </c>
      <c r="W134" s="473" t="s">
        <v>240</v>
      </c>
      <c r="X134" s="473" t="s">
        <v>302</v>
      </c>
      <c r="Y134" s="473">
        <v>63.55</v>
      </c>
      <c r="Z134" s="473">
        <f t="shared" ref="Z134:Z197" si="2">P134</f>
        <v>70</v>
      </c>
    </row>
    <row r="135" spans="1:26">
      <c r="A135" s="473" t="s">
        <v>2172</v>
      </c>
      <c r="B135" s="473"/>
      <c r="C135" s="473"/>
      <c r="D135" s="473"/>
      <c r="E135" s="473"/>
      <c r="F135" s="474" t="s">
        <v>2913</v>
      </c>
      <c r="G135" s="473" t="s">
        <v>188</v>
      </c>
      <c r="H135" s="473" t="s">
        <v>259</v>
      </c>
      <c r="I135" s="478">
        <v>43830</v>
      </c>
      <c r="J135" s="473" t="s">
        <v>2395</v>
      </c>
      <c r="K135" s="473" t="s">
        <v>2914</v>
      </c>
      <c r="L135" s="473" t="s">
        <v>2397</v>
      </c>
      <c r="M135" s="473" t="s">
        <v>2915</v>
      </c>
      <c r="N135" s="473">
        <v>115.99</v>
      </c>
      <c r="O135" s="473" t="s">
        <v>10</v>
      </c>
      <c r="P135" s="473">
        <v>150</v>
      </c>
      <c r="Q135" s="473" t="s">
        <v>410</v>
      </c>
      <c r="R135" s="473" t="s">
        <v>2260</v>
      </c>
      <c r="S135" s="473" t="s">
        <v>307</v>
      </c>
      <c r="T135" s="473" t="s">
        <v>547</v>
      </c>
      <c r="U135" s="473" t="s">
        <v>2168</v>
      </c>
      <c r="V135" s="473" t="s">
        <v>61</v>
      </c>
      <c r="W135" s="473" t="s">
        <v>240</v>
      </c>
      <c r="X135" s="473" t="s">
        <v>302</v>
      </c>
      <c r="Y135" s="473">
        <v>136.16999999999999</v>
      </c>
      <c r="Z135" s="473">
        <f t="shared" si="2"/>
        <v>150</v>
      </c>
    </row>
    <row r="136" spans="1:26">
      <c r="A136" s="473" t="s">
        <v>2172</v>
      </c>
      <c r="B136" s="473"/>
      <c r="C136" s="473"/>
      <c r="D136" s="473"/>
      <c r="E136" s="473"/>
      <c r="F136" s="474" t="s">
        <v>2916</v>
      </c>
      <c r="G136" s="473" t="s">
        <v>188</v>
      </c>
      <c r="H136" s="473" t="s">
        <v>259</v>
      </c>
      <c r="I136" s="478">
        <v>43830</v>
      </c>
      <c r="J136" s="473" t="s">
        <v>2817</v>
      </c>
      <c r="K136" s="473" t="s">
        <v>2917</v>
      </c>
      <c r="L136" s="473" t="s">
        <v>2397</v>
      </c>
      <c r="M136" s="473" t="s">
        <v>2918</v>
      </c>
      <c r="N136" s="473">
        <v>831.25</v>
      </c>
      <c r="O136" s="473" t="s">
        <v>10</v>
      </c>
      <c r="P136" s="473">
        <v>1075</v>
      </c>
      <c r="Q136" s="473" t="s">
        <v>346</v>
      </c>
      <c r="R136" s="473" t="s">
        <v>2266</v>
      </c>
      <c r="S136" s="473" t="s">
        <v>307</v>
      </c>
      <c r="T136" s="473" t="s">
        <v>2168</v>
      </c>
      <c r="U136" s="473" t="s">
        <v>2168</v>
      </c>
      <c r="V136" s="473" t="s">
        <v>61</v>
      </c>
      <c r="W136" s="473" t="s">
        <v>240</v>
      </c>
      <c r="X136" s="473" t="s">
        <v>302</v>
      </c>
      <c r="Y136" s="473">
        <v>975.87</v>
      </c>
      <c r="Z136" s="473">
        <f t="shared" si="2"/>
        <v>1075</v>
      </c>
    </row>
    <row r="137" spans="1:26">
      <c r="A137" s="473" t="s">
        <v>2172</v>
      </c>
      <c r="B137" s="473"/>
      <c r="C137" s="473"/>
      <c r="D137" s="473"/>
      <c r="E137" s="473"/>
      <c r="F137" s="474" t="s">
        <v>2919</v>
      </c>
      <c r="G137" s="473" t="s">
        <v>188</v>
      </c>
      <c r="H137" s="473" t="s">
        <v>259</v>
      </c>
      <c r="I137" s="478">
        <v>43830</v>
      </c>
      <c r="J137" s="473" t="s">
        <v>2817</v>
      </c>
      <c r="K137" s="473" t="s">
        <v>2920</v>
      </c>
      <c r="L137" s="473" t="s">
        <v>2397</v>
      </c>
      <c r="M137" s="473" t="s">
        <v>2921</v>
      </c>
      <c r="N137" s="473">
        <v>850.58</v>
      </c>
      <c r="O137" s="473" t="s">
        <v>10</v>
      </c>
      <c r="P137" s="473">
        <v>1100</v>
      </c>
      <c r="Q137" s="473" t="s">
        <v>2097</v>
      </c>
      <c r="R137" s="473" t="s">
        <v>2475</v>
      </c>
      <c r="S137" s="473" t="s">
        <v>307</v>
      </c>
      <c r="T137" s="473" t="s">
        <v>2168</v>
      </c>
      <c r="U137" s="473" t="s">
        <v>2168</v>
      </c>
      <c r="V137" s="473" t="s">
        <v>61</v>
      </c>
      <c r="W137" s="473" t="s">
        <v>240</v>
      </c>
      <c r="X137" s="473" t="s">
        <v>302</v>
      </c>
      <c r="Y137" s="473">
        <v>998.56</v>
      </c>
      <c r="Z137" s="473">
        <f t="shared" si="2"/>
        <v>1100</v>
      </c>
    </row>
    <row r="138" spans="1:26">
      <c r="A138" s="473" t="s">
        <v>2172</v>
      </c>
      <c r="B138" s="473"/>
      <c r="C138" s="473"/>
      <c r="D138" s="473"/>
      <c r="E138" s="473"/>
      <c r="F138" s="474" t="s">
        <v>2922</v>
      </c>
      <c r="G138" s="473" t="s">
        <v>188</v>
      </c>
      <c r="H138" s="473" t="s">
        <v>259</v>
      </c>
      <c r="I138" s="478">
        <v>43830</v>
      </c>
      <c r="J138" s="473" t="s">
        <v>2817</v>
      </c>
      <c r="K138" s="473" t="s">
        <v>2488</v>
      </c>
      <c r="L138" s="473" t="s">
        <v>2397</v>
      </c>
      <c r="M138" s="473" t="s">
        <v>2923</v>
      </c>
      <c r="N138" s="473">
        <v>139.19</v>
      </c>
      <c r="O138" s="473" t="s">
        <v>10</v>
      </c>
      <c r="P138" s="473">
        <v>180</v>
      </c>
      <c r="Q138" s="473" t="s">
        <v>339</v>
      </c>
      <c r="R138" s="473" t="s">
        <v>2293</v>
      </c>
      <c r="S138" s="473" t="s">
        <v>307</v>
      </c>
      <c r="T138" s="473" t="s">
        <v>2168</v>
      </c>
      <c r="U138" s="473" t="s">
        <v>2168</v>
      </c>
      <c r="V138" s="473" t="s">
        <v>61</v>
      </c>
      <c r="W138" s="473" t="s">
        <v>240</v>
      </c>
      <c r="X138" s="473" t="s">
        <v>302</v>
      </c>
      <c r="Y138" s="473">
        <v>163.41</v>
      </c>
      <c r="Z138" s="473">
        <f t="shared" si="2"/>
        <v>180</v>
      </c>
    </row>
    <row r="139" spans="1:26">
      <c r="A139" s="473" t="s">
        <v>2172</v>
      </c>
      <c r="B139" s="473"/>
      <c r="C139" s="473"/>
      <c r="D139" s="473"/>
      <c r="E139" s="473"/>
      <c r="F139" s="474" t="s">
        <v>2924</v>
      </c>
      <c r="G139" s="473" t="s">
        <v>188</v>
      </c>
      <c r="H139" s="473" t="s">
        <v>259</v>
      </c>
      <c r="I139" s="478">
        <v>43830</v>
      </c>
      <c r="J139" s="473" t="s">
        <v>2817</v>
      </c>
      <c r="K139" s="473" t="s">
        <v>2925</v>
      </c>
      <c r="L139" s="473" t="s">
        <v>2397</v>
      </c>
      <c r="M139" s="473" t="s">
        <v>2926</v>
      </c>
      <c r="N139" s="473">
        <v>1593.09</v>
      </c>
      <c r="O139" s="473" t="s">
        <v>10</v>
      </c>
      <c r="P139" s="473">
        <v>2060.2399999999998</v>
      </c>
      <c r="Q139" s="473" t="s">
        <v>346</v>
      </c>
      <c r="R139" s="473" t="s">
        <v>2266</v>
      </c>
      <c r="S139" s="473" t="s">
        <v>307</v>
      </c>
      <c r="T139" s="473" t="s">
        <v>2168</v>
      </c>
      <c r="U139" s="473" t="s">
        <v>2168</v>
      </c>
      <c r="V139" s="473" t="s">
        <v>61</v>
      </c>
      <c r="W139" s="473" t="s">
        <v>240</v>
      </c>
      <c r="X139" s="473" t="s">
        <v>302</v>
      </c>
      <c r="Y139" s="473">
        <v>1870.26</v>
      </c>
      <c r="Z139" s="473">
        <f t="shared" si="2"/>
        <v>2060.2399999999998</v>
      </c>
    </row>
    <row r="140" spans="1:26">
      <c r="A140" s="473" t="s">
        <v>2172</v>
      </c>
      <c r="B140" s="473"/>
      <c r="C140" s="473"/>
      <c r="D140" s="473"/>
      <c r="E140" s="473"/>
      <c r="F140" s="474" t="s">
        <v>2927</v>
      </c>
      <c r="G140" s="473" t="s">
        <v>188</v>
      </c>
      <c r="H140" s="473" t="s">
        <v>259</v>
      </c>
      <c r="I140" s="478">
        <v>43830</v>
      </c>
      <c r="J140" s="473" t="s">
        <v>2817</v>
      </c>
      <c r="K140" s="473" t="s">
        <v>2928</v>
      </c>
      <c r="L140" s="473" t="s">
        <v>2397</v>
      </c>
      <c r="M140" s="473" t="s">
        <v>2929</v>
      </c>
      <c r="N140" s="473">
        <v>1217.8699999999999</v>
      </c>
      <c r="O140" s="473" t="s">
        <v>10</v>
      </c>
      <c r="P140" s="473">
        <v>1575</v>
      </c>
      <c r="Q140" s="473" t="s">
        <v>412</v>
      </c>
      <c r="R140" s="473" t="s">
        <v>2286</v>
      </c>
      <c r="S140" s="473" t="s">
        <v>307</v>
      </c>
      <c r="T140" s="473" t="s">
        <v>2480</v>
      </c>
      <c r="U140" s="473" t="s">
        <v>2168</v>
      </c>
      <c r="V140" s="473" t="s">
        <v>61</v>
      </c>
      <c r="W140" s="473" t="s">
        <v>240</v>
      </c>
      <c r="X140" s="473" t="s">
        <v>302</v>
      </c>
      <c r="Y140" s="473">
        <v>1429.76</v>
      </c>
      <c r="Z140" s="473">
        <f t="shared" si="2"/>
        <v>1575</v>
      </c>
    </row>
    <row r="141" spans="1:26">
      <c r="A141" s="473" t="s">
        <v>2172</v>
      </c>
      <c r="B141" s="473"/>
      <c r="C141" s="473"/>
      <c r="D141" s="473"/>
      <c r="E141" s="473"/>
      <c r="F141" s="474" t="s">
        <v>3002</v>
      </c>
      <c r="G141" s="473" t="s">
        <v>190</v>
      </c>
      <c r="H141" s="473" t="s">
        <v>259</v>
      </c>
      <c r="I141" s="478">
        <v>43830</v>
      </c>
      <c r="J141" s="473" t="s">
        <v>2562</v>
      </c>
      <c r="K141" s="473" t="s">
        <v>2638</v>
      </c>
      <c r="L141" s="473" t="s">
        <v>2499</v>
      </c>
      <c r="M141" s="473" t="s">
        <v>3003</v>
      </c>
      <c r="N141" s="473">
        <v>212.18</v>
      </c>
      <c r="O141" s="473" t="s">
        <v>10</v>
      </c>
      <c r="P141" s="473">
        <v>261</v>
      </c>
      <c r="Q141" s="473" t="s">
        <v>306</v>
      </c>
      <c r="R141" s="473" t="s">
        <v>2184</v>
      </c>
      <c r="S141" s="473" t="s">
        <v>307</v>
      </c>
      <c r="T141" s="473" t="s">
        <v>2168</v>
      </c>
      <c r="U141" s="473" t="s">
        <v>351</v>
      </c>
      <c r="V141" s="473" t="s">
        <v>61</v>
      </c>
      <c r="W141" s="473" t="s">
        <v>240</v>
      </c>
      <c r="X141" s="473" t="s">
        <v>302</v>
      </c>
      <c r="Y141" s="473">
        <v>249.1</v>
      </c>
      <c r="Z141" s="473">
        <f t="shared" si="2"/>
        <v>261</v>
      </c>
    </row>
    <row r="142" spans="1:26">
      <c r="A142" s="473" t="s">
        <v>2172</v>
      </c>
      <c r="B142" s="473"/>
      <c r="C142" s="473"/>
      <c r="D142" s="473"/>
      <c r="E142" s="473"/>
      <c r="F142" s="474" t="s">
        <v>3033</v>
      </c>
      <c r="G142" s="473" t="s">
        <v>191</v>
      </c>
      <c r="H142" s="473" t="s">
        <v>259</v>
      </c>
      <c r="I142" s="478">
        <v>43769</v>
      </c>
      <c r="J142" s="473" t="s">
        <v>3034</v>
      </c>
      <c r="K142" s="473" t="s">
        <v>3035</v>
      </c>
      <c r="L142" s="473" t="s">
        <v>2176</v>
      </c>
      <c r="M142" s="473" t="s">
        <v>3036</v>
      </c>
      <c r="N142" s="473">
        <v>601.47</v>
      </c>
      <c r="O142" s="473" t="s">
        <v>10</v>
      </c>
      <c r="P142" s="473">
        <v>739.88</v>
      </c>
      <c r="Q142" s="473" t="s">
        <v>387</v>
      </c>
      <c r="R142" s="473" t="s">
        <v>3007</v>
      </c>
      <c r="S142" s="473" t="s">
        <v>445</v>
      </c>
      <c r="T142" s="473" t="s">
        <v>947</v>
      </c>
      <c r="U142" s="473" t="s">
        <v>2168</v>
      </c>
      <c r="V142" s="473" t="s">
        <v>61</v>
      </c>
      <c r="W142" s="473" t="s">
        <v>240</v>
      </c>
      <c r="X142" s="473" t="s">
        <v>302</v>
      </c>
      <c r="Y142" s="473">
        <v>677.5</v>
      </c>
      <c r="Z142" s="473">
        <f t="shared" si="2"/>
        <v>739.88</v>
      </c>
    </row>
    <row r="143" spans="1:26">
      <c r="A143" s="473" t="s">
        <v>2172</v>
      </c>
      <c r="B143" s="473"/>
      <c r="C143" s="473"/>
      <c r="D143" s="473"/>
      <c r="E143" s="473"/>
      <c r="F143" s="474" t="s">
        <v>3037</v>
      </c>
      <c r="G143" s="473" t="s">
        <v>191</v>
      </c>
      <c r="H143" s="473" t="s">
        <v>259</v>
      </c>
      <c r="I143" s="478">
        <v>43769</v>
      </c>
      <c r="J143" s="473" t="s">
        <v>3038</v>
      </c>
      <c r="K143" s="473" t="s">
        <v>2258</v>
      </c>
      <c r="L143" s="473" t="s">
        <v>2176</v>
      </c>
      <c r="M143" s="473" t="s">
        <v>3039</v>
      </c>
      <c r="N143" s="473">
        <v>70.989999999999995</v>
      </c>
      <c r="O143" s="473" t="s">
        <v>10</v>
      </c>
      <c r="P143" s="473">
        <v>87.33</v>
      </c>
      <c r="Q143" s="473" t="s">
        <v>387</v>
      </c>
      <c r="R143" s="473" t="s">
        <v>3007</v>
      </c>
      <c r="S143" s="473" t="s">
        <v>307</v>
      </c>
      <c r="T143" s="473" t="s">
        <v>947</v>
      </c>
      <c r="U143" s="473" t="s">
        <v>2168</v>
      </c>
      <c r="V143" s="473" t="s">
        <v>61</v>
      </c>
      <c r="W143" s="473" t="s">
        <v>240</v>
      </c>
      <c r="X143" s="473" t="s">
        <v>302</v>
      </c>
      <c r="Y143" s="473">
        <v>79.959999999999994</v>
      </c>
      <c r="Z143" s="473">
        <f t="shared" si="2"/>
        <v>87.33</v>
      </c>
    </row>
    <row r="144" spans="1:26">
      <c r="A144" s="473" t="s">
        <v>2172</v>
      </c>
      <c r="B144" s="473"/>
      <c r="C144" s="473"/>
      <c r="D144" s="473"/>
      <c r="E144" s="473"/>
      <c r="F144" s="474" t="s">
        <v>3040</v>
      </c>
      <c r="G144" s="473" t="s">
        <v>191</v>
      </c>
      <c r="H144" s="473" t="s">
        <v>259</v>
      </c>
      <c r="I144" s="478">
        <v>43769</v>
      </c>
      <c r="J144" s="473" t="s">
        <v>3041</v>
      </c>
      <c r="K144" s="473" t="s">
        <v>2258</v>
      </c>
      <c r="L144" s="473" t="s">
        <v>2176</v>
      </c>
      <c r="M144" s="473" t="s">
        <v>1873</v>
      </c>
      <c r="N144" s="473">
        <v>91.44</v>
      </c>
      <c r="O144" s="473" t="s">
        <v>10</v>
      </c>
      <c r="P144" s="473">
        <v>112.48</v>
      </c>
      <c r="Q144" s="473" t="s">
        <v>391</v>
      </c>
      <c r="R144" s="473" t="s">
        <v>3009</v>
      </c>
      <c r="S144" s="473" t="s">
        <v>307</v>
      </c>
      <c r="T144" s="473" t="s">
        <v>947</v>
      </c>
      <c r="U144" s="473" t="s">
        <v>2168</v>
      </c>
      <c r="V144" s="473" t="s">
        <v>61</v>
      </c>
      <c r="W144" s="473" t="s">
        <v>240</v>
      </c>
      <c r="X144" s="473" t="s">
        <v>302</v>
      </c>
      <c r="Y144" s="473">
        <v>103</v>
      </c>
      <c r="Z144" s="473">
        <f t="shared" si="2"/>
        <v>112.48</v>
      </c>
    </row>
    <row r="145" spans="1:26">
      <c r="A145" s="473" t="s">
        <v>2172</v>
      </c>
      <c r="B145" s="473"/>
      <c r="C145" s="473"/>
      <c r="D145" s="473"/>
      <c r="E145" s="473"/>
      <c r="F145" s="474" t="s">
        <v>3042</v>
      </c>
      <c r="G145" s="473" t="s">
        <v>191</v>
      </c>
      <c r="H145" s="473" t="s">
        <v>259</v>
      </c>
      <c r="I145" s="478">
        <v>43769</v>
      </c>
      <c r="J145" s="473" t="s">
        <v>3043</v>
      </c>
      <c r="K145" s="473" t="s">
        <v>2258</v>
      </c>
      <c r="L145" s="473" t="s">
        <v>2176</v>
      </c>
      <c r="M145" s="473" t="s">
        <v>958</v>
      </c>
      <c r="N145" s="473">
        <v>15.24</v>
      </c>
      <c r="O145" s="473" t="s">
        <v>10</v>
      </c>
      <c r="P145" s="473">
        <v>18.75</v>
      </c>
      <c r="Q145" s="473" t="s">
        <v>394</v>
      </c>
      <c r="R145" s="473" t="s">
        <v>2399</v>
      </c>
      <c r="S145" s="473" t="s">
        <v>307</v>
      </c>
      <c r="T145" s="473" t="s">
        <v>947</v>
      </c>
      <c r="U145" s="473" t="s">
        <v>2168</v>
      </c>
      <c r="V145" s="473" t="s">
        <v>61</v>
      </c>
      <c r="W145" s="473" t="s">
        <v>240</v>
      </c>
      <c r="X145" s="473" t="s">
        <v>302</v>
      </c>
      <c r="Y145" s="473">
        <v>17.170000000000002</v>
      </c>
      <c r="Z145" s="473">
        <f t="shared" si="2"/>
        <v>18.75</v>
      </c>
    </row>
    <row r="146" spans="1:26">
      <c r="A146" s="473" t="s">
        <v>2172</v>
      </c>
      <c r="B146" s="473"/>
      <c r="C146" s="473"/>
      <c r="D146" s="473"/>
      <c r="E146" s="473"/>
      <c r="F146" s="474" t="s">
        <v>3044</v>
      </c>
      <c r="G146" s="473" t="s">
        <v>191</v>
      </c>
      <c r="H146" s="473" t="s">
        <v>259</v>
      </c>
      <c r="I146" s="478">
        <v>43799</v>
      </c>
      <c r="J146" s="473" t="s">
        <v>3045</v>
      </c>
      <c r="K146" s="473" t="s">
        <v>2284</v>
      </c>
      <c r="L146" s="473" t="s">
        <v>2270</v>
      </c>
      <c r="M146" s="473" t="s">
        <v>946</v>
      </c>
      <c r="N146" s="473">
        <v>639.15</v>
      </c>
      <c r="O146" s="473" t="s">
        <v>10</v>
      </c>
      <c r="P146" s="473">
        <v>827.21</v>
      </c>
      <c r="Q146" s="473" t="s">
        <v>387</v>
      </c>
      <c r="R146" s="473" t="s">
        <v>3007</v>
      </c>
      <c r="S146" s="473" t="s">
        <v>307</v>
      </c>
      <c r="T146" s="473" t="s">
        <v>947</v>
      </c>
      <c r="U146" s="473" t="s">
        <v>2168</v>
      </c>
      <c r="V146" s="473" t="s">
        <v>61</v>
      </c>
      <c r="W146" s="473" t="s">
        <v>240</v>
      </c>
      <c r="X146" s="473" t="s">
        <v>2272</v>
      </c>
      <c r="Y146" s="473">
        <v>741.47</v>
      </c>
      <c r="Z146" s="473">
        <f t="shared" si="2"/>
        <v>827.21</v>
      </c>
    </row>
    <row r="147" spans="1:26">
      <c r="A147" s="473" t="s">
        <v>2172</v>
      </c>
      <c r="B147" s="473"/>
      <c r="C147" s="473"/>
      <c r="D147" s="473"/>
      <c r="E147" s="473"/>
      <c r="F147" s="474" t="s">
        <v>3046</v>
      </c>
      <c r="G147" s="473" t="s">
        <v>191</v>
      </c>
      <c r="H147" s="473" t="s">
        <v>259</v>
      </c>
      <c r="I147" s="478">
        <v>43799</v>
      </c>
      <c r="J147" s="473" t="s">
        <v>3047</v>
      </c>
      <c r="K147" s="473" t="s">
        <v>3048</v>
      </c>
      <c r="L147" s="473" t="s">
        <v>2270</v>
      </c>
      <c r="M147" s="473" t="s">
        <v>3049</v>
      </c>
      <c r="N147" s="473">
        <v>86.91</v>
      </c>
      <c r="O147" s="473" t="s">
        <v>10</v>
      </c>
      <c r="P147" s="473">
        <v>112.48</v>
      </c>
      <c r="Q147" s="473" t="s">
        <v>391</v>
      </c>
      <c r="R147" s="473" t="s">
        <v>3009</v>
      </c>
      <c r="S147" s="473" t="s">
        <v>307</v>
      </c>
      <c r="T147" s="473" t="s">
        <v>947</v>
      </c>
      <c r="U147" s="473" t="s">
        <v>2168</v>
      </c>
      <c r="V147" s="473" t="s">
        <v>61</v>
      </c>
      <c r="W147" s="473" t="s">
        <v>240</v>
      </c>
      <c r="X147" s="473" t="s">
        <v>2272</v>
      </c>
      <c r="Y147" s="473">
        <v>100.82</v>
      </c>
      <c r="Z147" s="473">
        <f t="shared" si="2"/>
        <v>112.48</v>
      </c>
    </row>
    <row r="148" spans="1:26">
      <c r="A148" s="473" t="s">
        <v>2172</v>
      </c>
      <c r="B148" s="473"/>
      <c r="C148" s="473"/>
      <c r="D148" s="473"/>
      <c r="E148" s="473"/>
      <c r="F148" s="474" t="s">
        <v>3050</v>
      </c>
      <c r="G148" s="473" t="s">
        <v>191</v>
      </c>
      <c r="H148" s="473" t="s">
        <v>259</v>
      </c>
      <c r="I148" s="478">
        <v>43799</v>
      </c>
      <c r="J148" s="473" t="s">
        <v>3051</v>
      </c>
      <c r="K148" s="473" t="s">
        <v>3052</v>
      </c>
      <c r="L148" s="473" t="s">
        <v>2270</v>
      </c>
      <c r="M148" s="473" t="s">
        <v>951</v>
      </c>
      <c r="N148" s="473">
        <v>14.49</v>
      </c>
      <c r="O148" s="473" t="s">
        <v>10</v>
      </c>
      <c r="P148" s="473">
        <v>18.75</v>
      </c>
      <c r="Q148" s="473" t="s">
        <v>394</v>
      </c>
      <c r="R148" s="473" t="s">
        <v>2399</v>
      </c>
      <c r="S148" s="473" t="s">
        <v>307</v>
      </c>
      <c r="T148" s="473" t="s">
        <v>947</v>
      </c>
      <c r="U148" s="473" t="s">
        <v>2168</v>
      </c>
      <c r="V148" s="473" t="s">
        <v>61</v>
      </c>
      <c r="W148" s="473" t="s">
        <v>240</v>
      </c>
      <c r="X148" s="473" t="s">
        <v>2272</v>
      </c>
      <c r="Y148" s="473">
        <v>16.809999999999999</v>
      </c>
      <c r="Z148" s="473">
        <f t="shared" si="2"/>
        <v>18.75</v>
      </c>
    </row>
    <row r="149" spans="1:26">
      <c r="A149" s="473" t="s">
        <v>2172</v>
      </c>
      <c r="B149" s="473"/>
      <c r="C149" s="473"/>
      <c r="D149" s="473"/>
      <c r="E149" s="473"/>
      <c r="F149" s="474" t="s">
        <v>3053</v>
      </c>
      <c r="G149" s="473" t="s">
        <v>191</v>
      </c>
      <c r="H149" s="473" t="s">
        <v>259</v>
      </c>
      <c r="I149" s="478">
        <v>43799</v>
      </c>
      <c r="J149" s="473" t="s">
        <v>2274</v>
      </c>
      <c r="K149" s="473" t="s">
        <v>3054</v>
      </c>
      <c r="L149" s="473" t="s">
        <v>2270</v>
      </c>
      <c r="M149" s="473" t="s">
        <v>952</v>
      </c>
      <c r="N149" s="473">
        <v>0.97</v>
      </c>
      <c r="O149" s="473" t="s">
        <v>10</v>
      </c>
      <c r="P149" s="473">
        <v>1.25</v>
      </c>
      <c r="Q149" s="473" t="s">
        <v>394</v>
      </c>
      <c r="R149" s="473" t="s">
        <v>2399</v>
      </c>
      <c r="S149" s="473" t="s">
        <v>307</v>
      </c>
      <c r="T149" s="473" t="s">
        <v>947</v>
      </c>
      <c r="U149" s="473" t="s">
        <v>2168</v>
      </c>
      <c r="V149" s="473" t="s">
        <v>61</v>
      </c>
      <c r="W149" s="473" t="s">
        <v>240</v>
      </c>
      <c r="X149" s="473" t="s">
        <v>302</v>
      </c>
      <c r="Y149" s="473">
        <v>1.1299999999999999</v>
      </c>
      <c r="Z149" s="473">
        <f t="shared" si="2"/>
        <v>1.25</v>
      </c>
    </row>
    <row r="150" spans="1:26">
      <c r="A150" s="473" t="s">
        <v>2172</v>
      </c>
      <c r="B150" s="473"/>
      <c r="C150" s="473"/>
      <c r="D150" s="473"/>
      <c r="E150" s="473"/>
      <c r="F150" s="474" t="s">
        <v>3055</v>
      </c>
      <c r="G150" s="473" t="s">
        <v>191</v>
      </c>
      <c r="H150" s="473" t="s">
        <v>259</v>
      </c>
      <c r="I150" s="478">
        <v>43830</v>
      </c>
      <c r="J150" s="473" t="s">
        <v>3056</v>
      </c>
      <c r="K150" s="473" t="s">
        <v>3057</v>
      </c>
      <c r="L150" s="473" t="s">
        <v>2397</v>
      </c>
      <c r="M150" s="473" t="s">
        <v>3058</v>
      </c>
      <c r="N150" s="473">
        <v>598.29</v>
      </c>
      <c r="O150" s="473" t="s">
        <v>10</v>
      </c>
      <c r="P150" s="473">
        <v>773.73</v>
      </c>
      <c r="Q150" s="473" t="s">
        <v>387</v>
      </c>
      <c r="R150" s="473" t="s">
        <v>3007</v>
      </c>
      <c r="S150" s="473" t="s">
        <v>307</v>
      </c>
      <c r="T150" s="473" t="s">
        <v>947</v>
      </c>
      <c r="U150" s="473" t="s">
        <v>2168</v>
      </c>
      <c r="V150" s="473" t="s">
        <v>61</v>
      </c>
      <c r="W150" s="473" t="s">
        <v>240</v>
      </c>
      <c r="X150" s="473" t="s">
        <v>302</v>
      </c>
      <c r="Y150" s="473">
        <v>702.38</v>
      </c>
      <c r="Z150" s="473">
        <f t="shared" si="2"/>
        <v>773.73</v>
      </c>
    </row>
    <row r="151" spans="1:26">
      <c r="A151" s="473" t="s">
        <v>2172</v>
      </c>
      <c r="B151" s="473"/>
      <c r="C151" s="473"/>
      <c r="D151" s="473"/>
      <c r="E151" s="473"/>
      <c r="F151" s="474" t="s">
        <v>3059</v>
      </c>
      <c r="G151" s="473" t="s">
        <v>191</v>
      </c>
      <c r="H151" s="473" t="s">
        <v>259</v>
      </c>
      <c r="I151" s="478">
        <v>43830</v>
      </c>
      <c r="J151" s="473" t="s">
        <v>3060</v>
      </c>
      <c r="K151" s="473" t="s">
        <v>3061</v>
      </c>
      <c r="L151" s="473" t="s">
        <v>2397</v>
      </c>
      <c r="M151" s="473" t="s">
        <v>3062</v>
      </c>
      <c r="N151" s="473">
        <v>113.36</v>
      </c>
      <c r="O151" s="473" t="s">
        <v>10</v>
      </c>
      <c r="P151" s="473">
        <v>146.6</v>
      </c>
      <c r="Q151" s="473" t="s">
        <v>391</v>
      </c>
      <c r="R151" s="473" t="s">
        <v>3009</v>
      </c>
      <c r="S151" s="473" t="s">
        <v>307</v>
      </c>
      <c r="T151" s="473" t="s">
        <v>947</v>
      </c>
      <c r="U151" s="473" t="s">
        <v>2168</v>
      </c>
      <c r="V151" s="473" t="s">
        <v>61</v>
      </c>
      <c r="W151" s="473" t="s">
        <v>240</v>
      </c>
      <c r="X151" s="473" t="s">
        <v>302</v>
      </c>
      <c r="Y151" s="473">
        <v>133.08000000000001</v>
      </c>
      <c r="Z151" s="473">
        <f t="shared" si="2"/>
        <v>146.6</v>
      </c>
    </row>
    <row r="152" spans="1:26">
      <c r="A152" s="473" t="s">
        <v>2172</v>
      </c>
      <c r="B152" s="473"/>
      <c r="C152" s="473"/>
      <c r="D152" s="473"/>
      <c r="E152" s="473"/>
      <c r="F152" s="474" t="s">
        <v>3063</v>
      </c>
      <c r="G152" s="473" t="s">
        <v>191</v>
      </c>
      <c r="H152" s="473" t="s">
        <v>259</v>
      </c>
      <c r="I152" s="478">
        <v>43830</v>
      </c>
      <c r="J152" s="473" t="s">
        <v>3064</v>
      </c>
      <c r="K152" s="473" t="s">
        <v>3065</v>
      </c>
      <c r="L152" s="473" t="s">
        <v>2397</v>
      </c>
      <c r="M152" s="473" t="s">
        <v>3066</v>
      </c>
      <c r="N152" s="473">
        <v>18.89</v>
      </c>
      <c r="O152" s="473" t="s">
        <v>10</v>
      </c>
      <c r="P152" s="473">
        <v>24.43</v>
      </c>
      <c r="Q152" s="473" t="s">
        <v>394</v>
      </c>
      <c r="R152" s="473" t="s">
        <v>2399</v>
      </c>
      <c r="S152" s="473" t="s">
        <v>307</v>
      </c>
      <c r="T152" s="473" t="s">
        <v>947</v>
      </c>
      <c r="U152" s="473" t="s">
        <v>2168</v>
      </c>
      <c r="V152" s="473" t="s">
        <v>61</v>
      </c>
      <c r="W152" s="473" t="s">
        <v>240</v>
      </c>
      <c r="X152" s="473" t="s">
        <v>302</v>
      </c>
      <c r="Y152" s="473">
        <v>22.18</v>
      </c>
      <c r="Z152" s="473">
        <f t="shared" si="2"/>
        <v>24.43</v>
      </c>
    </row>
    <row r="153" spans="1:26">
      <c r="A153" s="473" t="s">
        <v>2172</v>
      </c>
      <c r="B153" s="473"/>
      <c r="C153" s="473"/>
      <c r="D153" s="473"/>
      <c r="E153" s="473"/>
      <c r="F153" s="474" t="s">
        <v>3067</v>
      </c>
      <c r="G153" s="473" t="s">
        <v>191</v>
      </c>
      <c r="H153" s="473" t="s">
        <v>259</v>
      </c>
      <c r="I153" s="478">
        <v>43830</v>
      </c>
      <c r="J153" s="473" t="s">
        <v>3068</v>
      </c>
      <c r="K153" s="473" t="s">
        <v>3069</v>
      </c>
      <c r="L153" s="473" t="s">
        <v>2397</v>
      </c>
      <c r="M153" s="473" t="s">
        <v>946</v>
      </c>
      <c r="N153" s="473">
        <v>627.27</v>
      </c>
      <c r="O153" s="473" t="s">
        <v>10</v>
      </c>
      <c r="P153" s="473">
        <v>811.21</v>
      </c>
      <c r="Q153" s="473" t="s">
        <v>387</v>
      </c>
      <c r="R153" s="473" t="s">
        <v>3007</v>
      </c>
      <c r="S153" s="473" t="s">
        <v>307</v>
      </c>
      <c r="T153" s="473" t="s">
        <v>947</v>
      </c>
      <c r="U153" s="473" t="s">
        <v>2168</v>
      </c>
      <c r="V153" s="473" t="s">
        <v>61</v>
      </c>
      <c r="W153" s="473" t="s">
        <v>240</v>
      </c>
      <c r="X153" s="473" t="s">
        <v>302</v>
      </c>
      <c r="Y153" s="473">
        <v>736.4</v>
      </c>
      <c r="Z153" s="473">
        <f t="shared" si="2"/>
        <v>811.21</v>
      </c>
    </row>
    <row r="154" spans="1:26">
      <c r="A154" s="473" t="s">
        <v>2172</v>
      </c>
      <c r="B154" s="473"/>
      <c r="C154" s="473"/>
      <c r="D154" s="473"/>
      <c r="E154" s="473"/>
      <c r="F154" s="474" t="s">
        <v>3070</v>
      </c>
      <c r="G154" s="473" t="s">
        <v>191</v>
      </c>
      <c r="H154" s="473" t="s">
        <v>259</v>
      </c>
      <c r="I154" s="478">
        <v>43830</v>
      </c>
      <c r="J154" s="473" t="s">
        <v>3071</v>
      </c>
      <c r="K154" s="473" t="s">
        <v>3072</v>
      </c>
      <c r="L154" s="473" t="s">
        <v>2397</v>
      </c>
      <c r="M154" s="473" t="s">
        <v>3049</v>
      </c>
      <c r="N154" s="473">
        <v>86.98</v>
      </c>
      <c r="O154" s="473" t="s">
        <v>10</v>
      </c>
      <c r="P154" s="473">
        <v>112.48</v>
      </c>
      <c r="Q154" s="473" t="s">
        <v>391</v>
      </c>
      <c r="R154" s="473" t="s">
        <v>3009</v>
      </c>
      <c r="S154" s="473" t="s">
        <v>307</v>
      </c>
      <c r="T154" s="473" t="s">
        <v>947</v>
      </c>
      <c r="U154" s="473" t="s">
        <v>2168</v>
      </c>
      <c r="V154" s="473" t="s">
        <v>61</v>
      </c>
      <c r="W154" s="473" t="s">
        <v>240</v>
      </c>
      <c r="X154" s="473" t="s">
        <v>302</v>
      </c>
      <c r="Y154" s="473">
        <v>102.11</v>
      </c>
      <c r="Z154" s="473">
        <f t="shared" si="2"/>
        <v>112.48</v>
      </c>
    </row>
    <row r="155" spans="1:26">
      <c r="A155" s="473" t="s">
        <v>2172</v>
      </c>
      <c r="B155" s="473"/>
      <c r="C155" s="473"/>
      <c r="D155" s="473"/>
      <c r="E155" s="473"/>
      <c r="F155" s="474" t="s">
        <v>3073</v>
      </c>
      <c r="G155" s="473" t="s">
        <v>191</v>
      </c>
      <c r="H155" s="473" t="s">
        <v>259</v>
      </c>
      <c r="I155" s="478">
        <v>43830</v>
      </c>
      <c r="J155" s="473" t="s">
        <v>3074</v>
      </c>
      <c r="K155" s="473" t="s">
        <v>3075</v>
      </c>
      <c r="L155" s="473" t="s">
        <v>2397</v>
      </c>
      <c r="M155" s="473" t="s">
        <v>951</v>
      </c>
      <c r="N155" s="473">
        <v>14.5</v>
      </c>
      <c r="O155" s="473" t="s">
        <v>10</v>
      </c>
      <c r="P155" s="473">
        <v>18.75</v>
      </c>
      <c r="Q155" s="473" t="s">
        <v>394</v>
      </c>
      <c r="R155" s="473" t="s">
        <v>2399</v>
      </c>
      <c r="S155" s="473" t="s">
        <v>307</v>
      </c>
      <c r="T155" s="473" t="s">
        <v>947</v>
      </c>
      <c r="U155" s="473" t="s">
        <v>2168</v>
      </c>
      <c r="V155" s="473" t="s">
        <v>61</v>
      </c>
      <c r="W155" s="473" t="s">
        <v>240</v>
      </c>
      <c r="X155" s="473" t="s">
        <v>302</v>
      </c>
      <c r="Y155" s="473">
        <v>17.02</v>
      </c>
      <c r="Z155" s="473">
        <f t="shared" si="2"/>
        <v>18.75</v>
      </c>
    </row>
    <row r="156" spans="1:26">
      <c r="A156" s="473" t="s">
        <v>2172</v>
      </c>
      <c r="B156" s="473"/>
      <c r="C156" s="473"/>
      <c r="D156" s="473"/>
      <c r="E156" s="473"/>
      <c r="F156" s="474" t="s">
        <v>3076</v>
      </c>
      <c r="G156" s="473" t="s">
        <v>191</v>
      </c>
      <c r="H156" s="473" t="s">
        <v>259</v>
      </c>
      <c r="I156" s="478">
        <v>43830</v>
      </c>
      <c r="J156" s="473" t="s">
        <v>2395</v>
      </c>
      <c r="K156" s="473" t="s">
        <v>2396</v>
      </c>
      <c r="L156" s="473" t="s">
        <v>2397</v>
      </c>
      <c r="M156" s="473" t="s">
        <v>952</v>
      </c>
      <c r="N156" s="473">
        <v>1.26</v>
      </c>
      <c r="O156" s="473" t="s">
        <v>10</v>
      </c>
      <c r="P156" s="473">
        <v>1.63</v>
      </c>
      <c r="Q156" s="473" t="s">
        <v>394</v>
      </c>
      <c r="R156" s="473" t="s">
        <v>2399</v>
      </c>
      <c r="S156" s="473" t="s">
        <v>307</v>
      </c>
      <c r="T156" s="473" t="s">
        <v>947</v>
      </c>
      <c r="U156" s="473" t="s">
        <v>2168</v>
      </c>
      <c r="V156" s="473" t="s">
        <v>61</v>
      </c>
      <c r="W156" s="473" t="s">
        <v>240</v>
      </c>
      <c r="X156" s="473" t="s">
        <v>302</v>
      </c>
      <c r="Y156" s="473">
        <v>1.48</v>
      </c>
      <c r="Z156" s="473">
        <f t="shared" si="2"/>
        <v>1.63</v>
      </c>
    </row>
    <row r="157" spans="1:26">
      <c r="A157" s="473" t="s">
        <v>2172</v>
      </c>
      <c r="B157" s="473"/>
      <c r="C157" s="473"/>
      <c r="D157" s="473"/>
      <c r="E157" s="473"/>
      <c r="F157" s="474" t="s">
        <v>3077</v>
      </c>
      <c r="G157" s="473" t="s">
        <v>191</v>
      </c>
      <c r="H157" s="473" t="s">
        <v>259</v>
      </c>
      <c r="I157" s="478">
        <v>43830</v>
      </c>
      <c r="J157" s="473" t="s">
        <v>2395</v>
      </c>
      <c r="K157" s="473" t="s">
        <v>3078</v>
      </c>
      <c r="L157" s="473" t="s">
        <v>2397</v>
      </c>
      <c r="M157" s="473" t="s">
        <v>952</v>
      </c>
      <c r="N157" s="473">
        <v>1.0900000000000001</v>
      </c>
      <c r="O157" s="473" t="s">
        <v>10</v>
      </c>
      <c r="P157" s="473">
        <v>1.41</v>
      </c>
      <c r="Q157" s="473" t="s">
        <v>394</v>
      </c>
      <c r="R157" s="473" t="s">
        <v>2399</v>
      </c>
      <c r="S157" s="473" t="s">
        <v>307</v>
      </c>
      <c r="T157" s="473" t="s">
        <v>947</v>
      </c>
      <c r="U157" s="473" t="s">
        <v>2168</v>
      </c>
      <c r="V157" s="473" t="s">
        <v>61</v>
      </c>
      <c r="W157" s="473" t="s">
        <v>240</v>
      </c>
      <c r="X157" s="473" t="s">
        <v>302</v>
      </c>
      <c r="Y157" s="473">
        <v>1.28</v>
      </c>
      <c r="Z157" s="473">
        <f t="shared" si="2"/>
        <v>1.41</v>
      </c>
    </row>
    <row r="158" spans="1:26">
      <c r="A158" s="473" t="s">
        <v>2172</v>
      </c>
      <c r="B158" s="473"/>
      <c r="C158" s="473"/>
      <c r="D158" s="473"/>
      <c r="E158" s="473"/>
      <c r="F158" s="474" t="s">
        <v>3108</v>
      </c>
      <c r="G158" s="473" t="s">
        <v>192</v>
      </c>
      <c r="H158" s="473" t="s">
        <v>259</v>
      </c>
      <c r="I158" s="478">
        <v>43769</v>
      </c>
      <c r="J158" s="473" t="s">
        <v>3109</v>
      </c>
      <c r="K158" s="473" t="s">
        <v>2258</v>
      </c>
      <c r="L158" s="473" t="s">
        <v>2176</v>
      </c>
      <c r="M158" s="473" t="s">
        <v>3110</v>
      </c>
      <c r="N158" s="473">
        <v>2278.5</v>
      </c>
      <c r="O158" s="473" t="s">
        <v>10</v>
      </c>
      <c r="P158" s="473">
        <v>2802.8</v>
      </c>
      <c r="Q158" s="473" t="s">
        <v>387</v>
      </c>
      <c r="R158" s="473" t="s">
        <v>3007</v>
      </c>
      <c r="S158" s="473" t="s">
        <v>307</v>
      </c>
      <c r="T158" s="473" t="s">
        <v>388</v>
      </c>
      <c r="U158" s="473" t="s">
        <v>2168</v>
      </c>
      <c r="V158" s="473" t="s">
        <v>61</v>
      </c>
      <c r="W158" s="473" t="s">
        <v>240</v>
      </c>
      <c r="X158" s="473" t="s">
        <v>302</v>
      </c>
      <c r="Y158" s="473">
        <v>2566.5300000000002</v>
      </c>
      <c r="Z158" s="473">
        <f t="shared" si="2"/>
        <v>2802.8</v>
      </c>
    </row>
    <row r="159" spans="1:26">
      <c r="A159" s="473" t="s">
        <v>2172</v>
      </c>
      <c r="B159" s="473"/>
      <c r="C159" s="473"/>
      <c r="D159" s="473"/>
      <c r="E159" s="473"/>
      <c r="F159" s="474" t="s">
        <v>3111</v>
      </c>
      <c r="G159" s="473" t="s">
        <v>192</v>
      </c>
      <c r="H159" s="473" t="s">
        <v>259</v>
      </c>
      <c r="I159" s="478">
        <v>43769</v>
      </c>
      <c r="J159" s="473" t="s">
        <v>3112</v>
      </c>
      <c r="K159" s="473" t="s">
        <v>2258</v>
      </c>
      <c r="L159" s="473" t="s">
        <v>2176</v>
      </c>
      <c r="M159" s="473" t="s">
        <v>3113</v>
      </c>
      <c r="N159" s="473">
        <v>203.24</v>
      </c>
      <c r="O159" s="473" t="s">
        <v>10</v>
      </c>
      <c r="P159" s="473">
        <v>250.01</v>
      </c>
      <c r="Q159" s="473" t="s">
        <v>387</v>
      </c>
      <c r="R159" s="473" t="s">
        <v>3007</v>
      </c>
      <c r="S159" s="473" t="s">
        <v>307</v>
      </c>
      <c r="T159" s="473" t="s">
        <v>388</v>
      </c>
      <c r="U159" s="473" t="s">
        <v>2168</v>
      </c>
      <c r="V159" s="473" t="s">
        <v>61</v>
      </c>
      <c r="W159" s="473" t="s">
        <v>240</v>
      </c>
      <c r="X159" s="473" t="s">
        <v>302</v>
      </c>
      <c r="Y159" s="473">
        <v>228.93</v>
      </c>
      <c r="Z159" s="473">
        <f t="shared" si="2"/>
        <v>250.01</v>
      </c>
    </row>
    <row r="160" spans="1:26">
      <c r="A160" s="473" t="s">
        <v>2172</v>
      </c>
      <c r="B160" s="473"/>
      <c r="C160" s="473"/>
      <c r="D160" s="473"/>
      <c r="E160" s="473"/>
      <c r="F160" s="474" t="s">
        <v>3114</v>
      </c>
      <c r="G160" s="473" t="s">
        <v>192</v>
      </c>
      <c r="H160" s="473" t="s">
        <v>259</v>
      </c>
      <c r="I160" s="478">
        <v>43769</v>
      </c>
      <c r="J160" s="473" t="s">
        <v>3115</v>
      </c>
      <c r="K160" s="473" t="s">
        <v>2258</v>
      </c>
      <c r="L160" s="473" t="s">
        <v>2176</v>
      </c>
      <c r="M160" s="473" t="s">
        <v>3116</v>
      </c>
      <c r="N160" s="473">
        <v>97.26</v>
      </c>
      <c r="O160" s="473" t="s">
        <v>10</v>
      </c>
      <c r="P160" s="473">
        <v>119.64</v>
      </c>
      <c r="Q160" s="473" t="s">
        <v>387</v>
      </c>
      <c r="R160" s="473" t="s">
        <v>3007</v>
      </c>
      <c r="S160" s="473" t="s">
        <v>307</v>
      </c>
      <c r="T160" s="473" t="s">
        <v>388</v>
      </c>
      <c r="U160" s="473" t="s">
        <v>2168</v>
      </c>
      <c r="V160" s="473" t="s">
        <v>61</v>
      </c>
      <c r="W160" s="473" t="s">
        <v>240</v>
      </c>
      <c r="X160" s="473" t="s">
        <v>302</v>
      </c>
      <c r="Y160" s="473">
        <v>109.55</v>
      </c>
      <c r="Z160" s="473">
        <f t="shared" si="2"/>
        <v>119.64</v>
      </c>
    </row>
    <row r="161" spans="1:26">
      <c r="A161" s="473" t="s">
        <v>2172</v>
      </c>
      <c r="B161" s="473"/>
      <c r="C161" s="473"/>
      <c r="D161" s="473"/>
      <c r="E161" s="473"/>
      <c r="F161" s="474" t="s">
        <v>3117</v>
      </c>
      <c r="G161" s="473" t="s">
        <v>192</v>
      </c>
      <c r="H161" s="473" t="s">
        <v>259</v>
      </c>
      <c r="I161" s="478">
        <v>43830</v>
      </c>
      <c r="J161" s="473" t="s">
        <v>3056</v>
      </c>
      <c r="K161" s="473" t="s">
        <v>3118</v>
      </c>
      <c r="L161" s="473" t="s">
        <v>2397</v>
      </c>
      <c r="M161" s="473" t="s">
        <v>3119</v>
      </c>
      <c r="N161" s="473">
        <v>52.19</v>
      </c>
      <c r="O161" s="473" t="s">
        <v>10</v>
      </c>
      <c r="P161" s="473">
        <v>67.5</v>
      </c>
      <c r="Q161" s="473" t="s">
        <v>387</v>
      </c>
      <c r="R161" s="473" t="s">
        <v>3007</v>
      </c>
      <c r="S161" s="473" t="s">
        <v>307</v>
      </c>
      <c r="T161" s="473" t="s">
        <v>2480</v>
      </c>
      <c r="U161" s="473" t="s">
        <v>2168</v>
      </c>
      <c r="V161" s="473" t="s">
        <v>61</v>
      </c>
      <c r="W161" s="473" t="s">
        <v>240</v>
      </c>
      <c r="X161" s="473" t="s">
        <v>302</v>
      </c>
      <c r="Y161" s="473">
        <v>61.27</v>
      </c>
      <c r="Z161" s="473">
        <f t="shared" si="2"/>
        <v>67.5</v>
      </c>
    </row>
    <row r="162" spans="1:26">
      <c r="A162" s="473" t="s">
        <v>2172</v>
      </c>
      <c r="B162" s="473"/>
      <c r="C162" s="473"/>
      <c r="D162" s="473"/>
      <c r="E162" s="473"/>
      <c r="F162" s="474" t="s">
        <v>3120</v>
      </c>
      <c r="G162" s="473" t="s">
        <v>192</v>
      </c>
      <c r="H162" s="473" t="s">
        <v>259</v>
      </c>
      <c r="I162" s="478">
        <v>43830</v>
      </c>
      <c r="J162" s="473" t="s">
        <v>3060</v>
      </c>
      <c r="K162" s="473" t="s">
        <v>3061</v>
      </c>
      <c r="L162" s="473" t="s">
        <v>2397</v>
      </c>
      <c r="M162" s="473" t="s">
        <v>3121</v>
      </c>
      <c r="N162" s="473">
        <v>9.89</v>
      </c>
      <c r="O162" s="473" t="s">
        <v>10</v>
      </c>
      <c r="P162" s="473">
        <v>12.79</v>
      </c>
      <c r="Q162" s="473" t="s">
        <v>391</v>
      </c>
      <c r="R162" s="473" t="s">
        <v>3009</v>
      </c>
      <c r="S162" s="473" t="s">
        <v>307</v>
      </c>
      <c r="T162" s="473" t="s">
        <v>2480</v>
      </c>
      <c r="U162" s="473" t="s">
        <v>2168</v>
      </c>
      <c r="V162" s="473" t="s">
        <v>61</v>
      </c>
      <c r="W162" s="473" t="s">
        <v>240</v>
      </c>
      <c r="X162" s="473" t="s">
        <v>302</v>
      </c>
      <c r="Y162" s="473">
        <v>11.61</v>
      </c>
      <c r="Z162" s="473">
        <f t="shared" si="2"/>
        <v>12.79</v>
      </c>
    </row>
    <row r="163" spans="1:26">
      <c r="A163" s="473" t="s">
        <v>2172</v>
      </c>
      <c r="B163" s="473"/>
      <c r="C163" s="473"/>
      <c r="D163" s="473"/>
      <c r="E163" s="473"/>
      <c r="F163" s="474" t="s">
        <v>3122</v>
      </c>
      <c r="G163" s="473" t="s">
        <v>192</v>
      </c>
      <c r="H163" s="473" t="s">
        <v>259</v>
      </c>
      <c r="I163" s="478">
        <v>43830</v>
      </c>
      <c r="J163" s="473" t="s">
        <v>3064</v>
      </c>
      <c r="K163" s="473" t="s">
        <v>3065</v>
      </c>
      <c r="L163" s="473" t="s">
        <v>2397</v>
      </c>
      <c r="M163" s="473" t="s">
        <v>3123</v>
      </c>
      <c r="N163" s="473">
        <v>1.65</v>
      </c>
      <c r="O163" s="473" t="s">
        <v>10</v>
      </c>
      <c r="P163" s="473">
        <v>2.13</v>
      </c>
      <c r="Q163" s="473" t="s">
        <v>394</v>
      </c>
      <c r="R163" s="473" t="s">
        <v>2399</v>
      </c>
      <c r="S163" s="473" t="s">
        <v>307</v>
      </c>
      <c r="T163" s="473" t="s">
        <v>2480</v>
      </c>
      <c r="U163" s="473" t="s">
        <v>2168</v>
      </c>
      <c r="V163" s="473" t="s">
        <v>61</v>
      </c>
      <c r="W163" s="473" t="s">
        <v>240</v>
      </c>
      <c r="X163" s="473" t="s">
        <v>302</v>
      </c>
      <c r="Y163" s="473">
        <v>1.94</v>
      </c>
      <c r="Z163" s="473">
        <f t="shared" si="2"/>
        <v>2.13</v>
      </c>
    </row>
    <row r="164" spans="1:26">
      <c r="A164" s="473" t="s">
        <v>2172</v>
      </c>
      <c r="B164" s="473"/>
      <c r="C164" s="473"/>
      <c r="D164" s="473"/>
      <c r="E164" s="473"/>
      <c r="F164" s="474" t="s">
        <v>3124</v>
      </c>
      <c r="G164" s="473" t="s">
        <v>192</v>
      </c>
      <c r="H164" s="473" t="s">
        <v>259</v>
      </c>
      <c r="I164" s="478">
        <v>43830</v>
      </c>
      <c r="J164" s="473" t="s">
        <v>3068</v>
      </c>
      <c r="K164" s="473" t="s">
        <v>3125</v>
      </c>
      <c r="L164" s="473" t="s">
        <v>2397</v>
      </c>
      <c r="M164" s="473" t="s">
        <v>3126</v>
      </c>
      <c r="N164" s="473">
        <v>643.62</v>
      </c>
      <c r="O164" s="473" t="s">
        <v>10</v>
      </c>
      <c r="P164" s="473">
        <v>832.35</v>
      </c>
      <c r="Q164" s="473" t="s">
        <v>387</v>
      </c>
      <c r="R164" s="473" t="s">
        <v>3007</v>
      </c>
      <c r="S164" s="473" t="s">
        <v>307</v>
      </c>
      <c r="T164" s="473" t="s">
        <v>2480</v>
      </c>
      <c r="U164" s="473" t="s">
        <v>2168</v>
      </c>
      <c r="V164" s="473" t="s">
        <v>61</v>
      </c>
      <c r="W164" s="473" t="s">
        <v>240</v>
      </c>
      <c r="X164" s="473" t="s">
        <v>302</v>
      </c>
      <c r="Y164" s="473">
        <v>755.6</v>
      </c>
      <c r="Z164" s="473">
        <f t="shared" si="2"/>
        <v>832.35</v>
      </c>
    </row>
    <row r="165" spans="1:26">
      <c r="A165" s="473" t="s">
        <v>2172</v>
      </c>
      <c r="B165" s="473"/>
      <c r="C165" s="473"/>
      <c r="D165" s="473"/>
      <c r="E165" s="473"/>
      <c r="F165" s="474" t="s">
        <v>3127</v>
      </c>
      <c r="G165" s="473" t="s">
        <v>192</v>
      </c>
      <c r="H165" s="473" t="s">
        <v>259</v>
      </c>
      <c r="I165" s="478">
        <v>43830</v>
      </c>
      <c r="J165" s="473" t="s">
        <v>3071</v>
      </c>
      <c r="K165" s="473" t="s">
        <v>3072</v>
      </c>
      <c r="L165" s="473" t="s">
        <v>2397</v>
      </c>
      <c r="M165" s="473" t="s">
        <v>3128</v>
      </c>
      <c r="N165" s="473">
        <v>90.06</v>
      </c>
      <c r="O165" s="473" t="s">
        <v>10</v>
      </c>
      <c r="P165" s="473">
        <v>116.47</v>
      </c>
      <c r="Q165" s="473" t="s">
        <v>391</v>
      </c>
      <c r="R165" s="473" t="s">
        <v>3009</v>
      </c>
      <c r="S165" s="473" t="s">
        <v>307</v>
      </c>
      <c r="T165" s="473" t="s">
        <v>2480</v>
      </c>
      <c r="U165" s="473" t="s">
        <v>2168</v>
      </c>
      <c r="V165" s="473" t="s">
        <v>61</v>
      </c>
      <c r="W165" s="473" t="s">
        <v>240</v>
      </c>
      <c r="X165" s="473" t="s">
        <v>302</v>
      </c>
      <c r="Y165" s="473">
        <v>105.73</v>
      </c>
      <c r="Z165" s="473">
        <f t="shared" si="2"/>
        <v>116.47</v>
      </c>
    </row>
    <row r="166" spans="1:26">
      <c r="A166" s="473" t="s">
        <v>2172</v>
      </c>
      <c r="B166" s="473"/>
      <c r="C166" s="473"/>
      <c r="D166" s="473"/>
      <c r="E166" s="473"/>
      <c r="F166" s="474" t="s">
        <v>3129</v>
      </c>
      <c r="G166" s="473" t="s">
        <v>192</v>
      </c>
      <c r="H166" s="473" t="s">
        <v>259</v>
      </c>
      <c r="I166" s="478">
        <v>43830</v>
      </c>
      <c r="J166" s="473" t="s">
        <v>3074</v>
      </c>
      <c r="K166" s="473" t="s">
        <v>3075</v>
      </c>
      <c r="L166" s="473" t="s">
        <v>2397</v>
      </c>
      <c r="M166" s="473" t="s">
        <v>3130</v>
      </c>
      <c r="N166" s="473">
        <v>15.01</v>
      </c>
      <c r="O166" s="473" t="s">
        <v>10</v>
      </c>
      <c r="P166" s="473">
        <v>19.41</v>
      </c>
      <c r="Q166" s="473" t="s">
        <v>394</v>
      </c>
      <c r="R166" s="473" t="s">
        <v>2399</v>
      </c>
      <c r="S166" s="473" t="s">
        <v>307</v>
      </c>
      <c r="T166" s="473" t="s">
        <v>2480</v>
      </c>
      <c r="U166" s="473" t="s">
        <v>2168</v>
      </c>
      <c r="V166" s="473" t="s">
        <v>61</v>
      </c>
      <c r="W166" s="473" t="s">
        <v>240</v>
      </c>
      <c r="X166" s="473" t="s">
        <v>302</v>
      </c>
      <c r="Y166" s="473">
        <v>17.62</v>
      </c>
      <c r="Z166" s="473">
        <f t="shared" si="2"/>
        <v>19.41</v>
      </c>
    </row>
    <row r="167" spans="1:26">
      <c r="A167" s="473" t="s">
        <v>2172</v>
      </c>
      <c r="B167" s="473"/>
      <c r="C167" s="473"/>
      <c r="D167" s="473"/>
      <c r="E167" s="473"/>
      <c r="F167" s="474" t="s">
        <v>3131</v>
      </c>
      <c r="G167" s="473" t="s">
        <v>192</v>
      </c>
      <c r="H167" s="473" t="s">
        <v>259</v>
      </c>
      <c r="I167" s="478">
        <v>43830</v>
      </c>
      <c r="J167" s="473" t="s">
        <v>2395</v>
      </c>
      <c r="K167" s="473" t="s">
        <v>2396</v>
      </c>
      <c r="L167" s="473" t="s">
        <v>2397</v>
      </c>
      <c r="M167" s="473" t="s">
        <v>3132</v>
      </c>
      <c r="N167" s="473">
        <v>0.15</v>
      </c>
      <c r="O167" s="473" t="s">
        <v>10</v>
      </c>
      <c r="P167" s="473">
        <v>0.2</v>
      </c>
      <c r="Q167" s="473" t="s">
        <v>394</v>
      </c>
      <c r="R167" s="473" t="s">
        <v>2399</v>
      </c>
      <c r="S167" s="473" t="s">
        <v>307</v>
      </c>
      <c r="T167" s="473" t="s">
        <v>2480</v>
      </c>
      <c r="U167" s="473" t="s">
        <v>2168</v>
      </c>
      <c r="V167" s="473" t="s">
        <v>61</v>
      </c>
      <c r="W167" s="473" t="s">
        <v>240</v>
      </c>
      <c r="X167" s="473" t="s">
        <v>302</v>
      </c>
      <c r="Y167" s="473">
        <v>0.18</v>
      </c>
      <c r="Z167" s="473">
        <f t="shared" si="2"/>
        <v>0.2</v>
      </c>
    </row>
    <row r="168" spans="1:26">
      <c r="A168" s="473" t="s">
        <v>2172</v>
      </c>
      <c r="B168" s="473"/>
      <c r="C168" s="473"/>
      <c r="D168" s="473"/>
      <c r="E168" s="473"/>
      <c r="F168" s="474" t="s">
        <v>3133</v>
      </c>
      <c r="G168" s="473" t="s">
        <v>192</v>
      </c>
      <c r="H168" s="473" t="s">
        <v>259</v>
      </c>
      <c r="I168" s="478">
        <v>43830</v>
      </c>
      <c r="J168" s="473" t="s">
        <v>2395</v>
      </c>
      <c r="K168" s="473" t="s">
        <v>3078</v>
      </c>
      <c r="L168" s="473" t="s">
        <v>2397</v>
      </c>
      <c r="M168" s="473" t="s">
        <v>3132</v>
      </c>
      <c r="N168" s="473">
        <v>1</v>
      </c>
      <c r="O168" s="473" t="s">
        <v>10</v>
      </c>
      <c r="P168" s="473">
        <v>1.29</v>
      </c>
      <c r="Q168" s="473" t="s">
        <v>394</v>
      </c>
      <c r="R168" s="473" t="s">
        <v>2399</v>
      </c>
      <c r="S168" s="473" t="s">
        <v>307</v>
      </c>
      <c r="T168" s="473" t="s">
        <v>2480</v>
      </c>
      <c r="U168" s="473" t="s">
        <v>2168</v>
      </c>
      <c r="V168" s="473" t="s">
        <v>61</v>
      </c>
      <c r="W168" s="473" t="s">
        <v>240</v>
      </c>
      <c r="X168" s="473" t="s">
        <v>302</v>
      </c>
      <c r="Y168" s="473">
        <v>1.17</v>
      </c>
      <c r="Z168" s="473">
        <f t="shared" si="2"/>
        <v>1.29</v>
      </c>
    </row>
    <row r="169" spans="1:26">
      <c r="A169" s="473" t="s">
        <v>2172</v>
      </c>
      <c r="B169" s="473"/>
      <c r="C169" s="473"/>
      <c r="D169" s="473"/>
      <c r="E169" s="473"/>
      <c r="F169" s="474" t="s">
        <v>3154</v>
      </c>
      <c r="G169" s="473" t="s">
        <v>193</v>
      </c>
      <c r="H169" s="473" t="s">
        <v>259</v>
      </c>
      <c r="I169" s="478">
        <v>43769</v>
      </c>
      <c r="J169" s="473" t="s">
        <v>3034</v>
      </c>
      <c r="K169" s="473" t="s">
        <v>3035</v>
      </c>
      <c r="L169" s="473" t="s">
        <v>2176</v>
      </c>
      <c r="M169" s="473" t="s">
        <v>3155</v>
      </c>
      <c r="N169" s="473">
        <v>763.89</v>
      </c>
      <c r="O169" s="473" t="s">
        <v>10</v>
      </c>
      <c r="P169" s="473">
        <v>939.67</v>
      </c>
      <c r="Q169" s="473" t="s">
        <v>387</v>
      </c>
      <c r="R169" s="473" t="s">
        <v>3007</v>
      </c>
      <c r="S169" s="473" t="s">
        <v>445</v>
      </c>
      <c r="T169" s="473" t="s">
        <v>969</v>
      </c>
      <c r="U169" s="473" t="s">
        <v>2168</v>
      </c>
      <c r="V169" s="473" t="s">
        <v>61</v>
      </c>
      <c r="W169" s="473" t="s">
        <v>240</v>
      </c>
      <c r="X169" s="473" t="s">
        <v>302</v>
      </c>
      <c r="Y169" s="473">
        <v>860.45</v>
      </c>
      <c r="Z169" s="473">
        <f t="shared" si="2"/>
        <v>939.67</v>
      </c>
    </row>
    <row r="170" spans="1:26">
      <c r="A170" s="473" t="s">
        <v>2172</v>
      </c>
      <c r="B170" s="473"/>
      <c r="C170" s="473"/>
      <c r="D170" s="473"/>
      <c r="E170" s="473"/>
      <c r="F170" s="474" t="s">
        <v>3156</v>
      </c>
      <c r="G170" s="473" t="s">
        <v>193</v>
      </c>
      <c r="H170" s="473" t="s">
        <v>259</v>
      </c>
      <c r="I170" s="478">
        <v>43769</v>
      </c>
      <c r="J170" s="473" t="s">
        <v>3038</v>
      </c>
      <c r="K170" s="473" t="s">
        <v>2258</v>
      </c>
      <c r="L170" s="473" t="s">
        <v>2176</v>
      </c>
      <c r="M170" s="473" t="s">
        <v>3157</v>
      </c>
      <c r="N170" s="473">
        <v>79</v>
      </c>
      <c r="O170" s="473" t="s">
        <v>10</v>
      </c>
      <c r="P170" s="473">
        <v>97.18</v>
      </c>
      <c r="Q170" s="473" t="s">
        <v>387</v>
      </c>
      <c r="R170" s="473" t="s">
        <v>3007</v>
      </c>
      <c r="S170" s="473" t="s">
        <v>307</v>
      </c>
      <c r="T170" s="473" t="s">
        <v>969</v>
      </c>
      <c r="U170" s="473" t="s">
        <v>2168</v>
      </c>
      <c r="V170" s="473" t="s">
        <v>61</v>
      </c>
      <c r="W170" s="473" t="s">
        <v>240</v>
      </c>
      <c r="X170" s="473" t="s">
        <v>302</v>
      </c>
      <c r="Y170" s="473">
        <v>88.99</v>
      </c>
      <c r="Z170" s="473">
        <f t="shared" si="2"/>
        <v>97.18</v>
      </c>
    </row>
    <row r="171" spans="1:26">
      <c r="A171" s="473" t="s">
        <v>2172</v>
      </c>
      <c r="B171" s="473"/>
      <c r="C171" s="473"/>
      <c r="D171" s="473"/>
      <c r="E171" s="473"/>
      <c r="F171" s="474" t="s">
        <v>3158</v>
      </c>
      <c r="G171" s="473" t="s">
        <v>193</v>
      </c>
      <c r="H171" s="473" t="s">
        <v>259</v>
      </c>
      <c r="I171" s="478">
        <v>43769</v>
      </c>
      <c r="J171" s="473" t="s">
        <v>3041</v>
      </c>
      <c r="K171" s="473" t="s">
        <v>2258</v>
      </c>
      <c r="L171" s="473" t="s">
        <v>2176</v>
      </c>
      <c r="M171" s="473" t="s">
        <v>974</v>
      </c>
      <c r="N171" s="473">
        <v>112.62</v>
      </c>
      <c r="O171" s="473" t="s">
        <v>10</v>
      </c>
      <c r="P171" s="473">
        <v>138.54</v>
      </c>
      <c r="Q171" s="473" t="s">
        <v>391</v>
      </c>
      <c r="R171" s="473" t="s">
        <v>3009</v>
      </c>
      <c r="S171" s="473" t="s">
        <v>307</v>
      </c>
      <c r="T171" s="473" t="s">
        <v>969</v>
      </c>
      <c r="U171" s="473" t="s">
        <v>2168</v>
      </c>
      <c r="V171" s="473" t="s">
        <v>61</v>
      </c>
      <c r="W171" s="473" t="s">
        <v>240</v>
      </c>
      <c r="X171" s="473" t="s">
        <v>302</v>
      </c>
      <c r="Y171" s="473">
        <v>126.86</v>
      </c>
      <c r="Z171" s="473">
        <f t="shared" si="2"/>
        <v>138.54</v>
      </c>
    </row>
    <row r="172" spans="1:26">
      <c r="A172" s="473" t="s">
        <v>2172</v>
      </c>
      <c r="B172" s="473"/>
      <c r="C172" s="473"/>
      <c r="D172" s="473"/>
      <c r="E172" s="473"/>
      <c r="F172" s="474" t="s">
        <v>3159</v>
      </c>
      <c r="G172" s="473" t="s">
        <v>193</v>
      </c>
      <c r="H172" s="473" t="s">
        <v>259</v>
      </c>
      <c r="I172" s="478">
        <v>43769</v>
      </c>
      <c r="J172" s="473" t="s">
        <v>3043</v>
      </c>
      <c r="K172" s="473" t="s">
        <v>2258</v>
      </c>
      <c r="L172" s="473" t="s">
        <v>2176</v>
      </c>
      <c r="M172" s="473" t="s">
        <v>975</v>
      </c>
      <c r="N172" s="473">
        <v>18.77</v>
      </c>
      <c r="O172" s="473" t="s">
        <v>10</v>
      </c>
      <c r="P172" s="473">
        <v>23.09</v>
      </c>
      <c r="Q172" s="473" t="s">
        <v>394</v>
      </c>
      <c r="R172" s="473" t="s">
        <v>2399</v>
      </c>
      <c r="S172" s="473" t="s">
        <v>307</v>
      </c>
      <c r="T172" s="473" t="s">
        <v>969</v>
      </c>
      <c r="U172" s="473" t="s">
        <v>2168</v>
      </c>
      <c r="V172" s="473" t="s">
        <v>61</v>
      </c>
      <c r="W172" s="473" t="s">
        <v>240</v>
      </c>
      <c r="X172" s="473" t="s">
        <v>302</v>
      </c>
      <c r="Y172" s="473">
        <v>21.14</v>
      </c>
      <c r="Z172" s="473">
        <f t="shared" si="2"/>
        <v>23.09</v>
      </c>
    </row>
    <row r="173" spans="1:26">
      <c r="A173" s="473" t="s">
        <v>2172</v>
      </c>
      <c r="B173" s="473"/>
      <c r="C173" s="473"/>
      <c r="D173" s="473"/>
      <c r="E173" s="473"/>
      <c r="F173" s="474" t="s">
        <v>3160</v>
      </c>
      <c r="G173" s="473" t="s">
        <v>193</v>
      </c>
      <c r="H173" s="473" t="s">
        <v>259</v>
      </c>
      <c r="I173" s="478">
        <v>43799</v>
      </c>
      <c r="J173" s="473" t="s">
        <v>3045</v>
      </c>
      <c r="K173" s="473" t="s">
        <v>3161</v>
      </c>
      <c r="L173" s="473" t="s">
        <v>2270</v>
      </c>
      <c r="M173" s="473" t="s">
        <v>968</v>
      </c>
      <c r="N173" s="473">
        <v>848.26</v>
      </c>
      <c r="O173" s="473" t="s">
        <v>10</v>
      </c>
      <c r="P173" s="473">
        <v>1097.8399999999999</v>
      </c>
      <c r="Q173" s="473" t="s">
        <v>387</v>
      </c>
      <c r="R173" s="473" t="s">
        <v>3007</v>
      </c>
      <c r="S173" s="473" t="s">
        <v>307</v>
      </c>
      <c r="T173" s="473" t="s">
        <v>969</v>
      </c>
      <c r="U173" s="473" t="s">
        <v>2168</v>
      </c>
      <c r="V173" s="473" t="s">
        <v>61</v>
      </c>
      <c r="W173" s="473" t="s">
        <v>240</v>
      </c>
      <c r="X173" s="473" t="s">
        <v>2272</v>
      </c>
      <c r="Y173" s="473">
        <v>984.06</v>
      </c>
      <c r="Z173" s="473">
        <f t="shared" si="2"/>
        <v>1097.8399999999999</v>
      </c>
    </row>
    <row r="174" spans="1:26">
      <c r="A174" s="473" t="s">
        <v>2172</v>
      </c>
      <c r="B174" s="473"/>
      <c r="C174" s="473"/>
      <c r="D174" s="473"/>
      <c r="E174" s="473"/>
      <c r="F174" s="474" t="s">
        <v>3162</v>
      </c>
      <c r="G174" s="473" t="s">
        <v>193</v>
      </c>
      <c r="H174" s="473" t="s">
        <v>259</v>
      </c>
      <c r="I174" s="478">
        <v>43799</v>
      </c>
      <c r="J174" s="473" t="s">
        <v>3047</v>
      </c>
      <c r="K174" s="473" t="s">
        <v>3048</v>
      </c>
      <c r="L174" s="473" t="s">
        <v>2270</v>
      </c>
      <c r="M174" s="473" t="s">
        <v>3163</v>
      </c>
      <c r="N174" s="473">
        <v>113.33</v>
      </c>
      <c r="O174" s="473" t="s">
        <v>10</v>
      </c>
      <c r="P174" s="473">
        <v>146.68</v>
      </c>
      <c r="Q174" s="473" t="s">
        <v>391</v>
      </c>
      <c r="R174" s="473" t="s">
        <v>3009</v>
      </c>
      <c r="S174" s="473" t="s">
        <v>307</v>
      </c>
      <c r="T174" s="473" t="s">
        <v>969</v>
      </c>
      <c r="U174" s="473" t="s">
        <v>2168</v>
      </c>
      <c r="V174" s="473" t="s">
        <v>61</v>
      </c>
      <c r="W174" s="473" t="s">
        <v>240</v>
      </c>
      <c r="X174" s="473" t="s">
        <v>2272</v>
      </c>
      <c r="Y174" s="473">
        <v>131.47</v>
      </c>
      <c r="Z174" s="473">
        <f t="shared" si="2"/>
        <v>146.68</v>
      </c>
    </row>
    <row r="175" spans="1:26">
      <c r="A175" s="473" t="s">
        <v>2172</v>
      </c>
      <c r="B175" s="473"/>
      <c r="C175" s="473"/>
      <c r="D175" s="473"/>
      <c r="E175" s="473"/>
      <c r="F175" s="474" t="s">
        <v>3164</v>
      </c>
      <c r="G175" s="473" t="s">
        <v>193</v>
      </c>
      <c r="H175" s="473" t="s">
        <v>259</v>
      </c>
      <c r="I175" s="478">
        <v>43799</v>
      </c>
      <c r="J175" s="473" t="s">
        <v>3051</v>
      </c>
      <c r="K175" s="473" t="s">
        <v>3052</v>
      </c>
      <c r="L175" s="473" t="s">
        <v>2270</v>
      </c>
      <c r="M175" s="473" t="s">
        <v>972</v>
      </c>
      <c r="N175" s="473">
        <v>18.89</v>
      </c>
      <c r="O175" s="473" t="s">
        <v>10</v>
      </c>
      <c r="P175" s="473">
        <v>24.45</v>
      </c>
      <c r="Q175" s="473" t="s">
        <v>394</v>
      </c>
      <c r="R175" s="473" t="s">
        <v>2399</v>
      </c>
      <c r="S175" s="473" t="s">
        <v>307</v>
      </c>
      <c r="T175" s="473" t="s">
        <v>969</v>
      </c>
      <c r="U175" s="473" t="s">
        <v>2168</v>
      </c>
      <c r="V175" s="473" t="s">
        <v>61</v>
      </c>
      <c r="W175" s="473" t="s">
        <v>240</v>
      </c>
      <c r="X175" s="473" t="s">
        <v>2272</v>
      </c>
      <c r="Y175" s="473">
        <v>21.91</v>
      </c>
      <c r="Z175" s="473">
        <f t="shared" si="2"/>
        <v>24.45</v>
      </c>
    </row>
    <row r="176" spans="1:26">
      <c r="A176" s="473" t="s">
        <v>2172</v>
      </c>
      <c r="B176" s="473"/>
      <c r="C176" s="473"/>
      <c r="D176" s="473"/>
      <c r="E176" s="473"/>
      <c r="F176" s="474" t="s">
        <v>3165</v>
      </c>
      <c r="G176" s="473" t="s">
        <v>193</v>
      </c>
      <c r="H176" s="473" t="s">
        <v>259</v>
      </c>
      <c r="I176" s="478">
        <v>43799</v>
      </c>
      <c r="J176" s="473" t="s">
        <v>2274</v>
      </c>
      <c r="K176" s="473" t="s">
        <v>3054</v>
      </c>
      <c r="L176" s="473" t="s">
        <v>2270</v>
      </c>
      <c r="M176" s="473" t="s">
        <v>971</v>
      </c>
      <c r="N176" s="473">
        <v>1.26</v>
      </c>
      <c r="O176" s="473" t="s">
        <v>10</v>
      </c>
      <c r="P176" s="473">
        <v>1.63</v>
      </c>
      <c r="Q176" s="473" t="s">
        <v>394</v>
      </c>
      <c r="R176" s="473" t="s">
        <v>2399</v>
      </c>
      <c r="S176" s="473" t="s">
        <v>307</v>
      </c>
      <c r="T176" s="473" t="s">
        <v>969</v>
      </c>
      <c r="U176" s="473" t="s">
        <v>2168</v>
      </c>
      <c r="V176" s="473" t="s">
        <v>61</v>
      </c>
      <c r="W176" s="473" t="s">
        <v>240</v>
      </c>
      <c r="X176" s="473" t="s">
        <v>302</v>
      </c>
      <c r="Y176" s="473">
        <v>1.46</v>
      </c>
      <c r="Z176" s="473">
        <f t="shared" si="2"/>
        <v>1.63</v>
      </c>
    </row>
    <row r="177" spans="1:26">
      <c r="A177" s="473" t="s">
        <v>2172</v>
      </c>
      <c r="B177" s="473"/>
      <c r="C177" s="473"/>
      <c r="D177" s="473"/>
      <c r="E177" s="473"/>
      <c r="F177" s="474" t="s">
        <v>3166</v>
      </c>
      <c r="G177" s="473" t="s">
        <v>193</v>
      </c>
      <c r="H177" s="473" t="s">
        <v>259</v>
      </c>
      <c r="I177" s="478">
        <v>43830</v>
      </c>
      <c r="J177" s="473" t="s">
        <v>3056</v>
      </c>
      <c r="K177" s="473" t="s">
        <v>3167</v>
      </c>
      <c r="L177" s="473" t="s">
        <v>2397</v>
      </c>
      <c r="M177" s="473" t="s">
        <v>3168</v>
      </c>
      <c r="N177" s="473">
        <v>754.1</v>
      </c>
      <c r="O177" s="473" t="s">
        <v>10</v>
      </c>
      <c r="P177" s="473">
        <v>975.23</v>
      </c>
      <c r="Q177" s="473" t="s">
        <v>387</v>
      </c>
      <c r="R177" s="473" t="s">
        <v>3007</v>
      </c>
      <c r="S177" s="473" t="s">
        <v>307</v>
      </c>
      <c r="T177" s="473" t="s">
        <v>969</v>
      </c>
      <c r="U177" s="473" t="s">
        <v>2168</v>
      </c>
      <c r="V177" s="473" t="s">
        <v>61</v>
      </c>
      <c r="W177" s="473" t="s">
        <v>240</v>
      </c>
      <c r="X177" s="473" t="s">
        <v>302</v>
      </c>
      <c r="Y177" s="473">
        <v>885.3</v>
      </c>
      <c r="Z177" s="473">
        <f t="shared" si="2"/>
        <v>975.23</v>
      </c>
    </row>
    <row r="178" spans="1:26">
      <c r="A178" s="473" t="s">
        <v>2172</v>
      </c>
      <c r="B178" s="473"/>
      <c r="C178" s="473"/>
      <c r="D178" s="473"/>
      <c r="E178" s="473"/>
      <c r="F178" s="474" t="s">
        <v>3169</v>
      </c>
      <c r="G178" s="473" t="s">
        <v>193</v>
      </c>
      <c r="H178" s="473" t="s">
        <v>259</v>
      </c>
      <c r="I178" s="478">
        <v>43830</v>
      </c>
      <c r="J178" s="473" t="s">
        <v>3060</v>
      </c>
      <c r="K178" s="473" t="s">
        <v>3061</v>
      </c>
      <c r="L178" s="473" t="s">
        <v>2397</v>
      </c>
      <c r="M178" s="473" t="s">
        <v>3170</v>
      </c>
      <c r="N178" s="473">
        <v>142.88</v>
      </c>
      <c r="O178" s="473" t="s">
        <v>10</v>
      </c>
      <c r="P178" s="473">
        <v>184.78</v>
      </c>
      <c r="Q178" s="473" t="s">
        <v>391</v>
      </c>
      <c r="R178" s="473" t="s">
        <v>3009</v>
      </c>
      <c r="S178" s="473" t="s">
        <v>307</v>
      </c>
      <c r="T178" s="473" t="s">
        <v>969</v>
      </c>
      <c r="U178" s="473" t="s">
        <v>2168</v>
      </c>
      <c r="V178" s="473" t="s">
        <v>61</v>
      </c>
      <c r="W178" s="473" t="s">
        <v>240</v>
      </c>
      <c r="X178" s="473" t="s">
        <v>302</v>
      </c>
      <c r="Y178" s="473">
        <v>167.74</v>
      </c>
      <c r="Z178" s="473">
        <f t="shared" si="2"/>
        <v>184.78</v>
      </c>
    </row>
    <row r="179" spans="1:26">
      <c r="A179" s="473" t="s">
        <v>2172</v>
      </c>
      <c r="B179" s="473"/>
      <c r="C179" s="473"/>
      <c r="D179" s="473"/>
      <c r="E179" s="473"/>
      <c r="F179" s="474" t="s">
        <v>3171</v>
      </c>
      <c r="G179" s="473" t="s">
        <v>193</v>
      </c>
      <c r="H179" s="473" t="s">
        <v>259</v>
      </c>
      <c r="I179" s="478">
        <v>43830</v>
      </c>
      <c r="J179" s="473" t="s">
        <v>3064</v>
      </c>
      <c r="K179" s="473" t="s">
        <v>3065</v>
      </c>
      <c r="L179" s="473" t="s">
        <v>2397</v>
      </c>
      <c r="M179" s="473" t="s">
        <v>3172</v>
      </c>
      <c r="N179" s="473">
        <v>23.82</v>
      </c>
      <c r="O179" s="473" t="s">
        <v>10</v>
      </c>
      <c r="P179" s="473">
        <v>30.8</v>
      </c>
      <c r="Q179" s="473" t="s">
        <v>394</v>
      </c>
      <c r="R179" s="473" t="s">
        <v>2399</v>
      </c>
      <c r="S179" s="473" t="s">
        <v>307</v>
      </c>
      <c r="T179" s="473" t="s">
        <v>969</v>
      </c>
      <c r="U179" s="473" t="s">
        <v>2168</v>
      </c>
      <c r="V179" s="473" t="s">
        <v>61</v>
      </c>
      <c r="W179" s="473" t="s">
        <v>240</v>
      </c>
      <c r="X179" s="473" t="s">
        <v>302</v>
      </c>
      <c r="Y179" s="473">
        <v>27.96</v>
      </c>
      <c r="Z179" s="473">
        <f t="shared" si="2"/>
        <v>30.8</v>
      </c>
    </row>
    <row r="180" spans="1:26">
      <c r="A180" s="473" t="s">
        <v>2172</v>
      </c>
      <c r="B180" s="473"/>
      <c r="C180" s="473"/>
      <c r="D180" s="473"/>
      <c r="E180" s="473"/>
      <c r="F180" s="474" t="s">
        <v>3173</v>
      </c>
      <c r="G180" s="473" t="s">
        <v>193</v>
      </c>
      <c r="H180" s="473" t="s">
        <v>259</v>
      </c>
      <c r="I180" s="478">
        <v>43830</v>
      </c>
      <c r="J180" s="473" t="s">
        <v>3068</v>
      </c>
      <c r="K180" s="473" t="s">
        <v>3174</v>
      </c>
      <c r="L180" s="473" t="s">
        <v>2397</v>
      </c>
      <c r="M180" s="473" t="s">
        <v>968</v>
      </c>
      <c r="N180" s="473">
        <v>834.99</v>
      </c>
      <c r="O180" s="473" t="s">
        <v>10</v>
      </c>
      <c r="P180" s="473">
        <v>1079.8399999999999</v>
      </c>
      <c r="Q180" s="473" t="s">
        <v>387</v>
      </c>
      <c r="R180" s="473" t="s">
        <v>3007</v>
      </c>
      <c r="S180" s="473" t="s">
        <v>307</v>
      </c>
      <c r="T180" s="473" t="s">
        <v>969</v>
      </c>
      <c r="U180" s="473" t="s">
        <v>2168</v>
      </c>
      <c r="V180" s="473" t="s">
        <v>61</v>
      </c>
      <c r="W180" s="473" t="s">
        <v>240</v>
      </c>
      <c r="X180" s="473" t="s">
        <v>302</v>
      </c>
      <c r="Y180" s="473">
        <v>980.26</v>
      </c>
      <c r="Z180" s="473">
        <f t="shared" si="2"/>
        <v>1079.8399999999999</v>
      </c>
    </row>
    <row r="181" spans="1:26">
      <c r="A181" s="473" t="s">
        <v>2172</v>
      </c>
      <c r="B181" s="473"/>
      <c r="C181" s="473"/>
      <c r="D181" s="473"/>
      <c r="E181" s="473"/>
      <c r="F181" s="474" t="s">
        <v>3175</v>
      </c>
      <c r="G181" s="473" t="s">
        <v>193</v>
      </c>
      <c r="H181" s="473" t="s">
        <v>259</v>
      </c>
      <c r="I181" s="478">
        <v>43830</v>
      </c>
      <c r="J181" s="473" t="s">
        <v>3071</v>
      </c>
      <c r="K181" s="473" t="s">
        <v>3072</v>
      </c>
      <c r="L181" s="473" t="s">
        <v>2397</v>
      </c>
      <c r="M181" s="473" t="s">
        <v>3163</v>
      </c>
      <c r="N181" s="473">
        <v>113.42</v>
      </c>
      <c r="O181" s="473" t="s">
        <v>10</v>
      </c>
      <c r="P181" s="473">
        <v>146.68</v>
      </c>
      <c r="Q181" s="473" t="s">
        <v>391</v>
      </c>
      <c r="R181" s="473" t="s">
        <v>3009</v>
      </c>
      <c r="S181" s="473" t="s">
        <v>307</v>
      </c>
      <c r="T181" s="473" t="s">
        <v>969</v>
      </c>
      <c r="U181" s="473" t="s">
        <v>2168</v>
      </c>
      <c r="V181" s="473" t="s">
        <v>61</v>
      </c>
      <c r="W181" s="473" t="s">
        <v>240</v>
      </c>
      <c r="X181" s="473" t="s">
        <v>302</v>
      </c>
      <c r="Y181" s="473">
        <v>133.15</v>
      </c>
      <c r="Z181" s="473">
        <f t="shared" si="2"/>
        <v>146.68</v>
      </c>
    </row>
    <row r="182" spans="1:26">
      <c r="A182" s="473" t="s">
        <v>2172</v>
      </c>
      <c r="B182" s="473"/>
      <c r="C182" s="473"/>
      <c r="D182" s="473"/>
      <c r="E182" s="473"/>
      <c r="F182" s="474" t="s">
        <v>3176</v>
      </c>
      <c r="G182" s="473" t="s">
        <v>193</v>
      </c>
      <c r="H182" s="473" t="s">
        <v>259</v>
      </c>
      <c r="I182" s="478">
        <v>43830</v>
      </c>
      <c r="J182" s="473" t="s">
        <v>3074</v>
      </c>
      <c r="K182" s="473" t="s">
        <v>3075</v>
      </c>
      <c r="L182" s="473" t="s">
        <v>2397</v>
      </c>
      <c r="M182" s="473" t="s">
        <v>972</v>
      </c>
      <c r="N182" s="473">
        <v>18.91</v>
      </c>
      <c r="O182" s="473" t="s">
        <v>10</v>
      </c>
      <c r="P182" s="473">
        <v>24.45</v>
      </c>
      <c r="Q182" s="473" t="s">
        <v>394</v>
      </c>
      <c r="R182" s="473" t="s">
        <v>2399</v>
      </c>
      <c r="S182" s="473" t="s">
        <v>307</v>
      </c>
      <c r="T182" s="473" t="s">
        <v>969</v>
      </c>
      <c r="U182" s="473" t="s">
        <v>2168</v>
      </c>
      <c r="V182" s="473" t="s">
        <v>61</v>
      </c>
      <c r="W182" s="473" t="s">
        <v>240</v>
      </c>
      <c r="X182" s="473" t="s">
        <v>302</v>
      </c>
      <c r="Y182" s="473">
        <v>22.2</v>
      </c>
      <c r="Z182" s="473">
        <f t="shared" si="2"/>
        <v>24.45</v>
      </c>
    </row>
    <row r="183" spans="1:26">
      <c r="A183" s="473" t="s">
        <v>2172</v>
      </c>
      <c r="B183" s="473"/>
      <c r="C183" s="473"/>
      <c r="D183" s="473"/>
      <c r="E183" s="473"/>
      <c r="F183" s="474" t="s">
        <v>3177</v>
      </c>
      <c r="G183" s="473" t="s">
        <v>193</v>
      </c>
      <c r="H183" s="473" t="s">
        <v>259</v>
      </c>
      <c r="I183" s="478">
        <v>43830</v>
      </c>
      <c r="J183" s="473" t="s">
        <v>2395</v>
      </c>
      <c r="K183" s="473" t="s">
        <v>2396</v>
      </c>
      <c r="L183" s="473" t="s">
        <v>2397</v>
      </c>
      <c r="M183" s="473" t="s">
        <v>971</v>
      </c>
      <c r="N183" s="473">
        <v>1.59</v>
      </c>
      <c r="O183" s="473" t="s">
        <v>10</v>
      </c>
      <c r="P183" s="473">
        <v>2.0499999999999998</v>
      </c>
      <c r="Q183" s="473" t="s">
        <v>394</v>
      </c>
      <c r="R183" s="473" t="s">
        <v>2399</v>
      </c>
      <c r="S183" s="473" t="s">
        <v>307</v>
      </c>
      <c r="T183" s="473" t="s">
        <v>969</v>
      </c>
      <c r="U183" s="473" t="s">
        <v>2168</v>
      </c>
      <c r="V183" s="473" t="s">
        <v>61</v>
      </c>
      <c r="W183" s="473" t="s">
        <v>240</v>
      </c>
      <c r="X183" s="473" t="s">
        <v>302</v>
      </c>
      <c r="Y183" s="473">
        <v>1.87</v>
      </c>
      <c r="Z183" s="473">
        <f t="shared" si="2"/>
        <v>2.0499999999999998</v>
      </c>
    </row>
    <row r="184" spans="1:26">
      <c r="A184" s="473" t="s">
        <v>2172</v>
      </c>
      <c r="B184" s="473"/>
      <c r="C184" s="473"/>
      <c r="D184" s="473"/>
      <c r="E184" s="473"/>
      <c r="F184" s="474" t="s">
        <v>3178</v>
      </c>
      <c r="G184" s="473" t="s">
        <v>193</v>
      </c>
      <c r="H184" s="473" t="s">
        <v>259</v>
      </c>
      <c r="I184" s="478">
        <v>43830</v>
      </c>
      <c r="J184" s="473" t="s">
        <v>2395</v>
      </c>
      <c r="K184" s="473" t="s">
        <v>3078</v>
      </c>
      <c r="L184" s="473" t="s">
        <v>2397</v>
      </c>
      <c r="M184" s="473" t="s">
        <v>971</v>
      </c>
      <c r="N184" s="473">
        <v>1.26</v>
      </c>
      <c r="O184" s="473" t="s">
        <v>10</v>
      </c>
      <c r="P184" s="473">
        <v>1.63</v>
      </c>
      <c r="Q184" s="473" t="s">
        <v>394</v>
      </c>
      <c r="R184" s="473" t="s">
        <v>2399</v>
      </c>
      <c r="S184" s="473" t="s">
        <v>307</v>
      </c>
      <c r="T184" s="473" t="s">
        <v>969</v>
      </c>
      <c r="U184" s="473" t="s">
        <v>2168</v>
      </c>
      <c r="V184" s="473" t="s">
        <v>61</v>
      </c>
      <c r="W184" s="473" t="s">
        <v>240</v>
      </c>
      <c r="X184" s="473" t="s">
        <v>302</v>
      </c>
      <c r="Y184" s="473">
        <v>1.48</v>
      </c>
      <c r="Z184" s="473">
        <f t="shared" si="2"/>
        <v>1.63</v>
      </c>
    </row>
    <row r="185" spans="1:26">
      <c r="A185" s="473" t="s">
        <v>2172</v>
      </c>
      <c r="B185" s="473"/>
      <c r="C185" s="473"/>
      <c r="D185" s="473"/>
      <c r="E185" s="473"/>
      <c r="F185" s="474" t="s">
        <v>3239</v>
      </c>
      <c r="G185" s="473" t="s">
        <v>195</v>
      </c>
      <c r="H185" s="473" t="s">
        <v>259</v>
      </c>
      <c r="I185" s="478">
        <v>43769</v>
      </c>
      <c r="J185" s="473" t="s">
        <v>2740</v>
      </c>
      <c r="K185" s="473" t="s">
        <v>2258</v>
      </c>
      <c r="L185" s="473" t="s">
        <v>2176</v>
      </c>
      <c r="M185" s="473" t="s">
        <v>3240</v>
      </c>
      <c r="N185" s="473">
        <v>4.0599999999999996</v>
      </c>
      <c r="O185" s="473" t="s">
        <v>10</v>
      </c>
      <c r="P185" s="473">
        <v>5</v>
      </c>
      <c r="Q185" s="473" t="s">
        <v>410</v>
      </c>
      <c r="R185" s="473" t="s">
        <v>2260</v>
      </c>
      <c r="S185" s="473" t="s">
        <v>307</v>
      </c>
      <c r="T185" s="473" t="s">
        <v>547</v>
      </c>
      <c r="U185" s="473" t="s">
        <v>2168</v>
      </c>
      <c r="V185" s="473" t="s">
        <v>61</v>
      </c>
      <c r="W185" s="473" t="s">
        <v>240</v>
      </c>
      <c r="X185" s="473" t="s">
        <v>302</v>
      </c>
      <c r="Y185" s="473">
        <v>4.57</v>
      </c>
      <c r="Z185" s="473">
        <f t="shared" si="2"/>
        <v>5</v>
      </c>
    </row>
    <row r="186" spans="1:26">
      <c r="A186" s="473" t="s">
        <v>2172</v>
      </c>
      <c r="B186" s="473"/>
      <c r="C186" s="473"/>
      <c r="D186" s="473"/>
      <c r="E186" s="473"/>
      <c r="F186" s="474" t="s">
        <v>3241</v>
      </c>
      <c r="G186" s="473" t="s">
        <v>195</v>
      </c>
      <c r="H186" s="473" t="s">
        <v>259</v>
      </c>
      <c r="I186" s="478">
        <v>43769</v>
      </c>
      <c r="J186" s="473" t="s">
        <v>3242</v>
      </c>
      <c r="K186" s="473" t="s">
        <v>2258</v>
      </c>
      <c r="L186" s="473" t="s">
        <v>2176</v>
      </c>
      <c r="M186" s="473" t="s">
        <v>3243</v>
      </c>
      <c r="N186" s="473">
        <v>507.27</v>
      </c>
      <c r="O186" s="473" t="s">
        <v>10</v>
      </c>
      <c r="P186" s="473">
        <v>624</v>
      </c>
      <c r="Q186" s="473" t="s">
        <v>344</v>
      </c>
      <c r="R186" s="473" t="s">
        <v>2263</v>
      </c>
      <c r="S186" s="473" t="s">
        <v>307</v>
      </c>
      <c r="T186" s="473" t="s">
        <v>2168</v>
      </c>
      <c r="U186" s="473" t="s">
        <v>2168</v>
      </c>
      <c r="V186" s="473" t="s">
        <v>61</v>
      </c>
      <c r="W186" s="473" t="s">
        <v>240</v>
      </c>
      <c r="X186" s="473" t="s">
        <v>302</v>
      </c>
      <c r="Y186" s="473">
        <v>571.39</v>
      </c>
      <c r="Z186" s="473">
        <f t="shared" si="2"/>
        <v>624</v>
      </c>
    </row>
    <row r="187" spans="1:26">
      <c r="A187" s="473" t="s">
        <v>2172</v>
      </c>
      <c r="B187" s="473"/>
      <c r="C187" s="473"/>
      <c r="D187" s="473"/>
      <c r="E187" s="473"/>
      <c r="F187" s="474" t="s">
        <v>3244</v>
      </c>
      <c r="G187" s="473" t="s">
        <v>195</v>
      </c>
      <c r="H187" s="473" t="s">
        <v>259</v>
      </c>
      <c r="I187" s="478">
        <v>43769</v>
      </c>
      <c r="J187" s="473" t="s">
        <v>3245</v>
      </c>
      <c r="K187" s="473" t="s">
        <v>2258</v>
      </c>
      <c r="L187" s="473" t="s">
        <v>2176</v>
      </c>
      <c r="M187" s="473" t="s">
        <v>3246</v>
      </c>
      <c r="N187" s="473">
        <v>736.52</v>
      </c>
      <c r="O187" s="473" t="s">
        <v>10</v>
      </c>
      <c r="P187" s="473">
        <v>906</v>
      </c>
      <c r="Q187" s="473" t="s">
        <v>346</v>
      </c>
      <c r="R187" s="473" t="s">
        <v>2266</v>
      </c>
      <c r="S187" s="473" t="s">
        <v>307</v>
      </c>
      <c r="T187" s="473" t="s">
        <v>2168</v>
      </c>
      <c r="U187" s="473" t="s">
        <v>2168</v>
      </c>
      <c r="V187" s="473" t="s">
        <v>61</v>
      </c>
      <c r="W187" s="473" t="s">
        <v>240</v>
      </c>
      <c r="X187" s="473" t="s">
        <v>302</v>
      </c>
      <c r="Y187" s="473">
        <v>829.62</v>
      </c>
      <c r="Z187" s="473">
        <f t="shared" si="2"/>
        <v>906</v>
      </c>
    </row>
    <row r="188" spans="1:26">
      <c r="A188" s="473" t="s">
        <v>2172</v>
      </c>
      <c r="B188" s="473"/>
      <c r="C188" s="473"/>
      <c r="D188" s="473"/>
      <c r="E188" s="473"/>
      <c r="F188" s="474" t="s">
        <v>3247</v>
      </c>
      <c r="G188" s="473" t="s">
        <v>195</v>
      </c>
      <c r="H188" s="473" t="s">
        <v>259</v>
      </c>
      <c r="I188" s="478">
        <v>43830</v>
      </c>
      <c r="J188" s="473" t="s">
        <v>2395</v>
      </c>
      <c r="K188" s="473" t="s">
        <v>3248</v>
      </c>
      <c r="L188" s="473" t="s">
        <v>2397</v>
      </c>
      <c r="M188" s="473" t="s">
        <v>3249</v>
      </c>
      <c r="N188" s="473">
        <v>23.2</v>
      </c>
      <c r="O188" s="473" t="s">
        <v>10</v>
      </c>
      <c r="P188" s="473">
        <v>30</v>
      </c>
      <c r="Q188" s="473" t="s">
        <v>410</v>
      </c>
      <c r="R188" s="473" t="s">
        <v>2260</v>
      </c>
      <c r="S188" s="473" t="s">
        <v>307</v>
      </c>
      <c r="T188" s="473" t="s">
        <v>472</v>
      </c>
      <c r="U188" s="473" t="s">
        <v>2168</v>
      </c>
      <c r="V188" s="473" t="s">
        <v>61</v>
      </c>
      <c r="W188" s="473" t="s">
        <v>240</v>
      </c>
      <c r="X188" s="473" t="s">
        <v>302</v>
      </c>
      <c r="Y188" s="473">
        <v>27.24</v>
      </c>
      <c r="Z188" s="473">
        <f t="shared" si="2"/>
        <v>30</v>
      </c>
    </row>
    <row r="189" spans="1:26">
      <c r="A189" s="473" t="s">
        <v>2172</v>
      </c>
      <c r="B189" s="473"/>
      <c r="C189" s="473"/>
      <c r="D189" s="473"/>
      <c r="E189" s="473"/>
      <c r="F189" s="474" t="s">
        <v>3250</v>
      </c>
      <c r="G189" s="473" t="s">
        <v>195</v>
      </c>
      <c r="H189" s="473" t="s">
        <v>259</v>
      </c>
      <c r="I189" s="478">
        <v>43830</v>
      </c>
      <c r="J189" s="473" t="s">
        <v>3251</v>
      </c>
      <c r="K189" s="473" t="s">
        <v>3252</v>
      </c>
      <c r="L189" s="473" t="s">
        <v>2397</v>
      </c>
      <c r="M189" s="473" t="s">
        <v>3253</v>
      </c>
      <c r="N189" s="473">
        <v>13.53</v>
      </c>
      <c r="O189" s="473" t="s">
        <v>10</v>
      </c>
      <c r="P189" s="473">
        <v>17.5</v>
      </c>
      <c r="Q189" s="473" t="s">
        <v>412</v>
      </c>
      <c r="R189" s="473" t="s">
        <v>2286</v>
      </c>
      <c r="S189" s="473" t="s">
        <v>307</v>
      </c>
      <c r="T189" s="473" t="s">
        <v>429</v>
      </c>
      <c r="U189" s="473" t="s">
        <v>2168</v>
      </c>
      <c r="V189" s="473" t="s">
        <v>61</v>
      </c>
      <c r="W189" s="473" t="s">
        <v>240</v>
      </c>
      <c r="X189" s="473" t="s">
        <v>302</v>
      </c>
      <c r="Y189" s="473">
        <v>15.88</v>
      </c>
      <c r="Z189" s="473">
        <f t="shared" si="2"/>
        <v>17.5</v>
      </c>
    </row>
    <row r="190" spans="1:26">
      <c r="A190" s="473" t="s">
        <v>2172</v>
      </c>
      <c r="B190" s="473"/>
      <c r="C190" s="473"/>
      <c r="D190" s="473"/>
      <c r="E190" s="473"/>
      <c r="F190" s="474" t="s">
        <v>3254</v>
      </c>
      <c r="G190" s="473" t="s">
        <v>195</v>
      </c>
      <c r="H190" s="473" t="s">
        <v>259</v>
      </c>
      <c r="I190" s="478">
        <v>43830</v>
      </c>
      <c r="J190" s="473" t="s">
        <v>3255</v>
      </c>
      <c r="K190" s="473" t="s">
        <v>3256</v>
      </c>
      <c r="L190" s="473" t="s">
        <v>3257</v>
      </c>
      <c r="M190" s="473" t="s">
        <v>3258</v>
      </c>
      <c r="N190" s="473">
        <v>46.4</v>
      </c>
      <c r="O190" s="473" t="s">
        <v>10</v>
      </c>
      <c r="P190" s="473">
        <v>60</v>
      </c>
      <c r="Q190" s="473" t="s">
        <v>416</v>
      </c>
      <c r="R190" s="473" t="s">
        <v>2277</v>
      </c>
      <c r="S190" s="473" t="s">
        <v>445</v>
      </c>
      <c r="T190" s="473" t="s">
        <v>446</v>
      </c>
      <c r="U190" s="473" t="s">
        <v>2168</v>
      </c>
      <c r="V190" s="473" t="s">
        <v>61</v>
      </c>
      <c r="W190" s="473" t="s">
        <v>240</v>
      </c>
      <c r="X190" s="473" t="s">
        <v>302</v>
      </c>
      <c r="Y190" s="473">
        <v>54.47</v>
      </c>
      <c r="Z190" s="473">
        <f t="shared" si="2"/>
        <v>60</v>
      </c>
    </row>
    <row r="191" spans="1:26">
      <c r="A191" s="473" t="s">
        <v>2172</v>
      </c>
      <c r="B191" s="473"/>
      <c r="C191" s="473"/>
      <c r="D191" s="473"/>
      <c r="E191" s="473"/>
      <c r="F191" s="474" t="s">
        <v>3259</v>
      </c>
      <c r="G191" s="473" t="s">
        <v>195</v>
      </c>
      <c r="H191" s="473" t="s">
        <v>259</v>
      </c>
      <c r="I191" s="478">
        <v>43830</v>
      </c>
      <c r="J191" s="473" t="s">
        <v>3255</v>
      </c>
      <c r="K191" s="473" t="s">
        <v>3256</v>
      </c>
      <c r="L191" s="473" t="s">
        <v>3257</v>
      </c>
      <c r="M191" s="473" t="s">
        <v>3260</v>
      </c>
      <c r="N191" s="473">
        <v>30.93</v>
      </c>
      <c r="O191" s="473" t="s">
        <v>10</v>
      </c>
      <c r="P191" s="473">
        <v>40</v>
      </c>
      <c r="Q191" s="473" t="s">
        <v>416</v>
      </c>
      <c r="R191" s="473" t="s">
        <v>2277</v>
      </c>
      <c r="S191" s="473" t="s">
        <v>445</v>
      </c>
      <c r="T191" s="473" t="s">
        <v>429</v>
      </c>
      <c r="U191" s="473" t="s">
        <v>2168</v>
      </c>
      <c r="V191" s="473" t="s">
        <v>61</v>
      </c>
      <c r="W191" s="473" t="s">
        <v>240</v>
      </c>
      <c r="X191" s="473" t="s">
        <v>302</v>
      </c>
      <c r="Y191" s="473">
        <v>36.31</v>
      </c>
      <c r="Z191" s="473">
        <f t="shared" si="2"/>
        <v>40</v>
      </c>
    </row>
    <row r="192" spans="1:26">
      <c r="A192" s="473" t="s">
        <v>2172</v>
      </c>
      <c r="B192" s="473"/>
      <c r="C192" s="473"/>
      <c r="D192" s="473"/>
      <c r="E192" s="473"/>
      <c r="F192" s="474" t="s">
        <v>3261</v>
      </c>
      <c r="G192" s="473" t="s">
        <v>195</v>
      </c>
      <c r="H192" s="473" t="s">
        <v>259</v>
      </c>
      <c r="I192" s="478">
        <v>43830</v>
      </c>
      <c r="J192" s="473" t="s">
        <v>3262</v>
      </c>
      <c r="K192" s="473" t="s">
        <v>3263</v>
      </c>
      <c r="L192" s="473" t="s">
        <v>3257</v>
      </c>
      <c r="M192" s="473" t="s">
        <v>3264</v>
      </c>
      <c r="N192" s="473">
        <v>5.8</v>
      </c>
      <c r="O192" s="473" t="s">
        <v>10</v>
      </c>
      <c r="P192" s="473">
        <v>7.5</v>
      </c>
      <c r="Q192" s="473" t="s">
        <v>410</v>
      </c>
      <c r="R192" s="473" t="s">
        <v>2260</v>
      </c>
      <c r="S192" s="473" t="s">
        <v>445</v>
      </c>
      <c r="T192" s="473" t="s">
        <v>446</v>
      </c>
      <c r="U192" s="473" t="s">
        <v>2168</v>
      </c>
      <c r="V192" s="473" t="s">
        <v>61</v>
      </c>
      <c r="W192" s="473" t="s">
        <v>240</v>
      </c>
      <c r="X192" s="473" t="s">
        <v>302</v>
      </c>
      <c r="Y192" s="473">
        <v>6.81</v>
      </c>
      <c r="Z192" s="473">
        <f t="shared" si="2"/>
        <v>7.5</v>
      </c>
    </row>
    <row r="193" spans="1:26">
      <c r="A193" s="473" t="s">
        <v>2172</v>
      </c>
      <c r="B193" s="473"/>
      <c r="C193" s="473"/>
      <c r="D193" s="473"/>
      <c r="E193" s="473"/>
      <c r="F193" s="474" t="s">
        <v>3265</v>
      </c>
      <c r="G193" s="473" t="s">
        <v>195</v>
      </c>
      <c r="H193" s="473" t="s">
        <v>259</v>
      </c>
      <c r="I193" s="478">
        <v>43830</v>
      </c>
      <c r="J193" s="473" t="s">
        <v>3262</v>
      </c>
      <c r="K193" s="473" t="s">
        <v>3263</v>
      </c>
      <c r="L193" s="473" t="s">
        <v>3257</v>
      </c>
      <c r="M193" s="473" t="s">
        <v>3266</v>
      </c>
      <c r="N193" s="473">
        <v>5.8</v>
      </c>
      <c r="O193" s="473" t="s">
        <v>10</v>
      </c>
      <c r="P193" s="473">
        <v>7.5</v>
      </c>
      <c r="Q193" s="473" t="s">
        <v>410</v>
      </c>
      <c r="R193" s="473" t="s">
        <v>2260</v>
      </c>
      <c r="S193" s="473" t="s">
        <v>445</v>
      </c>
      <c r="T193" s="473" t="s">
        <v>429</v>
      </c>
      <c r="U193" s="473" t="s">
        <v>2168</v>
      </c>
      <c r="V193" s="473" t="s">
        <v>61</v>
      </c>
      <c r="W193" s="473" t="s">
        <v>240</v>
      </c>
      <c r="X193" s="473" t="s">
        <v>302</v>
      </c>
      <c r="Y193" s="473">
        <v>6.81</v>
      </c>
      <c r="Z193" s="473">
        <f t="shared" si="2"/>
        <v>7.5</v>
      </c>
    </row>
    <row r="194" spans="1:26">
      <c r="A194" s="473" t="s">
        <v>2172</v>
      </c>
      <c r="B194" s="473"/>
      <c r="C194" s="473"/>
      <c r="D194" s="473"/>
      <c r="E194" s="473"/>
      <c r="F194" s="474" t="s">
        <v>3267</v>
      </c>
      <c r="G194" s="473" t="s">
        <v>195</v>
      </c>
      <c r="H194" s="473" t="s">
        <v>259</v>
      </c>
      <c r="I194" s="478">
        <v>43830</v>
      </c>
      <c r="J194" s="473" t="s">
        <v>2748</v>
      </c>
      <c r="K194" s="473" t="s">
        <v>3268</v>
      </c>
      <c r="L194" s="473" t="s">
        <v>2749</v>
      </c>
      <c r="M194" s="473" t="s">
        <v>3269</v>
      </c>
      <c r="N194" s="473">
        <v>-83.51</v>
      </c>
      <c r="O194" s="473" t="s">
        <v>10</v>
      </c>
      <c r="P194" s="473">
        <v>-108</v>
      </c>
      <c r="Q194" s="473" t="s">
        <v>2751</v>
      </c>
      <c r="R194" s="473" t="s">
        <v>2752</v>
      </c>
      <c r="S194" s="473" t="s">
        <v>307</v>
      </c>
      <c r="T194" s="473" t="s">
        <v>2168</v>
      </c>
      <c r="U194" s="473" t="s">
        <v>2168</v>
      </c>
      <c r="V194" s="473" t="s">
        <v>61</v>
      </c>
      <c r="W194" s="473" t="s">
        <v>240</v>
      </c>
      <c r="X194" s="473" t="s">
        <v>302</v>
      </c>
      <c r="Y194" s="473">
        <v>-98.04</v>
      </c>
      <c r="Z194" s="473">
        <f t="shared" si="2"/>
        <v>-108</v>
      </c>
    </row>
    <row r="195" spans="1:26">
      <c r="A195" s="473" t="s">
        <v>2172</v>
      </c>
      <c r="B195" s="473"/>
      <c r="C195" s="473"/>
      <c r="D195" s="473"/>
      <c r="E195" s="473"/>
      <c r="F195" s="474" t="s">
        <v>3270</v>
      </c>
      <c r="G195" s="473" t="s">
        <v>195</v>
      </c>
      <c r="H195" s="473" t="s">
        <v>259</v>
      </c>
      <c r="I195" s="478">
        <v>43830</v>
      </c>
      <c r="J195" s="473" t="s">
        <v>2748</v>
      </c>
      <c r="K195" s="473" t="s">
        <v>3271</v>
      </c>
      <c r="L195" s="473" t="s">
        <v>2749</v>
      </c>
      <c r="M195" s="473" t="s">
        <v>3272</v>
      </c>
      <c r="N195" s="473">
        <v>83.51</v>
      </c>
      <c r="O195" s="473" t="s">
        <v>10</v>
      </c>
      <c r="P195" s="473">
        <v>108</v>
      </c>
      <c r="Q195" s="473" t="s">
        <v>533</v>
      </c>
      <c r="R195" s="473" t="s">
        <v>2407</v>
      </c>
      <c r="S195" s="473" t="s">
        <v>307</v>
      </c>
      <c r="T195" s="473" t="s">
        <v>2168</v>
      </c>
      <c r="U195" s="473" t="s">
        <v>2168</v>
      </c>
      <c r="V195" s="473" t="s">
        <v>61</v>
      </c>
      <c r="W195" s="473" t="s">
        <v>240</v>
      </c>
      <c r="X195" s="473" t="s">
        <v>302</v>
      </c>
      <c r="Y195" s="473">
        <v>98.04</v>
      </c>
      <c r="Z195" s="473">
        <f t="shared" si="2"/>
        <v>108</v>
      </c>
    </row>
    <row r="196" spans="1:26">
      <c r="A196" s="473" t="s">
        <v>2172</v>
      </c>
      <c r="B196" s="473"/>
      <c r="C196" s="473"/>
      <c r="D196" s="473"/>
      <c r="E196" s="473"/>
      <c r="F196" s="474" t="s">
        <v>3307</v>
      </c>
      <c r="G196" s="473" t="s">
        <v>199</v>
      </c>
      <c r="H196" s="473" t="s">
        <v>259</v>
      </c>
      <c r="I196" s="478">
        <v>43769</v>
      </c>
      <c r="J196" s="473" t="s">
        <v>3034</v>
      </c>
      <c r="K196" s="473" t="s">
        <v>3035</v>
      </c>
      <c r="L196" s="473" t="s">
        <v>2176</v>
      </c>
      <c r="M196" s="473" t="s">
        <v>3036</v>
      </c>
      <c r="N196" s="473">
        <v>601.47</v>
      </c>
      <c r="O196" s="473" t="s">
        <v>10</v>
      </c>
      <c r="P196" s="473">
        <v>739.88</v>
      </c>
      <c r="Q196" s="473" t="s">
        <v>387</v>
      </c>
      <c r="R196" s="473" t="s">
        <v>3007</v>
      </c>
      <c r="S196" s="473" t="s">
        <v>445</v>
      </c>
      <c r="T196" s="473" t="s">
        <v>947</v>
      </c>
      <c r="U196" s="473" t="s">
        <v>2168</v>
      </c>
      <c r="V196" s="473" t="s">
        <v>61</v>
      </c>
      <c r="W196" s="473" t="s">
        <v>240</v>
      </c>
      <c r="X196" s="473" t="s">
        <v>302</v>
      </c>
      <c r="Y196" s="473">
        <v>677.5</v>
      </c>
      <c r="Z196" s="473">
        <f t="shared" si="2"/>
        <v>739.88</v>
      </c>
    </row>
    <row r="197" spans="1:26">
      <c r="A197" s="473" t="s">
        <v>2172</v>
      </c>
      <c r="B197" s="473"/>
      <c r="C197" s="473"/>
      <c r="D197" s="473"/>
      <c r="E197" s="473"/>
      <c r="F197" s="474" t="s">
        <v>3308</v>
      </c>
      <c r="G197" s="473" t="s">
        <v>199</v>
      </c>
      <c r="H197" s="473" t="s">
        <v>259</v>
      </c>
      <c r="I197" s="478">
        <v>43769</v>
      </c>
      <c r="J197" s="473" t="s">
        <v>3038</v>
      </c>
      <c r="K197" s="473" t="s">
        <v>2258</v>
      </c>
      <c r="L197" s="473" t="s">
        <v>2176</v>
      </c>
      <c r="M197" s="473" t="s">
        <v>3039</v>
      </c>
      <c r="N197" s="473">
        <v>70.989999999999995</v>
      </c>
      <c r="O197" s="473" t="s">
        <v>10</v>
      </c>
      <c r="P197" s="473">
        <v>87.33</v>
      </c>
      <c r="Q197" s="473" t="s">
        <v>387</v>
      </c>
      <c r="R197" s="473" t="s">
        <v>3007</v>
      </c>
      <c r="S197" s="473" t="s">
        <v>307</v>
      </c>
      <c r="T197" s="473" t="s">
        <v>947</v>
      </c>
      <c r="U197" s="473" t="s">
        <v>2168</v>
      </c>
      <c r="V197" s="473" t="s">
        <v>61</v>
      </c>
      <c r="W197" s="473" t="s">
        <v>240</v>
      </c>
      <c r="X197" s="473" t="s">
        <v>302</v>
      </c>
      <c r="Y197" s="473">
        <v>79.959999999999994</v>
      </c>
      <c r="Z197" s="473">
        <f t="shared" si="2"/>
        <v>87.33</v>
      </c>
    </row>
    <row r="198" spans="1:26">
      <c r="A198" s="473" t="s">
        <v>2172</v>
      </c>
      <c r="B198" s="473"/>
      <c r="C198" s="473"/>
      <c r="D198" s="473"/>
      <c r="E198" s="473"/>
      <c r="F198" s="474" t="s">
        <v>3309</v>
      </c>
      <c r="G198" s="473" t="s">
        <v>199</v>
      </c>
      <c r="H198" s="473" t="s">
        <v>259</v>
      </c>
      <c r="I198" s="478">
        <v>43769</v>
      </c>
      <c r="J198" s="473" t="s">
        <v>3041</v>
      </c>
      <c r="K198" s="473" t="s">
        <v>2258</v>
      </c>
      <c r="L198" s="473" t="s">
        <v>2176</v>
      </c>
      <c r="M198" s="473" t="s">
        <v>1873</v>
      </c>
      <c r="N198" s="473">
        <v>91.44</v>
      </c>
      <c r="O198" s="473" t="s">
        <v>10</v>
      </c>
      <c r="P198" s="473">
        <v>112.48</v>
      </c>
      <c r="Q198" s="473" t="s">
        <v>391</v>
      </c>
      <c r="R198" s="473" t="s">
        <v>3009</v>
      </c>
      <c r="S198" s="473" t="s">
        <v>307</v>
      </c>
      <c r="T198" s="473" t="s">
        <v>947</v>
      </c>
      <c r="U198" s="473" t="s">
        <v>2168</v>
      </c>
      <c r="V198" s="473" t="s">
        <v>61</v>
      </c>
      <c r="W198" s="473" t="s">
        <v>240</v>
      </c>
      <c r="X198" s="473" t="s">
        <v>302</v>
      </c>
      <c r="Y198" s="473">
        <v>103</v>
      </c>
      <c r="Z198" s="473">
        <f t="shared" ref="Z198:Z261" si="3">P198</f>
        <v>112.48</v>
      </c>
    </row>
    <row r="199" spans="1:26">
      <c r="A199" s="473" t="s">
        <v>2172</v>
      </c>
      <c r="B199" s="473"/>
      <c r="C199" s="473"/>
      <c r="D199" s="473"/>
      <c r="E199" s="473"/>
      <c r="F199" s="474" t="s">
        <v>3310</v>
      </c>
      <c r="G199" s="473" t="s">
        <v>199</v>
      </c>
      <c r="H199" s="473" t="s">
        <v>259</v>
      </c>
      <c r="I199" s="478">
        <v>43769</v>
      </c>
      <c r="J199" s="473" t="s">
        <v>2740</v>
      </c>
      <c r="K199" s="473" t="s">
        <v>2258</v>
      </c>
      <c r="L199" s="473" t="s">
        <v>2176</v>
      </c>
      <c r="M199" s="473" t="s">
        <v>952</v>
      </c>
      <c r="N199" s="473">
        <v>1.02</v>
      </c>
      <c r="O199" s="473" t="s">
        <v>10</v>
      </c>
      <c r="P199" s="473">
        <v>1.25</v>
      </c>
      <c r="Q199" s="473" t="s">
        <v>394</v>
      </c>
      <c r="R199" s="473" t="s">
        <v>2399</v>
      </c>
      <c r="S199" s="473" t="s">
        <v>307</v>
      </c>
      <c r="T199" s="473" t="s">
        <v>947</v>
      </c>
      <c r="U199" s="473" t="s">
        <v>2168</v>
      </c>
      <c r="V199" s="473" t="s">
        <v>61</v>
      </c>
      <c r="W199" s="473" t="s">
        <v>240</v>
      </c>
      <c r="X199" s="473" t="s">
        <v>302</v>
      </c>
      <c r="Y199" s="473">
        <v>1.1499999999999999</v>
      </c>
      <c r="Z199" s="473">
        <f t="shared" si="3"/>
        <v>1.25</v>
      </c>
    </row>
    <row r="200" spans="1:26">
      <c r="A200" s="473" t="s">
        <v>2172</v>
      </c>
      <c r="B200" s="473"/>
      <c r="C200" s="473"/>
      <c r="D200" s="473"/>
      <c r="E200" s="473"/>
      <c r="F200" s="474" t="s">
        <v>3311</v>
      </c>
      <c r="G200" s="473" t="s">
        <v>199</v>
      </c>
      <c r="H200" s="473" t="s">
        <v>259</v>
      </c>
      <c r="I200" s="478">
        <v>43769</v>
      </c>
      <c r="J200" s="473" t="s">
        <v>3043</v>
      </c>
      <c r="K200" s="473" t="s">
        <v>2258</v>
      </c>
      <c r="L200" s="473" t="s">
        <v>2176</v>
      </c>
      <c r="M200" s="473" t="s">
        <v>958</v>
      </c>
      <c r="N200" s="473">
        <v>15.24</v>
      </c>
      <c r="O200" s="473" t="s">
        <v>10</v>
      </c>
      <c r="P200" s="473">
        <v>18.75</v>
      </c>
      <c r="Q200" s="473" t="s">
        <v>394</v>
      </c>
      <c r="R200" s="473" t="s">
        <v>2399</v>
      </c>
      <c r="S200" s="473" t="s">
        <v>307</v>
      </c>
      <c r="T200" s="473" t="s">
        <v>947</v>
      </c>
      <c r="U200" s="473" t="s">
        <v>2168</v>
      </c>
      <c r="V200" s="473" t="s">
        <v>61</v>
      </c>
      <c r="W200" s="473" t="s">
        <v>240</v>
      </c>
      <c r="X200" s="473" t="s">
        <v>302</v>
      </c>
      <c r="Y200" s="473">
        <v>17.170000000000002</v>
      </c>
      <c r="Z200" s="473">
        <f t="shared" si="3"/>
        <v>18.75</v>
      </c>
    </row>
    <row r="201" spans="1:26">
      <c r="A201" s="473" t="s">
        <v>2172</v>
      </c>
      <c r="B201" s="473"/>
      <c r="C201" s="473"/>
      <c r="D201" s="473"/>
      <c r="E201" s="473"/>
      <c r="F201" s="474" t="s">
        <v>3312</v>
      </c>
      <c r="G201" s="473" t="s">
        <v>199</v>
      </c>
      <c r="H201" s="473" t="s">
        <v>259</v>
      </c>
      <c r="I201" s="478">
        <v>43799</v>
      </c>
      <c r="J201" s="473" t="s">
        <v>3045</v>
      </c>
      <c r="K201" s="473" t="s">
        <v>2284</v>
      </c>
      <c r="L201" s="473" t="s">
        <v>2270</v>
      </c>
      <c r="M201" s="473" t="s">
        <v>946</v>
      </c>
      <c r="N201" s="473">
        <v>639.15</v>
      </c>
      <c r="O201" s="473" t="s">
        <v>10</v>
      </c>
      <c r="P201" s="473">
        <v>827.21</v>
      </c>
      <c r="Q201" s="473" t="s">
        <v>387</v>
      </c>
      <c r="R201" s="473" t="s">
        <v>3007</v>
      </c>
      <c r="S201" s="473" t="s">
        <v>307</v>
      </c>
      <c r="T201" s="473" t="s">
        <v>947</v>
      </c>
      <c r="U201" s="473" t="s">
        <v>2168</v>
      </c>
      <c r="V201" s="473" t="s">
        <v>61</v>
      </c>
      <c r="W201" s="473" t="s">
        <v>240</v>
      </c>
      <c r="X201" s="473" t="s">
        <v>2272</v>
      </c>
      <c r="Y201" s="473">
        <v>741.47</v>
      </c>
      <c r="Z201" s="473">
        <f t="shared" si="3"/>
        <v>827.21</v>
      </c>
    </row>
    <row r="202" spans="1:26">
      <c r="A202" s="473" t="s">
        <v>2172</v>
      </c>
      <c r="B202" s="473"/>
      <c r="C202" s="473"/>
      <c r="D202" s="473"/>
      <c r="E202" s="473"/>
      <c r="F202" s="474" t="s">
        <v>3313</v>
      </c>
      <c r="G202" s="473" t="s">
        <v>199</v>
      </c>
      <c r="H202" s="473" t="s">
        <v>259</v>
      </c>
      <c r="I202" s="478">
        <v>43799</v>
      </c>
      <c r="J202" s="473" t="s">
        <v>3047</v>
      </c>
      <c r="K202" s="473" t="s">
        <v>3048</v>
      </c>
      <c r="L202" s="473" t="s">
        <v>2270</v>
      </c>
      <c r="M202" s="473" t="s">
        <v>3049</v>
      </c>
      <c r="N202" s="473">
        <v>86.91</v>
      </c>
      <c r="O202" s="473" t="s">
        <v>10</v>
      </c>
      <c r="P202" s="473">
        <v>112.48</v>
      </c>
      <c r="Q202" s="473" t="s">
        <v>391</v>
      </c>
      <c r="R202" s="473" t="s">
        <v>3009</v>
      </c>
      <c r="S202" s="473" t="s">
        <v>307</v>
      </c>
      <c r="T202" s="473" t="s">
        <v>947</v>
      </c>
      <c r="U202" s="473" t="s">
        <v>2168</v>
      </c>
      <c r="V202" s="473" t="s">
        <v>61</v>
      </c>
      <c r="W202" s="473" t="s">
        <v>240</v>
      </c>
      <c r="X202" s="473" t="s">
        <v>2272</v>
      </c>
      <c r="Y202" s="473">
        <v>100.82</v>
      </c>
      <c r="Z202" s="473">
        <f t="shared" si="3"/>
        <v>112.48</v>
      </c>
    </row>
    <row r="203" spans="1:26">
      <c r="A203" s="473" t="s">
        <v>2172</v>
      </c>
      <c r="B203" s="473"/>
      <c r="C203" s="473"/>
      <c r="D203" s="473"/>
      <c r="E203" s="473"/>
      <c r="F203" s="474" t="s">
        <v>3314</v>
      </c>
      <c r="G203" s="473" t="s">
        <v>199</v>
      </c>
      <c r="H203" s="473" t="s">
        <v>259</v>
      </c>
      <c r="I203" s="478">
        <v>43799</v>
      </c>
      <c r="J203" s="473" t="s">
        <v>3051</v>
      </c>
      <c r="K203" s="473" t="s">
        <v>3052</v>
      </c>
      <c r="L203" s="473" t="s">
        <v>2270</v>
      </c>
      <c r="M203" s="473" t="s">
        <v>951</v>
      </c>
      <c r="N203" s="473">
        <v>14.49</v>
      </c>
      <c r="O203" s="473" t="s">
        <v>10</v>
      </c>
      <c r="P203" s="473">
        <v>18.75</v>
      </c>
      <c r="Q203" s="473" t="s">
        <v>394</v>
      </c>
      <c r="R203" s="473" t="s">
        <v>2399</v>
      </c>
      <c r="S203" s="473" t="s">
        <v>307</v>
      </c>
      <c r="T203" s="473" t="s">
        <v>947</v>
      </c>
      <c r="U203" s="473" t="s">
        <v>2168</v>
      </c>
      <c r="V203" s="473" t="s">
        <v>61</v>
      </c>
      <c r="W203" s="473" t="s">
        <v>240</v>
      </c>
      <c r="X203" s="473" t="s">
        <v>2272</v>
      </c>
      <c r="Y203" s="473">
        <v>16.809999999999999</v>
      </c>
      <c r="Z203" s="473">
        <f t="shared" si="3"/>
        <v>18.75</v>
      </c>
    </row>
    <row r="204" spans="1:26">
      <c r="A204" s="473" t="s">
        <v>2172</v>
      </c>
      <c r="B204" s="473"/>
      <c r="C204" s="473"/>
      <c r="D204" s="473"/>
      <c r="E204" s="473"/>
      <c r="F204" s="474" t="s">
        <v>3315</v>
      </c>
      <c r="G204" s="473" t="s">
        <v>199</v>
      </c>
      <c r="H204" s="473" t="s">
        <v>259</v>
      </c>
      <c r="I204" s="478">
        <v>43799</v>
      </c>
      <c r="J204" s="473" t="s">
        <v>2274</v>
      </c>
      <c r="K204" s="473" t="s">
        <v>3054</v>
      </c>
      <c r="L204" s="473" t="s">
        <v>2270</v>
      </c>
      <c r="M204" s="473" t="s">
        <v>952</v>
      </c>
      <c r="N204" s="473">
        <v>0.97</v>
      </c>
      <c r="O204" s="473" t="s">
        <v>10</v>
      </c>
      <c r="P204" s="473">
        <v>1.25</v>
      </c>
      <c r="Q204" s="473" t="s">
        <v>394</v>
      </c>
      <c r="R204" s="473" t="s">
        <v>2399</v>
      </c>
      <c r="S204" s="473" t="s">
        <v>307</v>
      </c>
      <c r="T204" s="473" t="s">
        <v>947</v>
      </c>
      <c r="U204" s="473" t="s">
        <v>2168</v>
      </c>
      <c r="V204" s="473" t="s">
        <v>61</v>
      </c>
      <c r="W204" s="473" t="s">
        <v>240</v>
      </c>
      <c r="X204" s="473" t="s">
        <v>302</v>
      </c>
      <c r="Y204" s="473">
        <v>1.1299999999999999</v>
      </c>
      <c r="Z204" s="473">
        <f t="shared" si="3"/>
        <v>1.25</v>
      </c>
    </row>
    <row r="205" spans="1:26">
      <c r="A205" s="473" t="s">
        <v>2172</v>
      </c>
      <c r="B205" s="473"/>
      <c r="C205" s="473"/>
      <c r="D205" s="473"/>
      <c r="E205" s="473"/>
      <c r="F205" s="474" t="s">
        <v>3316</v>
      </c>
      <c r="G205" s="473" t="s">
        <v>199</v>
      </c>
      <c r="H205" s="473" t="s">
        <v>259</v>
      </c>
      <c r="I205" s="478">
        <v>43830</v>
      </c>
      <c r="J205" s="473" t="s">
        <v>3056</v>
      </c>
      <c r="K205" s="473" t="s">
        <v>3057</v>
      </c>
      <c r="L205" s="473" t="s">
        <v>2397</v>
      </c>
      <c r="M205" s="473" t="s">
        <v>3058</v>
      </c>
      <c r="N205" s="473">
        <v>598.29</v>
      </c>
      <c r="O205" s="473" t="s">
        <v>10</v>
      </c>
      <c r="P205" s="473">
        <v>773.73</v>
      </c>
      <c r="Q205" s="473" t="s">
        <v>387</v>
      </c>
      <c r="R205" s="473" t="s">
        <v>3007</v>
      </c>
      <c r="S205" s="473" t="s">
        <v>307</v>
      </c>
      <c r="T205" s="473" t="s">
        <v>947</v>
      </c>
      <c r="U205" s="473" t="s">
        <v>2168</v>
      </c>
      <c r="V205" s="473" t="s">
        <v>61</v>
      </c>
      <c r="W205" s="473" t="s">
        <v>240</v>
      </c>
      <c r="X205" s="473" t="s">
        <v>302</v>
      </c>
      <c r="Y205" s="473">
        <v>702.38</v>
      </c>
      <c r="Z205" s="473">
        <f t="shared" si="3"/>
        <v>773.73</v>
      </c>
    </row>
    <row r="206" spans="1:26">
      <c r="A206" s="473" t="s">
        <v>2172</v>
      </c>
      <c r="B206" s="473"/>
      <c r="C206" s="473"/>
      <c r="D206" s="473"/>
      <c r="E206" s="473"/>
      <c r="F206" s="474" t="s">
        <v>3317</v>
      </c>
      <c r="G206" s="473" t="s">
        <v>199</v>
      </c>
      <c r="H206" s="473" t="s">
        <v>259</v>
      </c>
      <c r="I206" s="478">
        <v>43830</v>
      </c>
      <c r="J206" s="473" t="s">
        <v>3060</v>
      </c>
      <c r="K206" s="473" t="s">
        <v>3061</v>
      </c>
      <c r="L206" s="473" t="s">
        <v>2397</v>
      </c>
      <c r="M206" s="473" t="s">
        <v>3062</v>
      </c>
      <c r="N206" s="473">
        <v>113.36</v>
      </c>
      <c r="O206" s="473" t="s">
        <v>10</v>
      </c>
      <c r="P206" s="473">
        <v>146.6</v>
      </c>
      <c r="Q206" s="473" t="s">
        <v>391</v>
      </c>
      <c r="R206" s="473" t="s">
        <v>3009</v>
      </c>
      <c r="S206" s="473" t="s">
        <v>307</v>
      </c>
      <c r="T206" s="473" t="s">
        <v>947</v>
      </c>
      <c r="U206" s="473" t="s">
        <v>2168</v>
      </c>
      <c r="V206" s="473" t="s">
        <v>61</v>
      </c>
      <c r="W206" s="473" t="s">
        <v>240</v>
      </c>
      <c r="X206" s="473" t="s">
        <v>302</v>
      </c>
      <c r="Y206" s="473">
        <v>133.08000000000001</v>
      </c>
      <c r="Z206" s="473">
        <f t="shared" si="3"/>
        <v>146.6</v>
      </c>
    </row>
    <row r="207" spans="1:26">
      <c r="A207" s="473" t="s">
        <v>2172</v>
      </c>
      <c r="B207" s="473"/>
      <c r="C207" s="473"/>
      <c r="D207" s="473"/>
      <c r="E207" s="473"/>
      <c r="F207" s="474" t="s">
        <v>3318</v>
      </c>
      <c r="G207" s="473" t="s">
        <v>199</v>
      </c>
      <c r="H207" s="473" t="s">
        <v>259</v>
      </c>
      <c r="I207" s="478">
        <v>43830</v>
      </c>
      <c r="J207" s="473" t="s">
        <v>3064</v>
      </c>
      <c r="K207" s="473" t="s">
        <v>3065</v>
      </c>
      <c r="L207" s="473" t="s">
        <v>2397</v>
      </c>
      <c r="M207" s="473" t="s">
        <v>3066</v>
      </c>
      <c r="N207" s="473">
        <v>18.89</v>
      </c>
      <c r="O207" s="473" t="s">
        <v>10</v>
      </c>
      <c r="P207" s="473">
        <v>24.43</v>
      </c>
      <c r="Q207" s="473" t="s">
        <v>394</v>
      </c>
      <c r="R207" s="473" t="s">
        <v>2399</v>
      </c>
      <c r="S207" s="473" t="s">
        <v>307</v>
      </c>
      <c r="T207" s="473" t="s">
        <v>947</v>
      </c>
      <c r="U207" s="473" t="s">
        <v>2168</v>
      </c>
      <c r="V207" s="473" t="s">
        <v>61</v>
      </c>
      <c r="W207" s="473" t="s">
        <v>240</v>
      </c>
      <c r="X207" s="473" t="s">
        <v>302</v>
      </c>
      <c r="Y207" s="473">
        <v>22.18</v>
      </c>
      <c r="Z207" s="473">
        <f t="shared" si="3"/>
        <v>24.43</v>
      </c>
    </row>
    <row r="208" spans="1:26">
      <c r="A208" s="473" t="s">
        <v>2172</v>
      </c>
      <c r="B208" s="473"/>
      <c r="C208" s="473"/>
      <c r="D208" s="473"/>
      <c r="E208" s="473"/>
      <c r="F208" s="474" t="s">
        <v>3319</v>
      </c>
      <c r="G208" s="473" t="s">
        <v>199</v>
      </c>
      <c r="H208" s="473" t="s">
        <v>259</v>
      </c>
      <c r="I208" s="478">
        <v>43830</v>
      </c>
      <c r="J208" s="473" t="s">
        <v>3068</v>
      </c>
      <c r="K208" s="473" t="s">
        <v>3069</v>
      </c>
      <c r="L208" s="473" t="s">
        <v>2397</v>
      </c>
      <c r="M208" s="473" t="s">
        <v>946</v>
      </c>
      <c r="N208" s="473">
        <v>627.27</v>
      </c>
      <c r="O208" s="473" t="s">
        <v>10</v>
      </c>
      <c r="P208" s="473">
        <v>811.21</v>
      </c>
      <c r="Q208" s="473" t="s">
        <v>387</v>
      </c>
      <c r="R208" s="473" t="s">
        <v>3007</v>
      </c>
      <c r="S208" s="473" t="s">
        <v>307</v>
      </c>
      <c r="T208" s="473" t="s">
        <v>947</v>
      </c>
      <c r="U208" s="473" t="s">
        <v>2168</v>
      </c>
      <c r="V208" s="473" t="s">
        <v>61</v>
      </c>
      <c r="W208" s="473" t="s">
        <v>240</v>
      </c>
      <c r="X208" s="473" t="s">
        <v>302</v>
      </c>
      <c r="Y208" s="473">
        <v>736.4</v>
      </c>
      <c r="Z208" s="473">
        <f t="shared" si="3"/>
        <v>811.21</v>
      </c>
    </row>
    <row r="209" spans="1:26">
      <c r="A209" s="473" t="s">
        <v>2172</v>
      </c>
      <c r="B209" s="473"/>
      <c r="C209" s="473"/>
      <c r="D209" s="473"/>
      <c r="E209" s="473"/>
      <c r="F209" s="474" t="s">
        <v>3320</v>
      </c>
      <c r="G209" s="473" t="s">
        <v>199</v>
      </c>
      <c r="H209" s="473" t="s">
        <v>259</v>
      </c>
      <c r="I209" s="478">
        <v>43830</v>
      </c>
      <c r="J209" s="473" t="s">
        <v>3071</v>
      </c>
      <c r="K209" s="473" t="s">
        <v>3072</v>
      </c>
      <c r="L209" s="473" t="s">
        <v>2397</v>
      </c>
      <c r="M209" s="473" t="s">
        <v>3049</v>
      </c>
      <c r="N209" s="473">
        <v>86.98</v>
      </c>
      <c r="O209" s="473" t="s">
        <v>10</v>
      </c>
      <c r="P209" s="473">
        <v>112.48</v>
      </c>
      <c r="Q209" s="473" t="s">
        <v>391</v>
      </c>
      <c r="R209" s="473" t="s">
        <v>3009</v>
      </c>
      <c r="S209" s="473" t="s">
        <v>307</v>
      </c>
      <c r="T209" s="473" t="s">
        <v>947</v>
      </c>
      <c r="U209" s="473" t="s">
        <v>2168</v>
      </c>
      <c r="V209" s="473" t="s">
        <v>61</v>
      </c>
      <c r="W209" s="473" t="s">
        <v>240</v>
      </c>
      <c r="X209" s="473" t="s">
        <v>302</v>
      </c>
      <c r="Y209" s="473">
        <v>102.11</v>
      </c>
      <c r="Z209" s="473">
        <f t="shared" si="3"/>
        <v>112.48</v>
      </c>
    </row>
    <row r="210" spans="1:26">
      <c r="A210" s="473" t="s">
        <v>2172</v>
      </c>
      <c r="B210" s="473"/>
      <c r="C210" s="473"/>
      <c r="D210" s="473"/>
      <c r="E210" s="473"/>
      <c r="F210" s="474" t="s">
        <v>3321</v>
      </c>
      <c r="G210" s="473" t="s">
        <v>199</v>
      </c>
      <c r="H210" s="473" t="s">
        <v>259</v>
      </c>
      <c r="I210" s="478">
        <v>43830</v>
      </c>
      <c r="J210" s="473" t="s">
        <v>3074</v>
      </c>
      <c r="K210" s="473" t="s">
        <v>3075</v>
      </c>
      <c r="L210" s="473" t="s">
        <v>2397</v>
      </c>
      <c r="M210" s="473" t="s">
        <v>951</v>
      </c>
      <c r="N210" s="473">
        <v>14.5</v>
      </c>
      <c r="O210" s="473" t="s">
        <v>10</v>
      </c>
      <c r="P210" s="473">
        <v>18.75</v>
      </c>
      <c r="Q210" s="473" t="s">
        <v>394</v>
      </c>
      <c r="R210" s="473" t="s">
        <v>2399</v>
      </c>
      <c r="S210" s="473" t="s">
        <v>307</v>
      </c>
      <c r="T210" s="473" t="s">
        <v>947</v>
      </c>
      <c r="U210" s="473" t="s">
        <v>2168</v>
      </c>
      <c r="V210" s="473" t="s">
        <v>61</v>
      </c>
      <c r="W210" s="473" t="s">
        <v>240</v>
      </c>
      <c r="X210" s="473" t="s">
        <v>302</v>
      </c>
      <c r="Y210" s="473">
        <v>17.02</v>
      </c>
      <c r="Z210" s="473">
        <f t="shared" si="3"/>
        <v>18.75</v>
      </c>
    </row>
    <row r="211" spans="1:26">
      <c r="A211" s="473" t="s">
        <v>2172</v>
      </c>
      <c r="B211" s="473"/>
      <c r="C211" s="473"/>
      <c r="D211" s="473"/>
      <c r="E211" s="473"/>
      <c r="F211" s="474" t="s">
        <v>3322</v>
      </c>
      <c r="G211" s="473" t="s">
        <v>199</v>
      </c>
      <c r="H211" s="473" t="s">
        <v>259</v>
      </c>
      <c r="I211" s="478">
        <v>43830</v>
      </c>
      <c r="J211" s="473" t="s">
        <v>2395</v>
      </c>
      <c r="K211" s="473" t="s">
        <v>2396</v>
      </c>
      <c r="L211" s="473" t="s">
        <v>2397</v>
      </c>
      <c r="M211" s="473" t="s">
        <v>952</v>
      </c>
      <c r="N211" s="473">
        <v>1.26</v>
      </c>
      <c r="O211" s="473" t="s">
        <v>10</v>
      </c>
      <c r="P211" s="473">
        <v>1.63</v>
      </c>
      <c r="Q211" s="473" t="s">
        <v>394</v>
      </c>
      <c r="R211" s="473" t="s">
        <v>2399</v>
      </c>
      <c r="S211" s="473" t="s">
        <v>307</v>
      </c>
      <c r="T211" s="473" t="s">
        <v>947</v>
      </c>
      <c r="U211" s="473" t="s">
        <v>2168</v>
      </c>
      <c r="V211" s="473" t="s">
        <v>61</v>
      </c>
      <c r="W211" s="473" t="s">
        <v>240</v>
      </c>
      <c r="X211" s="473" t="s">
        <v>302</v>
      </c>
      <c r="Y211" s="473">
        <v>1.48</v>
      </c>
      <c r="Z211" s="473">
        <f t="shared" si="3"/>
        <v>1.63</v>
      </c>
    </row>
    <row r="212" spans="1:26">
      <c r="A212" s="473" t="s">
        <v>2172</v>
      </c>
      <c r="B212" s="473"/>
      <c r="C212" s="473"/>
      <c r="D212" s="473"/>
      <c r="E212" s="473"/>
      <c r="F212" s="474" t="s">
        <v>3323</v>
      </c>
      <c r="G212" s="473" t="s">
        <v>199</v>
      </c>
      <c r="H212" s="473" t="s">
        <v>259</v>
      </c>
      <c r="I212" s="478">
        <v>43830</v>
      </c>
      <c r="J212" s="473" t="s">
        <v>2395</v>
      </c>
      <c r="K212" s="473" t="s">
        <v>3078</v>
      </c>
      <c r="L212" s="473" t="s">
        <v>2397</v>
      </c>
      <c r="M212" s="473" t="s">
        <v>952</v>
      </c>
      <c r="N212" s="473">
        <v>1.0900000000000001</v>
      </c>
      <c r="O212" s="473" t="s">
        <v>10</v>
      </c>
      <c r="P212" s="473">
        <v>1.41</v>
      </c>
      <c r="Q212" s="473" t="s">
        <v>394</v>
      </c>
      <c r="R212" s="473" t="s">
        <v>2399</v>
      </c>
      <c r="S212" s="473" t="s">
        <v>307</v>
      </c>
      <c r="T212" s="473" t="s">
        <v>947</v>
      </c>
      <c r="U212" s="473" t="s">
        <v>2168</v>
      </c>
      <c r="V212" s="473" t="s">
        <v>61</v>
      </c>
      <c r="W212" s="473" t="s">
        <v>240</v>
      </c>
      <c r="X212" s="473" t="s">
        <v>302</v>
      </c>
      <c r="Y212" s="473">
        <v>1.28</v>
      </c>
      <c r="Z212" s="473">
        <f t="shared" si="3"/>
        <v>1.41</v>
      </c>
    </row>
    <row r="213" spans="1:26">
      <c r="A213" s="473" t="s">
        <v>2172</v>
      </c>
      <c r="B213" s="473"/>
      <c r="C213" s="473"/>
      <c r="D213" s="473"/>
      <c r="E213" s="473"/>
      <c r="F213" s="474" t="s">
        <v>3344</v>
      </c>
      <c r="G213" s="473" t="s">
        <v>200</v>
      </c>
      <c r="H213" s="473" t="s">
        <v>259</v>
      </c>
      <c r="I213" s="478">
        <v>43769</v>
      </c>
      <c r="J213" s="473" t="s">
        <v>3109</v>
      </c>
      <c r="K213" s="473" t="s">
        <v>2258</v>
      </c>
      <c r="L213" s="473" t="s">
        <v>2176</v>
      </c>
      <c r="M213" s="473" t="s">
        <v>3345</v>
      </c>
      <c r="N213" s="473">
        <v>3417.74</v>
      </c>
      <c r="O213" s="473" t="s">
        <v>10</v>
      </c>
      <c r="P213" s="473">
        <v>4204.2</v>
      </c>
      <c r="Q213" s="473" t="s">
        <v>387</v>
      </c>
      <c r="R213" s="473" t="s">
        <v>3007</v>
      </c>
      <c r="S213" s="473" t="s">
        <v>307</v>
      </c>
      <c r="T213" s="473" t="s">
        <v>388</v>
      </c>
      <c r="U213" s="473" t="s">
        <v>2168</v>
      </c>
      <c r="V213" s="473" t="s">
        <v>61</v>
      </c>
      <c r="W213" s="473" t="s">
        <v>240</v>
      </c>
      <c r="X213" s="473" t="s">
        <v>302</v>
      </c>
      <c r="Y213" s="473">
        <v>3849.78</v>
      </c>
      <c r="Z213" s="473">
        <f t="shared" si="3"/>
        <v>4204.2</v>
      </c>
    </row>
    <row r="214" spans="1:26">
      <c r="A214" s="473" t="s">
        <v>2172</v>
      </c>
      <c r="B214" s="473"/>
      <c r="C214" s="473"/>
      <c r="D214" s="473"/>
      <c r="E214" s="473"/>
      <c r="F214" s="474" t="s">
        <v>3346</v>
      </c>
      <c r="G214" s="473" t="s">
        <v>200</v>
      </c>
      <c r="H214" s="473" t="s">
        <v>259</v>
      </c>
      <c r="I214" s="478">
        <v>43769</v>
      </c>
      <c r="J214" s="473" t="s">
        <v>3112</v>
      </c>
      <c r="K214" s="473" t="s">
        <v>2258</v>
      </c>
      <c r="L214" s="473" t="s">
        <v>2176</v>
      </c>
      <c r="M214" s="473" t="s">
        <v>3347</v>
      </c>
      <c r="N214" s="473">
        <v>304.60000000000002</v>
      </c>
      <c r="O214" s="473" t="s">
        <v>10</v>
      </c>
      <c r="P214" s="473">
        <v>374.69</v>
      </c>
      <c r="Q214" s="473" t="s">
        <v>387</v>
      </c>
      <c r="R214" s="473" t="s">
        <v>3007</v>
      </c>
      <c r="S214" s="473" t="s">
        <v>307</v>
      </c>
      <c r="T214" s="473" t="s">
        <v>388</v>
      </c>
      <c r="U214" s="473" t="s">
        <v>2168</v>
      </c>
      <c r="V214" s="473" t="s">
        <v>61</v>
      </c>
      <c r="W214" s="473" t="s">
        <v>240</v>
      </c>
      <c r="X214" s="473" t="s">
        <v>302</v>
      </c>
      <c r="Y214" s="473">
        <v>343.1</v>
      </c>
      <c r="Z214" s="473">
        <f t="shared" si="3"/>
        <v>374.69</v>
      </c>
    </row>
    <row r="215" spans="1:26">
      <c r="A215" s="473" t="s">
        <v>2172</v>
      </c>
      <c r="B215" s="473"/>
      <c r="C215" s="473"/>
      <c r="D215" s="473"/>
      <c r="E215" s="473"/>
      <c r="F215" s="474" t="s">
        <v>3348</v>
      </c>
      <c r="G215" s="473" t="s">
        <v>200</v>
      </c>
      <c r="H215" s="473" t="s">
        <v>259</v>
      </c>
      <c r="I215" s="478">
        <v>43769</v>
      </c>
      <c r="J215" s="473" t="s">
        <v>3115</v>
      </c>
      <c r="K215" s="473" t="s">
        <v>2258</v>
      </c>
      <c r="L215" s="473" t="s">
        <v>2176</v>
      </c>
      <c r="M215" s="473" t="s">
        <v>3347</v>
      </c>
      <c r="N215" s="473">
        <v>145.88999999999999</v>
      </c>
      <c r="O215" s="473" t="s">
        <v>10</v>
      </c>
      <c r="P215" s="473">
        <v>179.46</v>
      </c>
      <c r="Q215" s="473" t="s">
        <v>387</v>
      </c>
      <c r="R215" s="473" t="s">
        <v>3007</v>
      </c>
      <c r="S215" s="473" t="s">
        <v>307</v>
      </c>
      <c r="T215" s="473" t="s">
        <v>388</v>
      </c>
      <c r="U215" s="473" t="s">
        <v>2168</v>
      </c>
      <c r="V215" s="473" t="s">
        <v>61</v>
      </c>
      <c r="W215" s="473" t="s">
        <v>240</v>
      </c>
      <c r="X215" s="473" t="s">
        <v>302</v>
      </c>
      <c r="Y215" s="473">
        <v>164.33</v>
      </c>
      <c r="Z215" s="473">
        <f t="shared" si="3"/>
        <v>179.46</v>
      </c>
    </row>
    <row r="216" spans="1:26">
      <c r="A216" s="473" t="s">
        <v>2172</v>
      </c>
      <c r="B216" s="473"/>
      <c r="C216" s="473"/>
      <c r="D216" s="473"/>
      <c r="E216" s="473"/>
      <c r="F216" s="474" t="s">
        <v>3349</v>
      </c>
      <c r="G216" s="473" t="s">
        <v>200</v>
      </c>
      <c r="H216" s="473" t="s">
        <v>259</v>
      </c>
      <c r="I216" s="478">
        <v>43830</v>
      </c>
      <c r="J216" s="473" t="s">
        <v>3056</v>
      </c>
      <c r="K216" s="473" t="s">
        <v>3118</v>
      </c>
      <c r="L216" s="473" t="s">
        <v>2397</v>
      </c>
      <c r="M216" s="473" t="s">
        <v>3119</v>
      </c>
      <c r="N216" s="473">
        <v>121.8</v>
      </c>
      <c r="O216" s="473" t="s">
        <v>10</v>
      </c>
      <c r="P216" s="473">
        <v>157.51</v>
      </c>
      <c r="Q216" s="473" t="s">
        <v>387</v>
      </c>
      <c r="R216" s="473" t="s">
        <v>3007</v>
      </c>
      <c r="S216" s="473" t="s">
        <v>307</v>
      </c>
      <c r="T216" s="473" t="s">
        <v>2480</v>
      </c>
      <c r="U216" s="473" t="s">
        <v>2168</v>
      </c>
      <c r="V216" s="473" t="s">
        <v>61</v>
      </c>
      <c r="W216" s="473" t="s">
        <v>240</v>
      </c>
      <c r="X216" s="473" t="s">
        <v>302</v>
      </c>
      <c r="Y216" s="473">
        <v>142.99</v>
      </c>
      <c r="Z216" s="473">
        <f t="shared" si="3"/>
        <v>157.51</v>
      </c>
    </row>
    <row r="217" spans="1:26">
      <c r="A217" s="473" t="s">
        <v>2172</v>
      </c>
      <c r="B217" s="473"/>
      <c r="C217" s="473"/>
      <c r="D217" s="473"/>
      <c r="E217" s="473"/>
      <c r="F217" s="474" t="s">
        <v>3350</v>
      </c>
      <c r="G217" s="473" t="s">
        <v>200</v>
      </c>
      <c r="H217" s="473" t="s">
        <v>259</v>
      </c>
      <c r="I217" s="478">
        <v>43830</v>
      </c>
      <c r="J217" s="473" t="s">
        <v>3060</v>
      </c>
      <c r="K217" s="473" t="s">
        <v>3061</v>
      </c>
      <c r="L217" s="473" t="s">
        <v>2397</v>
      </c>
      <c r="M217" s="473" t="s">
        <v>3121</v>
      </c>
      <c r="N217" s="473">
        <v>23.07</v>
      </c>
      <c r="O217" s="473" t="s">
        <v>10</v>
      </c>
      <c r="P217" s="473">
        <v>29.84</v>
      </c>
      <c r="Q217" s="473" t="s">
        <v>391</v>
      </c>
      <c r="R217" s="473" t="s">
        <v>3009</v>
      </c>
      <c r="S217" s="473" t="s">
        <v>307</v>
      </c>
      <c r="T217" s="473" t="s">
        <v>2480</v>
      </c>
      <c r="U217" s="473" t="s">
        <v>2168</v>
      </c>
      <c r="V217" s="473" t="s">
        <v>61</v>
      </c>
      <c r="W217" s="473" t="s">
        <v>240</v>
      </c>
      <c r="X217" s="473" t="s">
        <v>302</v>
      </c>
      <c r="Y217" s="473">
        <v>27.08</v>
      </c>
      <c r="Z217" s="473">
        <f t="shared" si="3"/>
        <v>29.84</v>
      </c>
    </row>
    <row r="218" spans="1:26">
      <c r="A218" s="473" t="s">
        <v>2172</v>
      </c>
      <c r="B218" s="473"/>
      <c r="C218" s="473"/>
      <c r="D218" s="473"/>
      <c r="E218" s="473"/>
      <c r="F218" s="474" t="s">
        <v>3351</v>
      </c>
      <c r="G218" s="473" t="s">
        <v>200</v>
      </c>
      <c r="H218" s="473" t="s">
        <v>259</v>
      </c>
      <c r="I218" s="478">
        <v>43830</v>
      </c>
      <c r="J218" s="473" t="s">
        <v>3064</v>
      </c>
      <c r="K218" s="473" t="s">
        <v>3065</v>
      </c>
      <c r="L218" s="473" t="s">
        <v>2397</v>
      </c>
      <c r="M218" s="473" t="s">
        <v>3123</v>
      </c>
      <c r="N218" s="473">
        <v>3.85</v>
      </c>
      <c r="O218" s="473" t="s">
        <v>10</v>
      </c>
      <c r="P218" s="473">
        <v>4.9800000000000004</v>
      </c>
      <c r="Q218" s="473" t="s">
        <v>394</v>
      </c>
      <c r="R218" s="473" t="s">
        <v>2399</v>
      </c>
      <c r="S218" s="473" t="s">
        <v>307</v>
      </c>
      <c r="T218" s="473" t="s">
        <v>2480</v>
      </c>
      <c r="U218" s="473" t="s">
        <v>2168</v>
      </c>
      <c r="V218" s="473" t="s">
        <v>61</v>
      </c>
      <c r="W218" s="473" t="s">
        <v>240</v>
      </c>
      <c r="X218" s="473" t="s">
        <v>302</v>
      </c>
      <c r="Y218" s="473">
        <v>4.5199999999999996</v>
      </c>
      <c r="Z218" s="473">
        <f t="shared" si="3"/>
        <v>4.9800000000000004</v>
      </c>
    </row>
    <row r="219" spans="1:26">
      <c r="A219" s="473" t="s">
        <v>2172</v>
      </c>
      <c r="B219" s="473"/>
      <c r="C219" s="473"/>
      <c r="D219" s="473"/>
      <c r="E219" s="473"/>
      <c r="F219" s="474" t="s">
        <v>3352</v>
      </c>
      <c r="G219" s="473" t="s">
        <v>200</v>
      </c>
      <c r="H219" s="473" t="s">
        <v>259</v>
      </c>
      <c r="I219" s="478">
        <v>43830</v>
      </c>
      <c r="J219" s="473" t="s">
        <v>3068</v>
      </c>
      <c r="K219" s="473" t="s">
        <v>3125</v>
      </c>
      <c r="L219" s="473" t="s">
        <v>2397</v>
      </c>
      <c r="M219" s="473" t="s">
        <v>3126</v>
      </c>
      <c r="N219" s="473">
        <v>1501.77</v>
      </c>
      <c r="O219" s="473" t="s">
        <v>10</v>
      </c>
      <c r="P219" s="473">
        <v>1942.14</v>
      </c>
      <c r="Q219" s="473" t="s">
        <v>387</v>
      </c>
      <c r="R219" s="473" t="s">
        <v>3007</v>
      </c>
      <c r="S219" s="473" t="s">
        <v>307</v>
      </c>
      <c r="T219" s="473" t="s">
        <v>2480</v>
      </c>
      <c r="U219" s="473" t="s">
        <v>2168</v>
      </c>
      <c r="V219" s="473" t="s">
        <v>61</v>
      </c>
      <c r="W219" s="473" t="s">
        <v>240</v>
      </c>
      <c r="X219" s="473" t="s">
        <v>302</v>
      </c>
      <c r="Y219" s="473">
        <v>1763.05</v>
      </c>
      <c r="Z219" s="473">
        <f t="shared" si="3"/>
        <v>1942.14</v>
      </c>
    </row>
    <row r="220" spans="1:26">
      <c r="A220" s="473" t="s">
        <v>2172</v>
      </c>
      <c r="B220" s="473"/>
      <c r="C220" s="473"/>
      <c r="D220" s="473"/>
      <c r="E220" s="473"/>
      <c r="F220" s="474" t="s">
        <v>3353</v>
      </c>
      <c r="G220" s="473" t="s">
        <v>200</v>
      </c>
      <c r="H220" s="473" t="s">
        <v>259</v>
      </c>
      <c r="I220" s="478">
        <v>43830</v>
      </c>
      <c r="J220" s="473" t="s">
        <v>3071</v>
      </c>
      <c r="K220" s="473" t="s">
        <v>3072</v>
      </c>
      <c r="L220" s="473" t="s">
        <v>2397</v>
      </c>
      <c r="M220" s="473" t="s">
        <v>3128</v>
      </c>
      <c r="N220" s="473">
        <v>210.15</v>
      </c>
      <c r="O220" s="473" t="s">
        <v>10</v>
      </c>
      <c r="P220" s="473">
        <v>271.77</v>
      </c>
      <c r="Q220" s="473" t="s">
        <v>391</v>
      </c>
      <c r="R220" s="473" t="s">
        <v>3009</v>
      </c>
      <c r="S220" s="473" t="s">
        <v>307</v>
      </c>
      <c r="T220" s="473" t="s">
        <v>2480</v>
      </c>
      <c r="U220" s="473" t="s">
        <v>2168</v>
      </c>
      <c r="V220" s="473" t="s">
        <v>61</v>
      </c>
      <c r="W220" s="473" t="s">
        <v>240</v>
      </c>
      <c r="X220" s="473" t="s">
        <v>302</v>
      </c>
      <c r="Y220" s="473">
        <v>246.71</v>
      </c>
      <c r="Z220" s="473">
        <f t="shared" si="3"/>
        <v>271.77</v>
      </c>
    </row>
    <row r="221" spans="1:26">
      <c r="A221" s="473" t="s">
        <v>2172</v>
      </c>
      <c r="B221" s="473"/>
      <c r="C221" s="473"/>
      <c r="D221" s="473"/>
      <c r="E221" s="473"/>
      <c r="F221" s="474" t="s">
        <v>3354</v>
      </c>
      <c r="G221" s="473" t="s">
        <v>200</v>
      </c>
      <c r="H221" s="473" t="s">
        <v>259</v>
      </c>
      <c r="I221" s="478">
        <v>43830</v>
      </c>
      <c r="J221" s="473" t="s">
        <v>3074</v>
      </c>
      <c r="K221" s="473" t="s">
        <v>3075</v>
      </c>
      <c r="L221" s="473" t="s">
        <v>2397</v>
      </c>
      <c r="M221" s="473" t="s">
        <v>3130</v>
      </c>
      <c r="N221" s="473">
        <v>35.020000000000003</v>
      </c>
      <c r="O221" s="473" t="s">
        <v>10</v>
      </c>
      <c r="P221" s="473">
        <v>45.29</v>
      </c>
      <c r="Q221" s="473" t="s">
        <v>394</v>
      </c>
      <c r="R221" s="473" t="s">
        <v>2399</v>
      </c>
      <c r="S221" s="473" t="s">
        <v>307</v>
      </c>
      <c r="T221" s="473" t="s">
        <v>2480</v>
      </c>
      <c r="U221" s="473" t="s">
        <v>2168</v>
      </c>
      <c r="V221" s="473" t="s">
        <v>61</v>
      </c>
      <c r="W221" s="473" t="s">
        <v>240</v>
      </c>
      <c r="X221" s="473" t="s">
        <v>302</v>
      </c>
      <c r="Y221" s="473">
        <v>41.11</v>
      </c>
      <c r="Z221" s="473">
        <f t="shared" si="3"/>
        <v>45.29</v>
      </c>
    </row>
    <row r="222" spans="1:26">
      <c r="A222" s="473" t="s">
        <v>2172</v>
      </c>
      <c r="B222" s="473"/>
      <c r="C222" s="473"/>
      <c r="D222" s="473"/>
      <c r="E222" s="473"/>
      <c r="F222" s="474" t="s">
        <v>3355</v>
      </c>
      <c r="G222" s="473" t="s">
        <v>200</v>
      </c>
      <c r="H222" s="473" t="s">
        <v>259</v>
      </c>
      <c r="I222" s="478">
        <v>43830</v>
      </c>
      <c r="J222" s="473" t="s">
        <v>2395</v>
      </c>
      <c r="K222" s="473" t="s">
        <v>2396</v>
      </c>
      <c r="L222" s="473" t="s">
        <v>2397</v>
      </c>
      <c r="M222" s="473" t="s">
        <v>3132</v>
      </c>
      <c r="N222" s="473">
        <v>0.36</v>
      </c>
      <c r="O222" s="473" t="s">
        <v>10</v>
      </c>
      <c r="P222" s="473">
        <v>0.46</v>
      </c>
      <c r="Q222" s="473" t="s">
        <v>394</v>
      </c>
      <c r="R222" s="473" t="s">
        <v>2399</v>
      </c>
      <c r="S222" s="473" t="s">
        <v>307</v>
      </c>
      <c r="T222" s="473" t="s">
        <v>2480</v>
      </c>
      <c r="U222" s="473" t="s">
        <v>2168</v>
      </c>
      <c r="V222" s="473" t="s">
        <v>61</v>
      </c>
      <c r="W222" s="473" t="s">
        <v>240</v>
      </c>
      <c r="X222" s="473" t="s">
        <v>302</v>
      </c>
      <c r="Y222" s="473">
        <v>0.42</v>
      </c>
      <c r="Z222" s="473">
        <f t="shared" si="3"/>
        <v>0.46</v>
      </c>
    </row>
    <row r="223" spans="1:26">
      <c r="A223" s="473" t="s">
        <v>2172</v>
      </c>
      <c r="B223" s="473"/>
      <c r="C223" s="473"/>
      <c r="D223" s="473"/>
      <c r="E223" s="473"/>
      <c r="F223" s="474" t="s">
        <v>3356</v>
      </c>
      <c r="G223" s="473" t="s">
        <v>200</v>
      </c>
      <c r="H223" s="473" t="s">
        <v>259</v>
      </c>
      <c r="I223" s="478">
        <v>43830</v>
      </c>
      <c r="J223" s="473" t="s">
        <v>2395</v>
      </c>
      <c r="K223" s="473" t="s">
        <v>3078</v>
      </c>
      <c r="L223" s="473" t="s">
        <v>2397</v>
      </c>
      <c r="M223" s="473" t="s">
        <v>3132</v>
      </c>
      <c r="N223" s="473">
        <v>2.34</v>
      </c>
      <c r="O223" s="473" t="s">
        <v>10</v>
      </c>
      <c r="P223" s="473">
        <v>3.02</v>
      </c>
      <c r="Q223" s="473" t="s">
        <v>394</v>
      </c>
      <c r="R223" s="473" t="s">
        <v>2399</v>
      </c>
      <c r="S223" s="473" t="s">
        <v>307</v>
      </c>
      <c r="T223" s="473" t="s">
        <v>2480</v>
      </c>
      <c r="U223" s="473" t="s">
        <v>2168</v>
      </c>
      <c r="V223" s="473" t="s">
        <v>61</v>
      </c>
      <c r="W223" s="473" t="s">
        <v>240</v>
      </c>
      <c r="X223" s="473" t="s">
        <v>302</v>
      </c>
      <c r="Y223" s="473">
        <v>2.75</v>
      </c>
      <c r="Z223" s="473">
        <f t="shared" si="3"/>
        <v>3.02</v>
      </c>
    </row>
    <row r="224" spans="1:26">
      <c r="A224" s="473" t="s">
        <v>2172</v>
      </c>
      <c r="B224" s="473"/>
      <c r="C224" s="473"/>
      <c r="D224" s="473"/>
      <c r="E224" s="473"/>
      <c r="F224" s="474" t="s">
        <v>3393</v>
      </c>
      <c r="G224" s="473" t="s">
        <v>201</v>
      </c>
      <c r="H224" s="473" t="s">
        <v>259</v>
      </c>
      <c r="I224" s="478">
        <v>43769</v>
      </c>
      <c r="J224" s="473" t="s">
        <v>3034</v>
      </c>
      <c r="K224" s="473" t="s">
        <v>3035</v>
      </c>
      <c r="L224" s="473" t="s">
        <v>2176</v>
      </c>
      <c r="M224" s="473" t="s">
        <v>3394</v>
      </c>
      <c r="N224" s="473">
        <v>216.4</v>
      </c>
      <c r="O224" s="473" t="s">
        <v>10</v>
      </c>
      <c r="P224" s="473">
        <v>266.19</v>
      </c>
      <c r="Q224" s="473" t="s">
        <v>387</v>
      </c>
      <c r="R224" s="473" t="s">
        <v>3007</v>
      </c>
      <c r="S224" s="473" t="s">
        <v>445</v>
      </c>
      <c r="T224" s="473" t="s">
        <v>424</v>
      </c>
      <c r="U224" s="473" t="s">
        <v>2168</v>
      </c>
      <c r="V224" s="473" t="s">
        <v>61</v>
      </c>
      <c r="W224" s="473" t="s">
        <v>240</v>
      </c>
      <c r="X224" s="473" t="s">
        <v>302</v>
      </c>
      <c r="Y224" s="473">
        <v>243.76</v>
      </c>
      <c r="Z224" s="473">
        <f t="shared" si="3"/>
        <v>266.19</v>
      </c>
    </row>
    <row r="225" spans="1:26">
      <c r="A225" s="473" t="s">
        <v>2172</v>
      </c>
      <c r="B225" s="473"/>
      <c r="C225" s="473"/>
      <c r="D225" s="473"/>
      <c r="E225" s="473"/>
      <c r="F225" s="474" t="s">
        <v>3395</v>
      </c>
      <c r="G225" s="473" t="s">
        <v>201</v>
      </c>
      <c r="H225" s="473" t="s">
        <v>259</v>
      </c>
      <c r="I225" s="478">
        <v>43769</v>
      </c>
      <c r="J225" s="473" t="s">
        <v>3038</v>
      </c>
      <c r="K225" s="473" t="s">
        <v>2258</v>
      </c>
      <c r="L225" s="473" t="s">
        <v>2176</v>
      </c>
      <c r="M225" s="473" t="s">
        <v>3396</v>
      </c>
      <c r="N225" s="473">
        <v>38.340000000000003</v>
      </c>
      <c r="O225" s="473" t="s">
        <v>10</v>
      </c>
      <c r="P225" s="473">
        <v>47.16</v>
      </c>
      <c r="Q225" s="473" t="s">
        <v>387</v>
      </c>
      <c r="R225" s="473" t="s">
        <v>3007</v>
      </c>
      <c r="S225" s="473" t="s">
        <v>307</v>
      </c>
      <c r="T225" s="473" t="s">
        <v>424</v>
      </c>
      <c r="U225" s="473" t="s">
        <v>2168</v>
      </c>
      <c r="V225" s="473" t="s">
        <v>61</v>
      </c>
      <c r="W225" s="473" t="s">
        <v>240</v>
      </c>
      <c r="X225" s="473" t="s">
        <v>302</v>
      </c>
      <c r="Y225" s="473">
        <v>43.19</v>
      </c>
      <c r="Z225" s="473">
        <f t="shared" si="3"/>
        <v>47.16</v>
      </c>
    </row>
    <row r="226" spans="1:26">
      <c r="A226" s="473" t="s">
        <v>2172</v>
      </c>
      <c r="B226" s="473"/>
      <c r="C226" s="473"/>
      <c r="D226" s="473"/>
      <c r="E226" s="473"/>
      <c r="F226" s="474" t="s">
        <v>3397</v>
      </c>
      <c r="G226" s="473" t="s">
        <v>201</v>
      </c>
      <c r="H226" s="473" t="s">
        <v>259</v>
      </c>
      <c r="I226" s="478">
        <v>43769</v>
      </c>
      <c r="J226" s="473" t="s">
        <v>3041</v>
      </c>
      <c r="K226" s="473" t="s">
        <v>2258</v>
      </c>
      <c r="L226" s="473" t="s">
        <v>2176</v>
      </c>
      <c r="M226" s="473" t="s">
        <v>3398</v>
      </c>
      <c r="N226" s="473">
        <v>35.46</v>
      </c>
      <c r="O226" s="473" t="s">
        <v>10</v>
      </c>
      <c r="P226" s="473">
        <v>43.62</v>
      </c>
      <c r="Q226" s="473" t="s">
        <v>391</v>
      </c>
      <c r="R226" s="473" t="s">
        <v>3009</v>
      </c>
      <c r="S226" s="473" t="s">
        <v>307</v>
      </c>
      <c r="T226" s="473" t="s">
        <v>424</v>
      </c>
      <c r="U226" s="473" t="s">
        <v>2168</v>
      </c>
      <c r="V226" s="473" t="s">
        <v>61</v>
      </c>
      <c r="W226" s="473" t="s">
        <v>240</v>
      </c>
      <c r="X226" s="473" t="s">
        <v>302</v>
      </c>
      <c r="Y226" s="473">
        <v>39.94</v>
      </c>
      <c r="Z226" s="473">
        <f t="shared" si="3"/>
        <v>43.62</v>
      </c>
    </row>
    <row r="227" spans="1:26">
      <c r="A227" s="473" t="s">
        <v>2172</v>
      </c>
      <c r="B227" s="473"/>
      <c r="C227" s="473"/>
      <c r="D227" s="473"/>
      <c r="E227" s="473"/>
      <c r="F227" s="474" t="s">
        <v>3399</v>
      </c>
      <c r="G227" s="473" t="s">
        <v>201</v>
      </c>
      <c r="H227" s="473" t="s">
        <v>259</v>
      </c>
      <c r="I227" s="478">
        <v>43769</v>
      </c>
      <c r="J227" s="473" t="s">
        <v>2740</v>
      </c>
      <c r="K227" s="473" t="s">
        <v>2258</v>
      </c>
      <c r="L227" s="473" t="s">
        <v>2176</v>
      </c>
      <c r="M227" s="473" t="s">
        <v>426</v>
      </c>
      <c r="N227" s="473">
        <v>0.39</v>
      </c>
      <c r="O227" s="473" t="s">
        <v>10</v>
      </c>
      <c r="P227" s="473">
        <v>0.48</v>
      </c>
      <c r="Q227" s="473" t="s">
        <v>394</v>
      </c>
      <c r="R227" s="473" t="s">
        <v>2399</v>
      </c>
      <c r="S227" s="473" t="s">
        <v>307</v>
      </c>
      <c r="T227" s="473" t="s">
        <v>424</v>
      </c>
      <c r="U227" s="473" t="s">
        <v>2168</v>
      </c>
      <c r="V227" s="473" t="s">
        <v>61</v>
      </c>
      <c r="W227" s="473" t="s">
        <v>240</v>
      </c>
      <c r="X227" s="473" t="s">
        <v>302</v>
      </c>
      <c r="Y227" s="473">
        <v>0.44</v>
      </c>
      <c r="Z227" s="473">
        <f t="shared" si="3"/>
        <v>0.48</v>
      </c>
    </row>
    <row r="228" spans="1:26">
      <c r="A228" s="473" t="s">
        <v>2172</v>
      </c>
      <c r="B228" s="473"/>
      <c r="C228" s="473"/>
      <c r="D228" s="473"/>
      <c r="E228" s="473"/>
      <c r="F228" s="474" t="s">
        <v>3400</v>
      </c>
      <c r="G228" s="473" t="s">
        <v>201</v>
      </c>
      <c r="H228" s="473" t="s">
        <v>259</v>
      </c>
      <c r="I228" s="478">
        <v>43769</v>
      </c>
      <c r="J228" s="473" t="s">
        <v>3043</v>
      </c>
      <c r="K228" s="473" t="s">
        <v>2258</v>
      </c>
      <c r="L228" s="473" t="s">
        <v>2176</v>
      </c>
      <c r="M228" s="473" t="s">
        <v>3401</v>
      </c>
      <c r="N228" s="473">
        <v>5.91</v>
      </c>
      <c r="O228" s="473" t="s">
        <v>10</v>
      </c>
      <c r="P228" s="473">
        <v>7.27</v>
      </c>
      <c r="Q228" s="473" t="s">
        <v>394</v>
      </c>
      <c r="R228" s="473" t="s">
        <v>2399</v>
      </c>
      <c r="S228" s="473" t="s">
        <v>307</v>
      </c>
      <c r="T228" s="473" t="s">
        <v>424</v>
      </c>
      <c r="U228" s="473" t="s">
        <v>2168</v>
      </c>
      <c r="V228" s="473" t="s">
        <v>61</v>
      </c>
      <c r="W228" s="473" t="s">
        <v>240</v>
      </c>
      <c r="X228" s="473" t="s">
        <v>302</v>
      </c>
      <c r="Y228" s="473">
        <v>6.66</v>
      </c>
      <c r="Z228" s="473">
        <f t="shared" si="3"/>
        <v>7.27</v>
      </c>
    </row>
    <row r="229" spans="1:26">
      <c r="A229" s="473" t="s">
        <v>2172</v>
      </c>
      <c r="B229" s="473"/>
      <c r="C229" s="473"/>
      <c r="D229" s="473"/>
      <c r="E229" s="473"/>
      <c r="F229" s="474" t="s">
        <v>3402</v>
      </c>
      <c r="G229" s="473" t="s">
        <v>201</v>
      </c>
      <c r="H229" s="473" t="s">
        <v>259</v>
      </c>
      <c r="I229" s="478">
        <v>43830</v>
      </c>
      <c r="J229" s="473" t="s">
        <v>3403</v>
      </c>
      <c r="K229" s="473" t="s">
        <v>3404</v>
      </c>
      <c r="L229" s="473" t="s">
        <v>3257</v>
      </c>
      <c r="M229" s="473" t="s">
        <v>3405</v>
      </c>
      <c r="N229" s="473">
        <v>483.9</v>
      </c>
      <c r="O229" s="473" t="s">
        <v>10</v>
      </c>
      <c r="P229" s="473">
        <v>625.79999999999995</v>
      </c>
      <c r="Q229" s="473" t="s">
        <v>391</v>
      </c>
      <c r="R229" s="473" t="s">
        <v>3009</v>
      </c>
      <c r="S229" s="473" t="s">
        <v>445</v>
      </c>
      <c r="T229" s="473" t="s">
        <v>424</v>
      </c>
      <c r="U229" s="473" t="s">
        <v>2168</v>
      </c>
      <c r="V229" s="473" t="s">
        <v>61</v>
      </c>
      <c r="W229" s="473" t="s">
        <v>240</v>
      </c>
      <c r="X229" s="473" t="s">
        <v>302</v>
      </c>
      <c r="Y229" s="473">
        <v>568.09</v>
      </c>
      <c r="Z229" s="473">
        <f t="shared" si="3"/>
        <v>625.79999999999995</v>
      </c>
    </row>
    <row r="230" spans="1:26">
      <c r="A230" s="473" t="s">
        <v>2172</v>
      </c>
      <c r="B230" s="473"/>
      <c r="C230" s="473"/>
      <c r="D230" s="473"/>
      <c r="E230" s="473"/>
      <c r="F230" s="474" t="s">
        <v>3434</v>
      </c>
      <c r="G230" s="473" t="s">
        <v>202</v>
      </c>
      <c r="H230" s="473" t="s">
        <v>259</v>
      </c>
      <c r="I230" s="478">
        <v>43769</v>
      </c>
      <c r="J230" s="473" t="s">
        <v>3435</v>
      </c>
      <c r="K230" s="473" t="s">
        <v>3035</v>
      </c>
      <c r="L230" s="473" t="s">
        <v>2176</v>
      </c>
      <c r="M230" s="473" t="s">
        <v>3436</v>
      </c>
      <c r="N230" s="473">
        <v>41.94</v>
      </c>
      <c r="O230" s="473" t="s">
        <v>10</v>
      </c>
      <c r="P230" s="473">
        <v>51.59</v>
      </c>
      <c r="Q230" s="473" t="s">
        <v>387</v>
      </c>
      <c r="R230" s="473" t="s">
        <v>3007</v>
      </c>
      <c r="S230" s="473" t="s">
        <v>445</v>
      </c>
      <c r="T230" s="473" t="s">
        <v>1044</v>
      </c>
      <c r="U230" s="473" t="s">
        <v>2168</v>
      </c>
      <c r="V230" s="473" t="s">
        <v>61</v>
      </c>
      <c r="W230" s="473" t="s">
        <v>240</v>
      </c>
      <c r="X230" s="473" t="s">
        <v>302</v>
      </c>
      <c r="Y230" s="473">
        <v>47.24</v>
      </c>
      <c r="Z230" s="473">
        <f t="shared" si="3"/>
        <v>51.59</v>
      </c>
    </row>
    <row r="231" spans="1:26">
      <c r="A231" s="473" t="s">
        <v>2172</v>
      </c>
      <c r="B231" s="473"/>
      <c r="C231" s="473"/>
      <c r="D231" s="473"/>
      <c r="E231" s="473"/>
      <c r="F231" s="474" t="s">
        <v>3437</v>
      </c>
      <c r="G231" s="473" t="s">
        <v>202</v>
      </c>
      <c r="H231" s="473" t="s">
        <v>259</v>
      </c>
      <c r="I231" s="478">
        <v>43769</v>
      </c>
      <c r="J231" s="473" t="s">
        <v>3438</v>
      </c>
      <c r="K231" s="473" t="s">
        <v>3035</v>
      </c>
      <c r="L231" s="473" t="s">
        <v>2176</v>
      </c>
      <c r="M231" s="473" t="s">
        <v>3439</v>
      </c>
      <c r="N231" s="473">
        <v>6.73</v>
      </c>
      <c r="O231" s="473" t="s">
        <v>10</v>
      </c>
      <c r="P231" s="473">
        <v>8.2799999999999994</v>
      </c>
      <c r="Q231" s="473" t="s">
        <v>387</v>
      </c>
      <c r="R231" s="473" t="s">
        <v>3007</v>
      </c>
      <c r="S231" s="473" t="s">
        <v>445</v>
      </c>
      <c r="T231" s="473" t="s">
        <v>1044</v>
      </c>
      <c r="U231" s="473" t="s">
        <v>2168</v>
      </c>
      <c r="V231" s="473" t="s">
        <v>61</v>
      </c>
      <c r="W231" s="473" t="s">
        <v>240</v>
      </c>
      <c r="X231" s="473" t="s">
        <v>302</v>
      </c>
      <c r="Y231" s="473">
        <v>7.58</v>
      </c>
      <c r="Z231" s="473">
        <f t="shared" si="3"/>
        <v>8.2799999999999994</v>
      </c>
    </row>
    <row r="232" spans="1:26">
      <c r="A232" s="473" t="s">
        <v>2172</v>
      </c>
      <c r="B232" s="473"/>
      <c r="C232" s="473"/>
      <c r="D232" s="473"/>
      <c r="E232" s="473"/>
      <c r="F232" s="474" t="s">
        <v>3440</v>
      </c>
      <c r="G232" s="473" t="s">
        <v>202</v>
      </c>
      <c r="H232" s="473" t="s">
        <v>259</v>
      </c>
      <c r="I232" s="478">
        <v>43769</v>
      </c>
      <c r="J232" s="473" t="s">
        <v>3441</v>
      </c>
      <c r="K232" s="473" t="s">
        <v>3035</v>
      </c>
      <c r="L232" s="473" t="s">
        <v>2176</v>
      </c>
      <c r="M232" s="473" t="s">
        <v>3442</v>
      </c>
      <c r="N232" s="473">
        <v>6.66</v>
      </c>
      <c r="O232" s="473" t="s">
        <v>10</v>
      </c>
      <c r="P232" s="473">
        <v>8.19</v>
      </c>
      <c r="Q232" s="473" t="s">
        <v>391</v>
      </c>
      <c r="R232" s="473" t="s">
        <v>3009</v>
      </c>
      <c r="S232" s="473" t="s">
        <v>445</v>
      </c>
      <c r="T232" s="473" t="s">
        <v>1044</v>
      </c>
      <c r="U232" s="473" t="s">
        <v>2168</v>
      </c>
      <c r="V232" s="473" t="s">
        <v>61</v>
      </c>
      <c r="W232" s="473" t="s">
        <v>240</v>
      </c>
      <c r="X232" s="473" t="s">
        <v>302</v>
      </c>
      <c r="Y232" s="473">
        <v>7.5</v>
      </c>
      <c r="Z232" s="473">
        <f t="shared" si="3"/>
        <v>8.19</v>
      </c>
    </row>
    <row r="233" spans="1:26">
      <c r="A233" s="473" t="s">
        <v>2172</v>
      </c>
      <c r="B233" s="473"/>
      <c r="C233" s="473"/>
      <c r="D233" s="473"/>
      <c r="E233" s="473"/>
      <c r="F233" s="474" t="s">
        <v>3443</v>
      </c>
      <c r="G233" s="473" t="s">
        <v>202</v>
      </c>
      <c r="H233" s="473" t="s">
        <v>259</v>
      </c>
      <c r="I233" s="478">
        <v>43769</v>
      </c>
      <c r="J233" s="473" t="s">
        <v>3444</v>
      </c>
      <c r="K233" s="473" t="s">
        <v>3035</v>
      </c>
      <c r="L233" s="473" t="s">
        <v>2176</v>
      </c>
      <c r="M233" s="473" t="s">
        <v>3445</v>
      </c>
      <c r="N233" s="473">
        <v>1.1100000000000001</v>
      </c>
      <c r="O233" s="473" t="s">
        <v>10</v>
      </c>
      <c r="P233" s="473">
        <v>1.36</v>
      </c>
      <c r="Q233" s="473" t="s">
        <v>394</v>
      </c>
      <c r="R233" s="473" t="s">
        <v>2399</v>
      </c>
      <c r="S233" s="473" t="s">
        <v>445</v>
      </c>
      <c r="T233" s="473" t="s">
        <v>1044</v>
      </c>
      <c r="U233" s="473" t="s">
        <v>2168</v>
      </c>
      <c r="V233" s="473" t="s">
        <v>61</v>
      </c>
      <c r="W233" s="473" t="s">
        <v>240</v>
      </c>
      <c r="X233" s="473" t="s">
        <v>302</v>
      </c>
      <c r="Y233" s="473">
        <v>1.25</v>
      </c>
      <c r="Z233" s="473">
        <f t="shared" si="3"/>
        <v>1.36</v>
      </c>
    </row>
    <row r="234" spans="1:26">
      <c r="A234" s="473" t="s">
        <v>2172</v>
      </c>
      <c r="B234" s="473"/>
      <c r="C234" s="473"/>
      <c r="D234" s="473"/>
      <c r="E234" s="473"/>
      <c r="F234" s="474" t="s">
        <v>3446</v>
      </c>
      <c r="G234" s="473" t="s">
        <v>202</v>
      </c>
      <c r="H234" s="473" t="s">
        <v>259</v>
      </c>
      <c r="I234" s="478">
        <v>43769</v>
      </c>
      <c r="J234" s="473" t="s">
        <v>3447</v>
      </c>
      <c r="K234" s="473" t="s">
        <v>3035</v>
      </c>
      <c r="L234" s="473" t="s">
        <v>2176</v>
      </c>
      <c r="M234" s="473" t="s">
        <v>3448</v>
      </c>
      <c r="N234" s="473">
        <v>0.37</v>
      </c>
      <c r="O234" s="473" t="s">
        <v>10</v>
      </c>
      <c r="P234" s="473">
        <v>0.45</v>
      </c>
      <c r="Q234" s="473" t="s">
        <v>394</v>
      </c>
      <c r="R234" s="473" t="s">
        <v>2399</v>
      </c>
      <c r="S234" s="473" t="s">
        <v>445</v>
      </c>
      <c r="T234" s="473" t="s">
        <v>1044</v>
      </c>
      <c r="U234" s="473" t="s">
        <v>2168</v>
      </c>
      <c r="V234" s="473" t="s">
        <v>61</v>
      </c>
      <c r="W234" s="473" t="s">
        <v>240</v>
      </c>
      <c r="X234" s="473" t="s">
        <v>302</v>
      </c>
      <c r="Y234" s="473">
        <v>0.42</v>
      </c>
      <c r="Z234" s="473">
        <f t="shared" si="3"/>
        <v>0.45</v>
      </c>
    </row>
    <row r="235" spans="1:26">
      <c r="A235" s="473" t="s">
        <v>2172</v>
      </c>
      <c r="B235" s="473"/>
      <c r="C235" s="473"/>
      <c r="D235" s="473"/>
      <c r="E235" s="473"/>
      <c r="F235" s="474" t="s">
        <v>3449</v>
      </c>
      <c r="G235" s="473" t="s">
        <v>202</v>
      </c>
      <c r="H235" s="473" t="s">
        <v>259</v>
      </c>
      <c r="I235" s="478">
        <v>43799</v>
      </c>
      <c r="J235" s="473" t="s">
        <v>3450</v>
      </c>
      <c r="K235" s="473" t="s">
        <v>3451</v>
      </c>
      <c r="L235" s="473" t="s">
        <v>2809</v>
      </c>
      <c r="M235" s="473" t="s">
        <v>3452</v>
      </c>
      <c r="N235" s="473">
        <v>99.5</v>
      </c>
      <c r="O235" s="473" t="s">
        <v>10</v>
      </c>
      <c r="P235" s="473">
        <v>128.78</v>
      </c>
      <c r="Q235" s="473" t="s">
        <v>387</v>
      </c>
      <c r="R235" s="473" t="s">
        <v>3007</v>
      </c>
      <c r="S235" s="473" t="s">
        <v>445</v>
      </c>
      <c r="T235" s="473" t="s">
        <v>1044</v>
      </c>
      <c r="U235" s="473" t="s">
        <v>2168</v>
      </c>
      <c r="V235" s="473" t="s">
        <v>61</v>
      </c>
      <c r="W235" s="473" t="s">
        <v>240</v>
      </c>
      <c r="X235" s="473" t="s">
        <v>302</v>
      </c>
      <c r="Y235" s="473">
        <v>115.43</v>
      </c>
      <c r="Z235" s="473">
        <f t="shared" si="3"/>
        <v>128.78</v>
      </c>
    </row>
    <row r="236" spans="1:26">
      <c r="A236" s="473" t="s">
        <v>2172</v>
      </c>
      <c r="B236" s="473"/>
      <c r="C236" s="473"/>
      <c r="D236" s="473"/>
      <c r="E236" s="473"/>
      <c r="F236" s="474" t="s">
        <v>3453</v>
      </c>
      <c r="G236" s="473" t="s">
        <v>202</v>
      </c>
      <c r="H236" s="473" t="s">
        <v>259</v>
      </c>
      <c r="I236" s="478">
        <v>43799</v>
      </c>
      <c r="J236" s="473" t="s">
        <v>3454</v>
      </c>
      <c r="K236" s="473" t="s">
        <v>3455</v>
      </c>
      <c r="L236" s="473" t="s">
        <v>2809</v>
      </c>
      <c r="M236" s="473" t="s">
        <v>3456</v>
      </c>
      <c r="N236" s="473">
        <v>15.99</v>
      </c>
      <c r="O236" s="473" t="s">
        <v>10</v>
      </c>
      <c r="P236" s="473">
        <v>20.69</v>
      </c>
      <c r="Q236" s="473" t="s">
        <v>387</v>
      </c>
      <c r="R236" s="473" t="s">
        <v>3007</v>
      </c>
      <c r="S236" s="473" t="s">
        <v>445</v>
      </c>
      <c r="T236" s="473" t="s">
        <v>1044</v>
      </c>
      <c r="U236" s="473" t="s">
        <v>2168</v>
      </c>
      <c r="V236" s="473" t="s">
        <v>61</v>
      </c>
      <c r="W236" s="473" t="s">
        <v>240</v>
      </c>
      <c r="X236" s="473" t="s">
        <v>302</v>
      </c>
      <c r="Y236" s="473">
        <v>18.55</v>
      </c>
      <c r="Z236" s="473">
        <f t="shared" si="3"/>
        <v>20.69</v>
      </c>
    </row>
    <row r="237" spans="1:26">
      <c r="A237" s="473" t="s">
        <v>2172</v>
      </c>
      <c r="B237" s="473"/>
      <c r="C237" s="473"/>
      <c r="D237" s="473"/>
      <c r="E237" s="473"/>
      <c r="F237" s="474" t="s">
        <v>3457</v>
      </c>
      <c r="G237" s="473" t="s">
        <v>202</v>
      </c>
      <c r="H237" s="473" t="s">
        <v>259</v>
      </c>
      <c r="I237" s="478">
        <v>43799</v>
      </c>
      <c r="J237" s="473" t="s">
        <v>3458</v>
      </c>
      <c r="K237" s="473" t="s">
        <v>3459</v>
      </c>
      <c r="L237" s="473" t="s">
        <v>2809</v>
      </c>
      <c r="M237" s="473" t="s">
        <v>3460</v>
      </c>
      <c r="N237" s="473">
        <v>15.82</v>
      </c>
      <c r="O237" s="473" t="s">
        <v>10</v>
      </c>
      <c r="P237" s="473">
        <v>20.47</v>
      </c>
      <c r="Q237" s="473" t="s">
        <v>391</v>
      </c>
      <c r="R237" s="473" t="s">
        <v>3009</v>
      </c>
      <c r="S237" s="473" t="s">
        <v>445</v>
      </c>
      <c r="T237" s="473" t="s">
        <v>1044</v>
      </c>
      <c r="U237" s="473" t="s">
        <v>2168</v>
      </c>
      <c r="V237" s="473" t="s">
        <v>61</v>
      </c>
      <c r="W237" s="473" t="s">
        <v>240</v>
      </c>
      <c r="X237" s="473" t="s">
        <v>302</v>
      </c>
      <c r="Y237" s="473">
        <v>18.350000000000001</v>
      </c>
      <c r="Z237" s="473">
        <f t="shared" si="3"/>
        <v>20.47</v>
      </c>
    </row>
    <row r="238" spans="1:26">
      <c r="A238" s="473" t="s">
        <v>2172</v>
      </c>
      <c r="B238" s="473"/>
      <c r="C238" s="473"/>
      <c r="D238" s="473"/>
      <c r="E238" s="473"/>
      <c r="F238" s="474" t="s">
        <v>3461</v>
      </c>
      <c r="G238" s="473" t="s">
        <v>202</v>
      </c>
      <c r="H238" s="473" t="s">
        <v>259</v>
      </c>
      <c r="I238" s="478">
        <v>43799</v>
      </c>
      <c r="J238" s="473" t="s">
        <v>3462</v>
      </c>
      <c r="K238" s="473" t="s">
        <v>3463</v>
      </c>
      <c r="L238" s="473" t="s">
        <v>2809</v>
      </c>
      <c r="M238" s="473" t="s">
        <v>3464</v>
      </c>
      <c r="N238" s="473">
        <v>2.63</v>
      </c>
      <c r="O238" s="473" t="s">
        <v>10</v>
      </c>
      <c r="P238" s="473">
        <v>3.41</v>
      </c>
      <c r="Q238" s="473" t="s">
        <v>394</v>
      </c>
      <c r="R238" s="473" t="s">
        <v>2399</v>
      </c>
      <c r="S238" s="473" t="s">
        <v>445</v>
      </c>
      <c r="T238" s="473" t="s">
        <v>1044</v>
      </c>
      <c r="U238" s="473" t="s">
        <v>2168</v>
      </c>
      <c r="V238" s="473" t="s">
        <v>61</v>
      </c>
      <c r="W238" s="473" t="s">
        <v>240</v>
      </c>
      <c r="X238" s="473" t="s">
        <v>302</v>
      </c>
      <c r="Y238" s="473">
        <v>3.05</v>
      </c>
      <c r="Z238" s="473">
        <f t="shared" si="3"/>
        <v>3.41</v>
      </c>
    </row>
    <row r="239" spans="1:26">
      <c r="A239" s="473" t="s">
        <v>2172</v>
      </c>
      <c r="B239" s="473"/>
      <c r="C239" s="473"/>
      <c r="D239" s="473"/>
      <c r="E239" s="473"/>
      <c r="F239" s="474" t="s">
        <v>3465</v>
      </c>
      <c r="G239" s="473" t="s">
        <v>202</v>
      </c>
      <c r="H239" s="473" t="s">
        <v>259</v>
      </c>
      <c r="I239" s="478">
        <v>43830</v>
      </c>
      <c r="J239" s="473" t="s">
        <v>3466</v>
      </c>
      <c r="K239" s="473" t="s">
        <v>3451</v>
      </c>
      <c r="L239" s="473" t="s">
        <v>3257</v>
      </c>
      <c r="M239" s="473" t="s">
        <v>3467</v>
      </c>
      <c r="N239" s="473">
        <v>393.54</v>
      </c>
      <c r="O239" s="473" t="s">
        <v>10</v>
      </c>
      <c r="P239" s="473">
        <v>508.94</v>
      </c>
      <c r="Q239" s="473" t="s">
        <v>387</v>
      </c>
      <c r="R239" s="473" t="s">
        <v>3007</v>
      </c>
      <c r="S239" s="473" t="s">
        <v>445</v>
      </c>
      <c r="T239" s="473" t="s">
        <v>1044</v>
      </c>
      <c r="U239" s="473" t="s">
        <v>2168</v>
      </c>
      <c r="V239" s="473" t="s">
        <v>61</v>
      </c>
      <c r="W239" s="473" t="s">
        <v>240</v>
      </c>
      <c r="X239" s="473" t="s">
        <v>302</v>
      </c>
      <c r="Y239" s="473">
        <v>462.01</v>
      </c>
      <c r="Z239" s="473">
        <f t="shared" si="3"/>
        <v>508.94</v>
      </c>
    </row>
    <row r="240" spans="1:26">
      <c r="A240" s="473" t="s">
        <v>2172</v>
      </c>
      <c r="B240" s="473"/>
      <c r="C240" s="473"/>
      <c r="D240" s="473"/>
      <c r="E240" s="473"/>
      <c r="F240" s="474" t="s">
        <v>3468</v>
      </c>
      <c r="G240" s="473" t="s">
        <v>202</v>
      </c>
      <c r="H240" s="473" t="s">
        <v>259</v>
      </c>
      <c r="I240" s="478">
        <v>43830</v>
      </c>
      <c r="J240" s="473" t="s">
        <v>3469</v>
      </c>
      <c r="K240" s="473" t="s">
        <v>3455</v>
      </c>
      <c r="L240" s="473" t="s">
        <v>3257</v>
      </c>
      <c r="M240" s="473" t="s">
        <v>3470</v>
      </c>
      <c r="N240" s="473">
        <v>61.98</v>
      </c>
      <c r="O240" s="473" t="s">
        <v>10</v>
      </c>
      <c r="P240" s="473">
        <v>80.16</v>
      </c>
      <c r="Q240" s="473" t="s">
        <v>387</v>
      </c>
      <c r="R240" s="473" t="s">
        <v>3007</v>
      </c>
      <c r="S240" s="473" t="s">
        <v>445</v>
      </c>
      <c r="T240" s="473" t="s">
        <v>1044</v>
      </c>
      <c r="U240" s="473" t="s">
        <v>2168</v>
      </c>
      <c r="V240" s="473" t="s">
        <v>61</v>
      </c>
      <c r="W240" s="473" t="s">
        <v>240</v>
      </c>
      <c r="X240" s="473" t="s">
        <v>302</v>
      </c>
      <c r="Y240" s="473">
        <v>72.760000000000005</v>
      </c>
      <c r="Z240" s="473">
        <f t="shared" si="3"/>
        <v>80.16</v>
      </c>
    </row>
    <row r="241" spans="1:26">
      <c r="A241" s="473" t="s">
        <v>2172</v>
      </c>
      <c r="B241" s="473"/>
      <c r="C241" s="473"/>
      <c r="D241" s="473"/>
      <c r="E241" s="473"/>
      <c r="F241" s="474" t="s">
        <v>3471</v>
      </c>
      <c r="G241" s="473" t="s">
        <v>202</v>
      </c>
      <c r="H241" s="473" t="s">
        <v>259</v>
      </c>
      <c r="I241" s="478">
        <v>43830</v>
      </c>
      <c r="J241" s="473" t="s">
        <v>3472</v>
      </c>
      <c r="K241" s="473" t="s">
        <v>3459</v>
      </c>
      <c r="L241" s="473" t="s">
        <v>3257</v>
      </c>
      <c r="M241" s="473" t="s">
        <v>3473</v>
      </c>
      <c r="N241" s="473">
        <v>63.31</v>
      </c>
      <c r="O241" s="473" t="s">
        <v>10</v>
      </c>
      <c r="P241" s="473">
        <v>81.88</v>
      </c>
      <c r="Q241" s="473" t="s">
        <v>391</v>
      </c>
      <c r="R241" s="473" t="s">
        <v>3009</v>
      </c>
      <c r="S241" s="473" t="s">
        <v>445</v>
      </c>
      <c r="T241" s="473" t="s">
        <v>1044</v>
      </c>
      <c r="U241" s="473" t="s">
        <v>2168</v>
      </c>
      <c r="V241" s="473" t="s">
        <v>61</v>
      </c>
      <c r="W241" s="473" t="s">
        <v>240</v>
      </c>
      <c r="X241" s="473" t="s">
        <v>302</v>
      </c>
      <c r="Y241" s="473">
        <v>74.319999999999993</v>
      </c>
      <c r="Z241" s="473">
        <f t="shared" si="3"/>
        <v>81.88</v>
      </c>
    </row>
    <row r="242" spans="1:26">
      <c r="A242" s="473" t="s">
        <v>2172</v>
      </c>
      <c r="B242" s="473"/>
      <c r="C242" s="473"/>
      <c r="D242" s="473"/>
      <c r="E242" s="473"/>
      <c r="F242" s="474" t="s">
        <v>3474</v>
      </c>
      <c r="G242" s="473" t="s">
        <v>202</v>
      </c>
      <c r="H242" s="473" t="s">
        <v>259</v>
      </c>
      <c r="I242" s="478">
        <v>43830</v>
      </c>
      <c r="J242" s="473" t="s">
        <v>3475</v>
      </c>
      <c r="K242" s="473" t="s">
        <v>3463</v>
      </c>
      <c r="L242" s="473" t="s">
        <v>3257</v>
      </c>
      <c r="M242" s="473" t="s">
        <v>3476</v>
      </c>
      <c r="N242" s="473">
        <v>10.55</v>
      </c>
      <c r="O242" s="473" t="s">
        <v>10</v>
      </c>
      <c r="P242" s="473">
        <v>13.65</v>
      </c>
      <c r="Q242" s="473" t="s">
        <v>394</v>
      </c>
      <c r="R242" s="473" t="s">
        <v>2399</v>
      </c>
      <c r="S242" s="473" t="s">
        <v>445</v>
      </c>
      <c r="T242" s="473" t="s">
        <v>1044</v>
      </c>
      <c r="U242" s="473" t="s">
        <v>2168</v>
      </c>
      <c r="V242" s="473" t="s">
        <v>61</v>
      </c>
      <c r="W242" s="473" t="s">
        <v>240</v>
      </c>
      <c r="X242" s="473" t="s">
        <v>302</v>
      </c>
      <c r="Y242" s="473">
        <v>12.39</v>
      </c>
      <c r="Z242" s="473">
        <f t="shared" si="3"/>
        <v>13.65</v>
      </c>
    </row>
    <row r="243" spans="1:26">
      <c r="A243" s="473" t="s">
        <v>2172</v>
      </c>
      <c r="B243" s="473"/>
      <c r="C243" s="473"/>
      <c r="D243" s="473"/>
      <c r="E243" s="473"/>
      <c r="F243" s="474" t="s">
        <v>3477</v>
      </c>
      <c r="G243" s="473" t="s">
        <v>202</v>
      </c>
      <c r="H243" s="473" t="s">
        <v>259</v>
      </c>
      <c r="I243" s="478">
        <v>43830</v>
      </c>
      <c r="J243" s="473" t="s">
        <v>3478</v>
      </c>
      <c r="K243" s="473" t="s">
        <v>3479</v>
      </c>
      <c r="L243" s="473" t="s">
        <v>3257</v>
      </c>
      <c r="M243" s="473" t="s">
        <v>3480</v>
      </c>
      <c r="N243" s="473">
        <v>87.34</v>
      </c>
      <c r="O243" s="473" t="s">
        <v>10</v>
      </c>
      <c r="P243" s="473">
        <v>112.95</v>
      </c>
      <c r="Q243" s="473" t="s">
        <v>387</v>
      </c>
      <c r="R243" s="473" t="s">
        <v>3007</v>
      </c>
      <c r="S243" s="473" t="s">
        <v>445</v>
      </c>
      <c r="T243" s="473" t="s">
        <v>1044</v>
      </c>
      <c r="U243" s="473" t="s">
        <v>2168</v>
      </c>
      <c r="V243" s="473" t="s">
        <v>61</v>
      </c>
      <c r="W243" s="473" t="s">
        <v>240</v>
      </c>
      <c r="X243" s="473" t="s">
        <v>302</v>
      </c>
      <c r="Y243" s="473">
        <v>102.54</v>
      </c>
      <c r="Z243" s="473">
        <f t="shared" si="3"/>
        <v>112.95</v>
      </c>
    </row>
    <row r="244" spans="1:26">
      <c r="A244" s="473" t="s">
        <v>2172</v>
      </c>
      <c r="B244" s="473"/>
      <c r="C244" s="473"/>
      <c r="D244" s="473"/>
      <c r="E244" s="473"/>
      <c r="F244" s="474" t="s">
        <v>3481</v>
      </c>
      <c r="G244" s="473" t="s">
        <v>202</v>
      </c>
      <c r="H244" s="473" t="s">
        <v>259</v>
      </c>
      <c r="I244" s="478">
        <v>43830</v>
      </c>
      <c r="J244" s="473" t="s">
        <v>3482</v>
      </c>
      <c r="K244" s="473" t="s">
        <v>3483</v>
      </c>
      <c r="L244" s="473" t="s">
        <v>3257</v>
      </c>
      <c r="M244" s="473" t="s">
        <v>3484</v>
      </c>
      <c r="N244" s="473">
        <v>25</v>
      </c>
      <c r="O244" s="473" t="s">
        <v>10</v>
      </c>
      <c r="P244" s="473">
        <v>32.33</v>
      </c>
      <c r="Q244" s="473" t="s">
        <v>387</v>
      </c>
      <c r="R244" s="473" t="s">
        <v>3007</v>
      </c>
      <c r="S244" s="473" t="s">
        <v>445</v>
      </c>
      <c r="T244" s="473" t="s">
        <v>1044</v>
      </c>
      <c r="U244" s="473" t="s">
        <v>2168</v>
      </c>
      <c r="V244" s="473" t="s">
        <v>61</v>
      </c>
      <c r="W244" s="473" t="s">
        <v>240</v>
      </c>
      <c r="X244" s="473" t="s">
        <v>302</v>
      </c>
      <c r="Y244" s="473">
        <v>29.35</v>
      </c>
      <c r="Z244" s="473">
        <f t="shared" si="3"/>
        <v>32.33</v>
      </c>
    </row>
    <row r="245" spans="1:26">
      <c r="A245" s="473" t="s">
        <v>2172</v>
      </c>
      <c r="B245" s="473"/>
      <c r="C245" s="473"/>
      <c r="D245" s="473"/>
      <c r="E245" s="473"/>
      <c r="F245" s="474" t="s">
        <v>3485</v>
      </c>
      <c r="G245" s="473" t="s">
        <v>202</v>
      </c>
      <c r="H245" s="473" t="s">
        <v>259</v>
      </c>
      <c r="I245" s="478">
        <v>43830</v>
      </c>
      <c r="J245" s="473" t="s">
        <v>3486</v>
      </c>
      <c r="K245" s="473" t="s">
        <v>3487</v>
      </c>
      <c r="L245" s="473" t="s">
        <v>3257</v>
      </c>
      <c r="M245" s="473" t="s">
        <v>3488</v>
      </c>
      <c r="N245" s="473">
        <v>15.83</v>
      </c>
      <c r="O245" s="473" t="s">
        <v>10</v>
      </c>
      <c r="P245" s="473">
        <v>20.47</v>
      </c>
      <c r="Q245" s="473" t="s">
        <v>391</v>
      </c>
      <c r="R245" s="473" t="s">
        <v>3009</v>
      </c>
      <c r="S245" s="473" t="s">
        <v>445</v>
      </c>
      <c r="T245" s="473" t="s">
        <v>1044</v>
      </c>
      <c r="U245" s="473" t="s">
        <v>2168</v>
      </c>
      <c r="V245" s="473" t="s">
        <v>61</v>
      </c>
      <c r="W245" s="473" t="s">
        <v>240</v>
      </c>
      <c r="X245" s="473" t="s">
        <v>302</v>
      </c>
      <c r="Y245" s="473">
        <v>18.579999999999998</v>
      </c>
      <c r="Z245" s="473">
        <f t="shared" si="3"/>
        <v>20.47</v>
      </c>
    </row>
    <row r="246" spans="1:26">
      <c r="A246" s="473" t="s">
        <v>2172</v>
      </c>
      <c r="B246" s="473"/>
      <c r="C246" s="473"/>
      <c r="D246" s="473"/>
      <c r="E246" s="473"/>
      <c r="F246" s="474" t="s">
        <v>3489</v>
      </c>
      <c r="G246" s="473" t="s">
        <v>202</v>
      </c>
      <c r="H246" s="473" t="s">
        <v>259</v>
      </c>
      <c r="I246" s="478">
        <v>43830</v>
      </c>
      <c r="J246" s="473" t="s">
        <v>3490</v>
      </c>
      <c r="K246" s="473" t="s">
        <v>3491</v>
      </c>
      <c r="L246" s="473" t="s">
        <v>3257</v>
      </c>
      <c r="M246" s="473" t="s">
        <v>3492</v>
      </c>
      <c r="N246" s="473">
        <v>2.64</v>
      </c>
      <c r="O246" s="473" t="s">
        <v>10</v>
      </c>
      <c r="P246" s="473">
        <v>3.41</v>
      </c>
      <c r="Q246" s="473" t="s">
        <v>3493</v>
      </c>
      <c r="R246" s="473" t="s">
        <v>3494</v>
      </c>
      <c r="S246" s="473" t="s">
        <v>445</v>
      </c>
      <c r="T246" s="473" t="s">
        <v>1044</v>
      </c>
      <c r="U246" s="473" t="s">
        <v>2168</v>
      </c>
      <c r="V246" s="473" t="s">
        <v>61</v>
      </c>
      <c r="W246" s="473" t="s">
        <v>240</v>
      </c>
      <c r="X246" s="473" t="s">
        <v>302</v>
      </c>
      <c r="Y246" s="473">
        <v>3.1</v>
      </c>
      <c r="Z246" s="473">
        <f t="shared" si="3"/>
        <v>3.41</v>
      </c>
    </row>
    <row r="247" spans="1:26">
      <c r="A247" s="473" t="s">
        <v>2172</v>
      </c>
      <c r="B247" s="473"/>
      <c r="C247" s="473"/>
      <c r="D247" s="473"/>
      <c r="E247" s="473"/>
      <c r="F247" s="474" t="s">
        <v>3495</v>
      </c>
      <c r="G247" s="473" t="s">
        <v>202</v>
      </c>
      <c r="H247" s="473" t="s">
        <v>259</v>
      </c>
      <c r="I247" s="478">
        <v>43830</v>
      </c>
      <c r="J247" s="473" t="s">
        <v>3496</v>
      </c>
      <c r="K247" s="473" t="s">
        <v>3497</v>
      </c>
      <c r="L247" s="473" t="s">
        <v>3257</v>
      </c>
      <c r="M247" s="473" t="s">
        <v>3498</v>
      </c>
      <c r="N247" s="473">
        <v>0.7</v>
      </c>
      <c r="O247" s="473" t="s">
        <v>10</v>
      </c>
      <c r="P247" s="473">
        <v>0.91</v>
      </c>
      <c r="Q247" s="473" t="s">
        <v>387</v>
      </c>
      <c r="R247" s="473" t="s">
        <v>3007</v>
      </c>
      <c r="S247" s="473" t="s">
        <v>445</v>
      </c>
      <c r="T247" s="473" t="s">
        <v>1044</v>
      </c>
      <c r="U247" s="473" t="s">
        <v>2168</v>
      </c>
      <c r="V247" s="473" t="s">
        <v>61</v>
      </c>
      <c r="W247" s="473" t="s">
        <v>240</v>
      </c>
      <c r="X247" s="473" t="s">
        <v>302</v>
      </c>
      <c r="Y247" s="473">
        <v>0.82</v>
      </c>
      <c r="Z247" s="473">
        <f t="shared" si="3"/>
        <v>0.91</v>
      </c>
    </row>
    <row r="248" spans="1:26">
      <c r="A248" s="473" t="s">
        <v>2172</v>
      </c>
      <c r="B248" s="473"/>
      <c r="C248" s="473"/>
      <c r="D248" s="473"/>
      <c r="E248" s="473"/>
      <c r="F248" s="474" t="s">
        <v>3499</v>
      </c>
      <c r="G248" s="473" t="s">
        <v>202</v>
      </c>
      <c r="H248" s="473" t="s">
        <v>259</v>
      </c>
      <c r="I248" s="478">
        <v>43830</v>
      </c>
      <c r="J248" s="473" t="s">
        <v>3496</v>
      </c>
      <c r="K248" s="473" t="s">
        <v>3497</v>
      </c>
      <c r="L248" s="473" t="s">
        <v>3257</v>
      </c>
      <c r="M248" s="473" t="s">
        <v>3500</v>
      </c>
      <c r="N248" s="473">
        <v>0.7</v>
      </c>
      <c r="O248" s="473" t="s">
        <v>10</v>
      </c>
      <c r="P248" s="473">
        <v>0.91</v>
      </c>
      <c r="Q248" s="473" t="s">
        <v>387</v>
      </c>
      <c r="R248" s="473" t="s">
        <v>3007</v>
      </c>
      <c r="S248" s="473" t="s">
        <v>445</v>
      </c>
      <c r="T248" s="473" t="s">
        <v>1044</v>
      </c>
      <c r="U248" s="473" t="s">
        <v>2168</v>
      </c>
      <c r="V248" s="473" t="s">
        <v>61</v>
      </c>
      <c r="W248" s="473" t="s">
        <v>240</v>
      </c>
      <c r="X248" s="473" t="s">
        <v>302</v>
      </c>
      <c r="Y248" s="473">
        <v>0.82</v>
      </c>
      <c r="Z248" s="473">
        <f t="shared" si="3"/>
        <v>0.91</v>
      </c>
    </row>
    <row r="249" spans="1:26">
      <c r="A249" s="473" t="s">
        <v>2172</v>
      </c>
      <c r="B249" s="473"/>
      <c r="C249" s="473"/>
      <c r="D249" s="473"/>
      <c r="E249" s="473"/>
      <c r="F249" s="474" t="s">
        <v>3501</v>
      </c>
      <c r="G249" s="473" t="s">
        <v>202</v>
      </c>
      <c r="H249" s="473" t="s">
        <v>259</v>
      </c>
      <c r="I249" s="478">
        <v>43830</v>
      </c>
      <c r="J249" s="473" t="s">
        <v>3502</v>
      </c>
      <c r="K249" s="473" t="s">
        <v>3497</v>
      </c>
      <c r="L249" s="473" t="s">
        <v>3257</v>
      </c>
      <c r="M249" s="473" t="s">
        <v>3503</v>
      </c>
      <c r="N249" s="473">
        <v>0.18</v>
      </c>
      <c r="O249" s="473" t="s">
        <v>10</v>
      </c>
      <c r="P249" s="473">
        <v>0.23</v>
      </c>
      <c r="Q249" s="473" t="s">
        <v>394</v>
      </c>
      <c r="R249" s="473" t="s">
        <v>2399</v>
      </c>
      <c r="S249" s="473" t="s">
        <v>445</v>
      </c>
      <c r="T249" s="473" t="s">
        <v>3504</v>
      </c>
      <c r="U249" s="473" t="s">
        <v>2168</v>
      </c>
      <c r="V249" s="473" t="s">
        <v>61</v>
      </c>
      <c r="W249" s="473" t="s">
        <v>240</v>
      </c>
      <c r="X249" s="473" t="s">
        <v>302</v>
      </c>
      <c r="Y249" s="473">
        <v>0.21</v>
      </c>
      <c r="Z249" s="473">
        <f t="shared" si="3"/>
        <v>0.23</v>
      </c>
    </row>
    <row r="250" spans="1:26">
      <c r="A250" s="473" t="s">
        <v>2172</v>
      </c>
      <c r="B250" s="473"/>
      <c r="C250" s="473"/>
      <c r="D250" s="473"/>
      <c r="E250" s="473"/>
      <c r="F250" s="474" t="s">
        <v>3540</v>
      </c>
      <c r="G250" s="473" t="s">
        <v>203</v>
      </c>
      <c r="H250" s="473" t="s">
        <v>259</v>
      </c>
      <c r="I250" s="478">
        <v>43769</v>
      </c>
      <c r="J250" s="473" t="s">
        <v>3034</v>
      </c>
      <c r="K250" s="473" t="s">
        <v>3035</v>
      </c>
      <c r="L250" s="473" t="s">
        <v>2176</v>
      </c>
      <c r="M250" s="473" t="s">
        <v>3541</v>
      </c>
      <c r="N250" s="473">
        <v>14.97</v>
      </c>
      <c r="O250" s="473" t="s">
        <v>10</v>
      </c>
      <c r="P250" s="473">
        <v>18.41</v>
      </c>
      <c r="Q250" s="473" t="s">
        <v>387</v>
      </c>
      <c r="R250" s="473" t="s">
        <v>3007</v>
      </c>
      <c r="S250" s="473" t="s">
        <v>445</v>
      </c>
      <c r="T250" s="473" t="s">
        <v>429</v>
      </c>
      <c r="U250" s="473" t="s">
        <v>2168</v>
      </c>
      <c r="V250" s="473" t="s">
        <v>61</v>
      </c>
      <c r="W250" s="473" t="s">
        <v>240</v>
      </c>
      <c r="X250" s="473" t="s">
        <v>302</v>
      </c>
      <c r="Y250" s="473">
        <v>16.86</v>
      </c>
      <c r="Z250" s="473">
        <f t="shared" si="3"/>
        <v>18.41</v>
      </c>
    </row>
    <row r="251" spans="1:26">
      <c r="A251" s="473" t="s">
        <v>2172</v>
      </c>
      <c r="B251" s="473"/>
      <c r="C251" s="473"/>
      <c r="D251" s="473"/>
      <c r="E251" s="473"/>
      <c r="F251" s="474" t="s">
        <v>3542</v>
      </c>
      <c r="G251" s="473" t="s">
        <v>203</v>
      </c>
      <c r="H251" s="473" t="s">
        <v>259</v>
      </c>
      <c r="I251" s="478">
        <v>43769</v>
      </c>
      <c r="J251" s="473" t="s">
        <v>3038</v>
      </c>
      <c r="K251" s="473" t="s">
        <v>2258</v>
      </c>
      <c r="L251" s="473" t="s">
        <v>2176</v>
      </c>
      <c r="M251" s="473" t="s">
        <v>3543</v>
      </c>
      <c r="N251" s="473">
        <v>2.14</v>
      </c>
      <c r="O251" s="473" t="s">
        <v>10</v>
      </c>
      <c r="P251" s="473">
        <v>2.63</v>
      </c>
      <c r="Q251" s="473" t="s">
        <v>387</v>
      </c>
      <c r="R251" s="473" t="s">
        <v>3007</v>
      </c>
      <c r="S251" s="473" t="s">
        <v>307</v>
      </c>
      <c r="T251" s="473" t="s">
        <v>429</v>
      </c>
      <c r="U251" s="473" t="s">
        <v>2168</v>
      </c>
      <c r="V251" s="473" t="s">
        <v>61</v>
      </c>
      <c r="W251" s="473" t="s">
        <v>240</v>
      </c>
      <c r="X251" s="473" t="s">
        <v>302</v>
      </c>
      <c r="Y251" s="473">
        <v>2.41</v>
      </c>
      <c r="Z251" s="473">
        <f t="shared" si="3"/>
        <v>2.63</v>
      </c>
    </row>
    <row r="252" spans="1:26">
      <c r="A252" s="473" t="s">
        <v>2172</v>
      </c>
      <c r="B252" s="473"/>
      <c r="C252" s="473"/>
      <c r="D252" s="473"/>
      <c r="E252" s="473"/>
      <c r="F252" s="474" t="s">
        <v>3544</v>
      </c>
      <c r="G252" s="473" t="s">
        <v>203</v>
      </c>
      <c r="H252" s="473" t="s">
        <v>259</v>
      </c>
      <c r="I252" s="478">
        <v>43769</v>
      </c>
      <c r="J252" s="473" t="s">
        <v>3041</v>
      </c>
      <c r="K252" s="473" t="s">
        <v>2258</v>
      </c>
      <c r="L252" s="473" t="s">
        <v>2176</v>
      </c>
      <c r="M252" s="473" t="s">
        <v>3545</v>
      </c>
      <c r="N252" s="473">
        <v>2.35</v>
      </c>
      <c r="O252" s="473" t="s">
        <v>10</v>
      </c>
      <c r="P252" s="473">
        <v>2.89</v>
      </c>
      <c r="Q252" s="473" t="s">
        <v>391</v>
      </c>
      <c r="R252" s="473" t="s">
        <v>3009</v>
      </c>
      <c r="S252" s="473" t="s">
        <v>307</v>
      </c>
      <c r="T252" s="473" t="s">
        <v>429</v>
      </c>
      <c r="U252" s="473" t="s">
        <v>2168</v>
      </c>
      <c r="V252" s="473" t="s">
        <v>61</v>
      </c>
      <c r="W252" s="473" t="s">
        <v>240</v>
      </c>
      <c r="X252" s="473" t="s">
        <v>302</v>
      </c>
      <c r="Y252" s="473">
        <v>2.65</v>
      </c>
      <c r="Z252" s="473">
        <f t="shared" si="3"/>
        <v>2.89</v>
      </c>
    </row>
    <row r="253" spans="1:26">
      <c r="A253" s="473" t="s">
        <v>2172</v>
      </c>
      <c r="B253" s="473"/>
      <c r="C253" s="473"/>
      <c r="D253" s="473"/>
      <c r="E253" s="473"/>
      <c r="F253" s="474" t="s">
        <v>3546</v>
      </c>
      <c r="G253" s="473" t="s">
        <v>203</v>
      </c>
      <c r="H253" s="473" t="s">
        <v>259</v>
      </c>
      <c r="I253" s="478">
        <v>43769</v>
      </c>
      <c r="J253" s="473" t="s">
        <v>2740</v>
      </c>
      <c r="K253" s="473" t="s">
        <v>2258</v>
      </c>
      <c r="L253" s="473" t="s">
        <v>2176</v>
      </c>
      <c r="M253" s="473" t="s">
        <v>431</v>
      </c>
      <c r="N253" s="473">
        <v>0.02</v>
      </c>
      <c r="O253" s="473" t="s">
        <v>10</v>
      </c>
      <c r="P253" s="473">
        <v>0.03</v>
      </c>
      <c r="Q253" s="473" t="s">
        <v>394</v>
      </c>
      <c r="R253" s="473" t="s">
        <v>2399</v>
      </c>
      <c r="S253" s="473" t="s">
        <v>307</v>
      </c>
      <c r="T253" s="473" t="s">
        <v>429</v>
      </c>
      <c r="U253" s="473" t="s">
        <v>2168</v>
      </c>
      <c r="V253" s="473" t="s">
        <v>61</v>
      </c>
      <c r="W253" s="473" t="s">
        <v>240</v>
      </c>
      <c r="X253" s="473" t="s">
        <v>302</v>
      </c>
      <c r="Y253" s="473">
        <v>0.02</v>
      </c>
      <c r="Z253" s="473">
        <f t="shared" si="3"/>
        <v>0.03</v>
      </c>
    </row>
    <row r="254" spans="1:26">
      <c r="A254" s="473" t="s">
        <v>2172</v>
      </c>
      <c r="B254" s="473"/>
      <c r="C254" s="473"/>
      <c r="D254" s="473"/>
      <c r="E254" s="473"/>
      <c r="F254" s="474" t="s">
        <v>3547</v>
      </c>
      <c r="G254" s="473" t="s">
        <v>203</v>
      </c>
      <c r="H254" s="473" t="s">
        <v>259</v>
      </c>
      <c r="I254" s="478">
        <v>43769</v>
      </c>
      <c r="J254" s="473" t="s">
        <v>3043</v>
      </c>
      <c r="K254" s="473" t="s">
        <v>2258</v>
      </c>
      <c r="L254" s="473" t="s">
        <v>2176</v>
      </c>
      <c r="M254" s="473" t="s">
        <v>3548</v>
      </c>
      <c r="N254" s="473">
        <v>0.39</v>
      </c>
      <c r="O254" s="473" t="s">
        <v>10</v>
      </c>
      <c r="P254" s="473">
        <v>0.48</v>
      </c>
      <c r="Q254" s="473" t="s">
        <v>394</v>
      </c>
      <c r="R254" s="473" t="s">
        <v>2399</v>
      </c>
      <c r="S254" s="473" t="s">
        <v>307</v>
      </c>
      <c r="T254" s="473" t="s">
        <v>429</v>
      </c>
      <c r="U254" s="473" t="s">
        <v>2168</v>
      </c>
      <c r="V254" s="473" t="s">
        <v>61</v>
      </c>
      <c r="W254" s="473" t="s">
        <v>240</v>
      </c>
      <c r="X254" s="473" t="s">
        <v>302</v>
      </c>
      <c r="Y254" s="473">
        <v>0.44</v>
      </c>
      <c r="Z254" s="473">
        <f t="shared" si="3"/>
        <v>0.48</v>
      </c>
    </row>
    <row r="255" spans="1:26">
      <c r="A255" s="473" t="s">
        <v>2172</v>
      </c>
      <c r="B255" s="473"/>
      <c r="C255" s="473"/>
      <c r="D255" s="473"/>
      <c r="E255" s="473"/>
      <c r="F255" s="474" t="s">
        <v>3549</v>
      </c>
      <c r="G255" s="473" t="s">
        <v>203</v>
      </c>
      <c r="H255" s="473" t="s">
        <v>259</v>
      </c>
      <c r="I255" s="478">
        <v>43799</v>
      </c>
      <c r="J255" s="473" t="s">
        <v>2274</v>
      </c>
      <c r="K255" s="473" t="s">
        <v>3054</v>
      </c>
      <c r="L255" s="473" t="s">
        <v>2270</v>
      </c>
      <c r="M255" s="473" t="s">
        <v>431</v>
      </c>
      <c r="N255" s="473">
        <v>0.13</v>
      </c>
      <c r="O255" s="473" t="s">
        <v>10</v>
      </c>
      <c r="P255" s="473">
        <v>0.17</v>
      </c>
      <c r="Q255" s="473" t="s">
        <v>394</v>
      </c>
      <c r="R255" s="473" t="s">
        <v>2399</v>
      </c>
      <c r="S255" s="473" t="s">
        <v>307</v>
      </c>
      <c r="T255" s="473" t="s">
        <v>429</v>
      </c>
      <c r="U255" s="473" t="s">
        <v>2168</v>
      </c>
      <c r="V255" s="473" t="s">
        <v>61</v>
      </c>
      <c r="W255" s="473" t="s">
        <v>240</v>
      </c>
      <c r="X255" s="473" t="s">
        <v>302</v>
      </c>
      <c r="Y255" s="473">
        <v>0.15</v>
      </c>
      <c r="Z255" s="473">
        <f t="shared" si="3"/>
        <v>0.17</v>
      </c>
    </row>
    <row r="256" spans="1:26">
      <c r="A256" s="473" t="s">
        <v>2172</v>
      </c>
      <c r="B256" s="473"/>
      <c r="C256" s="473"/>
      <c r="D256" s="473"/>
      <c r="E256" s="473"/>
      <c r="F256" s="474" t="s">
        <v>3550</v>
      </c>
      <c r="G256" s="473" t="s">
        <v>203</v>
      </c>
      <c r="H256" s="473" t="s">
        <v>259</v>
      </c>
      <c r="I256" s="478">
        <v>43830</v>
      </c>
      <c r="J256" s="473" t="s">
        <v>3056</v>
      </c>
      <c r="K256" s="473" t="s">
        <v>3551</v>
      </c>
      <c r="L256" s="473" t="s">
        <v>2397</v>
      </c>
      <c r="M256" s="473" t="s">
        <v>3552</v>
      </c>
      <c r="N256" s="473">
        <v>259.08999999999997</v>
      </c>
      <c r="O256" s="473" t="s">
        <v>10</v>
      </c>
      <c r="P256" s="473">
        <v>335.07</v>
      </c>
      <c r="Q256" s="473" t="s">
        <v>387</v>
      </c>
      <c r="R256" s="473" t="s">
        <v>3007</v>
      </c>
      <c r="S256" s="473" t="s">
        <v>307</v>
      </c>
      <c r="T256" s="473" t="s">
        <v>429</v>
      </c>
      <c r="U256" s="473" t="s">
        <v>2168</v>
      </c>
      <c r="V256" s="473" t="s">
        <v>61</v>
      </c>
      <c r="W256" s="473" t="s">
        <v>240</v>
      </c>
      <c r="X256" s="473" t="s">
        <v>302</v>
      </c>
      <c r="Y256" s="473">
        <v>304.17</v>
      </c>
      <c r="Z256" s="473">
        <f t="shared" si="3"/>
        <v>335.07</v>
      </c>
    </row>
    <row r="257" spans="1:26">
      <c r="A257" s="473" t="s">
        <v>2172</v>
      </c>
      <c r="B257" s="473"/>
      <c r="C257" s="473"/>
      <c r="D257" s="473"/>
      <c r="E257" s="473"/>
      <c r="F257" s="474" t="s">
        <v>3553</v>
      </c>
      <c r="G257" s="473" t="s">
        <v>203</v>
      </c>
      <c r="H257" s="473" t="s">
        <v>259</v>
      </c>
      <c r="I257" s="478">
        <v>43830</v>
      </c>
      <c r="J257" s="473" t="s">
        <v>3060</v>
      </c>
      <c r="K257" s="473" t="s">
        <v>3061</v>
      </c>
      <c r="L257" s="473" t="s">
        <v>2397</v>
      </c>
      <c r="M257" s="473" t="s">
        <v>3554</v>
      </c>
      <c r="N257" s="473">
        <v>49.09</v>
      </c>
      <c r="O257" s="473" t="s">
        <v>10</v>
      </c>
      <c r="P257" s="473">
        <v>63.48</v>
      </c>
      <c r="Q257" s="473" t="s">
        <v>391</v>
      </c>
      <c r="R257" s="473" t="s">
        <v>3009</v>
      </c>
      <c r="S257" s="473" t="s">
        <v>307</v>
      </c>
      <c r="T257" s="473" t="s">
        <v>429</v>
      </c>
      <c r="U257" s="473" t="s">
        <v>2168</v>
      </c>
      <c r="V257" s="473" t="s">
        <v>61</v>
      </c>
      <c r="W257" s="473" t="s">
        <v>240</v>
      </c>
      <c r="X257" s="473" t="s">
        <v>302</v>
      </c>
      <c r="Y257" s="473">
        <v>57.63</v>
      </c>
      <c r="Z257" s="473">
        <f t="shared" si="3"/>
        <v>63.48</v>
      </c>
    </row>
    <row r="258" spans="1:26">
      <c r="A258" s="473" t="s">
        <v>2172</v>
      </c>
      <c r="B258" s="473"/>
      <c r="C258" s="473"/>
      <c r="D258" s="473"/>
      <c r="E258" s="473"/>
      <c r="F258" s="474" t="s">
        <v>3555</v>
      </c>
      <c r="G258" s="473" t="s">
        <v>203</v>
      </c>
      <c r="H258" s="473" t="s">
        <v>259</v>
      </c>
      <c r="I258" s="478">
        <v>43830</v>
      </c>
      <c r="J258" s="473" t="s">
        <v>3064</v>
      </c>
      <c r="K258" s="473" t="s">
        <v>3065</v>
      </c>
      <c r="L258" s="473" t="s">
        <v>2397</v>
      </c>
      <c r="M258" s="473" t="s">
        <v>3556</v>
      </c>
      <c r="N258" s="473">
        <v>8.18</v>
      </c>
      <c r="O258" s="473" t="s">
        <v>10</v>
      </c>
      <c r="P258" s="473">
        <v>10.58</v>
      </c>
      <c r="Q258" s="473" t="s">
        <v>394</v>
      </c>
      <c r="R258" s="473" t="s">
        <v>2399</v>
      </c>
      <c r="S258" s="473" t="s">
        <v>307</v>
      </c>
      <c r="T258" s="473" t="s">
        <v>429</v>
      </c>
      <c r="U258" s="473" t="s">
        <v>2168</v>
      </c>
      <c r="V258" s="473" t="s">
        <v>61</v>
      </c>
      <c r="W258" s="473" t="s">
        <v>240</v>
      </c>
      <c r="X258" s="473" t="s">
        <v>302</v>
      </c>
      <c r="Y258" s="473">
        <v>9.6</v>
      </c>
      <c r="Z258" s="473">
        <f t="shared" si="3"/>
        <v>10.58</v>
      </c>
    </row>
    <row r="259" spans="1:26">
      <c r="A259" s="473" t="s">
        <v>2172</v>
      </c>
      <c r="B259" s="473"/>
      <c r="C259" s="473"/>
      <c r="D259" s="473"/>
      <c r="E259" s="473"/>
      <c r="F259" s="474" t="s">
        <v>3557</v>
      </c>
      <c r="G259" s="473" t="s">
        <v>203</v>
      </c>
      <c r="H259" s="473" t="s">
        <v>259</v>
      </c>
      <c r="I259" s="478">
        <v>43830</v>
      </c>
      <c r="J259" s="473" t="s">
        <v>3068</v>
      </c>
      <c r="K259" s="473" t="s">
        <v>3558</v>
      </c>
      <c r="L259" s="473" t="s">
        <v>2397</v>
      </c>
      <c r="M259" s="473" t="s">
        <v>428</v>
      </c>
      <c r="N259" s="473">
        <v>80.89</v>
      </c>
      <c r="O259" s="473" t="s">
        <v>10</v>
      </c>
      <c r="P259" s="473">
        <v>104.61</v>
      </c>
      <c r="Q259" s="473" t="s">
        <v>387</v>
      </c>
      <c r="R259" s="473" t="s">
        <v>3007</v>
      </c>
      <c r="S259" s="473" t="s">
        <v>307</v>
      </c>
      <c r="T259" s="473" t="s">
        <v>429</v>
      </c>
      <c r="U259" s="473" t="s">
        <v>2168</v>
      </c>
      <c r="V259" s="473" t="s">
        <v>61</v>
      </c>
      <c r="W259" s="473" t="s">
        <v>240</v>
      </c>
      <c r="X259" s="473" t="s">
        <v>302</v>
      </c>
      <c r="Y259" s="473">
        <v>94.96</v>
      </c>
      <c r="Z259" s="473">
        <f t="shared" si="3"/>
        <v>104.61</v>
      </c>
    </row>
    <row r="260" spans="1:26">
      <c r="A260" s="473" t="s">
        <v>2172</v>
      </c>
      <c r="B260" s="473"/>
      <c r="C260" s="473"/>
      <c r="D260" s="473"/>
      <c r="E260" s="473"/>
      <c r="F260" s="474" t="s">
        <v>3559</v>
      </c>
      <c r="G260" s="473" t="s">
        <v>203</v>
      </c>
      <c r="H260" s="473" t="s">
        <v>259</v>
      </c>
      <c r="I260" s="478">
        <v>43830</v>
      </c>
      <c r="J260" s="473" t="s">
        <v>3071</v>
      </c>
      <c r="K260" s="473" t="s">
        <v>3072</v>
      </c>
      <c r="L260" s="473" t="s">
        <v>2397</v>
      </c>
      <c r="M260" s="473" t="s">
        <v>430</v>
      </c>
      <c r="N260" s="473">
        <v>11.18</v>
      </c>
      <c r="O260" s="473" t="s">
        <v>10</v>
      </c>
      <c r="P260" s="473">
        <v>14.46</v>
      </c>
      <c r="Q260" s="473" t="s">
        <v>391</v>
      </c>
      <c r="R260" s="473" t="s">
        <v>3009</v>
      </c>
      <c r="S260" s="473" t="s">
        <v>307</v>
      </c>
      <c r="T260" s="473" t="s">
        <v>429</v>
      </c>
      <c r="U260" s="473" t="s">
        <v>2168</v>
      </c>
      <c r="V260" s="473" t="s">
        <v>61</v>
      </c>
      <c r="W260" s="473" t="s">
        <v>240</v>
      </c>
      <c r="X260" s="473" t="s">
        <v>302</v>
      </c>
      <c r="Y260" s="473">
        <v>13.13</v>
      </c>
      <c r="Z260" s="473">
        <f t="shared" si="3"/>
        <v>14.46</v>
      </c>
    </row>
    <row r="261" spans="1:26">
      <c r="A261" s="473" t="s">
        <v>2172</v>
      </c>
      <c r="B261" s="473"/>
      <c r="C261" s="473"/>
      <c r="D261" s="473"/>
      <c r="E261" s="473"/>
      <c r="F261" s="474" t="s">
        <v>3560</v>
      </c>
      <c r="G261" s="473" t="s">
        <v>203</v>
      </c>
      <c r="H261" s="473" t="s">
        <v>259</v>
      </c>
      <c r="I261" s="478">
        <v>43830</v>
      </c>
      <c r="J261" s="473" t="s">
        <v>3074</v>
      </c>
      <c r="K261" s="473" t="s">
        <v>3075</v>
      </c>
      <c r="L261" s="473" t="s">
        <v>2397</v>
      </c>
      <c r="M261" s="473" t="s">
        <v>432</v>
      </c>
      <c r="N261" s="473">
        <v>1.86</v>
      </c>
      <c r="O261" s="473" t="s">
        <v>10</v>
      </c>
      <c r="P261" s="473">
        <v>2.41</v>
      </c>
      <c r="Q261" s="473" t="s">
        <v>394</v>
      </c>
      <c r="R261" s="473" t="s">
        <v>2399</v>
      </c>
      <c r="S261" s="473" t="s">
        <v>307</v>
      </c>
      <c r="T261" s="473" t="s">
        <v>429</v>
      </c>
      <c r="U261" s="473" t="s">
        <v>2168</v>
      </c>
      <c r="V261" s="473" t="s">
        <v>61</v>
      </c>
      <c r="W261" s="473" t="s">
        <v>240</v>
      </c>
      <c r="X261" s="473" t="s">
        <v>302</v>
      </c>
      <c r="Y261" s="473">
        <v>2.1800000000000002</v>
      </c>
      <c r="Z261" s="473">
        <f t="shared" si="3"/>
        <v>2.41</v>
      </c>
    </row>
    <row r="262" spans="1:26">
      <c r="A262" s="473" t="s">
        <v>2172</v>
      </c>
      <c r="B262" s="473"/>
      <c r="C262" s="473"/>
      <c r="D262" s="473"/>
      <c r="E262" s="473"/>
      <c r="F262" s="474" t="s">
        <v>3561</v>
      </c>
      <c r="G262" s="473" t="s">
        <v>203</v>
      </c>
      <c r="H262" s="473" t="s">
        <v>259</v>
      </c>
      <c r="I262" s="478">
        <v>43830</v>
      </c>
      <c r="J262" s="473" t="s">
        <v>2395</v>
      </c>
      <c r="K262" s="473" t="s">
        <v>2396</v>
      </c>
      <c r="L262" s="473" t="s">
        <v>2397</v>
      </c>
      <c r="M262" s="473" t="s">
        <v>431</v>
      </c>
      <c r="N262" s="473">
        <v>0.53</v>
      </c>
      <c r="O262" s="473" t="s">
        <v>10</v>
      </c>
      <c r="P262" s="473">
        <v>0.69</v>
      </c>
      <c r="Q262" s="473" t="s">
        <v>394</v>
      </c>
      <c r="R262" s="473" t="s">
        <v>2399</v>
      </c>
      <c r="S262" s="473" t="s">
        <v>307</v>
      </c>
      <c r="T262" s="473" t="s">
        <v>429</v>
      </c>
      <c r="U262" s="473" t="s">
        <v>2168</v>
      </c>
      <c r="V262" s="473" t="s">
        <v>61</v>
      </c>
      <c r="W262" s="473" t="s">
        <v>240</v>
      </c>
      <c r="X262" s="473" t="s">
        <v>302</v>
      </c>
      <c r="Y262" s="473">
        <v>0.62</v>
      </c>
      <c r="Z262" s="473">
        <f t="shared" ref="Z262:Z325" si="4">P262</f>
        <v>0.69</v>
      </c>
    </row>
    <row r="263" spans="1:26">
      <c r="A263" s="473" t="s">
        <v>2172</v>
      </c>
      <c r="B263" s="473"/>
      <c r="C263" s="473"/>
      <c r="D263" s="473"/>
      <c r="E263" s="473"/>
      <c r="F263" s="474" t="s">
        <v>3562</v>
      </c>
      <c r="G263" s="473" t="s">
        <v>203</v>
      </c>
      <c r="H263" s="473" t="s">
        <v>259</v>
      </c>
      <c r="I263" s="478">
        <v>43830</v>
      </c>
      <c r="J263" s="473" t="s">
        <v>2395</v>
      </c>
      <c r="K263" s="473" t="s">
        <v>3078</v>
      </c>
      <c r="L263" s="473" t="s">
        <v>2397</v>
      </c>
      <c r="M263" s="473" t="s">
        <v>431</v>
      </c>
      <c r="N263" s="473">
        <v>0.37</v>
      </c>
      <c r="O263" s="473" t="s">
        <v>10</v>
      </c>
      <c r="P263" s="473">
        <v>0.48</v>
      </c>
      <c r="Q263" s="473" t="s">
        <v>394</v>
      </c>
      <c r="R263" s="473" t="s">
        <v>2399</v>
      </c>
      <c r="S263" s="473" t="s">
        <v>307</v>
      </c>
      <c r="T263" s="473" t="s">
        <v>429</v>
      </c>
      <c r="U263" s="473" t="s">
        <v>2168</v>
      </c>
      <c r="V263" s="473" t="s">
        <v>61</v>
      </c>
      <c r="W263" s="473" t="s">
        <v>240</v>
      </c>
      <c r="X263" s="473" t="s">
        <v>302</v>
      </c>
      <c r="Y263" s="473">
        <v>0.43</v>
      </c>
      <c r="Z263" s="473">
        <f t="shared" si="4"/>
        <v>0.48</v>
      </c>
    </row>
    <row r="264" spans="1:26">
      <c r="A264" s="473" t="s">
        <v>2172</v>
      </c>
      <c r="B264" s="473"/>
      <c r="C264" s="473"/>
      <c r="D264" s="473"/>
      <c r="E264" s="473"/>
      <c r="F264" s="474" t="s">
        <v>3599</v>
      </c>
      <c r="G264" s="473" t="s">
        <v>204</v>
      </c>
      <c r="H264" s="473" t="s">
        <v>259</v>
      </c>
      <c r="I264" s="478">
        <v>43769</v>
      </c>
      <c r="J264" s="473" t="s">
        <v>2740</v>
      </c>
      <c r="K264" s="473" t="s">
        <v>2258</v>
      </c>
      <c r="L264" s="473" t="s">
        <v>2176</v>
      </c>
      <c r="M264" s="473" t="s">
        <v>436</v>
      </c>
      <c r="N264" s="473">
        <v>1.02</v>
      </c>
      <c r="O264" s="473" t="s">
        <v>10</v>
      </c>
      <c r="P264" s="473">
        <v>1.25</v>
      </c>
      <c r="Q264" s="473" t="s">
        <v>394</v>
      </c>
      <c r="R264" s="473" t="s">
        <v>2399</v>
      </c>
      <c r="S264" s="473" t="s">
        <v>307</v>
      </c>
      <c r="T264" s="473" t="s">
        <v>947</v>
      </c>
      <c r="U264" s="473" t="s">
        <v>2168</v>
      </c>
      <c r="V264" s="473" t="s">
        <v>61</v>
      </c>
      <c r="W264" s="473" t="s">
        <v>240</v>
      </c>
      <c r="X264" s="473" t="s">
        <v>302</v>
      </c>
      <c r="Y264" s="473">
        <v>1.1499999999999999</v>
      </c>
      <c r="Z264" s="473">
        <f t="shared" si="4"/>
        <v>1.25</v>
      </c>
    </row>
    <row r="265" spans="1:26">
      <c r="A265" s="473" t="s">
        <v>2172</v>
      </c>
      <c r="B265" s="473"/>
      <c r="C265" s="473"/>
      <c r="D265" s="473"/>
      <c r="E265" s="473"/>
      <c r="F265" s="474" t="s">
        <v>3600</v>
      </c>
      <c r="G265" s="473" t="s">
        <v>204</v>
      </c>
      <c r="H265" s="473" t="s">
        <v>259</v>
      </c>
      <c r="I265" s="478">
        <v>43830</v>
      </c>
      <c r="J265" s="473" t="s">
        <v>3056</v>
      </c>
      <c r="K265" s="473" t="s">
        <v>3601</v>
      </c>
      <c r="L265" s="473" t="s">
        <v>2397</v>
      </c>
      <c r="M265" s="473" t="s">
        <v>3602</v>
      </c>
      <c r="N265" s="473">
        <v>162.58000000000001</v>
      </c>
      <c r="O265" s="473" t="s">
        <v>10</v>
      </c>
      <c r="P265" s="473">
        <v>210.26</v>
      </c>
      <c r="Q265" s="473" t="s">
        <v>387</v>
      </c>
      <c r="R265" s="473" t="s">
        <v>3007</v>
      </c>
      <c r="S265" s="473" t="s">
        <v>307</v>
      </c>
      <c r="T265" s="473" t="s">
        <v>434</v>
      </c>
      <c r="U265" s="473" t="s">
        <v>2168</v>
      </c>
      <c r="V265" s="473" t="s">
        <v>61</v>
      </c>
      <c r="W265" s="473" t="s">
        <v>240</v>
      </c>
      <c r="X265" s="473" t="s">
        <v>302</v>
      </c>
      <c r="Y265" s="473">
        <v>190.87</v>
      </c>
      <c r="Z265" s="473">
        <f t="shared" si="4"/>
        <v>210.26</v>
      </c>
    </row>
    <row r="266" spans="1:26">
      <c r="A266" s="473" t="s">
        <v>2172</v>
      </c>
      <c r="B266" s="473"/>
      <c r="C266" s="473"/>
      <c r="D266" s="473"/>
      <c r="E266" s="473"/>
      <c r="F266" s="474" t="s">
        <v>3603</v>
      </c>
      <c r="G266" s="473" t="s">
        <v>204</v>
      </c>
      <c r="H266" s="473" t="s">
        <v>259</v>
      </c>
      <c r="I266" s="478">
        <v>43830</v>
      </c>
      <c r="J266" s="473" t="s">
        <v>3060</v>
      </c>
      <c r="K266" s="473" t="s">
        <v>3061</v>
      </c>
      <c r="L266" s="473" t="s">
        <v>2397</v>
      </c>
      <c r="M266" s="473" t="s">
        <v>3604</v>
      </c>
      <c r="N266" s="473">
        <v>30.81</v>
      </c>
      <c r="O266" s="473" t="s">
        <v>10</v>
      </c>
      <c r="P266" s="473">
        <v>39.840000000000003</v>
      </c>
      <c r="Q266" s="473" t="s">
        <v>391</v>
      </c>
      <c r="R266" s="473" t="s">
        <v>3009</v>
      </c>
      <c r="S266" s="473" t="s">
        <v>307</v>
      </c>
      <c r="T266" s="473" t="s">
        <v>434</v>
      </c>
      <c r="U266" s="473" t="s">
        <v>2168</v>
      </c>
      <c r="V266" s="473" t="s">
        <v>61</v>
      </c>
      <c r="W266" s="473" t="s">
        <v>240</v>
      </c>
      <c r="X266" s="473" t="s">
        <v>302</v>
      </c>
      <c r="Y266" s="473">
        <v>36.17</v>
      </c>
      <c r="Z266" s="473">
        <f t="shared" si="4"/>
        <v>39.840000000000003</v>
      </c>
    </row>
    <row r="267" spans="1:26">
      <c r="A267" s="473" t="s">
        <v>2172</v>
      </c>
      <c r="B267" s="473"/>
      <c r="C267" s="473"/>
      <c r="D267" s="473"/>
      <c r="E267" s="473"/>
      <c r="F267" s="474" t="s">
        <v>3605</v>
      </c>
      <c r="G267" s="473" t="s">
        <v>204</v>
      </c>
      <c r="H267" s="473" t="s">
        <v>259</v>
      </c>
      <c r="I267" s="478">
        <v>43830</v>
      </c>
      <c r="J267" s="473" t="s">
        <v>2395</v>
      </c>
      <c r="K267" s="473" t="s">
        <v>2396</v>
      </c>
      <c r="L267" s="473" t="s">
        <v>2397</v>
      </c>
      <c r="M267" s="473" t="s">
        <v>436</v>
      </c>
      <c r="N267" s="473">
        <v>0.34</v>
      </c>
      <c r="O267" s="473" t="s">
        <v>10</v>
      </c>
      <c r="P267" s="473">
        <v>0.44</v>
      </c>
      <c r="Q267" s="473" t="s">
        <v>394</v>
      </c>
      <c r="R267" s="473" t="s">
        <v>2399</v>
      </c>
      <c r="S267" s="473" t="s">
        <v>307</v>
      </c>
      <c r="T267" s="473" t="s">
        <v>434</v>
      </c>
      <c r="U267" s="473" t="s">
        <v>2168</v>
      </c>
      <c r="V267" s="473" t="s">
        <v>61</v>
      </c>
      <c r="W267" s="473" t="s">
        <v>240</v>
      </c>
      <c r="X267" s="473" t="s">
        <v>302</v>
      </c>
      <c r="Y267" s="473">
        <v>0.4</v>
      </c>
      <c r="Z267" s="473">
        <f t="shared" si="4"/>
        <v>0.44</v>
      </c>
    </row>
    <row r="268" spans="1:26">
      <c r="A268" s="473" t="s">
        <v>2172</v>
      </c>
      <c r="B268" s="473"/>
      <c r="C268" s="473"/>
      <c r="D268" s="473"/>
      <c r="E268" s="473"/>
      <c r="F268" s="474" t="s">
        <v>3641</v>
      </c>
      <c r="G268" s="473" t="s">
        <v>205</v>
      </c>
      <c r="H268" s="473" t="s">
        <v>259</v>
      </c>
      <c r="I268" s="478">
        <v>43830</v>
      </c>
      <c r="J268" s="473" t="s">
        <v>3056</v>
      </c>
      <c r="K268" s="473" t="s">
        <v>3642</v>
      </c>
      <c r="L268" s="473" t="s">
        <v>2397</v>
      </c>
      <c r="M268" s="473" t="s">
        <v>3643</v>
      </c>
      <c r="N268" s="473">
        <v>107.1</v>
      </c>
      <c r="O268" s="473" t="s">
        <v>10</v>
      </c>
      <c r="P268" s="473">
        <v>138.5</v>
      </c>
      <c r="Q268" s="473" t="s">
        <v>387</v>
      </c>
      <c r="R268" s="473" t="s">
        <v>3007</v>
      </c>
      <c r="S268" s="473" t="s">
        <v>307</v>
      </c>
      <c r="T268" s="473" t="s">
        <v>439</v>
      </c>
      <c r="U268" s="473" t="s">
        <v>2168</v>
      </c>
      <c r="V268" s="473" t="s">
        <v>61</v>
      </c>
      <c r="W268" s="473" t="s">
        <v>240</v>
      </c>
      <c r="X268" s="473" t="s">
        <v>302</v>
      </c>
      <c r="Y268" s="473">
        <v>125.73</v>
      </c>
      <c r="Z268" s="473">
        <f t="shared" si="4"/>
        <v>138.5</v>
      </c>
    </row>
    <row r="269" spans="1:26">
      <c r="A269" s="473" t="s">
        <v>2172</v>
      </c>
      <c r="B269" s="473"/>
      <c r="C269" s="473"/>
      <c r="D269" s="473"/>
      <c r="E269" s="473"/>
      <c r="F269" s="474" t="s">
        <v>3644</v>
      </c>
      <c r="G269" s="473" t="s">
        <v>205</v>
      </c>
      <c r="H269" s="473" t="s">
        <v>259</v>
      </c>
      <c r="I269" s="478">
        <v>43830</v>
      </c>
      <c r="J269" s="473" t="s">
        <v>3060</v>
      </c>
      <c r="K269" s="473" t="s">
        <v>3061</v>
      </c>
      <c r="L269" s="473" t="s">
        <v>2397</v>
      </c>
      <c r="M269" s="473" t="s">
        <v>3645</v>
      </c>
      <c r="N269" s="473">
        <v>20.29</v>
      </c>
      <c r="O269" s="473" t="s">
        <v>10</v>
      </c>
      <c r="P269" s="473">
        <v>26.24</v>
      </c>
      <c r="Q269" s="473" t="s">
        <v>391</v>
      </c>
      <c r="R269" s="473" t="s">
        <v>3009</v>
      </c>
      <c r="S269" s="473" t="s">
        <v>307</v>
      </c>
      <c r="T269" s="473" t="s">
        <v>439</v>
      </c>
      <c r="U269" s="473" t="s">
        <v>2168</v>
      </c>
      <c r="V269" s="473" t="s">
        <v>61</v>
      </c>
      <c r="W269" s="473" t="s">
        <v>240</v>
      </c>
      <c r="X269" s="473" t="s">
        <v>302</v>
      </c>
      <c r="Y269" s="473">
        <v>23.82</v>
      </c>
      <c r="Z269" s="473">
        <f t="shared" si="4"/>
        <v>26.24</v>
      </c>
    </row>
    <row r="270" spans="1:26">
      <c r="A270" s="473" t="s">
        <v>2172</v>
      </c>
      <c r="B270" s="473"/>
      <c r="C270" s="473"/>
      <c r="D270" s="473"/>
      <c r="E270" s="473"/>
      <c r="F270" s="474" t="s">
        <v>3646</v>
      </c>
      <c r="G270" s="473" t="s">
        <v>205</v>
      </c>
      <c r="H270" s="473" t="s">
        <v>259</v>
      </c>
      <c r="I270" s="478">
        <v>43830</v>
      </c>
      <c r="J270" s="473" t="s">
        <v>3064</v>
      </c>
      <c r="K270" s="473" t="s">
        <v>3065</v>
      </c>
      <c r="L270" s="473" t="s">
        <v>2397</v>
      </c>
      <c r="M270" s="473" t="s">
        <v>3647</v>
      </c>
      <c r="N270" s="473">
        <v>3.38</v>
      </c>
      <c r="O270" s="473" t="s">
        <v>10</v>
      </c>
      <c r="P270" s="473">
        <v>4.37</v>
      </c>
      <c r="Q270" s="473" t="s">
        <v>394</v>
      </c>
      <c r="R270" s="473" t="s">
        <v>2399</v>
      </c>
      <c r="S270" s="473" t="s">
        <v>307</v>
      </c>
      <c r="T270" s="473" t="s">
        <v>439</v>
      </c>
      <c r="U270" s="473" t="s">
        <v>2168</v>
      </c>
      <c r="V270" s="473" t="s">
        <v>61</v>
      </c>
      <c r="W270" s="473" t="s">
        <v>240</v>
      </c>
      <c r="X270" s="473" t="s">
        <v>302</v>
      </c>
      <c r="Y270" s="473">
        <v>3.97</v>
      </c>
      <c r="Z270" s="473">
        <f t="shared" si="4"/>
        <v>4.37</v>
      </c>
    </row>
    <row r="271" spans="1:26">
      <c r="A271" s="473" t="s">
        <v>2172</v>
      </c>
      <c r="B271" s="473"/>
      <c r="C271" s="473"/>
      <c r="D271" s="473"/>
      <c r="E271" s="473"/>
      <c r="F271" s="474" t="s">
        <v>3648</v>
      </c>
      <c r="G271" s="473" t="s">
        <v>205</v>
      </c>
      <c r="H271" s="473" t="s">
        <v>259</v>
      </c>
      <c r="I271" s="478">
        <v>43830</v>
      </c>
      <c r="J271" s="473" t="s">
        <v>2395</v>
      </c>
      <c r="K271" s="473" t="s">
        <v>2396</v>
      </c>
      <c r="L271" s="473" t="s">
        <v>2397</v>
      </c>
      <c r="M271" s="473" t="s">
        <v>442</v>
      </c>
      <c r="N271" s="473">
        <v>0.22</v>
      </c>
      <c r="O271" s="473" t="s">
        <v>10</v>
      </c>
      <c r="P271" s="473">
        <v>0.28999999999999998</v>
      </c>
      <c r="Q271" s="473" t="s">
        <v>394</v>
      </c>
      <c r="R271" s="473" t="s">
        <v>2399</v>
      </c>
      <c r="S271" s="473" t="s">
        <v>307</v>
      </c>
      <c r="T271" s="473" t="s">
        <v>439</v>
      </c>
      <c r="U271" s="473" t="s">
        <v>2168</v>
      </c>
      <c r="V271" s="473" t="s">
        <v>61</v>
      </c>
      <c r="W271" s="473" t="s">
        <v>240</v>
      </c>
      <c r="X271" s="473" t="s">
        <v>302</v>
      </c>
      <c r="Y271" s="473">
        <v>0.26</v>
      </c>
      <c r="Z271" s="473">
        <f t="shared" si="4"/>
        <v>0.28999999999999998</v>
      </c>
    </row>
    <row r="272" spans="1:26">
      <c r="A272" s="473" t="s">
        <v>2172</v>
      </c>
      <c r="B272" s="473"/>
      <c r="C272" s="473"/>
      <c r="D272" s="473"/>
      <c r="E272" s="473"/>
      <c r="F272" s="474" t="s">
        <v>3725</v>
      </c>
      <c r="G272" s="473" t="s">
        <v>206</v>
      </c>
      <c r="H272" s="473" t="s">
        <v>259</v>
      </c>
      <c r="I272" s="478">
        <v>43769</v>
      </c>
      <c r="J272" s="473" t="s">
        <v>3034</v>
      </c>
      <c r="K272" s="473" t="s">
        <v>3035</v>
      </c>
      <c r="L272" s="473" t="s">
        <v>2176</v>
      </c>
      <c r="M272" s="473" t="s">
        <v>3726</v>
      </c>
      <c r="N272" s="473">
        <v>229.93</v>
      </c>
      <c r="O272" s="473" t="s">
        <v>10</v>
      </c>
      <c r="P272" s="473">
        <v>282.83999999999997</v>
      </c>
      <c r="Q272" s="473" t="s">
        <v>387</v>
      </c>
      <c r="R272" s="473" t="s">
        <v>3007</v>
      </c>
      <c r="S272" s="473" t="s">
        <v>445</v>
      </c>
      <c r="T272" s="473" t="s">
        <v>451</v>
      </c>
      <c r="U272" s="473" t="s">
        <v>2168</v>
      </c>
      <c r="V272" s="473" t="s">
        <v>61</v>
      </c>
      <c r="W272" s="473" t="s">
        <v>240</v>
      </c>
      <c r="X272" s="473" t="s">
        <v>302</v>
      </c>
      <c r="Y272" s="473">
        <v>259</v>
      </c>
      <c r="Z272" s="473">
        <f t="shared" si="4"/>
        <v>282.83999999999997</v>
      </c>
    </row>
    <row r="273" spans="1:26">
      <c r="A273" s="473" t="s">
        <v>2172</v>
      </c>
      <c r="B273" s="473"/>
      <c r="C273" s="473"/>
      <c r="D273" s="473"/>
      <c r="E273" s="473"/>
      <c r="F273" s="474" t="s">
        <v>3727</v>
      </c>
      <c r="G273" s="473" t="s">
        <v>206</v>
      </c>
      <c r="H273" s="473" t="s">
        <v>259</v>
      </c>
      <c r="I273" s="478">
        <v>43769</v>
      </c>
      <c r="J273" s="473" t="s">
        <v>3034</v>
      </c>
      <c r="K273" s="473" t="s">
        <v>3035</v>
      </c>
      <c r="L273" s="473" t="s">
        <v>2176</v>
      </c>
      <c r="M273" s="473" t="s">
        <v>3728</v>
      </c>
      <c r="N273" s="473">
        <v>221.96</v>
      </c>
      <c r="O273" s="473" t="s">
        <v>10</v>
      </c>
      <c r="P273" s="473">
        <v>273.04000000000002</v>
      </c>
      <c r="Q273" s="473" t="s">
        <v>387</v>
      </c>
      <c r="R273" s="473" t="s">
        <v>3007</v>
      </c>
      <c r="S273" s="473" t="s">
        <v>445</v>
      </c>
      <c r="T273" s="473" t="s">
        <v>449</v>
      </c>
      <c r="U273" s="473" t="s">
        <v>2168</v>
      </c>
      <c r="V273" s="473" t="s">
        <v>61</v>
      </c>
      <c r="W273" s="473" t="s">
        <v>240</v>
      </c>
      <c r="X273" s="473" t="s">
        <v>302</v>
      </c>
      <c r="Y273" s="473">
        <v>250.02</v>
      </c>
      <c r="Z273" s="473">
        <f t="shared" si="4"/>
        <v>273.04000000000002</v>
      </c>
    </row>
    <row r="274" spans="1:26">
      <c r="A274" s="473" t="s">
        <v>2172</v>
      </c>
      <c r="B274" s="473"/>
      <c r="C274" s="473"/>
      <c r="D274" s="473"/>
      <c r="E274" s="473"/>
      <c r="F274" s="474" t="s">
        <v>3729</v>
      </c>
      <c r="G274" s="473" t="s">
        <v>206</v>
      </c>
      <c r="H274" s="473" t="s">
        <v>259</v>
      </c>
      <c r="I274" s="478">
        <v>43769</v>
      </c>
      <c r="J274" s="473" t="s">
        <v>3038</v>
      </c>
      <c r="K274" s="473" t="s">
        <v>2258</v>
      </c>
      <c r="L274" s="473" t="s">
        <v>2176</v>
      </c>
      <c r="M274" s="473" t="s">
        <v>3730</v>
      </c>
      <c r="N274" s="473">
        <v>19.149999999999999</v>
      </c>
      <c r="O274" s="473" t="s">
        <v>10</v>
      </c>
      <c r="P274" s="473">
        <v>23.56</v>
      </c>
      <c r="Q274" s="473" t="s">
        <v>387</v>
      </c>
      <c r="R274" s="473" t="s">
        <v>3007</v>
      </c>
      <c r="S274" s="473" t="s">
        <v>307</v>
      </c>
      <c r="T274" s="473" t="s">
        <v>451</v>
      </c>
      <c r="U274" s="473" t="s">
        <v>2168</v>
      </c>
      <c r="V274" s="473" t="s">
        <v>61</v>
      </c>
      <c r="W274" s="473" t="s">
        <v>240</v>
      </c>
      <c r="X274" s="473" t="s">
        <v>302</v>
      </c>
      <c r="Y274" s="473">
        <v>21.57</v>
      </c>
      <c r="Z274" s="473">
        <f t="shared" si="4"/>
        <v>23.56</v>
      </c>
    </row>
    <row r="275" spans="1:26">
      <c r="A275" s="473" t="s">
        <v>2172</v>
      </c>
      <c r="B275" s="473"/>
      <c r="C275" s="473"/>
      <c r="D275" s="473"/>
      <c r="E275" s="473"/>
      <c r="F275" s="474" t="s">
        <v>3731</v>
      </c>
      <c r="G275" s="473" t="s">
        <v>206</v>
      </c>
      <c r="H275" s="473" t="s">
        <v>259</v>
      </c>
      <c r="I275" s="478">
        <v>43769</v>
      </c>
      <c r="J275" s="473" t="s">
        <v>3038</v>
      </c>
      <c r="K275" s="473" t="s">
        <v>2258</v>
      </c>
      <c r="L275" s="473" t="s">
        <v>2176</v>
      </c>
      <c r="M275" s="473" t="s">
        <v>3732</v>
      </c>
      <c r="N275" s="473">
        <v>19.149999999999999</v>
      </c>
      <c r="O275" s="473" t="s">
        <v>10</v>
      </c>
      <c r="P275" s="473">
        <v>23.56</v>
      </c>
      <c r="Q275" s="473" t="s">
        <v>387</v>
      </c>
      <c r="R275" s="473" t="s">
        <v>3007</v>
      </c>
      <c r="S275" s="473" t="s">
        <v>307</v>
      </c>
      <c r="T275" s="473" t="s">
        <v>449</v>
      </c>
      <c r="U275" s="473" t="s">
        <v>2168</v>
      </c>
      <c r="V275" s="473" t="s">
        <v>61</v>
      </c>
      <c r="W275" s="473" t="s">
        <v>240</v>
      </c>
      <c r="X275" s="473" t="s">
        <v>302</v>
      </c>
      <c r="Y275" s="473">
        <v>21.57</v>
      </c>
      <c r="Z275" s="473">
        <f t="shared" si="4"/>
        <v>23.56</v>
      </c>
    </row>
    <row r="276" spans="1:26">
      <c r="A276" s="473" t="s">
        <v>2172</v>
      </c>
      <c r="B276" s="473"/>
      <c r="C276" s="473"/>
      <c r="D276" s="473"/>
      <c r="E276" s="473"/>
      <c r="F276" s="474" t="s">
        <v>3733</v>
      </c>
      <c r="G276" s="473" t="s">
        <v>206</v>
      </c>
      <c r="H276" s="473" t="s">
        <v>259</v>
      </c>
      <c r="I276" s="478">
        <v>43769</v>
      </c>
      <c r="J276" s="473" t="s">
        <v>3041</v>
      </c>
      <c r="K276" s="473" t="s">
        <v>2258</v>
      </c>
      <c r="L276" s="473" t="s">
        <v>2176</v>
      </c>
      <c r="M276" s="473" t="s">
        <v>3734</v>
      </c>
      <c r="N276" s="473">
        <v>31.58</v>
      </c>
      <c r="O276" s="473" t="s">
        <v>10</v>
      </c>
      <c r="P276" s="473">
        <v>38.85</v>
      </c>
      <c r="Q276" s="473" t="s">
        <v>391</v>
      </c>
      <c r="R276" s="473" t="s">
        <v>3009</v>
      </c>
      <c r="S276" s="473" t="s">
        <v>307</v>
      </c>
      <c r="T276" s="473" t="s">
        <v>451</v>
      </c>
      <c r="U276" s="473" t="s">
        <v>2168</v>
      </c>
      <c r="V276" s="473" t="s">
        <v>61</v>
      </c>
      <c r="W276" s="473" t="s">
        <v>240</v>
      </c>
      <c r="X276" s="473" t="s">
        <v>302</v>
      </c>
      <c r="Y276" s="473">
        <v>35.57</v>
      </c>
      <c r="Z276" s="473">
        <f t="shared" si="4"/>
        <v>38.85</v>
      </c>
    </row>
    <row r="277" spans="1:26">
      <c r="A277" s="473" t="s">
        <v>2172</v>
      </c>
      <c r="B277" s="473"/>
      <c r="C277" s="473"/>
      <c r="D277" s="473"/>
      <c r="E277" s="473"/>
      <c r="F277" s="474" t="s">
        <v>3735</v>
      </c>
      <c r="G277" s="473" t="s">
        <v>206</v>
      </c>
      <c r="H277" s="473" t="s">
        <v>259</v>
      </c>
      <c r="I277" s="478">
        <v>43769</v>
      </c>
      <c r="J277" s="473" t="s">
        <v>3041</v>
      </c>
      <c r="K277" s="473" t="s">
        <v>2258</v>
      </c>
      <c r="L277" s="473" t="s">
        <v>2176</v>
      </c>
      <c r="M277" s="473" t="s">
        <v>3736</v>
      </c>
      <c r="N277" s="473">
        <v>31.58</v>
      </c>
      <c r="O277" s="473" t="s">
        <v>10</v>
      </c>
      <c r="P277" s="473">
        <v>38.85</v>
      </c>
      <c r="Q277" s="473" t="s">
        <v>391</v>
      </c>
      <c r="R277" s="473" t="s">
        <v>3009</v>
      </c>
      <c r="S277" s="473" t="s">
        <v>307</v>
      </c>
      <c r="T277" s="473" t="s">
        <v>449</v>
      </c>
      <c r="U277" s="473" t="s">
        <v>2168</v>
      </c>
      <c r="V277" s="473" t="s">
        <v>61</v>
      </c>
      <c r="W277" s="473" t="s">
        <v>240</v>
      </c>
      <c r="X277" s="473" t="s">
        <v>302</v>
      </c>
      <c r="Y277" s="473">
        <v>35.57</v>
      </c>
      <c r="Z277" s="473">
        <f t="shared" si="4"/>
        <v>38.85</v>
      </c>
    </row>
    <row r="278" spans="1:26">
      <c r="A278" s="473" t="s">
        <v>2172</v>
      </c>
      <c r="B278" s="473"/>
      <c r="C278" s="473"/>
      <c r="D278" s="473"/>
      <c r="E278" s="473"/>
      <c r="F278" s="474" t="s">
        <v>3737</v>
      </c>
      <c r="G278" s="473" t="s">
        <v>206</v>
      </c>
      <c r="H278" s="473" t="s">
        <v>259</v>
      </c>
      <c r="I278" s="478">
        <v>43769</v>
      </c>
      <c r="J278" s="473" t="s">
        <v>2740</v>
      </c>
      <c r="K278" s="473" t="s">
        <v>2258</v>
      </c>
      <c r="L278" s="473" t="s">
        <v>2176</v>
      </c>
      <c r="M278" s="473" t="s">
        <v>463</v>
      </c>
      <c r="N278" s="473">
        <v>0.35</v>
      </c>
      <c r="O278" s="473" t="s">
        <v>10</v>
      </c>
      <c r="P278" s="473">
        <v>0.43</v>
      </c>
      <c r="Q278" s="473" t="s">
        <v>394</v>
      </c>
      <c r="R278" s="473" t="s">
        <v>2399</v>
      </c>
      <c r="S278" s="473" t="s">
        <v>307</v>
      </c>
      <c r="T278" s="473" t="s">
        <v>451</v>
      </c>
      <c r="U278" s="473" t="s">
        <v>2168</v>
      </c>
      <c r="V278" s="473" t="s">
        <v>61</v>
      </c>
      <c r="W278" s="473" t="s">
        <v>240</v>
      </c>
      <c r="X278" s="473" t="s">
        <v>302</v>
      </c>
      <c r="Y278" s="473">
        <v>0.39</v>
      </c>
      <c r="Z278" s="473">
        <f t="shared" si="4"/>
        <v>0.43</v>
      </c>
    </row>
    <row r="279" spans="1:26">
      <c r="A279" s="473" t="s">
        <v>2172</v>
      </c>
      <c r="B279" s="473"/>
      <c r="C279" s="473"/>
      <c r="D279" s="473"/>
      <c r="E279" s="473"/>
      <c r="F279" s="474" t="s">
        <v>3738</v>
      </c>
      <c r="G279" s="473" t="s">
        <v>206</v>
      </c>
      <c r="H279" s="473" t="s">
        <v>259</v>
      </c>
      <c r="I279" s="478">
        <v>43769</v>
      </c>
      <c r="J279" s="473" t="s">
        <v>2740</v>
      </c>
      <c r="K279" s="473" t="s">
        <v>2258</v>
      </c>
      <c r="L279" s="473" t="s">
        <v>2176</v>
      </c>
      <c r="M279" s="473" t="s">
        <v>454</v>
      </c>
      <c r="N279" s="473">
        <v>0.35</v>
      </c>
      <c r="O279" s="473" t="s">
        <v>10</v>
      </c>
      <c r="P279" s="473">
        <v>0.43</v>
      </c>
      <c r="Q279" s="473" t="s">
        <v>394</v>
      </c>
      <c r="R279" s="473" t="s">
        <v>2399</v>
      </c>
      <c r="S279" s="473" t="s">
        <v>307</v>
      </c>
      <c r="T279" s="473" t="s">
        <v>449</v>
      </c>
      <c r="U279" s="473" t="s">
        <v>2168</v>
      </c>
      <c r="V279" s="473" t="s">
        <v>61</v>
      </c>
      <c r="W279" s="473" t="s">
        <v>240</v>
      </c>
      <c r="X279" s="473" t="s">
        <v>302</v>
      </c>
      <c r="Y279" s="473">
        <v>0.39</v>
      </c>
      <c r="Z279" s="473">
        <f t="shared" si="4"/>
        <v>0.43</v>
      </c>
    </row>
    <row r="280" spans="1:26">
      <c r="A280" s="473" t="s">
        <v>2172</v>
      </c>
      <c r="B280" s="473"/>
      <c r="C280" s="473"/>
      <c r="D280" s="473"/>
      <c r="E280" s="473"/>
      <c r="F280" s="474" t="s">
        <v>3739</v>
      </c>
      <c r="G280" s="473" t="s">
        <v>206</v>
      </c>
      <c r="H280" s="473" t="s">
        <v>259</v>
      </c>
      <c r="I280" s="478">
        <v>43769</v>
      </c>
      <c r="J280" s="473" t="s">
        <v>3043</v>
      </c>
      <c r="K280" s="473" t="s">
        <v>2258</v>
      </c>
      <c r="L280" s="473" t="s">
        <v>2176</v>
      </c>
      <c r="M280" s="473" t="s">
        <v>3740</v>
      </c>
      <c r="N280" s="473">
        <v>5.26</v>
      </c>
      <c r="O280" s="473" t="s">
        <v>10</v>
      </c>
      <c r="P280" s="473">
        <v>6.47</v>
      </c>
      <c r="Q280" s="473" t="s">
        <v>394</v>
      </c>
      <c r="R280" s="473" t="s">
        <v>2399</v>
      </c>
      <c r="S280" s="473" t="s">
        <v>307</v>
      </c>
      <c r="T280" s="473" t="s">
        <v>451</v>
      </c>
      <c r="U280" s="473" t="s">
        <v>2168</v>
      </c>
      <c r="V280" s="473" t="s">
        <v>61</v>
      </c>
      <c r="W280" s="473" t="s">
        <v>240</v>
      </c>
      <c r="X280" s="473" t="s">
        <v>302</v>
      </c>
      <c r="Y280" s="473">
        <v>5.92</v>
      </c>
      <c r="Z280" s="473">
        <f t="shared" si="4"/>
        <v>6.47</v>
      </c>
    </row>
    <row r="281" spans="1:26">
      <c r="A281" s="473" t="s">
        <v>2172</v>
      </c>
      <c r="B281" s="473"/>
      <c r="C281" s="473"/>
      <c r="D281" s="473"/>
      <c r="E281" s="473"/>
      <c r="F281" s="474" t="s">
        <v>3741</v>
      </c>
      <c r="G281" s="473" t="s">
        <v>206</v>
      </c>
      <c r="H281" s="473" t="s">
        <v>259</v>
      </c>
      <c r="I281" s="478">
        <v>43769</v>
      </c>
      <c r="J281" s="473" t="s">
        <v>3043</v>
      </c>
      <c r="K281" s="473" t="s">
        <v>2258</v>
      </c>
      <c r="L281" s="473" t="s">
        <v>2176</v>
      </c>
      <c r="M281" s="473" t="s">
        <v>3742</v>
      </c>
      <c r="N281" s="473">
        <v>5.26</v>
      </c>
      <c r="O281" s="473" t="s">
        <v>10</v>
      </c>
      <c r="P281" s="473">
        <v>6.47</v>
      </c>
      <c r="Q281" s="473" t="s">
        <v>394</v>
      </c>
      <c r="R281" s="473" t="s">
        <v>2399</v>
      </c>
      <c r="S281" s="473" t="s">
        <v>307</v>
      </c>
      <c r="T281" s="473" t="s">
        <v>449</v>
      </c>
      <c r="U281" s="473" t="s">
        <v>2168</v>
      </c>
      <c r="V281" s="473" t="s">
        <v>61</v>
      </c>
      <c r="W281" s="473" t="s">
        <v>240</v>
      </c>
      <c r="X281" s="473" t="s">
        <v>302</v>
      </c>
      <c r="Y281" s="473">
        <v>5.92</v>
      </c>
      <c r="Z281" s="473">
        <f t="shared" si="4"/>
        <v>6.47</v>
      </c>
    </row>
    <row r="282" spans="1:26">
      <c r="A282" s="473" t="s">
        <v>2172</v>
      </c>
      <c r="B282" s="473"/>
      <c r="C282" s="473"/>
      <c r="D282" s="473"/>
      <c r="E282" s="473"/>
      <c r="F282" s="474" t="s">
        <v>3743</v>
      </c>
      <c r="G282" s="473" t="s">
        <v>206</v>
      </c>
      <c r="H282" s="473" t="s">
        <v>259</v>
      </c>
      <c r="I282" s="478">
        <v>43799</v>
      </c>
      <c r="J282" s="473" t="s">
        <v>3045</v>
      </c>
      <c r="K282" s="473" t="s">
        <v>3744</v>
      </c>
      <c r="L282" s="473" t="s">
        <v>2270</v>
      </c>
      <c r="M282" s="473" t="s">
        <v>450</v>
      </c>
      <c r="N282" s="473">
        <v>266.86</v>
      </c>
      <c r="O282" s="473" t="s">
        <v>10</v>
      </c>
      <c r="P282" s="473">
        <v>345.38</v>
      </c>
      <c r="Q282" s="473" t="s">
        <v>387</v>
      </c>
      <c r="R282" s="473" t="s">
        <v>3007</v>
      </c>
      <c r="S282" s="473" t="s">
        <v>307</v>
      </c>
      <c r="T282" s="473" t="s">
        <v>451</v>
      </c>
      <c r="U282" s="473" t="s">
        <v>2168</v>
      </c>
      <c r="V282" s="473" t="s">
        <v>61</v>
      </c>
      <c r="W282" s="473" t="s">
        <v>240</v>
      </c>
      <c r="X282" s="473" t="s">
        <v>2272</v>
      </c>
      <c r="Y282" s="473">
        <v>309.58</v>
      </c>
      <c r="Z282" s="473">
        <f t="shared" si="4"/>
        <v>345.38</v>
      </c>
    </row>
    <row r="283" spans="1:26">
      <c r="A283" s="473" t="s">
        <v>2172</v>
      </c>
      <c r="B283" s="473"/>
      <c r="C283" s="473"/>
      <c r="D283" s="473"/>
      <c r="E283" s="473"/>
      <c r="F283" s="474" t="s">
        <v>3745</v>
      </c>
      <c r="G283" s="473" t="s">
        <v>206</v>
      </c>
      <c r="H283" s="473" t="s">
        <v>259</v>
      </c>
      <c r="I283" s="478">
        <v>43799</v>
      </c>
      <c r="J283" s="473" t="s">
        <v>3045</v>
      </c>
      <c r="K283" s="473" t="s">
        <v>3746</v>
      </c>
      <c r="L283" s="473" t="s">
        <v>2270</v>
      </c>
      <c r="M283" s="473" t="s">
        <v>459</v>
      </c>
      <c r="N283" s="473">
        <v>304.39</v>
      </c>
      <c r="O283" s="473" t="s">
        <v>10</v>
      </c>
      <c r="P283" s="473">
        <v>393.95</v>
      </c>
      <c r="Q283" s="473" t="s">
        <v>387</v>
      </c>
      <c r="R283" s="473" t="s">
        <v>3007</v>
      </c>
      <c r="S283" s="473" t="s">
        <v>307</v>
      </c>
      <c r="T283" s="473" t="s">
        <v>449</v>
      </c>
      <c r="U283" s="473" t="s">
        <v>2168</v>
      </c>
      <c r="V283" s="473" t="s">
        <v>61</v>
      </c>
      <c r="W283" s="473" t="s">
        <v>240</v>
      </c>
      <c r="X283" s="473" t="s">
        <v>2272</v>
      </c>
      <c r="Y283" s="473">
        <v>353.12</v>
      </c>
      <c r="Z283" s="473">
        <f t="shared" si="4"/>
        <v>393.95</v>
      </c>
    </row>
    <row r="284" spans="1:26">
      <c r="A284" s="473" t="s">
        <v>2172</v>
      </c>
      <c r="B284" s="473"/>
      <c r="C284" s="473"/>
      <c r="D284" s="473"/>
      <c r="E284" s="473"/>
      <c r="F284" s="474" t="s">
        <v>3747</v>
      </c>
      <c r="G284" s="473" t="s">
        <v>206</v>
      </c>
      <c r="H284" s="473" t="s">
        <v>259</v>
      </c>
      <c r="I284" s="478">
        <v>43799</v>
      </c>
      <c r="J284" s="473" t="s">
        <v>3047</v>
      </c>
      <c r="K284" s="473" t="s">
        <v>3048</v>
      </c>
      <c r="L284" s="473" t="s">
        <v>2270</v>
      </c>
      <c r="M284" s="473" t="s">
        <v>452</v>
      </c>
      <c r="N284" s="473">
        <v>34.31</v>
      </c>
      <c r="O284" s="473" t="s">
        <v>10</v>
      </c>
      <c r="P284" s="473">
        <v>44.4</v>
      </c>
      <c r="Q284" s="473" t="s">
        <v>391</v>
      </c>
      <c r="R284" s="473" t="s">
        <v>3009</v>
      </c>
      <c r="S284" s="473" t="s">
        <v>307</v>
      </c>
      <c r="T284" s="473" t="s">
        <v>451</v>
      </c>
      <c r="U284" s="473" t="s">
        <v>2168</v>
      </c>
      <c r="V284" s="473" t="s">
        <v>61</v>
      </c>
      <c r="W284" s="473" t="s">
        <v>240</v>
      </c>
      <c r="X284" s="473" t="s">
        <v>2272</v>
      </c>
      <c r="Y284" s="473">
        <v>39.799999999999997</v>
      </c>
      <c r="Z284" s="473">
        <f t="shared" si="4"/>
        <v>44.4</v>
      </c>
    </row>
    <row r="285" spans="1:26">
      <c r="A285" s="473" t="s">
        <v>2172</v>
      </c>
      <c r="B285" s="473"/>
      <c r="C285" s="473"/>
      <c r="D285" s="473"/>
      <c r="E285" s="473"/>
      <c r="F285" s="474" t="s">
        <v>3748</v>
      </c>
      <c r="G285" s="473" t="s">
        <v>206</v>
      </c>
      <c r="H285" s="473" t="s">
        <v>259</v>
      </c>
      <c r="I285" s="478">
        <v>43799</v>
      </c>
      <c r="J285" s="473" t="s">
        <v>3047</v>
      </c>
      <c r="K285" s="473" t="s">
        <v>3048</v>
      </c>
      <c r="L285" s="473" t="s">
        <v>2270</v>
      </c>
      <c r="M285" s="473" t="s">
        <v>453</v>
      </c>
      <c r="N285" s="473">
        <v>38.590000000000003</v>
      </c>
      <c r="O285" s="473" t="s">
        <v>10</v>
      </c>
      <c r="P285" s="473">
        <v>49.95</v>
      </c>
      <c r="Q285" s="473" t="s">
        <v>391</v>
      </c>
      <c r="R285" s="473" t="s">
        <v>3009</v>
      </c>
      <c r="S285" s="473" t="s">
        <v>307</v>
      </c>
      <c r="T285" s="473" t="s">
        <v>449</v>
      </c>
      <c r="U285" s="473" t="s">
        <v>2168</v>
      </c>
      <c r="V285" s="473" t="s">
        <v>61</v>
      </c>
      <c r="W285" s="473" t="s">
        <v>240</v>
      </c>
      <c r="X285" s="473" t="s">
        <v>2272</v>
      </c>
      <c r="Y285" s="473">
        <v>44.77</v>
      </c>
      <c r="Z285" s="473">
        <f t="shared" si="4"/>
        <v>49.95</v>
      </c>
    </row>
    <row r="286" spans="1:26">
      <c r="A286" s="473" t="s">
        <v>2172</v>
      </c>
      <c r="B286" s="473"/>
      <c r="C286" s="473"/>
      <c r="D286" s="473"/>
      <c r="E286" s="473"/>
      <c r="F286" s="474" t="s">
        <v>3749</v>
      </c>
      <c r="G286" s="473" t="s">
        <v>206</v>
      </c>
      <c r="H286" s="473" t="s">
        <v>259</v>
      </c>
      <c r="I286" s="478">
        <v>43799</v>
      </c>
      <c r="J286" s="473" t="s">
        <v>3051</v>
      </c>
      <c r="K286" s="473" t="s">
        <v>3052</v>
      </c>
      <c r="L286" s="473" t="s">
        <v>2270</v>
      </c>
      <c r="M286" s="473" t="s">
        <v>457</v>
      </c>
      <c r="N286" s="473">
        <v>5.72</v>
      </c>
      <c r="O286" s="473" t="s">
        <v>10</v>
      </c>
      <c r="P286" s="473">
        <v>7.4</v>
      </c>
      <c r="Q286" s="473" t="s">
        <v>394</v>
      </c>
      <c r="R286" s="473" t="s">
        <v>2399</v>
      </c>
      <c r="S286" s="473" t="s">
        <v>307</v>
      </c>
      <c r="T286" s="473" t="s">
        <v>451</v>
      </c>
      <c r="U286" s="473" t="s">
        <v>2168</v>
      </c>
      <c r="V286" s="473" t="s">
        <v>61</v>
      </c>
      <c r="W286" s="473" t="s">
        <v>240</v>
      </c>
      <c r="X286" s="473" t="s">
        <v>2272</v>
      </c>
      <c r="Y286" s="473">
        <v>6.64</v>
      </c>
      <c r="Z286" s="473">
        <f t="shared" si="4"/>
        <v>7.4</v>
      </c>
    </row>
    <row r="287" spans="1:26">
      <c r="A287" s="473" t="s">
        <v>2172</v>
      </c>
      <c r="B287" s="473"/>
      <c r="C287" s="473"/>
      <c r="D287" s="473"/>
      <c r="E287" s="473"/>
      <c r="F287" s="474" t="s">
        <v>3750</v>
      </c>
      <c r="G287" s="473" t="s">
        <v>206</v>
      </c>
      <c r="H287" s="473" t="s">
        <v>259</v>
      </c>
      <c r="I287" s="478">
        <v>43799</v>
      </c>
      <c r="J287" s="473" t="s">
        <v>3051</v>
      </c>
      <c r="K287" s="473" t="s">
        <v>3052</v>
      </c>
      <c r="L287" s="473" t="s">
        <v>2270</v>
      </c>
      <c r="M287" s="473" t="s">
        <v>455</v>
      </c>
      <c r="N287" s="473">
        <v>6.43</v>
      </c>
      <c r="O287" s="473" t="s">
        <v>10</v>
      </c>
      <c r="P287" s="473">
        <v>8.32</v>
      </c>
      <c r="Q287" s="473" t="s">
        <v>394</v>
      </c>
      <c r="R287" s="473" t="s">
        <v>2399</v>
      </c>
      <c r="S287" s="473" t="s">
        <v>307</v>
      </c>
      <c r="T287" s="473" t="s">
        <v>449</v>
      </c>
      <c r="U287" s="473" t="s">
        <v>2168</v>
      </c>
      <c r="V287" s="473" t="s">
        <v>61</v>
      </c>
      <c r="W287" s="473" t="s">
        <v>240</v>
      </c>
      <c r="X287" s="473" t="s">
        <v>2272</v>
      </c>
      <c r="Y287" s="473">
        <v>7.46</v>
      </c>
      <c r="Z287" s="473">
        <f t="shared" si="4"/>
        <v>8.32</v>
      </c>
    </row>
    <row r="288" spans="1:26">
      <c r="A288" s="473" t="s">
        <v>2172</v>
      </c>
      <c r="B288" s="473"/>
      <c r="C288" s="473"/>
      <c r="D288" s="473"/>
      <c r="E288" s="473"/>
      <c r="F288" s="474" t="s">
        <v>3751</v>
      </c>
      <c r="G288" s="473" t="s">
        <v>206</v>
      </c>
      <c r="H288" s="473" t="s">
        <v>259</v>
      </c>
      <c r="I288" s="478">
        <v>43799</v>
      </c>
      <c r="J288" s="473" t="s">
        <v>2274</v>
      </c>
      <c r="K288" s="473" t="s">
        <v>3054</v>
      </c>
      <c r="L288" s="473" t="s">
        <v>2270</v>
      </c>
      <c r="M288" s="473" t="s">
        <v>456</v>
      </c>
      <c r="N288" s="473">
        <v>0.38</v>
      </c>
      <c r="O288" s="473" t="s">
        <v>10</v>
      </c>
      <c r="P288" s="473">
        <v>0.49</v>
      </c>
      <c r="Q288" s="473" t="s">
        <v>394</v>
      </c>
      <c r="R288" s="473" t="s">
        <v>2399</v>
      </c>
      <c r="S288" s="473" t="s">
        <v>307</v>
      </c>
      <c r="T288" s="473" t="s">
        <v>451</v>
      </c>
      <c r="U288" s="473" t="s">
        <v>2168</v>
      </c>
      <c r="V288" s="473" t="s">
        <v>61</v>
      </c>
      <c r="W288" s="473" t="s">
        <v>240</v>
      </c>
      <c r="X288" s="473" t="s">
        <v>302</v>
      </c>
      <c r="Y288" s="473">
        <v>0.44</v>
      </c>
      <c r="Z288" s="473">
        <f t="shared" si="4"/>
        <v>0.49</v>
      </c>
    </row>
    <row r="289" spans="1:26">
      <c r="A289" s="473" t="s">
        <v>2172</v>
      </c>
      <c r="B289" s="473"/>
      <c r="C289" s="473"/>
      <c r="D289" s="473"/>
      <c r="E289" s="473"/>
      <c r="F289" s="474" t="s">
        <v>3752</v>
      </c>
      <c r="G289" s="473" t="s">
        <v>206</v>
      </c>
      <c r="H289" s="473" t="s">
        <v>259</v>
      </c>
      <c r="I289" s="478">
        <v>43799</v>
      </c>
      <c r="J289" s="473" t="s">
        <v>2274</v>
      </c>
      <c r="K289" s="473" t="s">
        <v>3054</v>
      </c>
      <c r="L289" s="473" t="s">
        <v>2270</v>
      </c>
      <c r="M289" s="473" t="s">
        <v>1082</v>
      </c>
      <c r="N289" s="473">
        <v>0.42</v>
      </c>
      <c r="O289" s="473" t="s">
        <v>10</v>
      </c>
      <c r="P289" s="473">
        <v>0.55000000000000004</v>
      </c>
      <c r="Q289" s="473" t="s">
        <v>394</v>
      </c>
      <c r="R289" s="473" t="s">
        <v>2399</v>
      </c>
      <c r="S289" s="473" t="s">
        <v>307</v>
      </c>
      <c r="T289" s="473" t="s">
        <v>449</v>
      </c>
      <c r="U289" s="473" t="s">
        <v>2168</v>
      </c>
      <c r="V289" s="473" t="s">
        <v>61</v>
      </c>
      <c r="W289" s="473" t="s">
        <v>240</v>
      </c>
      <c r="X289" s="473" t="s">
        <v>302</v>
      </c>
      <c r="Y289" s="473">
        <v>0.49</v>
      </c>
      <c r="Z289" s="473">
        <f t="shared" si="4"/>
        <v>0.55000000000000004</v>
      </c>
    </row>
    <row r="290" spans="1:26">
      <c r="A290" s="473" t="s">
        <v>2172</v>
      </c>
      <c r="B290" s="473"/>
      <c r="C290" s="473"/>
      <c r="D290" s="473"/>
      <c r="E290" s="473"/>
      <c r="F290" s="474" t="s">
        <v>3753</v>
      </c>
      <c r="G290" s="473" t="s">
        <v>206</v>
      </c>
      <c r="H290" s="473" t="s">
        <v>259</v>
      </c>
      <c r="I290" s="478">
        <v>43830</v>
      </c>
      <c r="J290" s="473" t="s">
        <v>3056</v>
      </c>
      <c r="K290" s="473" t="s">
        <v>3754</v>
      </c>
      <c r="L290" s="473" t="s">
        <v>2397</v>
      </c>
      <c r="M290" s="473" t="s">
        <v>3755</v>
      </c>
      <c r="N290" s="473">
        <v>233.69</v>
      </c>
      <c r="O290" s="473" t="s">
        <v>10</v>
      </c>
      <c r="P290" s="473">
        <v>302.22000000000003</v>
      </c>
      <c r="Q290" s="473" t="s">
        <v>387</v>
      </c>
      <c r="R290" s="473" t="s">
        <v>3007</v>
      </c>
      <c r="S290" s="473" t="s">
        <v>307</v>
      </c>
      <c r="T290" s="473" t="s">
        <v>451</v>
      </c>
      <c r="U290" s="473" t="s">
        <v>2168</v>
      </c>
      <c r="V290" s="473" t="s">
        <v>61</v>
      </c>
      <c r="W290" s="473" t="s">
        <v>240</v>
      </c>
      <c r="X290" s="473" t="s">
        <v>302</v>
      </c>
      <c r="Y290" s="473">
        <v>274.35000000000002</v>
      </c>
      <c r="Z290" s="473">
        <f t="shared" si="4"/>
        <v>302.22000000000003</v>
      </c>
    </row>
    <row r="291" spans="1:26">
      <c r="A291" s="473" t="s">
        <v>2172</v>
      </c>
      <c r="B291" s="473"/>
      <c r="C291" s="473"/>
      <c r="D291" s="473"/>
      <c r="E291" s="473"/>
      <c r="F291" s="474" t="s">
        <v>3756</v>
      </c>
      <c r="G291" s="473" t="s">
        <v>206</v>
      </c>
      <c r="H291" s="473" t="s">
        <v>259</v>
      </c>
      <c r="I291" s="478">
        <v>43830</v>
      </c>
      <c r="J291" s="473" t="s">
        <v>3056</v>
      </c>
      <c r="K291" s="473" t="s">
        <v>3757</v>
      </c>
      <c r="L291" s="473" t="s">
        <v>2397</v>
      </c>
      <c r="M291" s="473" t="s">
        <v>3758</v>
      </c>
      <c r="N291" s="473">
        <v>222.37</v>
      </c>
      <c r="O291" s="473" t="s">
        <v>10</v>
      </c>
      <c r="P291" s="473">
        <v>287.58</v>
      </c>
      <c r="Q291" s="473" t="s">
        <v>387</v>
      </c>
      <c r="R291" s="473" t="s">
        <v>3007</v>
      </c>
      <c r="S291" s="473" t="s">
        <v>307</v>
      </c>
      <c r="T291" s="473" t="s">
        <v>449</v>
      </c>
      <c r="U291" s="473" t="s">
        <v>2168</v>
      </c>
      <c r="V291" s="473" t="s">
        <v>61</v>
      </c>
      <c r="W291" s="473" t="s">
        <v>240</v>
      </c>
      <c r="X291" s="473" t="s">
        <v>302</v>
      </c>
      <c r="Y291" s="473">
        <v>261.06</v>
      </c>
      <c r="Z291" s="473">
        <f t="shared" si="4"/>
        <v>287.58</v>
      </c>
    </row>
    <row r="292" spans="1:26">
      <c r="A292" s="473" t="s">
        <v>2172</v>
      </c>
      <c r="B292" s="473"/>
      <c r="C292" s="473"/>
      <c r="D292" s="473"/>
      <c r="E292" s="473"/>
      <c r="F292" s="474" t="s">
        <v>3759</v>
      </c>
      <c r="G292" s="473" t="s">
        <v>206</v>
      </c>
      <c r="H292" s="473" t="s">
        <v>259</v>
      </c>
      <c r="I292" s="478">
        <v>43830</v>
      </c>
      <c r="J292" s="473" t="s">
        <v>3060</v>
      </c>
      <c r="K292" s="473" t="s">
        <v>3061</v>
      </c>
      <c r="L292" s="473" t="s">
        <v>2397</v>
      </c>
      <c r="M292" s="473" t="s">
        <v>3760</v>
      </c>
      <c r="N292" s="473">
        <v>44.28</v>
      </c>
      <c r="O292" s="473" t="s">
        <v>10</v>
      </c>
      <c r="P292" s="473">
        <v>57.27</v>
      </c>
      <c r="Q292" s="473" t="s">
        <v>391</v>
      </c>
      <c r="R292" s="473" t="s">
        <v>3009</v>
      </c>
      <c r="S292" s="473" t="s">
        <v>307</v>
      </c>
      <c r="T292" s="473" t="s">
        <v>451</v>
      </c>
      <c r="U292" s="473" t="s">
        <v>2168</v>
      </c>
      <c r="V292" s="473" t="s">
        <v>61</v>
      </c>
      <c r="W292" s="473" t="s">
        <v>240</v>
      </c>
      <c r="X292" s="473" t="s">
        <v>302</v>
      </c>
      <c r="Y292" s="473">
        <v>51.98</v>
      </c>
      <c r="Z292" s="473">
        <f t="shared" si="4"/>
        <v>57.27</v>
      </c>
    </row>
    <row r="293" spans="1:26">
      <c r="A293" s="473" t="s">
        <v>2172</v>
      </c>
      <c r="B293" s="473"/>
      <c r="C293" s="473"/>
      <c r="D293" s="473"/>
      <c r="E293" s="473"/>
      <c r="F293" s="474" t="s">
        <v>3761</v>
      </c>
      <c r="G293" s="473" t="s">
        <v>206</v>
      </c>
      <c r="H293" s="473" t="s">
        <v>259</v>
      </c>
      <c r="I293" s="478">
        <v>43830</v>
      </c>
      <c r="J293" s="473" t="s">
        <v>3060</v>
      </c>
      <c r="K293" s="473" t="s">
        <v>3061</v>
      </c>
      <c r="L293" s="473" t="s">
        <v>2397</v>
      </c>
      <c r="M293" s="473" t="s">
        <v>3762</v>
      </c>
      <c r="N293" s="473">
        <v>44.28</v>
      </c>
      <c r="O293" s="473" t="s">
        <v>10</v>
      </c>
      <c r="P293" s="473">
        <v>57.27</v>
      </c>
      <c r="Q293" s="473" t="s">
        <v>391</v>
      </c>
      <c r="R293" s="473" t="s">
        <v>3009</v>
      </c>
      <c r="S293" s="473" t="s">
        <v>307</v>
      </c>
      <c r="T293" s="473" t="s">
        <v>449</v>
      </c>
      <c r="U293" s="473" t="s">
        <v>2168</v>
      </c>
      <c r="V293" s="473" t="s">
        <v>61</v>
      </c>
      <c r="W293" s="473" t="s">
        <v>240</v>
      </c>
      <c r="X293" s="473" t="s">
        <v>302</v>
      </c>
      <c r="Y293" s="473">
        <v>51.98</v>
      </c>
      <c r="Z293" s="473">
        <f t="shared" si="4"/>
        <v>57.27</v>
      </c>
    </row>
    <row r="294" spans="1:26">
      <c r="A294" s="473" t="s">
        <v>2172</v>
      </c>
      <c r="B294" s="473"/>
      <c r="C294" s="473"/>
      <c r="D294" s="473"/>
      <c r="E294" s="473"/>
      <c r="F294" s="474" t="s">
        <v>3763</v>
      </c>
      <c r="G294" s="473" t="s">
        <v>206</v>
      </c>
      <c r="H294" s="473" t="s">
        <v>259</v>
      </c>
      <c r="I294" s="478">
        <v>43830</v>
      </c>
      <c r="J294" s="473" t="s">
        <v>3064</v>
      </c>
      <c r="K294" s="473" t="s">
        <v>3065</v>
      </c>
      <c r="L294" s="473" t="s">
        <v>2397</v>
      </c>
      <c r="M294" s="473" t="s">
        <v>3764</v>
      </c>
      <c r="N294" s="473">
        <v>7.38</v>
      </c>
      <c r="O294" s="473" t="s">
        <v>10</v>
      </c>
      <c r="P294" s="473">
        <v>9.5399999999999991</v>
      </c>
      <c r="Q294" s="473" t="s">
        <v>394</v>
      </c>
      <c r="R294" s="473" t="s">
        <v>2399</v>
      </c>
      <c r="S294" s="473" t="s">
        <v>307</v>
      </c>
      <c r="T294" s="473" t="s">
        <v>451</v>
      </c>
      <c r="U294" s="473" t="s">
        <v>2168</v>
      </c>
      <c r="V294" s="473" t="s">
        <v>61</v>
      </c>
      <c r="W294" s="473" t="s">
        <v>240</v>
      </c>
      <c r="X294" s="473" t="s">
        <v>302</v>
      </c>
      <c r="Y294" s="473">
        <v>8.66</v>
      </c>
      <c r="Z294" s="473">
        <f t="shared" si="4"/>
        <v>9.5399999999999991</v>
      </c>
    </row>
    <row r="295" spans="1:26">
      <c r="A295" s="473" t="s">
        <v>2172</v>
      </c>
      <c r="B295" s="473"/>
      <c r="C295" s="473"/>
      <c r="D295" s="473"/>
      <c r="E295" s="473"/>
      <c r="F295" s="474" t="s">
        <v>3765</v>
      </c>
      <c r="G295" s="473" t="s">
        <v>206</v>
      </c>
      <c r="H295" s="473" t="s">
        <v>259</v>
      </c>
      <c r="I295" s="478">
        <v>43830</v>
      </c>
      <c r="J295" s="473" t="s">
        <v>3064</v>
      </c>
      <c r="K295" s="473" t="s">
        <v>3065</v>
      </c>
      <c r="L295" s="473" t="s">
        <v>2397</v>
      </c>
      <c r="M295" s="473" t="s">
        <v>3766</v>
      </c>
      <c r="N295" s="473">
        <v>7.38</v>
      </c>
      <c r="O295" s="473" t="s">
        <v>10</v>
      </c>
      <c r="P295" s="473">
        <v>9.5399999999999991</v>
      </c>
      <c r="Q295" s="473" t="s">
        <v>394</v>
      </c>
      <c r="R295" s="473" t="s">
        <v>2399</v>
      </c>
      <c r="S295" s="473" t="s">
        <v>307</v>
      </c>
      <c r="T295" s="473" t="s">
        <v>449</v>
      </c>
      <c r="U295" s="473" t="s">
        <v>2168</v>
      </c>
      <c r="V295" s="473" t="s">
        <v>61</v>
      </c>
      <c r="W295" s="473" t="s">
        <v>240</v>
      </c>
      <c r="X295" s="473" t="s">
        <v>302</v>
      </c>
      <c r="Y295" s="473">
        <v>8.66</v>
      </c>
      <c r="Z295" s="473">
        <f t="shared" si="4"/>
        <v>9.5399999999999991</v>
      </c>
    </row>
    <row r="296" spans="1:26">
      <c r="A296" s="473" t="s">
        <v>2172</v>
      </c>
      <c r="B296" s="473"/>
      <c r="C296" s="473"/>
      <c r="D296" s="473"/>
      <c r="E296" s="473"/>
      <c r="F296" s="474" t="s">
        <v>3767</v>
      </c>
      <c r="G296" s="473" t="s">
        <v>206</v>
      </c>
      <c r="H296" s="473" t="s">
        <v>259</v>
      </c>
      <c r="I296" s="478">
        <v>43830</v>
      </c>
      <c r="J296" s="473" t="s">
        <v>3068</v>
      </c>
      <c r="K296" s="473" t="s">
        <v>3768</v>
      </c>
      <c r="L296" s="473" t="s">
        <v>2397</v>
      </c>
      <c r="M296" s="473" t="s">
        <v>450</v>
      </c>
      <c r="N296" s="473">
        <v>262.12</v>
      </c>
      <c r="O296" s="473" t="s">
        <v>10</v>
      </c>
      <c r="P296" s="473">
        <v>338.98</v>
      </c>
      <c r="Q296" s="473" t="s">
        <v>387</v>
      </c>
      <c r="R296" s="473" t="s">
        <v>3007</v>
      </c>
      <c r="S296" s="473" t="s">
        <v>307</v>
      </c>
      <c r="T296" s="473" t="s">
        <v>451</v>
      </c>
      <c r="U296" s="473" t="s">
        <v>2168</v>
      </c>
      <c r="V296" s="473" t="s">
        <v>61</v>
      </c>
      <c r="W296" s="473" t="s">
        <v>240</v>
      </c>
      <c r="X296" s="473" t="s">
        <v>302</v>
      </c>
      <c r="Y296" s="473">
        <v>307.72000000000003</v>
      </c>
      <c r="Z296" s="473">
        <f t="shared" si="4"/>
        <v>338.98</v>
      </c>
    </row>
    <row r="297" spans="1:26">
      <c r="A297" s="473" t="s">
        <v>2172</v>
      </c>
      <c r="B297" s="473"/>
      <c r="C297" s="473"/>
      <c r="D297" s="473"/>
      <c r="E297" s="473"/>
      <c r="F297" s="474" t="s">
        <v>3769</v>
      </c>
      <c r="G297" s="473" t="s">
        <v>206</v>
      </c>
      <c r="H297" s="473" t="s">
        <v>259</v>
      </c>
      <c r="I297" s="478">
        <v>43830</v>
      </c>
      <c r="J297" s="473" t="s">
        <v>3068</v>
      </c>
      <c r="K297" s="473" t="s">
        <v>3770</v>
      </c>
      <c r="L297" s="473" t="s">
        <v>2397</v>
      </c>
      <c r="M297" s="473" t="s">
        <v>459</v>
      </c>
      <c r="N297" s="473">
        <v>263.35000000000002</v>
      </c>
      <c r="O297" s="473" t="s">
        <v>10</v>
      </c>
      <c r="P297" s="473">
        <v>340.58</v>
      </c>
      <c r="Q297" s="473" t="s">
        <v>387</v>
      </c>
      <c r="R297" s="473" t="s">
        <v>3007</v>
      </c>
      <c r="S297" s="473" t="s">
        <v>307</v>
      </c>
      <c r="T297" s="473" t="s">
        <v>449</v>
      </c>
      <c r="U297" s="473" t="s">
        <v>2168</v>
      </c>
      <c r="V297" s="473" t="s">
        <v>61</v>
      </c>
      <c r="W297" s="473" t="s">
        <v>240</v>
      </c>
      <c r="X297" s="473" t="s">
        <v>302</v>
      </c>
      <c r="Y297" s="473">
        <v>309.17</v>
      </c>
      <c r="Z297" s="473">
        <f t="shared" si="4"/>
        <v>340.58</v>
      </c>
    </row>
    <row r="298" spans="1:26">
      <c r="A298" s="473" t="s">
        <v>2172</v>
      </c>
      <c r="B298" s="473"/>
      <c r="C298" s="473"/>
      <c r="D298" s="473"/>
      <c r="E298" s="473"/>
      <c r="F298" s="474" t="s">
        <v>3771</v>
      </c>
      <c r="G298" s="473" t="s">
        <v>206</v>
      </c>
      <c r="H298" s="473" t="s">
        <v>259</v>
      </c>
      <c r="I298" s="478">
        <v>43830</v>
      </c>
      <c r="J298" s="473" t="s">
        <v>3071</v>
      </c>
      <c r="K298" s="473" t="s">
        <v>3072</v>
      </c>
      <c r="L298" s="473" t="s">
        <v>2397</v>
      </c>
      <c r="M298" s="473" t="s">
        <v>452</v>
      </c>
      <c r="N298" s="473">
        <v>34.33</v>
      </c>
      <c r="O298" s="473" t="s">
        <v>10</v>
      </c>
      <c r="P298" s="473">
        <v>44.4</v>
      </c>
      <c r="Q298" s="473" t="s">
        <v>391</v>
      </c>
      <c r="R298" s="473" t="s">
        <v>3009</v>
      </c>
      <c r="S298" s="473" t="s">
        <v>307</v>
      </c>
      <c r="T298" s="473" t="s">
        <v>451</v>
      </c>
      <c r="U298" s="473" t="s">
        <v>2168</v>
      </c>
      <c r="V298" s="473" t="s">
        <v>61</v>
      </c>
      <c r="W298" s="473" t="s">
        <v>240</v>
      </c>
      <c r="X298" s="473" t="s">
        <v>302</v>
      </c>
      <c r="Y298" s="473">
        <v>40.299999999999997</v>
      </c>
      <c r="Z298" s="473">
        <f t="shared" si="4"/>
        <v>44.4</v>
      </c>
    </row>
    <row r="299" spans="1:26">
      <c r="A299" s="473" t="s">
        <v>2172</v>
      </c>
      <c r="B299" s="473"/>
      <c r="C299" s="473"/>
      <c r="D299" s="473"/>
      <c r="E299" s="473"/>
      <c r="F299" s="474" t="s">
        <v>3772</v>
      </c>
      <c r="G299" s="473" t="s">
        <v>206</v>
      </c>
      <c r="H299" s="473" t="s">
        <v>259</v>
      </c>
      <c r="I299" s="478">
        <v>43830</v>
      </c>
      <c r="J299" s="473" t="s">
        <v>3071</v>
      </c>
      <c r="K299" s="473" t="s">
        <v>3072</v>
      </c>
      <c r="L299" s="473" t="s">
        <v>2397</v>
      </c>
      <c r="M299" s="473" t="s">
        <v>453</v>
      </c>
      <c r="N299" s="473">
        <v>34.33</v>
      </c>
      <c r="O299" s="473" t="s">
        <v>10</v>
      </c>
      <c r="P299" s="473">
        <v>44.4</v>
      </c>
      <c r="Q299" s="473" t="s">
        <v>391</v>
      </c>
      <c r="R299" s="473" t="s">
        <v>3009</v>
      </c>
      <c r="S299" s="473" t="s">
        <v>307</v>
      </c>
      <c r="T299" s="473" t="s">
        <v>449</v>
      </c>
      <c r="U299" s="473" t="s">
        <v>2168</v>
      </c>
      <c r="V299" s="473" t="s">
        <v>61</v>
      </c>
      <c r="W299" s="473" t="s">
        <v>240</v>
      </c>
      <c r="X299" s="473" t="s">
        <v>302</v>
      </c>
      <c r="Y299" s="473">
        <v>40.299999999999997</v>
      </c>
      <c r="Z299" s="473">
        <f t="shared" si="4"/>
        <v>44.4</v>
      </c>
    </row>
    <row r="300" spans="1:26">
      <c r="A300" s="473" t="s">
        <v>2172</v>
      </c>
      <c r="B300" s="473"/>
      <c r="C300" s="473"/>
      <c r="D300" s="473"/>
      <c r="E300" s="473"/>
      <c r="F300" s="474" t="s">
        <v>3773</v>
      </c>
      <c r="G300" s="473" t="s">
        <v>206</v>
      </c>
      <c r="H300" s="473" t="s">
        <v>259</v>
      </c>
      <c r="I300" s="478">
        <v>43830</v>
      </c>
      <c r="J300" s="473" t="s">
        <v>3074</v>
      </c>
      <c r="K300" s="473" t="s">
        <v>3075</v>
      </c>
      <c r="L300" s="473" t="s">
        <v>2397</v>
      </c>
      <c r="M300" s="473" t="s">
        <v>457</v>
      </c>
      <c r="N300" s="473">
        <v>5.72</v>
      </c>
      <c r="O300" s="473" t="s">
        <v>10</v>
      </c>
      <c r="P300" s="473">
        <v>7.4</v>
      </c>
      <c r="Q300" s="473" t="s">
        <v>394</v>
      </c>
      <c r="R300" s="473" t="s">
        <v>2399</v>
      </c>
      <c r="S300" s="473" t="s">
        <v>307</v>
      </c>
      <c r="T300" s="473" t="s">
        <v>451</v>
      </c>
      <c r="U300" s="473" t="s">
        <v>2168</v>
      </c>
      <c r="V300" s="473" t="s">
        <v>61</v>
      </c>
      <c r="W300" s="473" t="s">
        <v>240</v>
      </c>
      <c r="X300" s="473" t="s">
        <v>302</v>
      </c>
      <c r="Y300" s="473">
        <v>6.72</v>
      </c>
      <c r="Z300" s="473">
        <f t="shared" si="4"/>
        <v>7.4</v>
      </c>
    </row>
    <row r="301" spans="1:26">
      <c r="A301" s="473" t="s">
        <v>2172</v>
      </c>
      <c r="B301" s="473"/>
      <c r="C301" s="473"/>
      <c r="D301" s="473"/>
      <c r="E301" s="473"/>
      <c r="F301" s="474" t="s">
        <v>3774</v>
      </c>
      <c r="G301" s="473" t="s">
        <v>206</v>
      </c>
      <c r="H301" s="473" t="s">
        <v>259</v>
      </c>
      <c r="I301" s="478">
        <v>43830</v>
      </c>
      <c r="J301" s="473" t="s">
        <v>3074</v>
      </c>
      <c r="K301" s="473" t="s">
        <v>3075</v>
      </c>
      <c r="L301" s="473" t="s">
        <v>2397</v>
      </c>
      <c r="M301" s="473" t="s">
        <v>455</v>
      </c>
      <c r="N301" s="473">
        <v>5.72</v>
      </c>
      <c r="O301" s="473" t="s">
        <v>10</v>
      </c>
      <c r="P301" s="473">
        <v>7.4</v>
      </c>
      <c r="Q301" s="473" t="s">
        <v>394</v>
      </c>
      <c r="R301" s="473" t="s">
        <v>2399</v>
      </c>
      <c r="S301" s="473" t="s">
        <v>307</v>
      </c>
      <c r="T301" s="473" t="s">
        <v>449</v>
      </c>
      <c r="U301" s="473" t="s">
        <v>2168</v>
      </c>
      <c r="V301" s="473" t="s">
        <v>61</v>
      </c>
      <c r="W301" s="473" t="s">
        <v>240</v>
      </c>
      <c r="X301" s="473" t="s">
        <v>302</v>
      </c>
      <c r="Y301" s="473">
        <v>6.72</v>
      </c>
      <c r="Z301" s="473">
        <f t="shared" si="4"/>
        <v>7.4</v>
      </c>
    </row>
    <row r="302" spans="1:26">
      <c r="A302" s="473" t="s">
        <v>2172</v>
      </c>
      <c r="B302" s="473"/>
      <c r="C302" s="473"/>
      <c r="D302" s="473"/>
      <c r="E302" s="473"/>
      <c r="F302" s="474" t="s">
        <v>3775</v>
      </c>
      <c r="G302" s="473" t="s">
        <v>206</v>
      </c>
      <c r="H302" s="473" t="s">
        <v>259</v>
      </c>
      <c r="I302" s="478">
        <v>43830</v>
      </c>
      <c r="J302" s="473" t="s">
        <v>2395</v>
      </c>
      <c r="K302" s="473" t="s">
        <v>2396</v>
      </c>
      <c r="L302" s="473" t="s">
        <v>2397</v>
      </c>
      <c r="M302" s="473" t="s">
        <v>456</v>
      </c>
      <c r="N302" s="473">
        <v>0.49</v>
      </c>
      <c r="O302" s="473" t="s">
        <v>10</v>
      </c>
      <c r="P302" s="473">
        <v>0.64</v>
      </c>
      <c r="Q302" s="473" t="s">
        <v>394</v>
      </c>
      <c r="R302" s="473" t="s">
        <v>2399</v>
      </c>
      <c r="S302" s="473" t="s">
        <v>307</v>
      </c>
      <c r="T302" s="473" t="s">
        <v>451</v>
      </c>
      <c r="U302" s="473" t="s">
        <v>2168</v>
      </c>
      <c r="V302" s="473" t="s">
        <v>61</v>
      </c>
      <c r="W302" s="473" t="s">
        <v>240</v>
      </c>
      <c r="X302" s="473" t="s">
        <v>302</v>
      </c>
      <c r="Y302" s="473">
        <v>0.57999999999999996</v>
      </c>
      <c r="Z302" s="473">
        <f t="shared" si="4"/>
        <v>0.64</v>
      </c>
    </row>
    <row r="303" spans="1:26">
      <c r="A303" s="473" t="s">
        <v>2172</v>
      </c>
      <c r="B303" s="473"/>
      <c r="C303" s="473"/>
      <c r="D303" s="473"/>
      <c r="E303" s="473"/>
      <c r="F303" s="474" t="s">
        <v>3776</v>
      </c>
      <c r="G303" s="473" t="s">
        <v>206</v>
      </c>
      <c r="H303" s="473" t="s">
        <v>259</v>
      </c>
      <c r="I303" s="478">
        <v>43830</v>
      </c>
      <c r="J303" s="473" t="s">
        <v>2395</v>
      </c>
      <c r="K303" s="473" t="s">
        <v>3078</v>
      </c>
      <c r="L303" s="473" t="s">
        <v>2397</v>
      </c>
      <c r="M303" s="473" t="s">
        <v>456</v>
      </c>
      <c r="N303" s="473">
        <v>0.38</v>
      </c>
      <c r="O303" s="473" t="s">
        <v>10</v>
      </c>
      <c r="P303" s="473">
        <v>0.49</v>
      </c>
      <c r="Q303" s="473" t="s">
        <v>394</v>
      </c>
      <c r="R303" s="473" t="s">
        <v>2399</v>
      </c>
      <c r="S303" s="473" t="s">
        <v>307</v>
      </c>
      <c r="T303" s="473" t="s">
        <v>451</v>
      </c>
      <c r="U303" s="473" t="s">
        <v>2168</v>
      </c>
      <c r="V303" s="473" t="s">
        <v>61</v>
      </c>
      <c r="W303" s="473" t="s">
        <v>240</v>
      </c>
      <c r="X303" s="473" t="s">
        <v>302</v>
      </c>
      <c r="Y303" s="473">
        <v>0.45</v>
      </c>
      <c r="Z303" s="473">
        <f t="shared" si="4"/>
        <v>0.49</v>
      </c>
    </row>
    <row r="304" spans="1:26">
      <c r="A304" s="473" t="s">
        <v>2172</v>
      </c>
      <c r="B304" s="473"/>
      <c r="C304" s="473"/>
      <c r="D304" s="473"/>
      <c r="E304" s="473"/>
      <c r="F304" s="474" t="s">
        <v>3777</v>
      </c>
      <c r="G304" s="473" t="s">
        <v>206</v>
      </c>
      <c r="H304" s="473" t="s">
        <v>259</v>
      </c>
      <c r="I304" s="478">
        <v>43830</v>
      </c>
      <c r="J304" s="473" t="s">
        <v>2395</v>
      </c>
      <c r="K304" s="473" t="s">
        <v>3078</v>
      </c>
      <c r="L304" s="473" t="s">
        <v>2397</v>
      </c>
      <c r="M304" s="473" t="s">
        <v>1082</v>
      </c>
      <c r="N304" s="473">
        <v>0.38</v>
      </c>
      <c r="O304" s="473" t="s">
        <v>10</v>
      </c>
      <c r="P304" s="473">
        <v>0.49</v>
      </c>
      <c r="Q304" s="473" t="s">
        <v>394</v>
      </c>
      <c r="R304" s="473" t="s">
        <v>2399</v>
      </c>
      <c r="S304" s="473" t="s">
        <v>307</v>
      </c>
      <c r="T304" s="473" t="s">
        <v>449</v>
      </c>
      <c r="U304" s="473" t="s">
        <v>2168</v>
      </c>
      <c r="V304" s="473" t="s">
        <v>61</v>
      </c>
      <c r="W304" s="473" t="s">
        <v>240</v>
      </c>
      <c r="X304" s="473" t="s">
        <v>302</v>
      </c>
      <c r="Y304" s="473">
        <v>0.45</v>
      </c>
      <c r="Z304" s="473">
        <f t="shared" si="4"/>
        <v>0.49</v>
      </c>
    </row>
    <row r="305" spans="1:26">
      <c r="A305" s="473" t="s">
        <v>2172</v>
      </c>
      <c r="B305" s="473"/>
      <c r="C305" s="473"/>
      <c r="D305" s="473"/>
      <c r="E305" s="473"/>
      <c r="F305" s="474" t="s">
        <v>3778</v>
      </c>
      <c r="G305" s="473" t="s">
        <v>206</v>
      </c>
      <c r="H305" s="473" t="s">
        <v>259</v>
      </c>
      <c r="I305" s="478">
        <v>43830</v>
      </c>
      <c r="J305" s="473" t="s">
        <v>3779</v>
      </c>
      <c r="K305" s="473" t="s">
        <v>3780</v>
      </c>
      <c r="L305" s="473" t="s">
        <v>2499</v>
      </c>
      <c r="M305" s="473" t="s">
        <v>3781</v>
      </c>
      <c r="N305" s="473">
        <v>113.98</v>
      </c>
      <c r="O305" s="473" t="s">
        <v>10</v>
      </c>
      <c r="P305" s="473">
        <v>147.4</v>
      </c>
      <c r="Q305" s="473" t="s">
        <v>394</v>
      </c>
      <c r="R305" s="473" t="s">
        <v>2399</v>
      </c>
      <c r="S305" s="473" t="s">
        <v>445</v>
      </c>
      <c r="T305" s="473" t="s">
        <v>451</v>
      </c>
      <c r="U305" s="473" t="s">
        <v>2168</v>
      </c>
      <c r="V305" s="473" t="s">
        <v>61</v>
      </c>
      <c r="W305" s="473" t="s">
        <v>240</v>
      </c>
      <c r="X305" s="473" t="s">
        <v>302</v>
      </c>
      <c r="Y305" s="473">
        <v>133.81</v>
      </c>
      <c r="Z305" s="473">
        <f t="shared" si="4"/>
        <v>147.4</v>
      </c>
    </row>
    <row r="306" spans="1:26">
      <c r="A306" s="473" t="s">
        <v>2172</v>
      </c>
      <c r="B306" s="473"/>
      <c r="C306" s="473"/>
      <c r="D306" s="473"/>
      <c r="E306" s="473"/>
      <c r="F306" s="474" t="s">
        <v>3782</v>
      </c>
      <c r="G306" s="473" t="s">
        <v>206</v>
      </c>
      <c r="H306" s="473" t="s">
        <v>259</v>
      </c>
      <c r="I306" s="478">
        <v>43830</v>
      </c>
      <c r="J306" s="473" t="s">
        <v>3779</v>
      </c>
      <c r="K306" s="473" t="s">
        <v>3780</v>
      </c>
      <c r="L306" s="473" t="s">
        <v>2499</v>
      </c>
      <c r="M306" s="473" t="s">
        <v>3783</v>
      </c>
      <c r="N306" s="473">
        <v>112.45</v>
      </c>
      <c r="O306" s="473" t="s">
        <v>10</v>
      </c>
      <c r="P306" s="473">
        <v>145.44</v>
      </c>
      <c r="Q306" s="473" t="s">
        <v>394</v>
      </c>
      <c r="R306" s="473" t="s">
        <v>2399</v>
      </c>
      <c r="S306" s="473" t="s">
        <v>445</v>
      </c>
      <c r="T306" s="473" t="s">
        <v>449</v>
      </c>
      <c r="U306" s="473" t="s">
        <v>2168</v>
      </c>
      <c r="V306" s="473" t="s">
        <v>61</v>
      </c>
      <c r="W306" s="473" t="s">
        <v>240</v>
      </c>
      <c r="X306" s="473" t="s">
        <v>302</v>
      </c>
      <c r="Y306" s="473">
        <v>132.01</v>
      </c>
      <c r="Z306" s="473">
        <f t="shared" si="4"/>
        <v>145.44</v>
      </c>
    </row>
    <row r="307" spans="1:26">
      <c r="A307" s="473" t="s">
        <v>2172</v>
      </c>
      <c r="B307" s="473"/>
      <c r="C307" s="473"/>
      <c r="D307" s="473"/>
      <c r="E307" s="473"/>
      <c r="F307" s="474" t="s">
        <v>3827</v>
      </c>
      <c r="G307" s="473" t="s">
        <v>207</v>
      </c>
      <c r="H307" s="473" t="s">
        <v>259</v>
      </c>
      <c r="I307" s="478">
        <v>43769</v>
      </c>
      <c r="J307" s="473" t="s">
        <v>3034</v>
      </c>
      <c r="K307" s="473" t="s">
        <v>3035</v>
      </c>
      <c r="L307" s="473" t="s">
        <v>2176</v>
      </c>
      <c r="M307" s="473" t="s">
        <v>3828</v>
      </c>
      <c r="N307" s="473">
        <v>68.87</v>
      </c>
      <c r="O307" s="473" t="s">
        <v>10</v>
      </c>
      <c r="P307" s="473">
        <v>84.71</v>
      </c>
      <c r="Q307" s="473" t="s">
        <v>387</v>
      </c>
      <c r="R307" s="473" t="s">
        <v>3007</v>
      </c>
      <c r="S307" s="473" t="s">
        <v>445</v>
      </c>
      <c r="T307" s="473" t="s">
        <v>461</v>
      </c>
      <c r="U307" s="473" t="s">
        <v>2168</v>
      </c>
      <c r="V307" s="473" t="s">
        <v>61</v>
      </c>
      <c r="W307" s="473" t="s">
        <v>240</v>
      </c>
      <c r="X307" s="473" t="s">
        <v>302</v>
      </c>
      <c r="Y307" s="473">
        <v>77.58</v>
      </c>
      <c r="Z307" s="473">
        <f t="shared" si="4"/>
        <v>84.71</v>
      </c>
    </row>
    <row r="308" spans="1:26">
      <c r="A308" s="473" t="s">
        <v>2172</v>
      </c>
      <c r="B308" s="473"/>
      <c r="C308" s="473"/>
      <c r="D308" s="473"/>
      <c r="E308" s="473"/>
      <c r="F308" s="474" t="s">
        <v>3829</v>
      </c>
      <c r="G308" s="473" t="s">
        <v>207</v>
      </c>
      <c r="H308" s="473" t="s">
        <v>259</v>
      </c>
      <c r="I308" s="478">
        <v>43769</v>
      </c>
      <c r="J308" s="473" t="s">
        <v>3038</v>
      </c>
      <c r="K308" s="473" t="s">
        <v>2258</v>
      </c>
      <c r="L308" s="473" t="s">
        <v>2176</v>
      </c>
      <c r="M308" s="473" t="s">
        <v>3830</v>
      </c>
      <c r="N308" s="473">
        <v>5.09</v>
      </c>
      <c r="O308" s="473" t="s">
        <v>10</v>
      </c>
      <c r="P308" s="473">
        <v>6.26</v>
      </c>
      <c r="Q308" s="473" t="s">
        <v>387</v>
      </c>
      <c r="R308" s="473" t="s">
        <v>3007</v>
      </c>
      <c r="S308" s="473" t="s">
        <v>307</v>
      </c>
      <c r="T308" s="473" t="s">
        <v>461</v>
      </c>
      <c r="U308" s="473" t="s">
        <v>2168</v>
      </c>
      <c r="V308" s="473" t="s">
        <v>61</v>
      </c>
      <c r="W308" s="473" t="s">
        <v>240</v>
      </c>
      <c r="X308" s="473" t="s">
        <v>302</v>
      </c>
      <c r="Y308" s="473">
        <v>5.73</v>
      </c>
      <c r="Z308" s="473">
        <f t="shared" si="4"/>
        <v>6.26</v>
      </c>
    </row>
    <row r="309" spans="1:26">
      <c r="A309" s="473" t="s">
        <v>2172</v>
      </c>
      <c r="B309" s="473"/>
      <c r="C309" s="473"/>
      <c r="D309" s="473"/>
      <c r="E309" s="473"/>
      <c r="F309" s="474" t="s">
        <v>3831</v>
      </c>
      <c r="G309" s="473" t="s">
        <v>207</v>
      </c>
      <c r="H309" s="473" t="s">
        <v>259</v>
      </c>
      <c r="I309" s="478">
        <v>43769</v>
      </c>
      <c r="J309" s="473" t="s">
        <v>3041</v>
      </c>
      <c r="K309" s="473" t="s">
        <v>2258</v>
      </c>
      <c r="L309" s="473" t="s">
        <v>2176</v>
      </c>
      <c r="M309" s="473" t="s">
        <v>3832</v>
      </c>
      <c r="N309" s="473">
        <v>8.9600000000000009</v>
      </c>
      <c r="O309" s="473" t="s">
        <v>10</v>
      </c>
      <c r="P309" s="473">
        <v>11.02</v>
      </c>
      <c r="Q309" s="473" t="s">
        <v>391</v>
      </c>
      <c r="R309" s="473" t="s">
        <v>3009</v>
      </c>
      <c r="S309" s="473" t="s">
        <v>307</v>
      </c>
      <c r="T309" s="473" t="s">
        <v>461</v>
      </c>
      <c r="U309" s="473" t="s">
        <v>2168</v>
      </c>
      <c r="V309" s="473" t="s">
        <v>61</v>
      </c>
      <c r="W309" s="473" t="s">
        <v>240</v>
      </c>
      <c r="X309" s="473" t="s">
        <v>302</v>
      </c>
      <c r="Y309" s="473">
        <v>10.09</v>
      </c>
      <c r="Z309" s="473">
        <f t="shared" si="4"/>
        <v>11.02</v>
      </c>
    </row>
    <row r="310" spans="1:26">
      <c r="A310" s="473" t="s">
        <v>2172</v>
      </c>
      <c r="B310" s="473"/>
      <c r="C310" s="473"/>
      <c r="D310" s="473"/>
      <c r="E310" s="473"/>
      <c r="F310" s="474" t="s">
        <v>3833</v>
      </c>
      <c r="G310" s="473" t="s">
        <v>207</v>
      </c>
      <c r="H310" s="473" t="s">
        <v>259</v>
      </c>
      <c r="I310" s="478">
        <v>43769</v>
      </c>
      <c r="J310" s="473" t="s">
        <v>2740</v>
      </c>
      <c r="K310" s="473" t="s">
        <v>2258</v>
      </c>
      <c r="L310" s="473" t="s">
        <v>2176</v>
      </c>
      <c r="M310" s="473" t="s">
        <v>463</v>
      </c>
      <c r="N310" s="473">
        <v>0.1</v>
      </c>
      <c r="O310" s="473" t="s">
        <v>10</v>
      </c>
      <c r="P310" s="473">
        <v>0.12</v>
      </c>
      <c r="Q310" s="473" t="s">
        <v>394</v>
      </c>
      <c r="R310" s="473" t="s">
        <v>2399</v>
      </c>
      <c r="S310" s="473" t="s">
        <v>307</v>
      </c>
      <c r="T310" s="473" t="s">
        <v>461</v>
      </c>
      <c r="U310" s="473" t="s">
        <v>2168</v>
      </c>
      <c r="V310" s="473" t="s">
        <v>61</v>
      </c>
      <c r="W310" s="473" t="s">
        <v>240</v>
      </c>
      <c r="X310" s="473" t="s">
        <v>302</v>
      </c>
      <c r="Y310" s="473">
        <v>0.11</v>
      </c>
      <c r="Z310" s="473">
        <f t="shared" si="4"/>
        <v>0.12</v>
      </c>
    </row>
    <row r="311" spans="1:26">
      <c r="A311" s="473" t="s">
        <v>2172</v>
      </c>
      <c r="B311" s="473"/>
      <c r="C311" s="473"/>
      <c r="D311" s="473"/>
      <c r="E311" s="473"/>
      <c r="F311" s="474" t="s">
        <v>3834</v>
      </c>
      <c r="G311" s="473" t="s">
        <v>207</v>
      </c>
      <c r="H311" s="473" t="s">
        <v>259</v>
      </c>
      <c r="I311" s="478">
        <v>43769</v>
      </c>
      <c r="J311" s="473" t="s">
        <v>3043</v>
      </c>
      <c r="K311" s="473" t="s">
        <v>2258</v>
      </c>
      <c r="L311" s="473" t="s">
        <v>2176</v>
      </c>
      <c r="M311" s="473" t="s">
        <v>3835</v>
      </c>
      <c r="N311" s="473">
        <v>1.5</v>
      </c>
      <c r="O311" s="473" t="s">
        <v>10</v>
      </c>
      <c r="P311" s="473">
        <v>1.84</v>
      </c>
      <c r="Q311" s="473" t="s">
        <v>394</v>
      </c>
      <c r="R311" s="473" t="s">
        <v>2399</v>
      </c>
      <c r="S311" s="473" t="s">
        <v>307</v>
      </c>
      <c r="T311" s="473" t="s">
        <v>461</v>
      </c>
      <c r="U311" s="473" t="s">
        <v>2168</v>
      </c>
      <c r="V311" s="473" t="s">
        <v>61</v>
      </c>
      <c r="W311" s="473" t="s">
        <v>240</v>
      </c>
      <c r="X311" s="473" t="s">
        <v>302</v>
      </c>
      <c r="Y311" s="473">
        <v>1.69</v>
      </c>
      <c r="Z311" s="473">
        <f t="shared" si="4"/>
        <v>1.84</v>
      </c>
    </row>
    <row r="312" spans="1:26">
      <c r="A312" s="473" t="s">
        <v>2172</v>
      </c>
      <c r="B312" s="473"/>
      <c r="C312" s="473"/>
      <c r="D312" s="473"/>
      <c r="E312" s="473"/>
      <c r="F312" s="474" t="s">
        <v>3836</v>
      </c>
      <c r="G312" s="473" t="s">
        <v>207</v>
      </c>
      <c r="H312" s="473" t="s">
        <v>259</v>
      </c>
      <c r="I312" s="478">
        <v>43799</v>
      </c>
      <c r="J312" s="473" t="s">
        <v>3045</v>
      </c>
      <c r="K312" s="473" t="s">
        <v>3837</v>
      </c>
      <c r="L312" s="473" t="s">
        <v>2270</v>
      </c>
      <c r="M312" s="473" t="s">
        <v>460</v>
      </c>
      <c r="N312" s="473">
        <v>69.36</v>
      </c>
      <c r="O312" s="473" t="s">
        <v>10</v>
      </c>
      <c r="P312" s="473">
        <v>89.77</v>
      </c>
      <c r="Q312" s="473" t="s">
        <v>387</v>
      </c>
      <c r="R312" s="473" t="s">
        <v>3007</v>
      </c>
      <c r="S312" s="473" t="s">
        <v>307</v>
      </c>
      <c r="T312" s="473" t="s">
        <v>461</v>
      </c>
      <c r="U312" s="473" t="s">
        <v>2168</v>
      </c>
      <c r="V312" s="473" t="s">
        <v>61</v>
      </c>
      <c r="W312" s="473" t="s">
        <v>240</v>
      </c>
      <c r="X312" s="473" t="s">
        <v>2272</v>
      </c>
      <c r="Y312" s="473">
        <v>80.459999999999994</v>
      </c>
      <c r="Z312" s="473">
        <f t="shared" si="4"/>
        <v>89.77</v>
      </c>
    </row>
    <row r="313" spans="1:26">
      <c r="A313" s="473" t="s">
        <v>2172</v>
      </c>
      <c r="B313" s="473"/>
      <c r="C313" s="473"/>
      <c r="D313" s="473"/>
      <c r="E313" s="473"/>
      <c r="F313" s="474" t="s">
        <v>3838</v>
      </c>
      <c r="G313" s="473" t="s">
        <v>207</v>
      </c>
      <c r="H313" s="473" t="s">
        <v>259</v>
      </c>
      <c r="I313" s="478">
        <v>43799</v>
      </c>
      <c r="J313" s="473" t="s">
        <v>3047</v>
      </c>
      <c r="K313" s="473" t="s">
        <v>3048</v>
      </c>
      <c r="L313" s="473" t="s">
        <v>2270</v>
      </c>
      <c r="M313" s="473" t="s">
        <v>462</v>
      </c>
      <c r="N313" s="473">
        <v>8.51</v>
      </c>
      <c r="O313" s="473" t="s">
        <v>10</v>
      </c>
      <c r="P313" s="473">
        <v>11.02</v>
      </c>
      <c r="Q313" s="473" t="s">
        <v>391</v>
      </c>
      <c r="R313" s="473" t="s">
        <v>3009</v>
      </c>
      <c r="S313" s="473" t="s">
        <v>307</v>
      </c>
      <c r="T313" s="473" t="s">
        <v>461</v>
      </c>
      <c r="U313" s="473" t="s">
        <v>2168</v>
      </c>
      <c r="V313" s="473" t="s">
        <v>61</v>
      </c>
      <c r="W313" s="473" t="s">
        <v>240</v>
      </c>
      <c r="X313" s="473" t="s">
        <v>2272</v>
      </c>
      <c r="Y313" s="473">
        <v>9.8699999999999992</v>
      </c>
      <c r="Z313" s="473">
        <f t="shared" si="4"/>
        <v>11.02</v>
      </c>
    </row>
    <row r="314" spans="1:26">
      <c r="A314" s="473" t="s">
        <v>2172</v>
      </c>
      <c r="B314" s="473"/>
      <c r="C314" s="473"/>
      <c r="D314" s="473"/>
      <c r="E314" s="473"/>
      <c r="F314" s="474" t="s">
        <v>3839</v>
      </c>
      <c r="G314" s="473" t="s">
        <v>207</v>
      </c>
      <c r="H314" s="473" t="s">
        <v>259</v>
      </c>
      <c r="I314" s="478">
        <v>43799</v>
      </c>
      <c r="J314" s="473" t="s">
        <v>3051</v>
      </c>
      <c r="K314" s="473" t="s">
        <v>3052</v>
      </c>
      <c r="L314" s="473" t="s">
        <v>2270</v>
      </c>
      <c r="M314" s="473" t="s">
        <v>464</v>
      </c>
      <c r="N314" s="473">
        <v>1.42</v>
      </c>
      <c r="O314" s="473" t="s">
        <v>10</v>
      </c>
      <c r="P314" s="473">
        <v>1.84</v>
      </c>
      <c r="Q314" s="473" t="s">
        <v>394</v>
      </c>
      <c r="R314" s="473" t="s">
        <v>2399</v>
      </c>
      <c r="S314" s="473" t="s">
        <v>307</v>
      </c>
      <c r="T314" s="473" t="s">
        <v>461</v>
      </c>
      <c r="U314" s="473" t="s">
        <v>2168</v>
      </c>
      <c r="V314" s="473" t="s">
        <v>61</v>
      </c>
      <c r="W314" s="473" t="s">
        <v>240</v>
      </c>
      <c r="X314" s="473" t="s">
        <v>2272</v>
      </c>
      <c r="Y314" s="473">
        <v>1.65</v>
      </c>
      <c r="Z314" s="473">
        <f t="shared" si="4"/>
        <v>1.84</v>
      </c>
    </row>
    <row r="315" spans="1:26">
      <c r="A315" s="473" t="s">
        <v>2172</v>
      </c>
      <c r="B315" s="473"/>
      <c r="C315" s="473"/>
      <c r="D315" s="473"/>
      <c r="E315" s="473"/>
      <c r="F315" s="474" t="s">
        <v>3840</v>
      </c>
      <c r="G315" s="473" t="s">
        <v>207</v>
      </c>
      <c r="H315" s="473" t="s">
        <v>259</v>
      </c>
      <c r="I315" s="478">
        <v>43799</v>
      </c>
      <c r="J315" s="473" t="s">
        <v>2274</v>
      </c>
      <c r="K315" s="473" t="s">
        <v>3054</v>
      </c>
      <c r="L315" s="473" t="s">
        <v>2270</v>
      </c>
      <c r="M315" s="473" t="s">
        <v>463</v>
      </c>
      <c r="N315" s="473">
        <v>0.09</v>
      </c>
      <c r="O315" s="473" t="s">
        <v>10</v>
      </c>
      <c r="P315" s="473">
        <v>0.12</v>
      </c>
      <c r="Q315" s="473" t="s">
        <v>394</v>
      </c>
      <c r="R315" s="473" t="s">
        <v>2399</v>
      </c>
      <c r="S315" s="473" t="s">
        <v>307</v>
      </c>
      <c r="T315" s="473" t="s">
        <v>461</v>
      </c>
      <c r="U315" s="473" t="s">
        <v>2168</v>
      </c>
      <c r="V315" s="473" t="s">
        <v>61</v>
      </c>
      <c r="W315" s="473" t="s">
        <v>240</v>
      </c>
      <c r="X315" s="473" t="s">
        <v>302</v>
      </c>
      <c r="Y315" s="473">
        <v>0.1</v>
      </c>
      <c r="Z315" s="473">
        <f t="shared" si="4"/>
        <v>0.12</v>
      </c>
    </row>
    <row r="316" spans="1:26">
      <c r="A316" s="473" t="s">
        <v>2172</v>
      </c>
      <c r="B316" s="473"/>
      <c r="C316" s="473"/>
      <c r="D316" s="473"/>
      <c r="E316" s="473"/>
      <c r="F316" s="474" t="s">
        <v>3841</v>
      </c>
      <c r="G316" s="473" t="s">
        <v>207</v>
      </c>
      <c r="H316" s="473" t="s">
        <v>259</v>
      </c>
      <c r="I316" s="478">
        <v>43830</v>
      </c>
      <c r="J316" s="473" t="s">
        <v>3056</v>
      </c>
      <c r="K316" s="473" t="s">
        <v>3842</v>
      </c>
      <c r="L316" s="473" t="s">
        <v>2397</v>
      </c>
      <c r="M316" s="473" t="s">
        <v>3843</v>
      </c>
      <c r="N316" s="473">
        <v>81.11</v>
      </c>
      <c r="O316" s="473" t="s">
        <v>10</v>
      </c>
      <c r="P316" s="473">
        <v>104.89</v>
      </c>
      <c r="Q316" s="473" t="s">
        <v>387</v>
      </c>
      <c r="R316" s="473" t="s">
        <v>3007</v>
      </c>
      <c r="S316" s="473" t="s">
        <v>307</v>
      </c>
      <c r="T316" s="473" t="s">
        <v>461</v>
      </c>
      <c r="U316" s="473" t="s">
        <v>2168</v>
      </c>
      <c r="V316" s="473" t="s">
        <v>61</v>
      </c>
      <c r="W316" s="473" t="s">
        <v>240</v>
      </c>
      <c r="X316" s="473" t="s">
        <v>302</v>
      </c>
      <c r="Y316" s="473">
        <v>95.22</v>
      </c>
      <c r="Z316" s="473">
        <f t="shared" si="4"/>
        <v>104.89</v>
      </c>
    </row>
    <row r="317" spans="1:26">
      <c r="A317" s="473" t="s">
        <v>2172</v>
      </c>
      <c r="B317" s="473"/>
      <c r="C317" s="473"/>
      <c r="D317" s="473"/>
      <c r="E317" s="473"/>
      <c r="F317" s="474" t="s">
        <v>3844</v>
      </c>
      <c r="G317" s="473" t="s">
        <v>207</v>
      </c>
      <c r="H317" s="473" t="s">
        <v>259</v>
      </c>
      <c r="I317" s="478">
        <v>43830</v>
      </c>
      <c r="J317" s="473" t="s">
        <v>3060</v>
      </c>
      <c r="K317" s="473" t="s">
        <v>3061</v>
      </c>
      <c r="L317" s="473" t="s">
        <v>2397</v>
      </c>
      <c r="M317" s="473" t="s">
        <v>3845</v>
      </c>
      <c r="N317" s="473">
        <v>15.36</v>
      </c>
      <c r="O317" s="473" t="s">
        <v>10</v>
      </c>
      <c r="P317" s="473">
        <v>19.86</v>
      </c>
      <c r="Q317" s="473" t="s">
        <v>391</v>
      </c>
      <c r="R317" s="473" t="s">
        <v>3009</v>
      </c>
      <c r="S317" s="473" t="s">
        <v>307</v>
      </c>
      <c r="T317" s="473" t="s">
        <v>461</v>
      </c>
      <c r="U317" s="473" t="s">
        <v>2168</v>
      </c>
      <c r="V317" s="473" t="s">
        <v>61</v>
      </c>
      <c r="W317" s="473" t="s">
        <v>240</v>
      </c>
      <c r="X317" s="473" t="s">
        <v>302</v>
      </c>
      <c r="Y317" s="473">
        <v>18.03</v>
      </c>
      <c r="Z317" s="473">
        <f t="shared" si="4"/>
        <v>19.86</v>
      </c>
    </row>
    <row r="318" spans="1:26">
      <c r="A318" s="473" t="s">
        <v>2172</v>
      </c>
      <c r="B318" s="473"/>
      <c r="C318" s="473"/>
      <c r="D318" s="473"/>
      <c r="E318" s="473"/>
      <c r="F318" s="474" t="s">
        <v>3846</v>
      </c>
      <c r="G318" s="473" t="s">
        <v>207</v>
      </c>
      <c r="H318" s="473" t="s">
        <v>259</v>
      </c>
      <c r="I318" s="478">
        <v>43830</v>
      </c>
      <c r="J318" s="473" t="s">
        <v>3064</v>
      </c>
      <c r="K318" s="473" t="s">
        <v>3065</v>
      </c>
      <c r="L318" s="473" t="s">
        <v>2397</v>
      </c>
      <c r="M318" s="473" t="s">
        <v>3847</v>
      </c>
      <c r="N318" s="473">
        <v>2.56</v>
      </c>
      <c r="O318" s="473" t="s">
        <v>10</v>
      </c>
      <c r="P318" s="473">
        <v>3.31</v>
      </c>
      <c r="Q318" s="473" t="s">
        <v>394</v>
      </c>
      <c r="R318" s="473" t="s">
        <v>2399</v>
      </c>
      <c r="S318" s="473" t="s">
        <v>307</v>
      </c>
      <c r="T318" s="473" t="s">
        <v>461</v>
      </c>
      <c r="U318" s="473" t="s">
        <v>2168</v>
      </c>
      <c r="V318" s="473" t="s">
        <v>61</v>
      </c>
      <c r="W318" s="473" t="s">
        <v>240</v>
      </c>
      <c r="X318" s="473" t="s">
        <v>302</v>
      </c>
      <c r="Y318" s="473">
        <v>3.01</v>
      </c>
      <c r="Z318" s="473">
        <f t="shared" si="4"/>
        <v>3.31</v>
      </c>
    </row>
    <row r="319" spans="1:26">
      <c r="A319" s="473" t="s">
        <v>2172</v>
      </c>
      <c r="B319" s="473"/>
      <c r="C319" s="473"/>
      <c r="D319" s="473"/>
      <c r="E319" s="473"/>
      <c r="F319" s="474" t="s">
        <v>3848</v>
      </c>
      <c r="G319" s="473" t="s">
        <v>207</v>
      </c>
      <c r="H319" s="473" t="s">
        <v>259</v>
      </c>
      <c r="I319" s="478">
        <v>43830</v>
      </c>
      <c r="J319" s="473" t="s">
        <v>3064</v>
      </c>
      <c r="K319" s="473" t="s">
        <v>3065</v>
      </c>
      <c r="L319" s="473" t="s">
        <v>2397</v>
      </c>
      <c r="M319" s="473" t="s">
        <v>3849</v>
      </c>
      <c r="N319" s="473">
        <v>5.92</v>
      </c>
      <c r="O319" s="473" t="s">
        <v>10</v>
      </c>
      <c r="P319" s="473">
        <v>7.66</v>
      </c>
      <c r="Q319" s="473" t="s">
        <v>394</v>
      </c>
      <c r="R319" s="473" t="s">
        <v>2399</v>
      </c>
      <c r="S319" s="473" t="s">
        <v>307</v>
      </c>
      <c r="T319" s="473" t="s">
        <v>434</v>
      </c>
      <c r="U319" s="473" t="s">
        <v>2168</v>
      </c>
      <c r="V319" s="473" t="s">
        <v>61</v>
      </c>
      <c r="W319" s="473" t="s">
        <v>240</v>
      </c>
      <c r="X319" s="473" t="s">
        <v>302</v>
      </c>
      <c r="Y319" s="473">
        <v>6.95</v>
      </c>
      <c r="Z319" s="473">
        <f t="shared" si="4"/>
        <v>7.66</v>
      </c>
    </row>
    <row r="320" spans="1:26">
      <c r="A320" s="473" t="s">
        <v>2172</v>
      </c>
      <c r="B320" s="473"/>
      <c r="C320" s="473"/>
      <c r="D320" s="473"/>
      <c r="E320" s="473"/>
      <c r="F320" s="474" t="s">
        <v>3850</v>
      </c>
      <c r="G320" s="473" t="s">
        <v>207</v>
      </c>
      <c r="H320" s="473" t="s">
        <v>259</v>
      </c>
      <c r="I320" s="478">
        <v>43830</v>
      </c>
      <c r="J320" s="473" t="s">
        <v>3068</v>
      </c>
      <c r="K320" s="473" t="s">
        <v>3851</v>
      </c>
      <c r="L320" s="473" t="s">
        <v>2397</v>
      </c>
      <c r="M320" s="473" t="s">
        <v>460</v>
      </c>
      <c r="N320" s="473">
        <v>66.63</v>
      </c>
      <c r="O320" s="473" t="s">
        <v>10</v>
      </c>
      <c r="P320" s="473">
        <v>86.17</v>
      </c>
      <c r="Q320" s="473" t="s">
        <v>387</v>
      </c>
      <c r="R320" s="473" t="s">
        <v>3007</v>
      </c>
      <c r="S320" s="473" t="s">
        <v>307</v>
      </c>
      <c r="T320" s="473" t="s">
        <v>461</v>
      </c>
      <c r="U320" s="473" t="s">
        <v>2168</v>
      </c>
      <c r="V320" s="473" t="s">
        <v>61</v>
      </c>
      <c r="W320" s="473" t="s">
        <v>240</v>
      </c>
      <c r="X320" s="473" t="s">
        <v>302</v>
      </c>
      <c r="Y320" s="473">
        <v>78.22</v>
      </c>
      <c r="Z320" s="473">
        <f t="shared" si="4"/>
        <v>86.17</v>
      </c>
    </row>
    <row r="321" spans="1:26">
      <c r="A321" s="473" t="s">
        <v>2172</v>
      </c>
      <c r="B321" s="473"/>
      <c r="C321" s="473"/>
      <c r="D321" s="473"/>
      <c r="E321" s="473"/>
      <c r="F321" s="474" t="s">
        <v>3852</v>
      </c>
      <c r="G321" s="473" t="s">
        <v>207</v>
      </c>
      <c r="H321" s="473" t="s">
        <v>259</v>
      </c>
      <c r="I321" s="478">
        <v>43830</v>
      </c>
      <c r="J321" s="473" t="s">
        <v>3071</v>
      </c>
      <c r="K321" s="473" t="s">
        <v>3072</v>
      </c>
      <c r="L321" s="473" t="s">
        <v>2397</v>
      </c>
      <c r="M321" s="473" t="s">
        <v>462</v>
      </c>
      <c r="N321" s="473">
        <v>8.52</v>
      </c>
      <c r="O321" s="473" t="s">
        <v>10</v>
      </c>
      <c r="P321" s="473">
        <v>11.02</v>
      </c>
      <c r="Q321" s="473" t="s">
        <v>391</v>
      </c>
      <c r="R321" s="473" t="s">
        <v>3009</v>
      </c>
      <c r="S321" s="473" t="s">
        <v>307</v>
      </c>
      <c r="T321" s="473" t="s">
        <v>461</v>
      </c>
      <c r="U321" s="473" t="s">
        <v>2168</v>
      </c>
      <c r="V321" s="473" t="s">
        <v>61</v>
      </c>
      <c r="W321" s="473" t="s">
        <v>240</v>
      </c>
      <c r="X321" s="473" t="s">
        <v>302</v>
      </c>
      <c r="Y321" s="473">
        <v>10</v>
      </c>
      <c r="Z321" s="473">
        <f t="shared" si="4"/>
        <v>11.02</v>
      </c>
    </row>
    <row r="322" spans="1:26">
      <c r="A322" s="473" t="s">
        <v>2172</v>
      </c>
      <c r="B322" s="473"/>
      <c r="C322" s="473"/>
      <c r="D322" s="473"/>
      <c r="E322" s="473"/>
      <c r="F322" s="474" t="s">
        <v>3853</v>
      </c>
      <c r="G322" s="473" t="s">
        <v>207</v>
      </c>
      <c r="H322" s="473" t="s">
        <v>259</v>
      </c>
      <c r="I322" s="478">
        <v>43830</v>
      </c>
      <c r="J322" s="473" t="s">
        <v>3074</v>
      </c>
      <c r="K322" s="473" t="s">
        <v>3075</v>
      </c>
      <c r="L322" s="473" t="s">
        <v>2397</v>
      </c>
      <c r="M322" s="473" t="s">
        <v>464</v>
      </c>
      <c r="N322" s="473">
        <v>1.42</v>
      </c>
      <c r="O322" s="473" t="s">
        <v>10</v>
      </c>
      <c r="P322" s="473">
        <v>1.84</v>
      </c>
      <c r="Q322" s="473" t="s">
        <v>394</v>
      </c>
      <c r="R322" s="473" t="s">
        <v>2399</v>
      </c>
      <c r="S322" s="473" t="s">
        <v>307</v>
      </c>
      <c r="T322" s="473" t="s">
        <v>461</v>
      </c>
      <c r="U322" s="473" t="s">
        <v>2168</v>
      </c>
      <c r="V322" s="473" t="s">
        <v>61</v>
      </c>
      <c r="W322" s="473" t="s">
        <v>240</v>
      </c>
      <c r="X322" s="473" t="s">
        <v>302</v>
      </c>
      <c r="Y322" s="473">
        <v>1.67</v>
      </c>
      <c r="Z322" s="473">
        <f t="shared" si="4"/>
        <v>1.84</v>
      </c>
    </row>
    <row r="323" spans="1:26">
      <c r="A323" s="473" t="s">
        <v>2172</v>
      </c>
      <c r="B323" s="473"/>
      <c r="C323" s="473"/>
      <c r="D323" s="473"/>
      <c r="E323" s="473"/>
      <c r="F323" s="474" t="s">
        <v>3854</v>
      </c>
      <c r="G323" s="473" t="s">
        <v>207</v>
      </c>
      <c r="H323" s="473" t="s">
        <v>259</v>
      </c>
      <c r="I323" s="478">
        <v>43830</v>
      </c>
      <c r="J323" s="473" t="s">
        <v>2395</v>
      </c>
      <c r="K323" s="473" t="s">
        <v>3855</v>
      </c>
      <c r="L323" s="473" t="s">
        <v>2397</v>
      </c>
      <c r="M323" s="473" t="s">
        <v>3856</v>
      </c>
      <c r="N323" s="473">
        <v>15.47</v>
      </c>
      <c r="O323" s="473" t="s">
        <v>10</v>
      </c>
      <c r="P323" s="473">
        <v>20</v>
      </c>
      <c r="Q323" s="473" t="s">
        <v>399</v>
      </c>
      <c r="R323" s="473" t="s">
        <v>2540</v>
      </c>
      <c r="S323" s="473" t="s">
        <v>307</v>
      </c>
      <c r="T323" s="473" t="s">
        <v>2168</v>
      </c>
      <c r="U323" s="473" t="s">
        <v>2168</v>
      </c>
      <c r="V323" s="473" t="s">
        <v>61</v>
      </c>
      <c r="W323" s="473" t="s">
        <v>240</v>
      </c>
      <c r="X323" s="473" t="s">
        <v>302</v>
      </c>
      <c r="Y323" s="473">
        <v>18.16</v>
      </c>
      <c r="Z323" s="473">
        <f t="shared" si="4"/>
        <v>20</v>
      </c>
    </row>
    <row r="324" spans="1:26">
      <c r="A324" s="473" t="s">
        <v>2172</v>
      </c>
      <c r="B324" s="473"/>
      <c r="C324" s="473"/>
      <c r="D324" s="473"/>
      <c r="E324" s="473"/>
      <c r="F324" s="474" t="s">
        <v>3857</v>
      </c>
      <c r="G324" s="473" t="s">
        <v>207</v>
      </c>
      <c r="H324" s="473" t="s">
        <v>259</v>
      </c>
      <c r="I324" s="478">
        <v>43830</v>
      </c>
      <c r="J324" s="473" t="s">
        <v>2395</v>
      </c>
      <c r="K324" s="473" t="s">
        <v>2396</v>
      </c>
      <c r="L324" s="473" t="s">
        <v>2397</v>
      </c>
      <c r="M324" s="473" t="s">
        <v>463</v>
      </c>
      <c r="N324" s="473">
        <v>0.17</v>
      </c>
      <c r="O324" s="473" t="s">
        <v>10</v>
      </c>
      <c r="P324" s="473">
        <v>0.22</v>
      </c>
      <c r="Q324" s="473" t="s">
        <v>394</v>
      </c>
      <c r="R324" s="473" t="s">
        <v>2399</v>
      </c>
      <c r="S324" s="473" t="s">
        <v>307</v>
      </c>
      <c r="T324" s="473" t="s">
        <v>461</v>
      </c>
      <c r="U324" s="473" t="s">
        <v>2168</v>
      </c>
      <c r="V324" s="473" t="s">
        <v>61</v>
      </c>
      <c r="W324" s="473" t="s">
        <v>240</v>
      </c>
      <c r="X324" s="473" t="s">
        <v>302</v>
      </c>
      <c r="Y324" s="473">
        <v>0.2</v>
      </c>
      <c r="Z324" s="473">
        <f t="shared" si="4"/>
        <v>0.22</v>
      </c>
    </row>
    <row r="325" spans="1:26">
      <c r="A325" s="473" t="s">
        <v>2172</v>
      </c>
      <c r="B325" s="473"/>
      <c r="C325" s="473"/>
      <c r="D325" s="473"/>
      <c r="E325" s="473"/>
      <c r="F325" s="474" t="s">
        <v>3858</v>
      </c>
      <c r="G325" s="473" t="s">
        <v>207</v>
      </c>
      <c r="H325" s="473" t="s">
        <v>259</v>
      </c>
      <c r="I325" s="478">
        <v>43830</v>
      </c>
      <c r="J325" s="473" t="s">
        <v>2395</v>
      </c>
      <c r="K325" s="473" t="s">
        <v>3078</v>
      </c>
      <c r="L325" s="473" t="s">
        <v>2397</v>
      </c>
      <c r="M325" s="473" t="s">
        <v>463</v>
      </c>
      <c r="N325" s="473">
        <v>0.09</v>
      </c>
      <c r="O325" s="473" t="s">
        <v>10</v>
      </c>
      <c r="P325" s="473">
        <v>0.12</v>
      </c>
      <c r="Q325" s="473" t="s">
        <v>394</v>
      </c>
      <c r="R325" s="473" t="s">
        <v>2399</v>
      </c>
      <c r="S325" s="473" t="s">
        <v>307</v>
      </c>
      <c r="T325" s="473" t="s">
        <v>461</v>
      </c>
      <c r="U325" s="473" t="s">
        <v>2168</v>
      </c>
      <c r="V325" s="473" t="s">
        <v>61</v>
      </c>
      <c r="W325" s="473" t="s">
        <v>240</v>
      </c>
      <c r="X325" s="473" t="s">
        <v>302</v>
      </c>
      <c r="Y325" s="473">
        <v>0.11</v>
      </c>
      <c r="Z325" s="473">
        <f t="shared" si="4"/>
        <v>0.12</v>
      </c>
    </row>
    <row r="326" spans="1:26">
      <c r="A326" s="473" t="s">
        <v>2172</v>
      </c>
      <c r="B326" s="473"/>
      <c r="C326" s="473"/>
      <c r="D326" s="473"/>
      <c r="E326" s="473"/>
      <c r="F326" s="474" t="s">
        <v>3859</v>
      </c>
      <c r="G326" s="473" t="s">
        <v>207</v>
      </c>
      <c r="H326" s="473" t="s">
        <v>259</v>
      </c>
      <c r="I326" s="478">
        <v>43830</v>
      </c>
      <c r="J326" s="473" t="s">
        <v>3779</v>
      </c>
      <c r="K326" s="473" t="s">
        <v>3780</v>
      </c>
      <c r="L326" s="473" t="s">
        <v>2499</v>
      </c>
      <c r="M326" s="473" t="s">
        <v>3860</v>
      </c>
      <c r="N326" s="473">
        <v>40.840000000000003</v>
      </c>
      <c r="O326" s="473" t="s">
        <v>10</v>
      </c>
      <c r="P326" s="473">
        <v>52.82</v>
      </c>
      <c r="Q326" s="473" t="s">
        <v>394</v>
      </c>
      <c r="R326" s="473" t="s">
        <v>2399</v>
      </c>
      <c r="S326" s="473" t="s">
        <v>445</v>
      </c>
      <c r="T326" s="473" t="s">
        <v>461</v>
      </c>
      <c r="U326" s="473" t="s">
        <v>2168</v>
      </c>
      <c r="V326" s="473" t="s">
        <v>61</v>
      </c>
      <c r="W326" s="473" t="s">
        <v>240</v>
      </c>
      <c r="X326" s="473" t="s">
        <v>302</v>
      </c>
      <c r="Y326" s="473">
        <v>47.95</v>
      </c>
      <c r="Z326" s="473">
        <f t="shared" ref="Z326:Z331" si="5">P326</f>
        <v>52.82</v>
      </c>
    </row>
    <row r="327" spans="1:26">
      <c r="A327" s="473" t="s">
        <v>2172</v>
      </c>
      <c r="B327" s="473"/>
      <c r="C327" s="473"/>
      <c r="D327" s="473"/>
      <c r="E327" s="473"/>
      <c r="F327" s="474" t="s">
        <v>3897</v>
      </c>
      <c r="G327" s="473" t="s">
        <v>208</v>
      </c>
      <c r="H327" s="473" t="s">
        <v>259</v>
      </c>
      <c r="I327" s="478">
        <v>43799</v>
      </c>
      <c r="J327" s="473" t="s">
        <v>2274</v>
      </c>
      <c r="K327" s="473" t="s">
        <v>3054</v>
      </c>
      <c r="L327" s="473" t="s">
        <v>2270</v>
      </c>
      <c r="M327" s="473" t="s">
        <v>468</v>
      </c>
      <c r="N327" s="473">
        <v>0.13</v>
      </c>
      <c r="O327" s="473" t="s">
        <v>10</v>
      </c>
      <c r="P327" s="473">
        <v>0.17</v>
      </c>
      <c r="Q327" s="473" t="s">
        <v>394</v>
      </c>
      <c r="R327" s="473" t="s">
        <v>2399</v>
      </c>
      <c r="S327" s="473" t="s">
        <v>307</v>
      </c>
      <c r="T327" s="473" t="s">
        <v>466</v>
      </c>
      <c r="U327" s="473" t="s">
        <v>2168</v>
      </c>
      <c r="V327" s="473" t="s">
        <v>61</v>
      </c>
      <c r="W327" s="473" t="s">
        <v>240</v>
      </c>
      <c r="X327" s="473" t="s">
        <v>302</v>
      </c>
      <c r="Y327" s="473">
        <v>0.15</v>
      </c>
      <c r="Z327" s="473">
        <f t="shared" si="5"/>
        <v>0.17</v>
      </c>
    </row>
    <row r="328" spans="1:26">
      <c r="A328" s="473" t="s">
        <v>2172</v>
      </c>
      <c r="B328" s="473"/>
      <c r="C328" s="473"/>
      <c r="D328" s="473"/>
      <c r="E328" s="473"/>
      <c r="F328" s="474" t="s">
        <v>3898</v>
      </c>
      <c r="G328" s="473" t="s">
        <v>208</v>
      </c>
      <c r="H328" s="473" t="s">
        <v>259</v>
      </c>
      <c r="I328" s="478">
        <v>43830</v>
      </c>
      <c r="J328" s="473" t="s">
        <v>3056</v>
      </c>
      <c r="K328" s="473" t="s">
        <v>3899</v>
      </c>
      <c r="L328" s="473" t="s">
        <v>2397</v>
      </c>
      <c r="M328" s="473" t="s">
        <v>3900</v>
      </c>
      <c r="N328" s="473">
        <v>99.49</v>
      </c>
      <c r="O328" s="473" t="s">
        <v>10</v>
      </c>
      <c r="P328" s="473">
        <v>128.66</v>
      </c>
      <c r="Q328" s="473" t="s">
        <v>387</v>
      </c>
      <c r="R328" s="473" t="s">
        <v>3007</v>
      </c>
      <c r="S328" s="473" t="s">
        <v>307</v>
      </c>
      <c r="T328" s="473" t="s">
        <v>466</v>
      </c>
      <c r="U328" s="473" t="s">
        <v>2168</v>
      </c>
      <c r="V328" s="473" t="s">
        <v>61</v>
      </c>
      <c r="W328" s="473" t="s">
        <v>240</v>
      </c>
      <c r="X328" s="473" t="s">
        <v>302</v>
      </c>
      <c r="Y328" s="473">
        <v>116.8</v>
      </c>
      <c r="Z328" s="473">
        <f t="shared" si="5"/>
        <v>128.66</v>
      </c>
    </row>
    <row r="329" spans="1:26">
      <c r="A329" s="473" t="s">
        <v>2172</v>
      </c>
      <c r="B329" s="473"/>
      <c r="C329" s="473"/>
      <c r="D329" s="473"/>
      <c r="E329" s="473"/>
      <c r="F329" s="474" t="s">
        <v>3901</v>
      </c>
      <c r="G329" s="473" t="s">
        <v>208</v>
      </c>
      <c r="H329" s="473" t="s">
        <v>259</v>
      </c>
      <c r="I329" s="478">
        <v>43830</v>
      </c>
      <c r="J329" s="473" t="s">
        <v>3060</v>
      </c>
      <c r="K329" s="473" t="s">
        <v>3061</v>
      </c>
      <c r="L329" s="473" t="s">
        <v>2397</v>
      </c>
      <c r="M329" s="473" t="s">
        <v>3902</v>
      </c>
      <c r="N329" s="473">
        <v>18.850000000000001</v>
      </c>
      <c r="O329" s="473" t="s">
        <v>10</v>
      </c>
      <c r="P329" s="473">
        <v>24.38</v>
      </c>
      <c r="Q329" s="473" t="s">
        <v>391</v>
      </c>
      <c r="R329" s="473" t="s">
        <v>3009</v>
      </c>
      <c r="S329" s="473" t="s">
        <v>307</v>
      </c>
      <c r="T329" s="473" t="s">
        <v>466</v>
      </c>
      <c r="U329" s="473" t="s">
        <v>2168</v>
      </c>
      <c r="V329" s="473" t="s">
        <v>61</v>
      </c>
      <c r="W329" s="473" t="s">
        <v>240</v>
      </c>
      <c r="X329" s="473" t="s">
        <v>302</v>
      </c>
      <c r="Y329" s="473">
        <v>22.13</v>
      </c>
      <c r="Z329" s="473">
        <f t="shared" si="5"/>
        <v>24.38</v>
      </c>
    </row>
    <row r="330" spans="1:26">
      <c r="A330" s="473" t="s">
        <v>2172</v>
      </c>
      <c r="B330" s="473"/>
      <c r="C330" s="473"/>
      <c r="D330" s="473"/>
      <c r="E330" s="473"/>
      <c r="F330" s="474" t="s">
        <v>3903</v>
      </c>
      <c r="G330" s="473" t="s">
        <v>208</v>
      </c>
      <c r="H330" s="473" t="s">
        <v>259</v>
      </c>
      <c r="I330" s="478">
        <v>43830</v>
      </c>
      <c r="J330" s="473" t="s">
        <v>3064</v>
      </c>
      <c r="K330" s="473" t="s">
        <v>3065</v>
      </c>
      <c r="L330" s="473" t="s">
        <v>2397</v>
      </c>
      <c r="M330" s="473" t="s">
        <v>3904</v>
      </c>
      <c r="N330" s="473">
        <v>3.14</v>
      </c>
      <c r="O330" s="473" t="s">
        <v>10</v>
      </c>
      <c r="P330" s="473">
        <v>4.0599999999999996</v>
      </c>
      <c r="Q330" s="473" t="s">
        <v>394</v>
      </c>
      <c r="R330" s="473" t="s">
        <v>2399</v>
      </c>
      <c r="S330" s="473" t="s">
        <v>307</v>
      </c>
      <c r="T330" s="473" t="s">
        <v>466</v>
      </c>
      <c r="U330" s="473" t="s">
        <v>2168</v>
      </c>
      <c r="V330" s="473" t="s">
        <v>61</v>
      </c>
      <c r="W330" s="473" t="s">
        <v>240</v>
      </c>
      <c r="X330" s="473" t="s">
        <v>302</v>
      </c>
      <c r="Y330" s="473">
        <v>3.69</v>
      </c>
      <c r="Z330" s="473">
        <f t="shared" si="5"/>
        <v>4.0599999999999996</v>
      </c>
    </row>
    <row r="331" spans="1:26">
      <c r="A331" s="473" t="s">
        <v>2172</v>
      </c>
      <c r="B331" s="473"/>
      <c r="C331" s="473"/>
      <c r="D331" s="473"/>
      <c r="E331" s="473"/>
      <c r="F331" s="474" t="s">
        <v>3905</v>
      </c>
      <c r="G331" s="473" t="s">
        <v>208</v>
      </c>
      <c r="H331" s="473" t="s">
        <v>259</v>
      </c>
      <c r="I331" s="478">
        <v>43830</v>
      </c>
      <c r="J331" s="473" t="s">
        <v>2395</v>
      </c>
      <c r="K331" s="473" t="s">
        <v>2396</v>
      </c>
      <c r="L331" s="473" t="s">
        <v>2397</v>
      </c>
      <c r="M331" s="473" t="s">
        <v>468</v>
      </c>
      <c r="N331" s="473">
        <v>0.21</v>
      </c>
      <c r="O331" s="473" t="s">
        <v>10</v>
      </c>
      <c r="P331" s="473">
        <v>0.27</v>
      </c>
      <c r="Q331" s="473" t="s">
        <v>394</v>
      </c>
      <c r="R331" s="473" t="s">
        <v>2399</v>
      </c>
      <c r="S331" s="473" t="s">
        <v>307</v>
      </c>
      <c r="T331" s="473" t="s">
        <v>466</v>
      </c>
      <c r="U331" s="473" t="s">
        <v>2168</v>
      </c>
      <c r="V331" s="473" t="s">
        <v>61</v>
      </c>
      <c r="W331" s="473" t="s">
        <v>240</v>
      </c>
      <c r="X331" s="473" t="s">
        <v>302</v>
      </c>
      <c r="Y331" s="473">
        <v>0.25</v>
      </c>
      <c r="Z331" s="473">
        <f t="shared" si="5"/>
        <v>0.27</v>
      </c>
    </row>
    <row r="332" spans="1:26">
      <c r="A332" s="473" t="s">
        <v>2172</v>
      </c>
      <c r="B332" s="473"/>
      <c r="C332" s="473"/>
      <c r="D332" s="473"/>
      <c r="E332" s="473"/>
      <c r="F332" s="474" t="s">
        <v>3954</v>
      </c>
      <c r="G332" s="473" t="s">
        <v>209</v>
      </c>
      <c r="H332" s="473" t="s">
        <v>259</v>
      </c>
      <c r="I332" s="478">
        <v>43799</v>
      </c>
      <c r="J332" s="473" t="s">
        <v>2168</v>
      </c>
      <c r="K332" s="473" t="s">
        <v>3955</v>
      </c>
      <c r="L332" s="473" t="s">
        <v>3956</v>
      </c>
      <c r="M332" s="473" t="s">
        <v>3957</v>
      </c>
      <c r="N332" s="473">
        <v>829.04</v>
      </c>
      <c r="O332" s="473" t="s">
        <v>2168</v>
      </c>
      <c r="P332" s="473">
        <v>0</v>
      </c>
      <c r="Q332" s="473" t="s">
        <v>387</v>
      </c>
      <c r="R332" s="473" t="s">
        <v>3007</v>
      </c>
      <c r="S332" s="473" t="s">
        <v>299</v>
      </c>
      <c r="T332" s="473" t="s">
        <v>472</v>
      </c>
      <c r="U332" s="473" t="s">
        <v>2168</v>
      </c>
      <c r="V332" s="473" t="s">
        <v>61</v>
      </c>
      <c r="W332" s="473" t="s">
        <v>240</v>
      </c>
      <c r="X332" s="473" t="s">
        <v>302</v>
      </c>
      <c r="Y332" s="473">
        <v>961.76</v>
      </c>
      <c r="Z332" s="473">
        <v>1072.97</v>
      </c>
    </row>
    <row r="333" spans="1:26">
      <c r="A333" s="473" t="s">
        <v>2172</v>
      </c>
      <c r="B333" s="473"/>
      <c r="C333" s="473"/>
      <c r="D333" s="473"/>
      <c r="E333" s="473"/>
      <c r="F333" s="474" t="s">
        <v>3958</v>
      </c>
      <c r="G333" s="473" t="s">
        <v>209</v>
      </c>
      <c r="H333" s="473" t="s">
        <v>259</v>
      </c>
      <c r="I333" s="478">
        <v>43799</v>
      </c>
      <c r="J333" s="473" t="s">
        <v>2168</v>
      </c>
      <c r="K333" s="473" t="s">
        <v>3955</v>
      </c>
      <c r="L333" s="473" t="s">
        <v>3956</v>
      </c>
      <c r="M333" s="473" t="s">
        <v>3957</v>
      </c>
      <c r="N333" s="473">
        <v>82.9</v>
      </c>
      <c r="O333" s="473" t="s">
        <v>2168</v>
      </c>
      <c r="P333" s="473">
        <v>0</v>
      </c>
      <c r="Q333" s="473" t="s">
        <v>391</v>
      </c>
      <c r="R333" s="473" t="s">
        <v>3009</v>
      </c>
      <c r="S333" s="473" t="s">
        <v>299</v>
      </c>
      <c r="T333" s="473" t="s">
        <v>472</v>
      </c>
      <c r="U333" s="473" t="s">
        <v>2168</v>
      </c>
      <c r="V333" s="473" t="s">
        <v>61</v>
      </c>
      <c r="W333" s="473" t="s">
        <v>240</v>
      </c>
      <c r="X333" s="473" t="s">
        <v>302</v>
      </c>
      <c r="Y333" s="473">
        <v>96.17</v>
      </c>
      <c r="Z333" s="473">
        <v>107.29</v>
      </c>
    </row>
    <row r="334" spans="1:26">
      <c r="A334" s="473" t="s">
        <v>2172</v>
      </c>
      <c r="B334" s="473"/>
      <c r="C334" s="473"/>
      <c r="D334" s="473"/>
      <c r="E334" s="473"/>
      <c r="F334" s="474" t="s">
        <v>3959</v>
      </c>
      <c r="G334" s="473" t="s">
        <v>209</v>
      </c>
      <c r="H334" s="473" t="s">
        <v>259</v>
      </c>
      <c r="I334" s="478">
        <v>43799</v>
      </c>
      <c r="J334" s="473" t="s">
        <v>2168</v>
      </c>
      <c r="K334" s="473" t="s">
        <v>3955</v>
      </c>
      <c r="L334" s="473" t="s">
        <v>3960</v>
      </c>
      <c r="M334" s="473" t="s">
        <v>3961</v>
      </c>
      <c r="N334" s="473">
        <v>41.45</v>
      </c>
      <c r="O334" s="473" t="s">
        <v>2168</v>
      </c>
      <c r="P334" s="473">
        <v>0</v>
      </c>
      <c r="Q334" s="473" t="s">
        <v>387</v>
      </c>
      <c r="R334" s="473" t="s">
        <v>3007</v>
      </c>
      <c r="S334" s="473" t="s">
        <v>299</v>
      </c>
      <c r="T334" s="473" t="s">
        <v>472</v>
      </c>
      <c r="U334" s="473" t="s">
        <v>2168</v>
      </c>
      <c r="V334" s="473" t="s">
        <v>474</v>
      </c>
      <c r="W334" s="473" t="s">
        <v>240</v>
      </c>
      <c r="X334" s="473" t="s">
        <v>302</v>
      </c>
      <c r="Y334" s="473">
        <v>48.09</v>
      </c>
      <c r="Z334" s="473">
        <v>53.65</v>
      </c>
    </row>
    <row r="335" spans="1:26">
      <c r="A335" s="473" t="s">
        <v>2172</v>
      </c>
      <c r="B335" s="473"/>
      <c r="C335" s="473"/>
      <c r="D335" s="473"/>
      <c r="E335" s="473"/>
      <c r="F335" s="474" t="s">
        <v>3962</v>
      </c>
      <c r="G335" s="473" t="s">
        <v>209</v>
      </c>
      <c r="H335" s="473" t="s">
        <v>259</v>
      </c>
      <c r="I335" s="478">
        <v>43799</v>
      </c>
      <c r="J335" s="473" t="s">
        <v>2168</v>
      </c>
      <c r="K335" s="473" t="s">
        <v>3955</v>
      </c>
      <c r="L335" s="473" t="s">
        <v>3963</v>
      </c>
      <c r="M335" s="473" t="s">
        <v>3964</v>
      </c>
      <c r="N335" s="473">
        <v>12.44</v>
      </c>
      <c r="O335" s="473" t="s">
        <v>2168</v>
      </c>
      <c r="P335" s="473">
        <v>0</v>
      </c>
      <c r="Q335" s="473" t="s">
        <v>387</v>
      </c>
      <c r="R335" s="473" t="s">
        <v>3007</v>
      </c>
      <c r="S335" s="473" t="s">
        <v>299</v>
      </c>
      <c r="T335" s="473" t="s">
        <v>472</v>
      </c>
      <c r="U335" s="473" t="s">
        <v>2168</v>
      </c>
      <c r="V335" s="473" t="s">
        <v>58</v>
      </c>
      <c r="W335" s="473" t="s">
        <v>240</v>
      </c>
      <c r="X335" s="473" t="s">
        <v>302</v>
      </c>
      <c r="Y335" s="473">
        <v>14.43</v>
      </c>
      <c r="Z335" s="473">
        <v>16.100000000000001</v>
      </c>
    </row>
    <row r="336" spans="1:26">
      <c r="A336" s="473" t="s">
        <v>2172</v>
      </c>
      <c r="B336" s="473"/>
      <c r="C336" s="473"/>
      <c r="D336" s="473"/>
      <c r="E336" s="473"/>
      <c r="F336" s="474" t="s">
        <v>4012</v>
      </c>
      <c r="G336" s="473" t="s">
        <v>210</v>
      </c>
      <c r="H336" s="473" t="s">
        <v>259</v>
      </c>
      <c r="I336" s="478">
        <v>43769</v>
      </c>
      <c r="J336" s="473" t="s">
        <v>4013</v>
      </c>
      <c r="K336" s="473" t="s">
        <v>4014</v>
      </c>
      <c r="L336" s="473" t="s">
        <v>2176</v>
      </c>
      <c r="M336" s="473" t="s">
        <v>496</v>
      </c>
      <c r="N336" s="473">
        <v>191.29</v>
      </c>
      <c r="O336" s="473" t="s">
        <v>2168</v>
      </c>
      <c r="P336" s="473">
        <v>0</v>
      </c>
      <c r="Q336" s="473" t="s">
        <v>387</v>
      </c>
      <c r="R336" s="473" t="s">
        <v>3007</v>
      </c>
      <c r="S336" s="473" t="s">
        <v>299</v>
      </c>
      <c r="T336" s="473" t="s">
        <v>420</v>
      </c>
      <c r="U336" s="473" t="s">
        <v>2168</v>
      </c>
      <c r="V336" s="473" t="s">
        <v>61</v>
      </c>
      <c r="W336" s="473" t="s">
        <v>240</v>
      </c>
      <c r="X336" s="473" t="s">
        <v>302</v>
      </c>
      <c r="Y336" s="473">
        <v>215.47</v>
      </c>
      <c r="Z336" s="473">
        <v>235.31</v>
      </c>
    </row>
    <row r="337" spans="1:26">
      <c r="A337" s="473" t="s">
        <v>2172</v>
      </c>
      <c r="B337" s="473"/>
      <c r="C337" s="473"/>
      <c r="D337" s="473"/>
      <c r="E337" s="473"/>
      <c r="F337" s="474" t="s">
        <v>4015</v>
      </c>
      <c r="G337" s="473" t="s">
        <v>210</v>
      </c>
      <c r="H337" s="473" t="s">
        <v>259</v>
      </c>
      <c r="I337" s="478">
        <v>43769</v>
      </c>
      <c r="J337" s="473" t="s">
        <v>4013</v>
      </c>
      <c r="K337" s="473" t="s">
        <v>4016</v>
      </c>
      <c r="L337" s="473" t="s">
        <v>2176</v>
      </c>
      <c r="M337" s="473" t="s">
        <v>4017</v>
      </c>
      <c r="N337" s="473">
        <v>9.56</v>
      </c>
      <c r="O337" s="473" t="s">
        <v>2168</v>
      </c>
      <c r="P337" s="473">
        <v>0</v>
      </c>
      <c r="Q337" s="473" t="s">
        <v>387</v>
      </c>
      <c r="R337" s="473" t="s">
        <v>3007</v>
      </c>
      <c r="S337" s="473" t="s">
        <v>299</v>
      </c>
      <c r="T337" s="473" t="s">
        <v>420</v>
      </c>
      <c r="U337" s="473" t="s">
        <v>2168</v>
      </c>
      <c r="V337" s="473" t="s">
        <v>474</v>
      </c>
      <c r="W337" s="473" t="s">
        <v>240</v>
      </c>
      <c r="X337" s="473" t="s">
        <v>210</v>
      </c>
      <c r="Y337" s="473">
        <v>10.77</v>
      </c>
      <c r="Z337" s="473">
        <v>11.76</v>
      </c>
    </row>
    <row r="338" spans="1:26">
      <c r="A338" s="473" t="s">
        <v>2172</v>
      </c>
      <c r="B338" s="473"/>
      <c r="C338" s="473"/>
      <c r="D338" s="473"/>
      <c r="E338" s="473"/>
      <c r="F338" s="474" t="s">
        <v>4018</v>
      </c>
      <c r="G338" s="473" t="s">
        <v>210</v>
      </c>
      <c r="H338" s="473" t="s">
        <v>259</v>
      </c>
      <c r="I338" s="478">
        <v>43769</v>
      </c>
      <c r="J338" s="473" t="s">
        <v>4013</v>
      </c>
      <c r="K338" s="473" t="s">
        <v>4019</v>
      </c>
      <c r="L338" s="473" t="s">
        <v>2176</v>
      </c>
      <c r="M338" s="473" t="s">
        <v>4020</v>
      </c>
      <c r="N338" s="473">
        <v>2.87</v>
      </c>
      <c r="O338" s="473" t="s">
        <v>2168</v>
      </c>
      <c r="P338" s="473">
        <v>0</v>
      </c>
      <c r="Q338" s="473" t="s">
        <v>387</v>
      </c>
      <c r="R338" s="473" t="s">
        <v>3007</v>
      </c>
      <c r="S338" s="473" t="s">
        <v>299</v>
      </c>
      <c r="T338" s="473" t="s">
        <v>420</v>
      </c>
      <c r="U338" s="473" t="s">
        <v>2168</v>
      </c>
      <c r="V338" s="473" t="s">
        <v>58</v>
      </c>
      <c r="W338" s="473" t="s">
        <v>240</v>
      </c>
      <c r="X338" s="473" t="s">
        <v>302</v>
      </c>
      <c r="Y338" s="473">
        <v>3.23</v>
      </c>
      <c r="Z338" s="473">
        <v>3.53</v>
      </c>
    </row>
    <row r="339" spans="1:26">
      <c r="A339" s="473" t="s">
        <v>2172</v>
      </c>
      <c r="B339" s="473"/>
      <c r="C339" s="473"/>
      <c r="D339" s="473"/>
      <c r="E339" s="473"/>
      <c r="F339" s="474" t="s">
        <v>4021</v>
      </c>
      <c r="G339" s="473" t="s">
        <v>210</v>
      </c>
      <c r="H339" s="473" t="s">
        <v>259</v>
      </c>
      <c r="I339" s="478">
        <v>43769</v>
      </c>
      <c r="J339" s="473" t="s">
        <v>4013</v>
      </c>
      <c r="K339" s="473" t="s">
        <v>4014</v>
      </c>
      <c r="L339" s="473" t="s">
        <v>2176</v>
      </c>
      <c r="M339" s="473" t="s">
        <v>496</v>
      </c>
      <c r="N339" s="473">
        <v>19.12</v>
      </c>
      <c r="O339" s="473" t="s">
        <v>2168</v>
      </c>
      <c r="P339" s="473">
        <v>0</v>
      </c>
      <c r="Q339" s="473" t="s">
        <v>391</v>
      </c>
      <c r="R339" s="473" t="s">
        <v>3009</v>
      </c>
      <c r="S339" s="473" t="s">
        <v>299</v>
      </c>
      <c r="T339" s="473" t="s">
        <v>420</v>
      </c>
      <c r="U339" s="473" t="s">
        <v>2168</v>
      </c>
      <c r="V339" s="473" t="s">
        <v>61</v>
      </c>
      <c r="W339" s="473" t="s">
        <v>240</v>
      </c>
      <c r="X339" s="473" t="s">
        <v>302</v>
      </c>
      <c r="Y339" s="473">
        <v>21.54</v>
      </c>
      <c r="Z339" s="473">
        <v>23.52</v>
      </c>
    </row>
    <row r="340" spans="1:26">
      <c r="A340" s="473" t="s">
        <v>2172</v>
      </c>
      <c r="B340" s="473"/>
      <c r="C340" s="473"/>
      <c r="D340" s="473"/>
      <c r="E340" s="473"/>
      <c r="F340" s="474" t="s">
        <v>4022</v>
      </c>
      <c r="G340" s="473" t="s">
        <v>210</v>
      </c>
      <c r="H340" s="473" t="s">
        <v>259</v>
      </c>
      <c r="I340" s="478">
        <v>43799</v>
      </c>
      <c r="J340" s="473" t="s">
        <v>2168</v>
      </c>
      <c r="K340" s="473" t="s">
        <v>3955</v>
      </c>
      <c r="L340" s="473" t="s">
        <v>3956</v>
      </c>
      <c r="M340" s="473" t="s">
        <v>496</v>
      </c>
      <c r="N340" s="473">
        <v>187.67</v>
      </c>
      <c r="O340" s="473" t="s">
        <v>2168</v>
      </c>
      <c r="P340" s="473">
        <v>0</v>
      </c>
      <c r="Q340" s="473" t="s">
        <v>387</v>
      </c>
      <c r="R340" s="473" t="s">
        <v>3007</v>
      </c>
      <c r="S340" s="473" t="s">
        <v>299</v>
      </c>
      <c r="T340" s="473" t="s">
        <v>420</v>
      </c>
      <c r="U340" s="473" t="s">
        <v>2168</v>
      </c>
      <c r="V340" s="473" t="s">
        <v>61</v>
      </c>
      <c r="W340" s="473" t="s">
        <v>240</v>
      </c>
      <c r="X340" s="473" t="s">
        <v>186</v>
      </c>
      <c r="Y340" s="473">
        <v>217.71</v>
      </c>
      <c r="Z340" s="473">
        <v>242.89</v>
      </c>
    </row>
    <row r="341" spans="1:26">
      <c r="A341" s="473" t="s">
        <v>2172</v>
      </c>
      <c r="B341" s="473"/>
      <c r="C341" s="473"/>
      <c r="D341" s="473"/>
      <c r="E341" s="473"/>
      <c r="F341" s="474" t="s">
        <v>4023</v>
      </c>
      <c r="G341" s="473" t="s">
        <v>210</v>
      </c>
      <c r="H341" s="473" t="s">
        <v>259</v>
      </c>
      <c r="I341" s="478">
        <v>43799</v>
      </c>
      <c r="J341" s="473" t="s">
        <v>2168</v>
      </c>
      <c r="K341" s="473" t="s">
        <v>3955</v>
      </c>
      <c r="L341" s="473" t="s">
        <v>3956</v>
      </c>
      <c r="M341" s="473" t="s">
        <v>496</v>
      </c>
      <c r="N341" s="473">
        <v>18.77</v>
      </c>
      <c r="O341" s="473" t="s">
        <v>2168</v>
      </c>
      <c r="P341" s="473">
        <v>0</v>
      </c>
      <c r="Q341" s="473" t="s">
        <v>391</v>
      </c>
      <c r="R341" s="473" t="s">
        <v>3009</v>
      </c>
      <c r="S341" s="473" t="s">
        <v>299</v>
      </c>
      <c r="T341" s="473" t="s">
        <v>420</v>
      </c>
      <c r="U341" s="473" t="s">
        <v>2168</v>
      </c>
      <c r="V341" s="473" t="s">
        <v>61</v>
      </c>
      <c r="W341" s="473" t="s">
        <v>240</v>
      </c>
      <c r="X341" s="473" t="s">
        <v>186</v>
      </c>
      <c r="Y341" s="473">
        <v>21.77</v>
      </c>
      <c r="Z341" s="473">
        <v>24.29</v>
      </c>
    </row>
    <row r="342" spans="1:26">
      <c r="A342" s="473" t="s">
        <v>2172</v>
      </c>
      <c r="B342" s="473"/>
      <c r="C342" s="473"/>
      <c r="D342" s="473"/>
      <c r="E342" s="473"/>
      <c r="F342" s="474" t="s">
        <v>4024</v>
      </c>
      <c r="G342" s="473" t="s">
        <v>210</v>
      </c>
      <c r="H342" s="473" t="s">
        <v>259</v>
      </c>
      <c r="I342" s="478">
        <v>43799</v>
      </c>
      <c r="J342" s="473" t="s">
        <v>2168</v>
      </c>
      <c r="K342" s="473" t="s">
        <v>3955</v>
      </c>
      <c r="L342" s="473" t="s">
        <v>3960</v>
      </c>
      <c r="M342" s="473" t="s">
        <v>3961</v>
      </c>
      <c r="N342" s="473">
        <v>9.3800000000000008</v>
      </c>
      <c r="O342" s="473" t="s">
        <v>2168</v>
      </c>
      <c r="P342" s="473">
        <v>0</v>
      </c>
      <c r="Q342" s="473" t="s">
        <v>387</v>
      </c>
      <c r="R342" s="473" t="s">
        <v>3007</v>
      </c>
      <c r="S342" s="473" t="s">
        <v>299</v>
      </c>
      <c r="T342" s="473" t="s">
        <v>420</v>
      </c>
      <c r="U342" s="473" t="s">
        <v>2168</v>
      </c>
      <c r="V342" s="473" t="s">
        <v>474</v>
      </c>
      <c r="W342" s="473" t="s">
        <v>240</v>
      </c>
      <c r="X342" s="473" t="s">
        <v>186</v>
      </c>
      <c r="Y342" s="473">
        <v>10.88</v>
      </c>
      <c r="Z342" s="473">
        <v>12.14</v>
      </c>
    </row>
    <row r="343" spans="1:26">
      <c r="A343" s="473" t="s">
        <v>2172</v>
      </c>
      <c r="B343" s="473"/>
      <c r="C343" s="473"/>
      <c r="D343" s="473"/>
      <c r="E343" s="473"/>
      <c r="F343" s="474" t="s">
        <v>4025</v>
      </c>
      <c r="G343" s="473" t="s">
        <v>210</v>
      </c>
      <c r="H343" s="473" t="s">
        <v>259</v>
      </c>
      <c r="I343" s="478">
        <v>43799</v>
      </c>
      <c r="J343" s="473" t="s">
        <v>2168</v>
      </c>
      <c r="K343" s="473" t="s">
        <v>3955</v>
      </c>
      <c r="L343" s="473" t="s">
        <v>3963</v>
      </c>
      <c r="M343" s="473" t="s">
        <v>3964</v>
      </c>
      <c r="N343" s="473">
        <v>2.82</v>
      </c>
      <c r="O343" s="473" t="s">
        <v>2168</v>
      </c>
      <c r="P343" s="473">
        <v>0</v>
      </c>
      <c r="Q343" s="473" t="s">
        <v>387</v>
      </c>
      <c r="R343" s="473" t="s">
        <v>3007</v>
      </c>
      <c r="S343" s="473" t="s">
        <v>299</v>
      </c>
      <c r="T343" s="473" t="s">
        <v>420</v>
      </c>
      <c r="U343" s="473" t="s">
        <v>2168</v>
      </c>
      <c r="V343" s="473" t="s">
        <v>58</v>
      </c>
      <c r="W343" s="473" t="s">
        <v>240</v>
      </c>
      <c r="X343" s="473" t="s">
        <v>186</v>
      </c>
      <c r="Y343" s="473">
        <v>3.27</v>
      </c>
      <c r="Z343" s="473">
        <v>3.65</v>
      </c>
    </row>
    <row r="344" spans="1:26">
      <c r="A344" s="473" t="s">
        <v>2172</v>
      </c>
      <c r="B344" s="473"/>
      <c r="C344" s="473"/>
      <c r="D344" s="473"/>
      <c r="E344" s="473"/>
      <c r="F344" s="474" t="s">
        <v>4026</v>
      </c>
      <c r="G344" s="473" t="s">
        <v>210</v>
      </c>
      <c r="H344" s="473" t="s">
        <v>259</v>
      </c>
      <c r="I344" s="478">
        <v>43830</v>
      </c>
      <c r="J344" s="473" t="s">
        <v>2168</v>
      </c>
      <c r="K344" s="473" t="s">
        <v>4027</v>
      </c>
      <c r="L344" s="473" t="s">
        <v>4028</v>
      </c>
      <c r="M344" s="473" t="s">
        <v>496</v>
      </c>
      <c r="N344" s="473">
        <v>187.67</v>
      </c>
      <c r="O344" s="473" t="s">
        <v>2168</v>
      </c>
      <c r="P344" s="473">
        <v>0</v>
      </c>
      <c r="Q344" s="473" t="s">
        <v>387</v>
      </c>
      <c r="R344" s="473" t="s">
        <v>3007</v>
      </c>
      <c r="S344" s="473" t="s">
        <v>299</v>
      </c>
      <c r="T344" s="473" t="s">
        <v>420</v>
      </c>
      <c r="U344" s="473" t="s">
        <v>2168</v>
      </c>
      <c r="V344" s="473" t="s">
        <v>61</v>
      </c>
      <c r="W344" s="473" t="s">
        <v>240</v>
      </c>
      <c r="X344" s="473" t="s">
        <v>302</v>
      </c>
      <c r="Y344" s="473">
        <v>220.32</v>
      </c>
      <c r="Z344" s="473">
        <v>242.7</v>
      </c>
    </row>
    <row r="345" spans="1:26">
      <c r="A345" s="473" t="s">
        <v>2172</v>
      </c>
      <c r="B345" s="473"/>
      <c r="C345" s="473"/>
      <c r="D345" s="473"/>
      <c r="E345" s="473"/>
      <c r="F345" s="474" t="s">
        <v>4029</v>
      </c>
      <c r="G345" s="473" t="s">
        <v>210</v>
      </c>
      <c r="H345" s="473" t="s">
        <v>259</v>
      </c>
      <c r="I345" s="478">
        <v>43830</v>
      </c>
      <c r="J345" s="473" t="s">
        <v>2168</v>
      </c>
      <c r="K345" s="473" t="s">
        <v>4027</v>
      </c>
      <c r="L345" s="473" t="s">
        <v>4028</v>
      </c>
      <c r="M345" s="473" t="s">
        <v>496</v>
      </c>
      <c r="N345" s="473">
        <v>18.77</v>
      </c>
      <c r="O345" s="473" t="s">
        <v>2168</v>
      </c>
      <c r="P345" s="473">
        <v>0</v>
      </c>
      <c r="Q345" s="473" t="s">
        <v>391</v>
      </c>
      <c r="R345" s="473" t="s">
        <v>3009</v>
      </c>
      <c r="S345" s="473" t="s">
        <v>299</v>
      </c>
      <c r="T345" s="473" t="s">
        <v>420</v>
      </c>
      <c r="U345" s="473" t="s">
        <v>2168</v>
      </c>
      <c r="V345" s="473" t="s">
        <v>61</v>
      </c>
      <c r="W345" s="473" t="s">
        <v>240</v>
      </c>
      <c r="X345" s="473" t="s">
        <v>302</v>
      </c>
      <c r="Y345" s="473">
        <v>22.04</v>
      </c>
      <c r="Z345" s="473">
        <v>24.27</v>
      </c>
    </row>
    <row r="346" spans="1:26">
      <c r="A346" s="473" t="s">
        <v>2172</v>
      </c>
      <c r="B346" s="473"/>
      <c r="C346" s="473"/>
      <c r="D346" s="473"/>
      <c r="E346" s="473"/>
      <c r="F346" s="474" t="s">
        <v>4030</v>
      </c>
      <c r="G346" s="473" t="s">
        <v>210</v>
      </c>
      <c r="H346" s="473" t="s">
        <v>259</v>
      </c>
      <c r="I346" s="478">
        <v>43830</v>
      </c>
      <c r="J346" s="473" t="s">
        <v>2168</v>
      </c>
      <c r="K346" s="473" t="s">
        <v>4031</v>
      </c>
      <c r="L346" s="473" t="s">
        <v>4032</v>
      </c>
      <c r="M346" s="473" t="s">
        <v>4031</v>
      </c>
      <c r="N346" s="473">
        <v>9.3800000000000008</v>
      </c>
      <c r="O346" s="473" t="s">
        <v>2168</v>
      </c>
      <c r="P346" s="473">
        <v>0</v>
      </c>
      <c r="Q346" s="473" t="s">
        <v>387</v>
      </c>
      <c r="R346" s="473" t="s">
        <v>3007</v>
      </c>
      <c r="S346" s="473" t="s">
        <v>299</v>
      </c>
      <c r="T346" s="473" t="s">
        <v>420</v>
      </c>
      <c r="U346" s="473" t="s">
        <v>2168</v>
      </c>
      <c r="V346" s="473" t="s">
        <v>474</v>
      </c>
      <c r="W346" s="473" t="s">
        <v>240</v>
      </c>
      <c r="X346" s="473" t="s">
        <v>186</v>
      </c>
      <c r="Y346" s="473">
        <v>11.01</v>
      </c>
      <c r="Z346" s="473">
        <v>12.13</v>
      </c>
    </row>
    <row r="347" spans="1:26">
      <c r="A347" s="473" t="s">
        <v>2172</v>
      </c>
      <c r="B347" s="473"/>
      <c r="C347" s="473"/>
      <c r="D347" s="473"/>
      <c r="E347" s="473"/>
      <c r="F347" s="474" t="s">
        <v>4033</v>
      </c>
      <c r="G347" s="473" t="s">
        <v>210</v>
      </c>
      <c r="H347" s="473" t="s">
        <v>259</v>
      </c>
      <c r="I347" s="478">
        <v>43830</v>
      </c>
      <c r="J347" s="473" t="s">
        <v>2168</v>
      </c>
      <c r="K347" s="473" t="s">
        <v>4034</v>
      </c>
      <c r="L347" s="473" t="s">
        <v>4035</v>
      </c>
      <c r="M347" s="473" t="s">
        <v>4034</v>
      </c>
      <c r="N347" s="473">
        <v>2.82</v>
      </c>
      <c r="O347" s="473" t="s">
        <v>2168</v>
      </c>
      <c r="P347" s="473">
        <v>0</v>
      </c>
      <c r="Q347" s="473" t="s">
        <v>387</v>
      </c>
      <c r="R347" s="473" t="s">
        <v>3007</v>
      </c>
      <c r="S347" s="473" t="s">
        <v>299</v>
      </c>
      <c r="T347" s="473" t="s">
        <v>420</v>
      </c>
      <c r="U347" s="473" t="s">
        <v>2168</v>
      </c>
      <c r="V347" s="473" t="s">
        <v>58</v>
      </c>
      <c r="W347" s="473" t="s">
        <v>240</v>
      </c>
      <c r="X347" s="473" t="s">
        <v>186</v>
      </c>
      <c r="Y347" s="473">
        <v>3.31</v>
      </c>
      <c r="Z347" s="473">
        <v>3.65</v>
      </c>
    </row>
    <row r="348" spans="1:26">
      <c r="A348" s="473" t="s">
        <v>2172</v>
      </c>
      <c r="B348" s="473"/>
      <c r="C348" s="473"/>
      <c r="D348" s="473"/>
      <c r="E348" s="473"/>
      <c r="F348" s="474" t="s">
        <v>4077</v>
      </c>
      <c r="G348" s="473" t="s">
        <v>211</v>
      </c>
      <c r="H348" s="473" t="s">
        <v>259</v>
      </c>
      <c r="I348" s="478">
        <v>43769</v>
      </c>
      <c r="J348" s="473" t="s">
        <v>4013</v>
      </c>
      <c r="K348" s="473" t="s">
        <v>4014</v>
      </c>
      <c r="L348" s="473" t="s">
        <v>2176</v>
      </c>
      <c r="M348" s="473" t="s">
        <v>1641</v>
      </c>
      <c r="N348" s="473">
        <v>522.99</v>
      </c>
      <c r="O348" s="473" t="s">
        <v>2168</v>
      </c>
      <c r="P348" s="473">
        <v>0</v>
      </c>
      <c r="Q348" s="473" t="s">
        <v>387</v>
      </c>
      <c r="R348" s="473" t="s">
        <v>3007</v>
      </c>
      <c r="S348" s="473" t="s">
        <v>299</v>
      </c>
      <c r="T348" s="473" t="s">
        <v>446</v>
      </c>
      <c r="U348" s="473" t="s">
        <v>2168</v>
      </c>
      <c r="V348" s="473" t="s">
        <v>61</v>
      </c>
      <c r="W348" s="473" t="s">
        <v>240</v>
      </c>
      <c r="X348" s="473" t="s">
        <v>302</v>
      </c>
      <c r="Y348" s="473">
        <v>589.1</v>
      </c>
      <c r="Z348" s="473">
        <v>643.34</v>
      </c>
    </row>
    <row r="349" spans="1:26">
      <c r="A349" s="473" t="s">
        <v>2172</v>
      </c>
      <c r="B349" s="473"/>
      <c r="C349" s="473"/>
      <c r="D349" s="473"/>
      <c r="E349" s="473"/>
      <c r="F349" s="474" t="s">
        <v>4078</v>
      </c>
      <c r="G349" s="473" t="s">
        <v>211</v>
      </c>
      <c r="H349" s="473" t="s">
        <v>259</v>
      </c>
      <c r="I349" s="478">
        <v>43769</v>
      </c>
      <c r="J349" s="473" t="s">
        <v>4013</v>
      </c>
      <c r="K349" s="473" t="s">
        <v>4016</v>
      </c>
      <c r="L349" s="473" t="s">
        <v>2176</v>
      </c>
      <c r="M349" s="473" t="s">
        <v>4017</v>
      </c>
      <c r="N349" s="473">
        <v>26.15</v>
      </c>
      <c r="O349" s="473" t="s">
        <v>2168</v>
      </c>
      <c r="P349" s="473">
        <v>0</v>
      </c>
      <c r="Q349" s="473" t="s">
        <v>387</v>
      </c>
      <c r="R349" s="473" t="s">
        <v>3007</v>
      </c>
      <c r="S349" s="473" t="s">
        <v>299</v>
      </c>
      <c r="T349" s="473" t="s">
        <v>446</v>
      </c>
      <c r="U349" s="473" t="s">
        <v>2168</v>
      </c>
      <c r="V349" s="473" t="s">
        <v>474</v>
      </c>
      <c r="W349" s="473" t="s">
        <v>240</v>
      </c>
      <c r="X349" s="473" t="s">
        <v>211</v>
      </c>
      <c r="Y349" s="473">
        <v>29.46</v>
      </c>
      <c r="Z349" s="473">
        <v>32.17</v>
      </c>
    </row>
    <row r="350" spans="1:26">
      <c r="A350" s="473" t="s">
        <v>2172</v>
      </c>
      <c r="B350" s="473"/>
      <c r="C350" s="473"/>
      <c r="D350" s="473"/>
      <c r="E350" s="473"/>
      <c r="F350" s="474" t="s">
        <v>4079</v>
      </c>
      <c r="G350" s="473" t="s">
        <v>211</v>
      </c>
      <c r="H350" s="473" t="s">
        <v>259</v>
      </c>
      <c r="I350" s="478">
        <v>43769</v>
      </c>
      <c r="J350" s="473" t="s">
        <v>4013</v>
      </c>
      <c r="K350" s="473" t="s">
        <v>4019</v>
      </c>
      <c r="L350" s="473" t="s">
        <v>2176</v>
      </c>
      <c r="M350" s="473" t="s">
        <v>4020</v>
      </c>
      <c r="N350" s="473">
        <v>7.84</v>
      </c>
      <c r="O350" s="473" t="s">
        <v>2168</v>
      </c>
      <c r="P350" s="473">
        <v>0</v>
      </c>
      <c r="Q350" s="473" t="s">
        <v>387</v>
      </c>
      <c r="R350" s="473" t="s">
        <v>3007</v>
      </c>
      <c r="S350" s="473" t="s">
        <v>299</v>
      </c>
      <c r="T350" s="473" t="s">
        <v>446</v>
      </c>
      <c r="U350" s="473" t="s">
        <v>2168</v>
      </c>
      <c r="V350" s="473" t="s">
        <v>58</v>
      </c>
      <c r="W350" s="473" t="s">
        <v>240</v>
      </c>
      <c r="X350" s="473" t="s">
        <v>302</v>
      </c>
      <c r="Y350" s="473">
        <v>8.83</v>
      </c>
      <c r="Z350" s="473">
        <v>9.64</v>
      </c>
    </row>
    <row r="351" spans="1:26">
      <c r="A351" s="473" t="s">
        <v>2172</v>
      </c>
      <c r="B351" s="473"/>
      <c r="C351" s="473"/>
      <c r="D351" s="473"/>
      <c r="E351" s="473"/>
      <c r="F351" s="474" t="s">
        <v>4080</v>
      </c>
      <c r="G351" s="473" t="s">
        <v>211</v>
      </c>
      <c r="H351" s="473" t="s">
        <v>259</v>
      </c>
      <c r="I351" s="478">
        <v>43769</v>
      </c>
      <c r="J351" s="473" t="s">
        <v>4013</v>
      </c>
      <c r="K351" s="473" t="s">
        <v>4014</v>
      </c>
      <c r="L351" s="473" t="s">
        <v>2176</v>
      </c>
      <c r="M351" s="473" t="s">
        <v>1641</v>
      </c>
      <c r="N351" s="473">
        <v>52.3</v>
      </c>
      <c r="O351" s="473" t="s">
        <v>2168</v>
      </c>
      <c r="P351" s="473">
        <v>0</v>
      </c>
      <c r="Q351" s="473" t="s">
        <v>391</v>
      </c>
      <c r="R351" s="473" t="s">
        <v>3009</v>
      </c>
      <c r="S351" s="473" t="s">
        <v>299</v>
      </c>
      <c r="T351" s="473" t="s">
        <v>446</v>
      </c>
      <c r="U351" s="473" t="s">
        <v>2168</v>
      </c>
      <c r="V351" s="473" t="s">
        <v>61</v>
      </c>
      <c r="W351" s="473" t="s">
        <v>240</v>
      </c>
      <c r="X351" s="473" t="s">
        <v>302</v>
      </c>
      <c r="Y351" s="473">
        <v>58.91</v>
      </c>
      <c r="Z351" s="473">
        <v>64.33</v>
      </c>
    </row>
    <row r="352" spans="1:26">
      <c r="A352" s="473" t="s">
        <v>2172</v>
      </c>
      <c r="B352" s="473"/>
      <c r="C352" s="473"/>
      <c r="D352" s="473"/>
      <c r="E352" s="473"/>
      <c r="F352" s="474" t="s">
        <v>4081</v>
      </c>
      <c r="G352" s="473" t="s">
        <v>211</v>
      </c>
      <c r="H352" s="473" t="s">
        <v>259</v>
      </c>
      <c r="I352" s="478">
        <v>43799</v>
      </c>
      <c r="J352" s="473" t="s">
        <v>2168</v>
      </c>
      <c r="K352" s="473" t="s">
        <v>3955</v>
      </c>
      <c r="L352" s="473" t="s">
        <v>3956</v>
      </c>
      <c r="M352" s="473" t="s">
        <v>4082</v>
      </c>
      <c r="N352" s="473">
        <v>697.32</v>
      </c>
      <c r="O352" s="473" t="s">
        <v>2168</v>
      </c>
      <c r="P352" s="473">
        <v>0</v>
      </c>
      <c r="Q352" s="473" t="s">
        <v>387</v>
      </c>
      <c r="R352" s="473" t="s">
        <v>3007</v>
      </c>
      <c r="S352" s="473" t="s">
        <v>299</v>
      </c>
      <c r="T352" s="473" t="s">
        <v>446</v>
      </c>
      <c r="U352" s="473" t="s">
        <v>2168</v>
      </c>
      <c r="V352" s="473" t="s">
        <v>61</v>
      </c>
      <c r="W352" s="473" t="s">
        <v>240</v>
      </c>
      <c r="X352" s="473" t="s">
        <v>302</v>
      </c>
      <c r="Y352" s="473">
        <v>808.95</v>
      </c>
      <c r="Z352" s="473">
        <v>902.49</v>
      </c>
    </row>
    <row r="353" spans="1:26">
      <c r="A353" s="473" t="s">
        <v>2172</v>
      </c>
      <c r="B353" s="473"/>
      <c r="C353" s="473"/>
      <c r="D353" s="473"/>
      <c r="E353" s="473"/>
      <c r="F353" s="474" t="s">
        <v>4083</v>
      </c>
      <c r="G353" s="473" t="s">
        <v>211</v>
      </c>
      <c r="H353" s="473" t="s">
        <v>259</v>
      </c>
      <c r="I353" s="478">
        <v>43799</v>
      </c>
      <c r="J353" s="473" t="s">
        <v>2168</v>
      </c>
      <c r="K353" s="473" t="s">
        <v>3955</v>
      </c>
      <c r="L353" s="473" t="s">
        <v>3956</v>
      </c>
      <c r="M353" s="473" t="s">
        <v>4082</v>
      </c>
      <c r="N353" s="473">
        <v>69.73</v>
      </c>
      <c r="O353" s="473" t="s">
        <v>2168</v>
      </c>
      <c r="P353" s="473">
        <v>0</v>
      </c>
      <c r="Q353" s="473" t="s">
        <v>391</v>
      </c>
      <c r="R353" s="473" t="s">
        <v>3009</v>
      </c>
      <c r="S353" s="473" t="s">
        <v>299</v>
      </c>
      <c r="T353" s="473" t="s">
        <v>446</v>
      </c>
      <c r="U353" s="473" t="s">
        <v>2168</v>
      </c>
      <c r="V353" s="473" t="s">
        <v>61</v>
      </c>
      <c r="W353" s="473" t="s">
        <v>240</v>
      </c>
      <c r="X353" s="473" t="s">
        <v>302</v>
      </c>
      <c r="Y353" s="473">
        <v>80.89</v>
      </c>
      <c r="Z353" s="473">
        <v>90.25</v>
      </c>
    </row>
    <row r="354" spans="1:26">
      <c r="A354" s="473" t="s">
        <v>2172</v>
      </c>
      <c r="B354" s="473"/>
      <c r="C354" s="473"/>
      <c r="D354" s="473"/>
      <c r="E354" s="473"/>
      <c r="F354" s="474" t="s">
        <v>4084</v>
      </c>
      <c r="G354" s="473" t="s">
        <v>211</v>
      </c>
      <c r="H354" s="473" t="s">
        <v>259</v>
      </c>
      <c r="I354" s="478">
        <v>43799</v>
      </c>
      <c r="J354" s="473" t="s">
        <v>2168</v>
      </c>
      <c r="K354" s="473" t="s">
        <v>3955</v>
      </c>
      <c r="L354" s="473" t="s">
        <v>3960</v>
      </c>
      <c r="M354" s="473" t="s">
        <v>3961</v>
      </c>
      <c r="N354" s="473">
        <v>34.869999999999997</v>
      </c>
      <c r="O354" s="473" t="s">
        <v>2168</v>
      </c>
      <c r="P354" s="473">
        <v>0</v>
      </c>
      <c r="Q354" s="473" t="s">
        <v>387</v>
      </c>
      <c r="R354" s="473" t="s">
        <v>3007</v>
      </c>
      <c r="S354" s="473" t="s">
        <v>299</v>
      </c>
      <c r="T354" s="473" t="s">
        <v>446</v>
      </c>
      <c r="U354" s="473" t="s">
        <v>2168</v>
      </c>
      <c r="V354" s="473" t="s">
        <v>474</v>
      </c>
      <c r="W354" s="473" t="s">
        <v>240</v>
      </c>
      <c r="X354" s="473" t="s">
        <v>302</v>
      </c>
      <c r="Y354" s="473">
        <v>40.450000000000003</v>
      </c>
      <c r="Z354" s="473">
        <v>45.13</v>
      </c>
    </row>
    <row r="355" spans="1:26">
      <c r="A355" s="473" t="s">
        <v>2172</v>
      </c>
      <c r="B355" s="473"/>
      <c r="C355" s="473"/>
      <c r="D355" s="473"/>
      <c r="E355" s="473"/>
      <c r="F355" s="474" t="s">
        <v>4085</v>
      </c>
      <c r="G355" s="473" t="s">
        <v>211</v>
      </c>
      <c r="H355" s="473" t="s">
        <v>259</v>
      </c>
      <c r="I355" s="478">
        <v>43799</v>
      </c>
      <c r="J355" s="473" t="s">
        <v>2168</v>
      </c>
      <c r="K355" s="473" t="s">
        <v>3955</v>
      </c>
      <c r="L355" s="473" t="s">
        <v>3963</v>
      </c>
      <c r="M355" s="473" t="s">
        <v>3964</v>
      </c>
      <c r="N355" s="473">
        <v>10.46</v>
      </c>
      <c r="O355" s="473" t="s">
        <v>2168</v>
      </c>
      <c r="P355" s="473">
        <v>0</v>
      </c>
      <c r="Q355" s="473" t="s">
        <v>387</v>
      </c>
      <c r="R355" s="473" t="s">
        <v>3007</v>
      </c>
      <c r="S355" s="473" t="s">
        <v>299</v>
      </c>
      <c r="T355" s="473" t="s">
        <v>446</v>
      </c>
      <c r="U355" s="473" t="s">
        <v>2168</v>
      </c>
      <c r="V355" s="473" t="s">
        <v>58</v>
      </c>
      <c r="W355" s="473" t="s">
        <v>240</v>
      </c>
      <c r="X355" s="473" t="s">
        <v>302</v>
      </c>
      <c r="Y355" s="473">
        <v>12.13</v>
      </c>
      <c r="Z355" s="473">
        <v>13.54</v>
      </c>
    </row>
    <row r="356" spans="1:26">
      <c r="A356" s="473" t="s">
        <v>2172</v>
      </c>
      <c r="B356" s="473"/>
      <c r="C356" s="473"/>
      <c r="D356" s="473"/>
      <c r="E356" s="473"/>
      <c r="F356" s="474" t="s">
        <v>4086</v>
      </c>
      <c r="G356" s="473" t="s">
        <v>211</v>
      </c>
      <c r="H356" s="473" t="s">
        <v>259</v>
      </c>
      <c r="I356" s="478">
        <v>43830</v>
      </c>
      <c r="J356" s="473" t="s">
        <v>2168</v>
      </c>
      <c r="K356" s="473" t="s">
        <v>4027</v>
      </c>
      <c r="L356" s="473" t="s">
        <v>4028</v>
      </c>
      <c r="M356" s="473" t="s">
        <v>4082</v>
      </c>
      <c r="N356" s="473">
        <v>697.32</v>
      </c>
      <c r="O356" s="473" t="s">
        <v>2168</v>
      </c>
      <c r="P356" s="473">
        <v>0</v>
      </c>
      <c r="Q356" s="473" t="s">
        <v>387</v>
      </c>
      <c r="R356" s="473" t="s">
        <v>3007</v>
      </c>
      <c r="S356" s="473" t="s">
        <v>299</v>
      </c>
      <c r="T356" s="473" t="s">
        <v>446</v>
      </c>
      <c r="U356" s="473" t="s">
        <v>2168</v>
      </c>
      <c r="V356" s="473" t="s">
        <v>61</v>
      </c>
      <c r="W356" s="473" t="s">
        <v>240</v>
      </c>
      <c r="X356" s="473" t="s">
        <v>302</v>
      </c>
      <c r="Y356" s="473">
        <v>818.64</v>
      </c>
      <c r="Z356" s="473">
        <v>901.8</v>
      </c>
    </row>
    <row r="357" spans="1:26">
      <c r="A357" s="473" t="s">
        <v>2172</v>
      </c>
      <c r="B357" s="473"/>
      <c r="C357" s="473"/>
      <c r="D357" s="473"/>
      <c r="E357" s="473"/>
      <c r="F357" s="474" t="s">
        <v>4087</v>
      </c>
      <c r="G357" s="473" t="s">
        <v>211</v>
      </c>
      <c r="H357" s="473" t="s">
        <v>259</v>
      </c>
      <c r="I357" s="478">
        <v>43830</v>
      </c>
      <c r="J357" s="473" t="s">
        <v>2168</v>
      </c>
      <c r="K357" s="473" t="s">
        <v>4027</v>
      </c>
      <c r="L357" s="473" t="s">
        <v>4028</v>
      </c>
      <c r="M357" s="473" t="s">
        <v>4082</v>
      </c>
      <c r="N357" s="473">
        <v>69.73</v>
      </c>
      <c r="O357" s="473" t="s">
        <v>2168</v>
      </c>
      <c r="P357" s="473">
        <v>0</v>
      </c>
      <c r="Q357" s="473" t="s">
        <v>391</v>
      </c>
      <c r="R357" s="473" t="s">
        <v>3009</v>
      </c>
      <c r="S357" s="473" t="s">
        <v>299</v>
      </c>
      <c r="T357" s="473" t="s">
        <v>446</v>
      </c>
      <c r="U357" s="473" t="s">
        <v>2168</v>
      </c>
      <c r="V357" s="473" t="s">
        <v>61</v>
      </c>
      <c r="W357" s="473" t="s">
        <v>240</v>
      </c>
      <c r="X357" s="473" t="s">
        <v>302</v>
      </c>
      <c r="Y357" s="473">
        <v>81.86</v>
      </c>
      <c r="Z357" s="473">
        <v>90.18</v>
      </c>
    </row>
    <row r="358" spans="1:26">
      <c r="A358" s="473" t="s">
        <v>2172</v>
      </c>
      <c r="B358" s="473"/>
      <c r="C358" s="473"/>
      <c r="D358" s="473"/>
      <c r="E358" s="473"/>
      <c r="F358" s="474" t="s">
        <v>4088</v>
      </c>
      <c r="G358" s="473" t="s">
        <v>211</v>
      </c>
      <c r="H358" s="473" t="s">
        <v>259</v>
      </c>
      <c r="I358" s="478">
        <v>43830</v>
      </c>
      <c r="J358" s="473" t="s">
        <v>2168</v>
      </c>
      <c r="K358" s="473" t="s">
        <v>4031</v>
      </c>
      <c r="L358" s="473" t="s">
        <v>4032</v>
      </c>
      <c r="M358" s="473" t="s">
        <v>4031</v>
      </c>
      <c r="N358" s="473">
        <v>34.869999999999997</v>
      </c>
      <c r="O358" s="473" t="s">
        <v>2168</v>
      </c>
      <c r="P358" s="473">
        <v>0</v>
      </c>
      <c r="Q358" s="473" t="s">
        <v>387</v>
      </c>
      <c r="R358" s="473" t="s">
        <v>3007</v>
      </c>
      <c r="S358" s="473" t="s">
        <v>299</v>
      </c>
      <c r="T358" s="473" t="s">
        <v>446</v>
      </c>
      <c r="U358" s="473" t="s">
        <v>2168</v>
      </c>
      <c r="V358" s="473" t="s">
        <v>474</v>
      </c>
      <c r="W358" s="473" t="s">
        <v>240</v>
      </c>
      <c r="X358" s="473" t="s">
        <v>302</v>
      </c>
      <c r="Y358" s="473">
        <v>40.94</v>
      </c>
      <c r="Z358" s="473">
        <v>45.1</v>
      </c>
    </row>
    <row r="359" spans="1:26">
      <c r="A359" s="473" t="s">
        <v>2172</v>
      </c>
      <c r="B359" s="473"/>
      <c r="C359" s="473"/>
      <c r="D359" s="473"/>
      <c r="E359" s="473"/>
      <c r="F359" s="474" t="s">
        <v>4089</v>
      </c>
      <c r="G359" s="473" t="s">
        <v>211</v>
      </c>
      <c r="H359" s="473" t="s">
        <v>259</v>
      </c>
      <c r="I359" s="478">
        <v>43830</v>
      </c>
      <c r="J359" s="473" t="s">
        <v>2168</v>
      </c>
      <c r="K359" s="473" t="s">
        <v>4034</v>
      </c>
      <c r="L359" s="473" t="s">
        <v>4035</v>
      </c>
      <c r="M359" s="473" t="s">
        <v>4034</v>
      </c>
      <c r="N359" s="473">
        <v>10.46</v>
      </c>
      <c r="O359" s="473" t="s">
        <v>2168</v>
      </c>
      <c r="P359" s="473">
        <v>0</v>
      </c>
      <c r="Q359" s="473" t="s">
        <v>387</v>
      </c>
      <c r="R359" s="473" t="s">
        <v>3007</v>
      </c>
      <c r="S359" s="473" t="s">
        <v>299</v>
      </c>
      <c r="T359" s="473" t="s">
        <v>446</v>
      </c>
      <c r="U359" s="473" t="s">
        <v>2168</v>
      </c>
      <c r="V359" s="473" t="s">
        <v>58</v>
      </c>
      <c r="W359" s="473" t="s">
        <v>240</v>
      </c>
      <c r="X359" s="473" t="s">
        <v>302</v>
      </c>
      <c r="Y359" s="473">
        <v>12.28</v>
      </c>
      <c r="Z359" s="473">
        <v>13.53</v>
      </c>
    </row>
    <row r="360" spans="1:26">
      <c r="A360" s="473" t="s">
        <v>2172</v>
      </c>
      <c r="B360" s="473"/>
      <c r="C360" s="473"/>
      <c r="D360" s="473"/>
      <c r="E360" s="473"/>
      <c r="F360" s="474" t="s">
        <v>4126</v>
      </c>
      <c r="G360" s="473" t="s">
        <v>212</v>
      </c>
      <c r="H360" s="473" t="s">
        <v>259</v>
      </c>
      <c r="I360" s="478">
        <v>43769</v>
      </c>
      <c r="J360" s="473" t="s">
        <v>3034</v>
      </c>
      <c r="K360" s="473" t="s">
        <v>3035</v>
      </c>
      <c r="L360" s="473" t="s">
        <v>2176</v>
      </c>
      <c r="M360" s="473" t="s">
        <v>4127</v>
      </c>
      <c r="N360" s="473">
        <v>154.99</v>
      </c>
      <c r="O360" s="473" t="s">
        <v>10</v>
      </c>
      <c r="P360" s="473">
        <v>190.66</v>
      </c>
      <c r="Q360" s="473" t="s">
        <v>387</v>
      </c>
      <c r="R360" s="473" t="s">
        <v>3007</v>
      </c>
      <c r="S360" s="473" t="s">
        <v>445</v>
      </c>
      <c r="T360" s="473" t="s">
        <v>504</v>
      </c>
      <c r="U360" s="473" t="s">
        <v>2168</v>
      </c>
      <c r="V360" s="473" t="s">
        <v>61</v>
      </c>
      <c r="W360" s="473" t="s">
        <v>240</v>
      </c>
      <c r="X360" s="473" t="s">
        <v>302</v>
      </c>
      <c r="Y360" s="473">
        <v>174.58</v>
      </c>
      <c r="Z360" s="473">
        <f t="shared" ref="Z360:Z400" si="6">P360</f>
        <v>190.66</v>
      </c>
    </row>
    <row r="361" spans="1:26">
      <c r="A361" s="473" t="s">
        <v>2172</v>
      </c>
      <c r="B361" s="473"/>
      <c r="C361" s="473"/>
      <c r="D361" s="473"/>
      <c r="E361" s="473"/>
      <c r="F361" s="474" t="s">
        <v>4128</v>
      </c>
      <c r="G361" s="473" t="s">
        <v>212</v>
      </c>
      <c r="H361" s="473" t="s">
        <v>259</v>
      </c>
      <c r="I361" s="478">
        <v>43769</v>
      </c>
      <c r="J361" s="473" t="s">
        <v>3038</v>
      </c>
      <c r="K361" s="473" t="s">
        <v>2258</v>
      </c>
      <c r="L361" s="473" t="s">
        <v>2176</v>
      </c>
      <c r="M361" s="473" t="s">
        <v>4129</v>
      </c>
      <c r="N361" s="473">
        <v>35.85</v>
      </c>
      <c r="O361" s="473" t="s">
        <v>10</v>
      </c>
      <c r="P361" s="473">
        <v>44.1</v>
      </c>
      <c r="Q361" s="473" t="s">
        <v>387</v>
      </c>
      <c r="R361" s="473" t="s">
        <v>3007</v>
      </c>
      <c r="S361" s="473" t="s">
        <v>307</v>
      </c>
      <c r="T361" s="473" t="s">
        <v>504</v>
      </c>
      <c r="U361" s="473" t="s">
        <v>2168</v>
      </c>
      <c r="V361" s="473" t="s">
        <v>61</v>
      </c>
      <c r="W361" s="473" t="s">
        <v>240</v>
      </c>
      <c r="X361" s="473" t="s">
        <v>302</v>
      </c>
      <c r="Y361" s="473">
        <v>40.380000000000003</v>
      </c>
      <c r="Z361" s="473">
        <f t="shared" si="6"/>
        <v>44.1</v>
      </c>
    </row>
    <row r="362" spans="1:26">
      <c r="A362" s="473" t="s">
        <v>2172</v>
      </c>
      <c r="B362" s="473"/>
      <c r="C362" s="473"/>
      <c r="D362" s="473"/>
      <c r="E362" s="473"/>
      <c r="F362" s="474" t="s">
        <v>4130</v>
      </c>
      <c r="G362" s="473" t="s">
        <v>212</v>
      </c>
      <c r="H362" s="473" t="s">
        <v>259</v>
      </c>
      <c r="I362" s="478">
        <v>43769</v>
      </c>
      <c r="J362" s="473" t="s">
        <v>3041</v>
      </c>
      <c r="K362" s="473" t="s">
        <v>2258</v>
      </c>
      <c r="L362" s="473" t="s">
        <v>2176</v>
      </c>
      <c r="M362" s="473" t="s">
        <v>4131</v>
      </c>
      <c r="N362" s="473">
        <v>26.92</v>
      </c>
      <c r="O362" s="473" t="s">
        <v>10</v>
      </c>
      <c r="P362" s="473">
        <v>33.11</v>
      </c>
      <c r="Q362" s="473" t="s">
        <v>391</v>
      </c>
      <c r="R362" s="473" t="s">
        <v>3009</v>
      </c>
      <c r="S362" s="473" t="s">
        <v>307</v>
      </c>
      <c r="T362" s="473" t="s">
        <v>504</v>
      </c>
      <c r="U362" s="473" t="s">
        <v>2168</v>
      </c>
      <c r="V362" s="473" t="s">
        <v>61</v>
      </c>
      <c r="W362" s="473" t="s">
        <v>240</v>
      </c>
      <c r="X362" s="473" t="s">
        <v>302</v>
      </c>
      <c r="Y362" s="473">
        <v>30.32</v>
      </c>
      <c r="Z362" s="473">
        <f t="shared" si="6"/>
        <v>33.11</v>
      </c>
    </row>
    <row r="363" spans="1:26">
      <c r="A363" s="473" t="s">
        <v>2172</v>
      </c>
      <c r="B363" s="473"/>
      <c r="C363" s="473"/>
      <c r="D363" s="473"/>
      <c r="E363" s="473"/>
      <c r="F363" s="474" t="s">
        <v>4132</v>
      </c>
      <c r="G363" s="473" t="s">
        <v>212</v>
      </c>
      <c r="H363" s="473" t="s">
        <v>259</v>
      </c>
      <c r="I363" s="478">
        <v>43769</v>
      </c>
      <c r="J363" s="473" t="s">
        <v>2740</v>
      </c>
      <c r="K363" s="473" t="s">
        <v>2258</v>
      </c>
      <c r="L363" s="473" t="s">
        <v>2176</v>
      </c>
      <c r="M363" s="473" t="s">
        <v>4133</v>
      </c>
      <c r="N363" s="473">
        <v>0.3</v>
      </c>
      <c r="O363" s="473" t="s">
        <v>10</v>
      </c>
      <c r="P363" s="473">
        <v>0.37</v>
      </c>
      <c r="Q363" s="473" t="s">
        <v>394</v>
      </c>
      <c r="R363" s="473" t="s">
        <v>2399</v>
      </c>
      <c r="S363" s="473" t="s">
        <v>307</v>
      </c>
      <c r="T363" s="473" t="s">
        <v>504</v>
      </c>
      <c r="U363" s="473" t="s">
        <v>2168</v>
      </c>
      <c r="V363" s="473" t="s">
        <v>61</v>
      </c>
      <c r="W363" s="473" t="s">
        <v>240</v>
      </c>
      <c r="X363" s="473" t="s">
        <v>302</v>
      </c>
      <c r="Y363" s="473">
        <v>0.34</v>
      </c>
      <c r="Z363" s="473">
        <f t="shared" si="6"/>
        <v>0.37</v>
      </c>
    </row>
    <row r="364" spans="1:26">
      <c r="A364" s="473" t="s">
        <v>2172</v>
      </c>
      <c r="B364" s="473"/>
      <c r="C364" s="473"/>
      <c r="D364" s="473"/>
      <c r="E364" s="473"/>
      <c r="F364" s="474" t="s">
        <v>4134</v>
      </c>
      <c r="G364" s="473" t="s">
        <v>212</v>
      </c>
      <c r="H364" s="473" t="s">
        <v>259</v>
      </c>
      <c r="I364" s="478">
        <v>43769</v>
      </c>
      <c r="J364" s="473" t="s">
        <v>3043</v>
      </c>
      <c r="K364" s="473" t="s">
        <v>2258</v>
      </c>
      <c r="L364" s="473" t="s">
        <v>2176</v>
      </c>
      <c r="M364" s="473" t="s">
        <v>4135</v>
      </c>
      <c r="N364" s="473">
        <v>4.49</v>
      </c>
      <c r="O364" s="473" t="s">
        <v>10</v>
      </c>
      <c r="P364" s="473">
        <v>5.52</v>
      </c>
      <c r="Q364" s="473" t="s">
        <v>394</v>
      </c>
      <c r="R364" s="473" t="s">
        <v>2399</v>
      </c>
      <c r="S364" s="473" t="s">
        <v>307</v>
      </c>
      <c r="T364" s="473" t="s">
        <v>504</v>
      </c>
      <c r="U364" s="473" t="s">
        <v>2168</v>
      </c>
      <c r="V364" s="473" t="s">
        <v>61</v>
      </c>
      <c r="W364" s="473" t="s">
        <v>240</v>
      </c>
      <c r="X364" s="473" t="s">
        <v>302</v>
      </c>
      <c r="Y364" s="473">
        <v>5.0599999999999996</v>
      </c>
      <c r="Z364" s="473">
        <f t="shared" si="6"/>
        <v>5.52</v>
      </c>
    </row>
    <row r="365" spans="1:26">
      <c r="A365" s="473" t="s">
        <v>2172</v>
      </c>
      <c r="B365" s="473"/>
      <c r="C365" s="473"/>
      <c r="D365" s="473"/>
      <c r="E365" s="473"/>
      <c r="F365" s="474" t="s">
        <v>4136</v>
      </c>
      <c r="G365" s="473" t="s">
        <v>212</v>
      </c>
      <c r="H365" s="473" t="s">
        <v>259</v>
      </c>
      <c r="I365" s="478">
        <v>43799</v>
      </c>
      <c r="J365" s="473" t="s">
        <v>3045</v>
      </c>
      <c r="K365" s="473" t="s">
        <v>4137</v>
      </c>
      <c r="L365" s="473" t="s">
        <v>2270</v>
      </c>
      <c r="M365" s="473" t="s">
        <v>4138</v>
      </c>
      <c r="N365" s="473">
        <v>180.77</v>
      </c>
      <c r="O365" s="473" t="s">
        <v>10</v>
      </c>
      <c r="P365" s="473">
        <v>233.96</v>
      </c>
      <c r="Q365" s="473" t="s">
        <v>387</v>
      </c>
      <c r="R365" s="473" t="s">
        <v>3007</v>
      </c>
      <c r="S365" s="473" t="s">
        <v>307</v>
      </c>
      <c r="T365" s="473" t="s">
        <v>504</v>
      </c>
      <c r="U365" s="473" t="s">
        <v>2168</v>
      </c>
      <c r="V365" s="473" t="s">
        <v>61</v>
      </c>
      <c r="W365" s="473" t="s">
        <v>240</v>
      </c>
      <c r="X365" s="473" t="s">
        <v>2272</v>
      </c>
      <c r="Y365" s="473">
        <v>209.71</v>
      </c>
      <c r="Z365" s="473">
        <f t="shared" si="6"/>
        <v>233.96</v>
      </c>
    </row>
    <row r="366" spans="1:26">
      <c r="A366" s="473" t="s">
        <v>2172</v>
      </c>
      <c r="B366" s="473"/>
      <c r="C366" s="473"/>
      <c r="D366" s="473"/>
      <c r="E366" s="473"/>
      <c r="F366" s="474" t="s">
        <v>4139</v>
      </c>
      <c r="G366" s="473" t="s">
        <v>212</v>
      </c>
      <c r="H366" s="473" t="s">
        <v>259</v>
      </c>
      <c r="I366" s="478">
        <v>43799</v>
      </c>
      <c r="J366" s="473" t="s">
        <v>3047</v>
      </c>
      <c r="K366" s="473" t="s">
        <v>3048</v>
      </c>
      <c r="L366" s="473" t="s">
        <v>2270</v>
      </c>
      <c r="M366" s="473" t="s">
        <v>4140</v>
      </c>
      <c r="N366" s="473">
        <v>25.56</v>
      </c>
      <c r="O366" s="473" t="s">
        <v>10</v>
      </c>
      <c r="P366" s="473">
        <v>33.08</v>
      </c>
      <c r="Q366" s="473" t="s">
        <v>391</v>
      </c>
      <c r="R366" s="473" t="s">
        <v>3009</v>
      </c>
      <c r="S366" s="473" t="s">
        <v>307</v>
      </c>
      <c r="T366" s="473" t="s">
        <v>504</v>
      </c>
      <c r="U366" s="473" t="s">
        <v>2168</v>
      </c>
      <c r="V366" s="473" t="s">
        <v>61</v>
      </c>
      <c r="W366" s="473" t="s">
        <v>240</v>
      </c>
      <c r="X366" s="473" t="s">
        <v>2272</v>
      </c>
      <c r="Y366" s="473">
        <v>29.65</v>
      </c>
      <c r="Z366" s="473">
        <f t="shared" si="6"/>
        <v>33.08</v>
      </c>
    </row>
    <row r="367" spans="1:26">
      <c r="A367" s="473" t="s">
        <v>2172</v>
      </c>
      <c r="B367" s="473"/>
      <c r="C367" s="473"/>
      <c r="D367" s="473"/>
      <c r="E367" s="473"/>
      <c r="F367" s="474" t="s">
        <v>4141</v>
      </c>
      <c r="G367" s="473" t="s">
        <v>212</v>
      </c>
      <c r="H367" s="473" t="s">
        <v>259</v>
      </c>
      <c r="I367" s="478">
        <v>43799</v>
      </c>
      <c r="J367" s="473" t="s">
        <v>3051</v>
      </c>
      <c r="K367" s="473" t="s">
        <v>3052</v>
      </c>
      <c r="L367" s="473" t="s">
        <v>2270</v>
      </c>
      <c r="M367" s="473" t="s">
        <v>4142</v>
      </c>
      <c r="N367" s="473">
        <v>4.26</v>
      </c>
      <c r="O367" s="473" t="s">
        <v>10</v>
      </c>
      <c r="P367" s="473">
        <v>5.51</v>
      </c>
      <c r="Q367" s="473" t="s">
        <v>394</v>
      </c>
      <c r="R367" s="473" t="s">
        <v>2399</v>
      </c>
      <c r="S367" s="473" t="s">
        <v>307</v>
      </c>
      <c r="T367" s="473" t="s">
        <v>504</v>
      </c>
      <c r="U367" s="473" t="s">
        <v>2168</v>
      </c>
      <c r="V367" s="473" t="s">
        <v>61</v>
      </c>
      <c r="W367" s="473" t="s">
        <v>240</v>
      </c>
      <c r="X367" s="473" t="s">
        <v>2272</v>
      </c>
      <c r="Y367" s="473">
        <v>4.9400000000000004</v>
      </c>
      <c r="Z367" s="473">
        <f t="shared" si="6"/>
        <v>5.51</v>
      </c>
    </row>
    <row r="368" spans="1:26">
      <c r="A368" s="473" t="s">
        <v>2172</v>
      </c>
      <c r="B368" s="473"/>
      <c r="C368" s="473"/>
      <c r="D368" s="473"/>
      <c r="E368" s="473"/>
      <c r="F368" s="474" t="s">
        <v>4143</v>
      </c>
      <c r="G368" s="473" t="s">
        <v>212</v>
      </c>
      <c r="H368" s="473" t="s">
        <v>259</v>
      </c>
      <c r="I368" s="478">
        <v>43799</v>
      </c>
      <c r="J368" s="473" t="s">
        <v>2274</v>
      </c>
      <c r="K368" s="473" t="s">
        <v>3054</v>
      </c>
      <c r="L368" s="473" t="s">
        <v>2270</v>
      </c>
      <c r="M368" s="473" t="s">
        <v>4144</v>
      </c>
      <c r="N368" s="473">
        <v>0.28999999999999998</v>
      </c>
      <c r="O368" s="473" t="s">
        <v>10</v>
      </c>
      <c r="P368" s="473">
        <v>0.37</v>
      </c>
      <c r="Q368" s="473" t="s">
        <v>394</v>
      </c>
      <c r="R368" s="473" t="s">
        <v>2399</v>
      </c>
      <c r="S368" s="473" t="s">
        <v>307</v>
      </c>
      <c r="T368" s="473" t="s">
        <v>504</v>
      </c>
      <c r="U368" s="473" t="s">
        <v>2168</v>
      </c>
      <c r="V368" s="473" t="s">
        <v>61</v>
      </c>
      <c r="W368" s="473" t="s">
        <v>240</v>
      </c>
      <c r="X368" s="473" t="s">
        <v>302</v>
      </c>
      <c r="Y368" s="473">
        <v>0.34</v>
      </c>
      <c r="Z368" s="473">
        <f t="shared" si="6"/>
        <v>0.37</v>
      </c>
    </row>
    <row r="369" spans="1:26">
      <c r="A369" s="473" t="s">
        <v>2172</v>
      </c>
      <c r="B369" s="473"/>
      <c r="C369" s="473"/>
      <c r="D369" s="473"/>
      <c r="E369" s="473"/>
      <c r="F369" s="474" t="s">
        <v>4145</v>
      </c>
      <c r="G369" s="473" t="s">
        <v>212</v>
      </c>
      <c r="H369" s="473" t="s">
        <v>259</v>
      </c>
      <c r="I369" s="478">
        <v>43830</v>
      </c>
      <c r="J369" s="473" t="s">
        <v>3056</v>
      </c>
      <c r="K369" s="473" t="s">
        <v>4146</v>
      </c>
      <c r="L369" s="473" t="s">
        <v>2397</v>
      </c>
      <c r="M369" s="473" t="s">
        <v>4147</v>
      </c>
      <c r="N369" s="473">
        <v>258.61</v>
      </c>
      <c r="O369" s="473" t="s">
        <v>10</v>
      </c>
      <c r="P369" s="473">
        <v>334.45</v>
      </c>
      <c r="Q369" s="473" t="s">
        <v>387</v>
      </c>
      <c r="R369" s="473" t="s">
        <v>3007</v>
      </c>
      <c r="S369" s="473" t="s">
        <v>307</v>
      </c>
      <c r="T369" s="473" t="s">
        <v>504</v>
      </c>
      <c r="U369" s="473" t="s">
        <v>2168</v>
      </c>
      <c r="V369" s="473" t="s">
        <v>61</v>
      </c>
      <c r="W369" s="473" t="s">
        <v>240</v>
      </c>
      <c r="X369" s="473" t="s">
        <v>302</v>
      </c>
      <c r="Y369" s="473">
        <v>303.60000000000002</v>
      </c>
      <c r="Z369" s="473">
        <f t="shared" si="6"/>
        <v>334.45</v>
      </c>
    </row>
    <row r="370" spans="1:26">
      <c r="A370" s="473" t="s">
        <v>2172</v>
      </c>
      <c r="B370" s="473"/>
      <c r="C370" s="473"/>
      <c r="D370" s="473"/>
      <c r="E370" s="473"/>
      <c r="F370" s="474" t="s">
        <v>4148</v>
      </c>
      <c r="G370" s="473" t="s">
        <v>212</v>
      </c>
      <c r="H370" s="473" t="s">
        <v>259</v>
      </c>
      <c r="I370" s="478">
        <v>43830</v>
      </c>
      <c r="J370" s="473" t="s">
        <v>3060</v>
      </c>
      <c r="K370" s="473" t="s">
        <v>3061</v>
      </c>
      <c r="L370" s="473" t="s">
        <v>2397</v>
      </c>
      <c r="M370" s="473" t="s">
        <v>4149</v>
      </c>
      <c r="N370" s="473">
        <v>49</v>
      </c>
      <c r="O370" s="473" t="s">
        <v>10</v>
      </c>
      <c r="P370" s="473">
        <v>63.37</v>
      </c>
      <c r="Q370" s="473" t="s">
        <v>391</v>
      </c>
      <c r="R370" s="473" t="s">
        <v>3009</v>
      </c>
      <c r="S370" s="473" t="s">
        <v>307</v>
      </c>
      <c r="T370" s="473" t="s">
        <v>504</v>
      </c>
      <c r="U370" s="473" t="s">
        <v>2168</v>
      </c>
      <c r="V370" s="473" t="s">
        <v>61</v>
      </c>
      <c r="W370" s="473" t="s">
        <v>240</v>
      </c>
      <c r="X370" s="473" t="s">
        <v>302</v>
      </c>
      <c r="Y370" s="473">
        <v>57.53</v>
      </c>
      <c r="Z370" s="473">
        <f t="shared" si="6"/>
        <v>63.37</v>
      </c>
    </row>
    <row r="371" spans="1:26">
      <c r="A371" s="473" t="s">
        <v>2172</v>
      </c>
      <c r="B371" s="473"/>
      <c r="C371" s="473"/>
      <c r="D371" s="473"/>
      <c r="E371" s="473"/>
      <c r="F371" s="474" t="s">
        <v>4150</v>
      </c>
      <c r="G371" s="473" t="s">
        <v>212</v>
      </c>
      <c r="H371" s="473" t="s">
        <v>259</v>
      </c>
      <c r="I371" s="478">
        <v>43830</v>
      </c>
      <c r="J371" s="473" t="s">
        <v>3064</v>
      </c>
      <c r="K371" s="473" t="s">
        <v>3065</v>
      </c>
      <c r="L371" s="473" t="s">
        <v>2397</v>
      </c>
      <c r="M371" s="473" t="s">
        <v>4151</v>
      </c>
      <c r="N371" s="473">
        <v>8.17</v>
      </c>
      <c r="O371" s="473" t="s">
        <v>10</v>
      </c>
      <c r="P371" s="473">
        <v>10.56</v>
      </c>
      <c r="Q371" s="473" t="s">
        <v>394</v>
      </c>
      <c r="R371" s="473" t="s">
        <v>2399</v>
      </c>
      <c r="S371" s="473" t="s">
        <v>307</v>
      </c>
      <c r="T371" s="473" t="s">
        <v>504</v>
      </c>
      <c r="U371" s="473" t="s">
        <v>2168</v>
      </c>
      <c r="V371" s="473" t="s">
        <v>61</v>
      </c>
      <c r="W371" s="473" t="s">
        <v>240</v>
      </c>
      <c r="X371" s="473" t="s">
        <v>302</v>
      </c>
      <c r="Y371" s="473">
        <v>9.59</v>
      </c>
      <c r="Z371" s="473">
        <f t="shared" si="6"/>
        <v>10.56</v>
      </c>
    </row>
    <row r="372" spans="1:26">
      <c r="A372" s="473" t="s">
        <v>2172</v>
      </c>
      <c r="B372" s="473"/>
      <c r="C372" s="473"/>
      <c r="D372" s="473"/>
      <c r="E372" s="473"/>
      <c r="F372" s="474" t="s">
        <v>4152</v>
      </c>
      <c r="G372" s="473" t="s">
        <v>212</v>
      </c>
      <c r="H372" s="473" t="s">
        <v>259</v>
      </c>
      <c r="I372" s="478">
        <v>43830</v>
      </c>
      <c r="J372" s="473" t="s">
        <v>3068</v>
      </c>
      <c r="K372" s="473" t="s">
        <v>4153</v>
      </c>
      <c r="L372" s="473" t="s">
        <v>2397</v>
      </c>
      <c r="M372" s="473" t="s">
        <v>4138</v>
      </c>
      <c r="N372" s="473">
        <v>179.67</v>
      </c>
      <c r="O372" s="473" t="s">
        <v>10</v>
      </c>
      <c r="P372" s="473">
        <v>232.36</v>
      </c>
      <c r="Q372" s="473" t="s">
        <v>387</v>
      </c>
      <c r="R372" s="473" t="s">
        <v>3007</v>
      </c>
      <c r="S372" s="473" t="s">
        <v>307</v>
      </c>
      <c r="T372" s="473" t="s">
        <v>504</v>
      </c>
      <c r="U372" s="473" t="s">
        <v>2168</v>
      </c>
      <c r="V372" s="473" t="s">
        <v>61</v>
      </c>
      <c r="W372" s="473" t="s">
        <v>240</v>
      </c>
      <c r="X372" s="473" t="s">
        <v>302</v>
      </c>
      <c r="Y372" s="473">
        <v>210.93</v>
      </c>
      <c r="Z372" s="473">
        <f t="shared" si="6"/>
        <v>232.36</v>
      </c>
    </row>
    <row r="373" spans="1:26">
      <c r="A373" s="473" t="s">
        <v>2172</v>
      </c>
      <c r="B373" s="473"/>
      <c r="C373" s="473"/>
      <c r="D373" s="473"/>
      <c r="E373" s="473"/>
      <c r="F373" s="474" t="s">
        <v>4154</v>
      </c>
      <c r="G373" s="473" t="s">
        <v>212</v>
      </c>
      <c r="H373" s="473" t="s">
        <v>259</v>
      </c>
      <c r="I373" s="478">
        <v>43830</v>
      </c>
      <c r="J373" s="473" t="s">
        <v>3071</v>
      </c>
      <c r="K373" s="473" t="s">
        <v>3072</v>
      </c>
      <c r="L373" s="473" t="s">
        <v>2397</v>
      </c>
      <c r="M373" s="473" t="s">
        <v>4140</v>
      </c>
      <c r="N373" s="473">
        <v>25.58</v>
      </c>
      <c r="O373" s="473" t="s">
        <v>10</v>
      </c>
      <c r="P373" s="473">
        <v>33.08</v>
      </c>
      <c r="Q373" s="473" t="s">
        <v>391</v>
      </c>
      <c r="R373" s="473" t="s">
        <v>3009</v>
      </c>
      <c r="S373" s="473" t="s">
        <v>307</v>
      </c>
      <c r="T373" s="473" t="s">
        <v>504</v>
      </c>
      <c r="U373" s="473" t="s">
        <v>2168</v>
      </c>
      <c r="V373" s="473" t="s">
        <v>61</v>
      </c>
      <c r="W373" s="473" t="s">
        <v>240</v>
      </c>
      <c r="X373" s="473" t="s">
        <v>302</v>
      </c>
      <c r="Y373" s="473">
        <v>30.03</v>
      </c>
      <c r="Z373" s="473">
        <f t="shared" si="6"/>
        <v>33.08</v>
      </c>
    </row>
    <row r="374" spans="1:26">
      <c r="A374" s="473" t="s">
        <v>2172</v>
      </c>
      <c r="B374" s="473"/>
      <c r="C374" s="473"/>
      <c r="D374" s="473"/>
      <c r="E374" s="473"/>
      <c r="F374" s="474" t="s">
        <v>4155</v>
      </c>
      <c r="G374" s="473" t="s">
        <v>212</v>
      </c>
      <c r="H374" s="473" t="s">
        <v>259</v>
      </c>
      <c r="I374" s="478">
        <v>43830</v>
      </c>
      <c r="J374" s="473" t="s">
        <v>3074</v>
      </c>
      <c r="K374" s="473" t="s">
        <v>3075</v>
      </c>
      <c r="L374" s="473" t="s">
        <v>2397</v>
      </c>
      <c r="M374" s="473" t="s">
        <v>4142</v>
      </c>
      <c r="N374" s="473">
        <v>4.26</v>
      </c>
      <c r="O374" s="473" t="s">
        <v>10</v>
      </c>
      <c r="P374" s="473">
        <v>5.51</v>
      </c>
      <c r="Q374" s="473" t="s">
        <v>394</v>
      </c>
      <c r="R374" s="473" t="s">
        <v>2399</v>
      </c>
      <c r="S374" s="473" t="s">
        <v>307</v>
      </c>
      <c r="T374" s="473" t="s">
        <v>504</v>
      </c>
      <c r="U374" s="473" t="s">
        <v>2168</v>
      </c>
      <c r="V374" s="473" t="s">
        <v>61</v>
      </c>
      <c r="W374" s="473" t="s">
        <v>240</v>
      </c>
      <c r="X374" s="473" t="s">
        <v>302</v>
      </c>
      <c r="Y374" s="473">
        <v>5</v>
      </c>
      <c r="Z374" s="473">
        <f t="shared" si="6"/>
        <v>5.51</v>
      </c>
    </row>
    <row r="375" spans="1:26">
      <c r="A375" s="473" t="s">
        <v>2172</v>
      </c>
      <c r="B375" s="473"/>
      <c r="C375" s="473"/>
      <c r="D375" s="473"/>
      <c r="E375" s="473"/>
      <c r="F375" s="474" t="s">
        <v>4156</v>
      </c>
      <c r="G375" s="473" t="s">
        <v>212</v>
      </c>
      <c r="H375" s="473" t="s">
        <v>259</v>
      </c>
      <c r="I375" s="478">
        <v>43830</v>
      </c>
      <c r="J375" s="473" t="s">
        <v>2395</v>
      </c>
      <c r="K375" s="473" t="s">
        <v>2396</v>
      </c>
      <c r="L375" s="473" t="s">
        <v>2397</v>
      </c>
      <c r="M375" s="473" t="s">
        <v>4144</v>
      </c>
      <c r="N375" s="473">
        <v>0.54</v>
      </c>
      <c r="O375" s="473" t="s">
        <v>10</v>
      </c>
      <c r="P375" s="473">
        <v>0.7</v>
      </c>
      <c r="Q375" s="473" t="s">
        <v>394</v>
      </c>
      <c r="R375" s="473" t="s">
        <v>2399</v>
      </c>
      <c r="S375" s="473" t="s">
        <v>307</v>
      </c>
      <c r="T375" s="473" t="s">
        <v>504</v>
      </c>
      <c r="U375" s="473" t="s">
        <v>2168</v>
      </c>
      <c r="V375" s="473" t="s">
        <v>61</v>
      </c>
      <c r="W375" s="473" t="s">
        <v>240</v>
      </c>
      <c r="X375" s="473" t="s">
        <v>302</v>
      </c>
      <c r="Y375" s="473">
        <v>0.63</v>
      </c>
      <c r="Z375" s="473">
        <f t="shared" si="6"/>
        <v>0.7</v>
      </c>
    </row>
    <row r="376" spans="1:26">
      <c r="A376" s="473" t="s">
        <v>2172</v>
      </c>
      <c r="B376" s="473"/>
      <c r="C376" s="473"/>
      <c r="D376" s="473"/>
      <c r="E376" s="473"/>
      <c r="F376" s="474" t="s">
        <v>4157</v>
      </c>
      <c r="G376" s="473" t="s">
        <v>212</v>
      </c>
      <c r="H376" s="473" t="s">
        <v>259</v>
      </c>
      <c r="I376" s="478">
        <v>43830</v>
      </c>
      <c r="J376" s="473" t="s">
        <v>2395</v>
      </c>
      <c r="K376" s="473" t="s">
        <v>3078</v>
      </c>
      <c r="L376" s="473" t="s">
        <v>2397</v>
      </c>
      <c r="M376" s="473" t="s">
        <v>4144</v>
      </c>
      <c r="N376" s="473">
        <v>0.28999999999999998</v>
      </c>
      <c r="O376" s="473" t="s">
        <v>10</v>
      </c>
      <c r="P376" s="473">
        <v>0.37</v>
      </c>
      <c r="Q376" s="473" t="s">
        <v>394</v>
      </c>
      <c r="R376" s="473" t="s">
        <v>2399</v>
      </c>
      <c r="S376" s="473" t="s">
        <v>307</v>
      </c>
      <c r="T376" s="473" t="s">
        <v>504</v>
      </c>
      <c r="U376" s="473" t="s">
        <v>2168</v>
      </c>
      <c r="V376" s="473" t="s">
        <v>61</v>
      </c>
      <c r="W376" s="473" t="s">
        <v>240</v>
      </c>
      <c r="X376" s="473" t="s">
        <v>302</v>
      </c>
      <c r="Y376" s="473">
        <v>0.34</v>
      </c>
      <c r="Z376" s="473">
        <f t="shared" si="6"/>
        <v>0.37</v>
      </c>
    </row>
    <row r="377" spans="1:26">
      <c r="A377" s="473" t="s">
        <v>2172</v>
      </c>
      <c r="B377" s="473"/>
      <c r="C377" s="473"/>
      <c r="D377" s="473"/>
      <c r="E377" s="473"/>
      <c r="F377" s="474" t="s">
        <v>4233</v>
      </c>
      <c r="G377" s="473" t="s">
        <v>213</v>
      </c>
      <c r="H377" s="473" t="s">
        <v>259</v>
      </c>
      <c r="I377" s="478">
        <v>43769</v>
      </c>
      <c r="J377" s="473" t="s">
        <v>4234</v>
      </c>
      <c r="K377" s="473" t="s">
        <v>2258</v>
      </c>
      <c r="L377" s="473" t="s">
        <v>2176</v>
      </c>
      <c r="M377" s="473" t="s">
        <v>4235</v>
      </c>
      <c r="N377" s="473">
        <v>8.36</v>
      </c>
      <c r="O377" s="473" t="s">
        <v>10</v>
      </c>
      <c r="P377" s="473">
        <v>10.28</v>
      </c>
      <c r="Q377" s="473" t="s">
        <v>510</v>
      </c>
      <c r="R377" s="473" t="s">
        <v>4064</v>
      </c>
      <c r="S377" s="473" t="s">
        <v>307</v>
      </c>
      <c r="T377" s="473" t="s">
        <v>429</v>
      </c>
      <c r="U377" s="473" t="s">
        <v>2168</v>
      </c>
      <c r="V377" s="473" t="s">
        <v>61</v>
      </c>
      <c r="W377" s="473" t="s">
        <v>240</v>
      </c>
      <c r="X377" s="473" t="s">
        <v>302</v>
      </c>
      <c r="Y377" s="473">
        <v>9.42</v>
      </c>
      <c r="Z377" s="473">
        <f t="shared" si="6"/>
        <v>10.28</v>
      </c>
    </row>
    <row r="378" spans="1:26">
      <c r="A378" s="473" t="s">
        <v>2172</v>
      </c>
      <c r="B378" s="473"/>
      <c r="C378" s="473"/>
      <c r="D378" s="473"/>
      <c r="E378" s="473"/>
      <c r="F378" s="474" t="s">
        <v>4236</v>
      </c>
      <c r="G378" s="473" t="s">
        <v>213</v>
      </c>
      <c r="H378" s="473" t="s">
        <v>259</v>
      </c>
      <c r="I378" s="478">
        <v>43769</v>
      </c>
      <c r="J378" s="473" t="s">
        <v>4234</v>
      </c>
      <c r="K378" s="473" t="s">
        <v>2258</v>
      </c>
      <c r="L378" s="473" t="s">
        <v>2176</v>
      </c>
      <c r="M378" s="473" t="s">
        <v>4237</v>
      </c>
      <c r="N378" s="473">
        <v>11.81</v>
      </c>
      <c r="O378" s="473" t="s">
        <v>10</v>
      </c>
      <c r="P378" s="473">
        <v>14.53</v>
      </c>
      <c r="Q378" s="473" t="s">
        <v>510</v>
      </c>
      <c r="R378" s="473" t="s">
        <v>4064</v>
      </c>
      <c r="S378" s="473" t="s">
        <v>307</v>
      </c>
      <c r="T378" s="473" t="s">
        <v>461</v>
      </c>
      <c r="U378" s="473" t="s">
        <v>2168</v>
      </c>
      <c r="V378" s="473" t="s">
        <v>61</v>
      </c>
      <c r="W378" s="473" t="s">
        <v>240</v>
      </c>
      <c r="X378" s="473" t="s">
        <v>302</v>
      </c>
      <c r="Y378" s="473">
        <v>13.3</v>
      </c>
      <c r="Z378" s="473">
        <f t="shared" si="6"/>
        <v>14.53</v>
      </c>
    </row>
    <row r="379" spans="1:26">
      <c r="A379" s="473" t="s">
        <v>2172</v>
      </c>
      <c r="B379" s="473"/>
      <c r="C379" s="473"/>
      <c r="D379" s="473"/>
      <c r="E379" s="473"/>
      <c r="F379" s="474" t="s">
        <v>4238</v>
      </c>
      <c r="G379" s="473" t="s">
        <v>213</v>
      </c>
      <c r="H379" s="473" t="s">
        <v>259</v>
      </c>
      <c r="I379" s="478">
        <v>43769</v>
      </c>
      <c r="J379" s="473" t="s">
        <v>4234</v>
      </c>
      <c r="K379" s="473" t="s">
        <v>2258</v>
      </c>
      <c r="L379" s="473" t="s">
        <v>2176</v>
      </c>
      <c r="M379" s="473" t="s">
        <v>4239</v>
      </c>
      <c r="N379" s="473">
        <v>41.12</v>
      </c>
      <c r="O379" s="473" t="s">
        <v>10</v>
      </c>
      <c r="P379" s="473">
        <v>50.58</v>
      </c>
      <c r="Q379" s="473" t="s">
        <v>510</v>
      </c>
      <c r="R379" s="473" t="s">
        <v>4064</v>
      </c>
      <c r="S379" s="473" t="s">
        <v>307</v>
      </c>
      <c r="T379" s="473" t="s">
        <v>451</v>
      </c>
      <c r="U379" s="473" t="s">
        <v>2168</v>
      </c>
      <c r="V379" s="473" t="s">
        <v>61</v>
      </c>
      <c r="W379" s="473" t="s">
        <v>240</v>
      </c>
      <c r="X379" s="473" t="s">
        <v>302</v>
      </c>
      <c r="Y379" s="473">
        <v>46.32</v>
      </c>
      <c r="Z379" s="473">
        <f t="shared" si="6"/>
        <v>50.58</v>
      </c>
    </row>
    <row r="380" spans="1:26">
      <c r="A380" s="473" t="s">
        <v>2172</v>
      </c>
      <c r="B380" s="473"/>
      <c r="C380" s="473"/>
      <c r="D380" s="473"/>
      <c r="E380" s="473"/>
      <c r="F380" s="474" t="s">
        <v>4240</v>
      </c>
      <c r="G380" s="473" t="s">
        <v>213</v>
      </c>
      <c r="H380" s="473" t="s">
        <v>259</v>
      </c>
      <c r="I380" s="478">
        <v>43769</v>
      </c>
      <c r="J380" s="473" t="s">
        <v>4234</v>
      </c>
      <c r="K380" s="473" t="s">
        <v>2258</v>
      </c>
      <c r="L380" s="473" t="s">
        <v>2176</v>
      </c>
      <c r="M380" s="473" t="s">
        <v>4241</v>
      </c>
      <c r="N380" s="473">
        <v>5</v>
      </c>
      <c r="O380" s="473" t="s">
        <v>10</v>
      </c>
      <c r="P380" s="473">
        <v>6.15</v>
      </c>
      <c r="Q380" s="473" t="s">
        <v>510</v>
      </c>
      <c r="R380" s="473" t="s">
        <v>4064</v>
      </c>
      <c r="S380" s="473" t="s">
        <v>307</v>
      </c>
      <c r="T380" s="473" t="s">
        <v>434</v>
      </c>
      <c r="U380" s="473" t="s">
        <v>2168</v>
      </c>
      <c r="V380" s="473" t="s">
        <v>61</v>
      </c>
      <c r="W380" s="473" t="s">
        <v>240</v>
      </c>
      <c r="X380" s="473" t="s">
        <v>302</v>
      </c>
      <c r="Y380" s="473">
        <v>5.63</v>
      </c>
      <c r="Z380" s="473">
        <f t="shared" si="6"/>
        <v>6.15</v>
      </c>
    </row>
    <row r="381" spans="1:26">
      <c r="A381" s="473" t="s">
        <v>2172</v>
      </c>
      <c r="B381" s="473"/>
      <c r="C381" s="473"/>
      <c r="D381" s="473"/>
      <c r="E381" s="473"/>
      <c r="F381" s="474" t="s">
        <v>4242</v>
      </c>
      <c r="G381" s="473" t="s">
        <v>213</v>
      </c>
      <c r="H381" s="473" t="s">
        <v>259</v>
      </c>
      <c r="I381" s="478">
        <v>43769</v>
      </c>
      <c r="J381" s="473" t="s">
        <v>4234</v>
      </c>
      <c r="K381" s="473" t="s">
        <v>2258</v>
      </c>
      <c r="L381" s="473" t="s">
        <v>2176</v>
      </c>
      <c r="M381" s="473" t="s">
        <v>4243</v>
      </c>
      <c r="N381" s="473">
        <v>2.52</v>
      </c>
      <c r="O381" s="473" t="s">
        <v>10</v>
      </c>
      <c r="P381" s="473">
        <v>3.1</v>
      </c>
      <c r="Q381" s="473" t="s">
        <v>510</v>
      </c>
      <c r="R381" s="473" t="s">
        <v>4064</v>
      </c>
      <c r="S381" s="473" t="s">
        <v>307</v>
      </c>
      <c r="T381" s="473" t="s">
        <v>439</v>
      </c>
      <c r="U381" s="473" t="s">
        <v>2168</v>
      </c>
      <c r="V381" s="473" t="s">
        <v>61</v>
      </c>
      <c r="W381" s="473" t="s">
        <v>240</v>
      </c>
      <c r="X381" s="473" t="s">
        <v>302</v>
      </c>
      <c r="Y381" s="473">
        <v>2.84</v>
      </c>
      <c r="Z381" s="473">
        <f t="shared" si="6"/>
        <v>3.1</v>
      </c>
    </row>
    <row r="382" spans="1:26">
      <c r="A382" s="473" t="s">
        <v>2172</v>
      </c>
      <c r="B382" s="473"/>
      <c r="C382" s="473"/>
      <c r="D382" s="473"/>
      <c r="E382" s="473"/>
      <c r="F382" s="474" t="s">
        <v>4244</v>
      </c>
      <c r="G382" s="473" t="s">
        <v>213</v>
      </c>
      <c r="H382" s="473" t="s">
        <v>259</v>
      </c>
      <c r="I382" s="478">
        <v>43769</v>
      </c>
      <c r="J382" s="473" t="s">
        <v>4245</v>
      </c>
      <c r="K382" s="473" t="s">
        <v>3035</v>
      </c>
      <c r="L382" s="473" t="s">
        <v>2176</v>
      </c>
      <c r="M382" s="473" t="s">
        <v>4246</v>
      </c>
      <c r="N382" s="473">
        <v>5.93</v>
      </c>
      <c r="O382" s="473" t="s">
        <v>10</v>
      </c>
      <c r="P382" s="473">
        <v>7.3</v>
      </c>
      <c r="Q382" s="473" t="s">
        <v>510</v>
      </c>
      <c r="R382" s="473" t="s">
        <v>4064</v>
      </c>
      <c r="S382" s="473" t="s">
        <v>445</v>
      </c>
      <c r="T382" s="473" t="s">
        <v>504</v>
      </c>
      <c r="U382" s="473" t="s">
        <v>2168</v>
      </c>
      <c r="V382" s="473" t="s">
        <v>61</v>
      </c>
      <c r="W382" s="473" t="s">
        <v>240</v>
      </c>
      <c r="X382" s="473" t="s">
        <v>302</v>
      </c>
      <c r="Y382" s="473">
        <v>6.68</v>
      </c>
      <c r="Z382" s="473">
        <f t="shared" si="6"/>
        <v>7.3</v>
      </c>
    </row>
    <row r="383" spans="1:26">
      <c r="A383" s="473" t="s">
        <v>2172</v>
      </c>
      <c r="B383" s="473"/>
      <c r="C383" s="473"/>
      <c r="D383" s="473"/>
      <c r="E383" s="473"/>
      <c r="F383" s="474" t="s">
        <v>4247</v>
      </c>
      <c r="G383" s="473" t="s">
        <v>213</v>
      </c>
      <c r="H383" s="473" t="s">
        <v>259</v>
      </c>
      <c r="I383" s="478">
        <v>43769</v>
      </c>
      <c r="J383" s="473" t="s">
        <v>4245</v>
      </c>
      <c r="K383" s="473" t="s">
        <v>3035</v>
      </c>
      <c r="L383" s="473" t="s">
        <v>2176</v>
      </c>
      <c r="M383" s="473" t="s">
        <v>4248</v>
      </c>
      <c r="N383" s="473">
        <v>11.04</v>
      </c>
      <c r="O383" s="473" t="s">
        <v>10</v>
      </c>
      <c r="P383" s="473">
        <v>13.58</v>
      </c>
      <c r="Q383" s="473" t="s">
        <v>510</v>
      </c>
      <c r="R383" s="473" t="s">
        <v>4064</v>
      </c>
      <c r="S383" s="473" t="s">
        <v>445</v>
      </c>
      <c r="T383" s="473" t="s">
        <v>1044</v>
      </c>
      <c r="U383" s="473" t="s">
        <v>2168</v>
      </c>
      <c r="V383" s="473" t="s">
        <v>61</v>
      </c>
      <c r="W383" s="473" t="s">
        <v>240</v>
      </c>
      <c r="X383" s="473" t="s">
        <v>302</v>
      </c>
      <c r="Y383" s="473">
        <v>12.44</v>
      </c>
      <c r="Z383" s="473">
        <f t="shared" si="6"/>
        <v>13.58</v>
      </c>
    </row>
    <row r="384" spans="1:26">
      <c r="A384" s="473" t="s">
        <v>2172</v>
      </c>
      <c r="B384" s="473"/>
      <c r="C384" s="473"/>
      <c r="D384" s="473"/>
      <c r="E384" s="473"/>
      <c r="F384" s="474" t="s">
        <v>4249</v>
      </c>
      <c r="G384" s="473" t="s">
        <v>213</v>
      </c>
      <c r="H384" s="473" t="s">
        <v>259</v>
      </c>
      <c r="I384" s="478">
        <v>43799</v>
      </c>
      <c r="J384" s="473" t="s">
        <v>4250</v>
      </c>
      <c r="K384" s="473" t="s">
        <v>4251</v>
      </c>
      <c r="L384" s="473" t="s">
        <v>2270</v>
      </c>
      <c r="M384" s="473" t="s">
        <v>4252</v>
      </c>
      <c r="N384" s="473">
        <v>40.799999999999997</v>
      </c>
      <c r="O384" s="473" t="s">
        <v>10</v>
      </c>
      <c r="P384" s="473">
        <v>52.81</v>
      </c>
      <c r="Q384" s="473" t="s">
        <v>510</v>
      </c>
      <c r="R384" s="473" t="s">
        <v>4064</v>
      </c>
      <c r="S384" s="473" t="s">
        <v>307</v>
      </c>
      <c r="T384" s="473" t="s">
        <v>547</v>
      </c>
      <c r="U384" s="473" t="s">
        <v>2168</v>
      </c>
      <c r="V384" s="473" t="s">
        <v>61</v>
      </c>
      <c r="W384" s="473" t="s">
        <v>240</v>
      </c>
      <c r="X384" s="473" t="s">
        <v>2272</v>
      </c>
      <c r="Y384" s="473">
        <v>47.33</v>
      </c>
      <c r="Z384" s="473">
        <f t="shared" si="6"/>
        <v>52.81</v>
      </c>
    </row>
    <row r="385" spans="1:26">
      <c r="A385" s="473" t="s">
        <v>2172</v>
      </c>
      <c r="B385" s="473"/>
      <c r="C385" s="473"/>
      <c r="D385" s="473"/>
      <c r="E385" s="473"/>
      <c r="F385" s="474" t="s">
        <v>4253</v>
      </c>
      <c r="G385" s="473" t="s">
        <v>213</v>
      </c>
      <c r="H385" s="473" t="s">
        <v>259</v>
      </c>
      <c r="I385" s="478">
        <v>43830</v>
      </c>
      <c r="J385" s="473" t="s">
        <v>4254</v>
      </c>
      <c r="K385" s="473" t="s">
        <v>4255</v>
      </c>
      <c r="L385" s="473" t="s">
        <v>2397</v>
      </c>
      <c r="M385" s="473" t="s">
        <v>4256</v>
      </c>
      <c r="N385" s="473">
        <v>5.8</v>
      </c>
      <c r="O385" s="473" t="s">
        <v>10</v>
      </c>
      <c r="P385" s="473">
        <v>7.5</v>
      </c>
      <c r="Q385" s="473" t="s">
        <v>510</v>
      </c>
      <c r="R385" s="473" t="s">
        <v>4064</v>
      </c>
      <c r="S385" s="473" t="s">
        <v>307</v>
      </c>
      <c r="T385" s="473" t="s">
        <v>424</v>
      </c>
      <c r="U385" s="473" t="s">
        <v>2168</v>
      </c>
      <c r="V385" s="473" t="s">
        <v>61</v>
      </c>
      <c r="W385" s="473" t="s">
        <v>240</v>
      </c>
      <c r="X385" s="473" t="s">
        <v>302</v>
      </c>
      <c r="Y385" s="473">
        <v>6.81</v>
      </c>
      <c r="Z385" s="473">
        <f t="shared" si="6"/>
        <v>7.5</v>
      </c>
    </row>
    <row r="386" spans="1:26">
      <c r="A386" s="473" t="s">
        <v>2172</v>
      </c>
      <c r="B386" s="473"/>
      <c r="C386" s="473"/>
      <c r="D386" s="473"/>
      <c r="E386" s="473"/>
      <c r="F386" s="474" t="s">
        <v>4257</v>
      </c>
      <c r="G386" s="473" t="s">
        <v>213</v>
      </c>
      <c r="H386" s="473" t="s">
        <v>259</v>
      </c>
      <c r="I386" s="478">
        <v>43830</v>
      </c>
      <c r="J386" s="473" t="s">
        <v>4254</v>
      </c>
      <c r="K386" s="473" t="s">
        <v>4255</v>
      </c>
      <c r="L386" s="473" t="s">
        <v>2397</v>
      </c>
      <c r="M386" s="473" t="s">
        <v>4258</v>
      </c>
      <c r="N386" s="473">
        <v>8.43</v>
      </c>
      <c r="O386" s="473" t="s">
        <v>10</v>
      </c>
      <c r="P386" s="473">
        <v>10.91</v>
      </c>
      <c r="Q386" s="473" t="s">
        <v>510</v>
      </c>
      <c r="R386" s="473" t="s">
        <v>4064</v>
      </c>
      <c r="S386" s="473" t="s">
        <v>307</v>
      </c>
      <c r="T386" s="473" t="s">
        <v>461</v>
      </c>
      <c r="U386" s="473" t="s">
        <v>2168</v>
      </c>
      <c r="V386" s="473" t="s">
        <v>61</v>
      </c>
      <c r="W386" s="473" t="s">
        <v>240</v>
      </c>
      <c r="X386" s="473" t="s">
        <v>302</v>
      </c>
      <c r="Y386" s="473">
        <v>9.9</v>
      </c>
      <c r="Z386" s="473">
        <f t="shared" si="6"/>
        <v>10.91</v>
      </c>
    </row>
    <row r="387" spans="1:26">
      <c r="A387" s="473" t="s">
        <v>2172</v>
      </c>
      <c r="B387" s="473"/>
      <c r="C387" s="473"/>
      <c r="D387" s="473"/>
      <c r="E387" s="473"/>
      <c r="F387" s="474" t="s">
        <v>4259</v>
      </c>
      <c r="G387" s="473" t="s">
        <v>213</v>
      </c>
      <c r="H387" s="473" t="s">
        <v>259</v>
      </c>
      <c r="I387" s="478">
        <v>43830</v>
      </c>
      <c r="J387" s="473" t="s">
        <v>4254</v>
      </c>
      <c r="K387" s="473" t="s">
        <v>4255</v>
      </c>
      <c r="L387" s="473" t="s">
        <v>2397</v>
      </c>
      <c r="M387" s="473" t="s">
        <v>4260</v>
      </c>
      <c r="N387" s="473">
        <v>236.2</v>
      </c>
      <c r="O387" s="473" t="s">
        <v>10</v>
      </c>
      <c r="P387" s="473">
        <v>305.39999999999998</v>
      </c>
      <c r="Q387" s="473" t="s">
        <v>510</v>
      </c>
      <c r="R387" s="473" t="s">
        <v>4064</v>
      </c>
      <c r="S387" s="473" t="s">
        <v>307</v>
      </c>
      <c r="T387" s="473" t="s">
        <v>947</v>
      </c>
      <c r="U387" s="473" t="s">
        <v>2168</v>
      </c>
      <c r="V387" s="473" t="s">
        <v>61</v>
      </c>
      <c r="W387" s="473" t="s">
        <v>240</v>
      </c>
      <c r="X387" s="473" t="s">
        <v>302</v>
      </c>
      <c r="Y387" s="473">
        <v>277.29000000000002</v>
      </c>
      <c r="Z387" s="473">
        <f t="shared" si="6"/>
        <v>305.39999999999998</v>
      </c>
    </row>
    <row r="388" spans="1:26">
      <c r="A388" s="473" t="s">
        <v>2172</v>
      </c>
      <c r="B388" s="473"/>
      <c r="C388" s="473"/>
      <c r="D388" s="473"/>
      <c r="E388" s="473"/>
      <c r="F388" s="474" t="s">
        <v>4261</v>
      </c>
      <c r="G388" s="473" t="s">
        <v>213</v>
      </c>
      <c r="H388" s="473" t="s">
        <v>259</v>
      </c>
      <c r="I388" s="478">
        <v>43830</v>
      </c>
      <c r="J388" s="473" t="s">
        <v>4262</v>
      </c>
      <c r="K388" s="473" t="s">
        <v>4263</v>
      </c>
      <c r="L388" s="473" t="s">
        <v>3257</v>
      </c>
      <c r="M388" s="473" t="s">
        <v>4264</v>
      </c>
      <c r="N388" s="473">
        <v>2.92</v>
      </c>
      <c r="O388" s="473" t="s">
        <v>10</v>
      </c>
      <c r="P388" s="473">
        <v>3.78</v>
      </c>
      <c r="Q388" s="473" t="s">
        <v>510</v>
      </c>
      <c r="R388" s="473" t="s">
        <v>4064</v>
      </c>
      <c r="S388" s="473" t="s">
        <v>445</v>
      </c>
      <c r="T388" s="473" t="s">
        <v>504</v>
      </c>
      <c r="U388" s="473" t="s">
        <v>2168</v>
      </c>
      <c r="V388" s="473" t="s">
        <v>61</v>
      </c>
      <c r="W388" s="473" t="s">
        <v>240</v>
      </c>
      <c r="X388" s="473" t="s">
        <v>302</v>
      </c>
      <c r="Y388" s="473">
        <v>3.43</v>
      </c>
      <c r="Z388" s="473">
        <f t="shared" si="6"/>
        <v>3.78</v>
      </c>
    </row>
    <row r="389" spans="1:26">
      <c r="A389" s="473" t="s">
        <v>2172</v>
      </c>
      <c r="B389" s="473"/>
      <c r="C389" s="473"/>
      <c r="D389" s="473"/>
      <c r="E389" s="473"/>
      <c r="F389" s="474" t="s">
        <v>4265</v>
      </c>
      <c r="G389" s="473" t="s">
        <v>213</v>
      </c>
      <c r="H389" s="473" t="s">
        <v>259</v>
      </c>
      <c r="I389" s="478">
        <v>43830</v>
      </c>
      <c r="J389" s="473" t="s">
        <v>4262</v>
      </c>
      <c r="K389" s="473" t="s">
        <v>4263</v>
      </c>
      <c r="L389" s="473" t="s">
        <v>3257</v>
      </c>
      <c r="M389" s="473" t="s">
        <v>4266</v>
      </c>
      <c r="N389" s="473">
        <v>4.92</v>
      </c>
      <c r="O389" s="473" t="s">
        <v>10</v>
      </c>
      <c r="P389" s="473">
        <v>6.36</v>
      </c>
      <c r="Q389" s="473" t="s">
        <v>510</v>
      </c>
      <c r="R389" s="473" t="s">
        <v>4064</v>
      </c>
      <c r="S389" s="473" t="s">
        <v>445</v>
      </c>
      <c r="T389" s="473" t="s">
        <v>504</v>
      </c>
      <c r="U389" s="473" t="s">
        <v>2168</v>
      </c>
      <c r="V389" s="473" t="s">
        <v>61</v>
      </c>
      <c r="W389" s="473" t="s">
        <v>240</v>
      </c>
      <c r="X389" s="473" t="s">
        <v>302</v>
      </c>
      <c r="Y389" s="473">
        <v>5.78</v>
      </c>
      <c r="Z389" s="473">
        <f t="shared" si="6"/>
        <v>6.36</v>
      </c>
    </row>
    <row r="390" spans="1:26">
      <c r="A390" s="473" t="s">
        <v>2172</v>
      </c>
      <c r="B390" s="473"/>
      <c r="C390" s="473"/>
      <c r="D390" s="473"/>
      <c r="E390" s="473"/>
      <c r="F390" s="474" t="s">
        <v>4295</v>
      </c>
      <c r="G390" s="473" t="s">
        <v>214</v>
      </c>
      <c r="H390" s="473" t="s">
        <v>259</v>
      </c>
      <c r="I390" s="478">
        <v>43769</v>
      </c>
      <c r="J390" s="473" t="s">
        <v>4296</v>
      </c>
      <c r="K390" s="473" t="s">
        <v>2258</v>
      </c>
      <c r="L390" s="473" t="s">
        <v>2176</v>
      </c>
      <c r="M390" s="473" t="s">
        <v>4297</v>
      </c>
      <c r="N390" s="473">
        <v>30.49</v>
      </c>
      <c r="O390" s="473" t="s">
        <v>10</v>
      </c>
      <c r="P390" s="473">
        <v>37.5</v>
      </c>
      <c r="Q390" s="473" t="s">
        <v>1013</v>
      </c>
      <c r="R390" s="473" t="s">
        <v>3216</v>
      </c>
      <c r="S390" s="473" t="s">
        <v>307</v>
      </c>
      <c r="T390" s="473" t="s">
        <v>1044</v>
      </c>
      <c r="U390" s="473" t="s">
        <v>2168</v>
      </c>
      <c r="V390" s="473" t="s">
        <v>61</v>
      </c>
      <c r="W390" s="473" t="s">
        <v>240</v>
      </c>
      <c r="X390" s="473" t="s">
        <v>302</v>
      </c>
      <c r="Y390" s="473">
        <v>34.340000000000003</v>
      </c>
      <c r="Z390" s="473">
        <f t="shared" si="6"/>
        <v>37.5</v>
      </c>
    </row>
    <row r="391" spans="1:26">
      <c r="A391" s="473" t="s">
        <v>2172</v>
      </c>
      <c r="B391" s="473"/>
      <c r="C391" s="473"/>
      <c r="D391" s="473"/>
      <c r="E391" s="473"/>
      <c r="F391" s="474" t="s">
        <v>4298</v>
      </c>
      <c r="G391" s="473" t="s">
        <v>214</v>
      </c>
      <c r="H391" s="473" t="s">
        <v>259</v>
      </c>
      <c r="I391" s="478">
        <v>43769</v>
      </c>
      <c r="J391" s="473" t="s">
        <v>4296</v>
      </c>
      <c r="K391" s="473" t="s">
        <v>2258</v>
      </c>
      <c r="L391" s="473" t="s">
        <v>2176</v>
      </c>
      <c r="M391" s="473" t="s">
        <v>4299</v>
      </c>
      <c r="N391" s="473">
        <v>27.8</v>
      </c>
      <c r="O391" s="473" t="s">
        <v>10</v>
      </c>
      <c r="P391" s="473">
        <v>34.200000000000003</v>
      </c>
      <c r="Q391" s="473" t="s">
        <v>1013</v>
      </c>
      <c r="R391" s="473" t="s">
        <v>3216</v>
      </c>
      <c r="S391" s="473" t="s">
        <v>307</v>
      </c>
      <c r="T391" s="473" t="s">
        <v>504</v>
      </c>
      <c r="U391" s="473" t="s">
        <v>2168</v>
      </c>
      <c r="V391" s="473" t="s">
        <v>61</v>
      </c>
      <c r="W391" s="473" t="s">
        <v>240</v>
      </c>
      <c r="X391" s="473" t="s">
        <v>302</v>
      </c>
      <c r="Y391" s="473">
        <v>31.31</v>
      </c>
      <c r="Z391" s="473">
        <f t="shared" si="6"/>
        <v>34.200000000000003</v>
      </c>
    </row>
    <row r="392" spans="1:26">
      <c r="A392" s="473" t="s">
        <v>2172</v>
      </c>
      <c r="B392" s="473"/>
      <c r="C392" s="473"/>
      <c r="D392" s="473"/>
      <c r="E392" s="473"/>
      <c r="F392" s="474" t="s">
        <v>4300</v>
      </c>
      <c r="G392" s="473" t="s">
        <v>214</v>
      </c>
      <c r="H392" s="473" t="s">
        <v>259</v>
      </c>
      <c r="I392" s="478">
        <v>43769</v>
      </c>
      <c r="J392" s="473" t="s">
        <v>4296</v>
      </c>
      <c r="K392" s="473" t="s">
        <v>2258</v>
      </c>
      <c r="L392" s="473" t="s">
        <v>2176</v>
      </c>
      <c r="M392" s="473" t="s">
        <v>4301</v>
      </c>
      <c r="N392" s="473">
        <v>20.73</v>
      </c>
      <c r="O392" s="473" t="s">
        <v>10</v>
      </c>
      <c r="P392" s="473">
        <v>25.5</v>
      </c>
      <c r="Q392" s="473" t="s">
        <v>1013</v>
      </c>
      <c r="R392" s="473" t="s">
        <v>3216</v>
      </c>
      <c r="S392" s="473" t="s">
        <v>307</v>
      </c>
      <c r="T392" s="473" t="s">
        <v>446</v>
      </c>
      <c r="U392" s="473" t="s">
        <v>2168</v>
      </c>
      <c r="V392" s="473" t="s">
        <v>61</v>
      </c>
      <c r="W392" s="473" t="s">
        <v>240</v>
      </c>
      <c r="X392" s="473" t="s">
        <v>302</v>
      </c>
      <c r="Y392" s="473">
        <v>23.35</v>
      </c>
      <c r="Z392" s="473">
        <f t="shared" si="6"/>
        <v>25.5</v>
      </c>
    </row>
    <row r="393" spans="1:26">
      <c r="A393" s="473" t="s">
        <v>2172</v>
      </c>
      <c r="B393" s="473"/>
      <c r="C393" s="473"/>
      <c r="D393" s="473"/>
      <c r="E393" s="473"/>
      <c r="F393" s="474" t="s">
        <v>4302</v>
      </c>
      <c r="G393" s="473" t="s">
        <v>214</v>
      </c>
      <c r="H393" s="473" t="s">
        <v>259</v>
      </c>
      <c r="I393" s="478">
        <v>43769</v>
      </c>
      <c r="J393" s="473" t="s">
        <v>4296</v>
      </c>
      <c r="K393" s="473" t="s">
        <v>2258</v>
      </c>
      <c r="L393" s="473" t="s">
        <v>2176</v>
      </c>
      <c r="M393" s="473" t="s">
        <v>4303</v>
      </c>
      <c r="N393" s="473">
        <v>16.95</v>
      </c>
      <c r="O393" s="473" t="s">
        <v>10</v>
      </c>
      <c r="P393" s="473">
        <v>20.85</v>
      </c>
      <c r="Q393" s="473" t="s">
        <v>1013</v>
      </c>
      <c r="R393" s="473" t="s">
        <v>3216</v>
      </c>
      <c r="S393" s="473" t="s">
        <v>307</v>
      </c>
      <c r="T393" s="473" t="s">
        <v>420</v>
      </c>
      <c r="U393" s="473" t="s">
        <v>2168</v>
      </c>
      <c r="V393" s="473" t="s">
        <v>61</v>
      </c>
      <c r="W393" s="473" t="s">
        <v>240</v>
      </c>
      <c r="X393" s="473" t="s">
        <v>302</v>
      </c>
      <c r="Y393" s="473">
        <v>19.09</v>
      </c>
      <c r="Z393" s="473">
        <f t="shared" si="6"/>
        <v>20.85</v>
      </c>
    </row>
    <row r="394" spans="1:26">
      <c r="A394" s="473" t="s">
        <v>2172</v>
      </c>
      <c r="B394" s="473"/>
      <c r="C394" s="473"/>
      <c r="D394" s="473"/>
      <c r="E394" s="473"/>
      <c r="F394" s="474" t="s">
        <v>4304</v>
      </c>
      <c r="G394" s="473" t="s">
        <v>214</v>
      </c>
      <c r="H394" s="473" t="s">
        <v>259</v>
      </c>
      <c r="I394" s="478">
        <v>43769</v>
      </c>
      <c r="J394" s="473" t="s">
        <v>4305</v>
      </c>
      <c r="K394" s="473" t="s">
        <v>3035</v>
      </c>
      <c r="L394" s="473" t="s">
        <v>2176</v>
      </c>
      <c r="M394" s="473" t="s">
        <v>4306</v>
      </c>
      <c r="N394" s="473">
        <v>0.49</v>
      </c>
      <c r="O394" s="473" t="s">
        <v>10</v>
      </c>
      <c r="P394" s="473">
        <v>0.6</v>
      </c>
      <c r="Q394" s="473" t="s">
        <v>1013</v>
      </c>
      <c r="R394" s="473" t="s">
        <v>3216</v>
      </c>
      <c r="S394" s="473" t="s">
        <v>445</v>
      </c>
      <c r="T394" s="473" t="s">
        <v>1044</v>
      </c>
      <c r="U394" s="473" t="s">
        <v>2168</v>
      </c>
      <c r="V394" s="473" t="s">
        <v>61</v>
      </c>
      <c r="W394" s="473" t="s">
        <v>240</v>
      </c>
      <c r="X394" s="473" t="s">
        <v>302</v>
      </c>
      <c r="Y394" s="473">
        <v>0.55000000000000004</v>
      </c>
      <c r="Z394" s="473">
        <f t="shared" si="6"/>
        <v>0.6</v>
      </c>
    </row>
    <row r="395" spans="1:26">
      <c r="A395" s="473" t="s">
        <v>2172</v>
      </c>
      <c r="B395" s="473"/>
      <c r="C395" s="473"/>
      <c r="D395" s="473"/>
      <c r="E395" s="473"/>
      <c r="F395" s="474" t="s">
        <v>4307</v>
      </c>
      <c r="G395" s="473" t="s">
        <v>214</v>
      </c>
      <c r="H395" s="473" t="s">
        <v>259</v>
      </c>
      <c r="I395" s="478">
        <v>43769</v>
      </c>
      <c r="J395" s="473" t="s">
        <v>4308</v>
      </c>
      <c r="K395" s="473" t="s">
        <v>2258</v>
      </c>
      <c r="L395" s="473" t="s">
        <v>2176</v>
      </c>
      <c r="M395" s="473" t="s">
        <v>4309</v>
      </c>
      <c r="N395" s="473">
        <v>9.77</v>
      </c>
      <c r="O395" s="473" t="s">
        <v>10</v>
      </c>
      <c r="P395" s="473">
        <v>12.02</v>
      </c>
      <c r="Q395" s="473" t="s">
        <v>1013</v>
      </c>
      <c r="R395" s="473" t="s">
        <v>3216</v>
      </c>
      <c r="S395" s="473" t="s">
        <v>307</v>
      </c>
      <c r="T395" s="473" t="s">
        <v>446</v>
      </c>
      <c r="U395" s="473" t="s">
        <v>2168</v>
      </c>
      <c r="V395" s="473" t="s">
        <v>61</v>
      </c>
      <c r="W395" s="473" t="s">
        <v>240</v>
      </c>
      <c r="X395" s="473" t="s">
        <v>302</v>
      </c>
      <c r="Y395" s="473">
        <v>11.01</v>
      </c>
      <c r="Z395" s="473">
        <f t="shared" si="6"/>
        <v>12.02</v>
      </c>
    </row>
    <row r="396" spans="1:26">
      <c r="A396" s="473" t="s">
        <v>2172</v>
      </c>
      <c r="B396" s="473"/>
      <c r="C396" s="473"/>
      <c r="D396" s="473"/>
      <c r="E396" s="473"/>
      <c r="F396" s="474" t="s">
        <v>4310</v>
      </c>
      <c r="G396" s="473" t="s">
        <v>214</v>
      </c>
      <c r="H396" s="473" t="s">
        <v>259</v>
      </c>
      <c r="I396" s="478">
        <v>43769</v>
      </c>
      <c r="J396" s="473" t="s">
        <v>3447</v>
      </c>
      <c r="K396" s="473" t="s">
        <v>3035</v>
      </c>
      <c r="L396" s="473" t="s">
        <v>2176</v>
      </c>
      <c r="M396" s="473" t="s">
        <v>4311</v>
      </c>
      <c r="N396" s="473">
        <v>3.66</v>
      </c>
      <c r="O396" s="473" t="s">
        <v>10</v>
      </c>
      <c r="P396" s="473">
        <v>4.5</v>
      </c>
      <c r="Q396" s="473" t="s">
        <v>410</v>
      </c>
      <c r="R396" s="473" t="s">
        <v>2260</v>
      </c>
      <c r="S396" s="473" t="s">
        <v>445</v>
      </c>
      <c r="T396" s="473" t="s">
        <v>1044</v>
      </c>
      <c r="U396" s="473" t="s">
        <v>2168</v>
      </c>
      <c r="V396" s="473" t="s">
        <v>61</v>
      </c>
      <c r="W396" s="473" t="s">
        <v>240</v>
      </c>
      <c r="X396" s="473" t="s">
        <v>302</v>
      </c>
      <c r="Y396" s="473">
        <v>4.12</v>
      </c>
      <c r="Z396" s="473">
        <f t="shared" si="6"/>
        <v>4.5</v>
      </c>
    </row>
    <row r="397" spans="1:26">
      <c r="A397" s="473" t="s">
        <v>2172</v>
      </c>
      <c r="B397" s="473"/>
      <c r="C397" s="473"/>
      <c r="D397" s="473"/>
      <c r="E397" s="473"/>
      <c r="F397" s="474" t="s">
        <v>4312</v>
      </c>
      <c r="G397" s="473" t="s">
        <v>214</v>
      </c>
      <c r="H397" s="473" t="s">
        <v>259</v>
      </c>
      <c r="I397" s="478">
        <v>43769</v>
      </c>
      <c r="J397" s="473" t="s">
        <v>3447</v>
      </c>
      <c r="K397" s="473" t="s">
        <v>3035</v>
      </c>
      <c r="L397" s="473" t="s">
        <v>2176</v>
      </c>
      <c r="M397" s="473" t="s">
        <v>4313</v>
      </c>
      <c r="N397" s="473">
        <v>3.66</v>
      </c>
      <c r="O397" s="473" t="s">
        <v>10</v>
      </c>
      <c r="P397" s="473">
        <v>4.5</v>
      </c>
      <c r="Q397" s="473" t="s">
        <v>410</v>
      </c>
      <c r="R397" s="473" t="s">
        <v>2260</v>
      </c>
      <c r="S397" s="473" t="s">
        <v>445</v>
      </c>
      <c r="T397" s="473" t="s">
        <v>1044</v>
      </c>
      <c r="U397" s="473" t="s">
        <v>2168</v>
      </c>
      <c r="V397" s="473" t="s">
        <v>61</v>
      </c>
      <c r="W397" s="473" t="s">
        <v>240</v>
      </c>
      <c r="X397" s="473" t="s">
        <v>302</v>
      </c>
      <c r="Y397" s="473">
        <v>4.12</v>
      </c>
      <c r="Z397" s="473">
        <f t="shared" si="6"/>
        <v>4.5</v>
      </c>
    </row>
    <row r="398" spans="1:26">
      <c r="A398" s="473" t="s">
        <v>2172</v>
      </c>
      <c r="B398" s="473"/>
      <c r="C398" s="473"/>
      <c r="D398" s="473"/>
      <c r="E398" s="473"/>
      <c r="F398" s="474" t="s">
        <v>4314</v>
      </c>
      <c r="G398" s="473" t="s">
        <v>214</v>
      </c>
      <c r="H398" s="473" t="s">
        <v>259</v>
      </c>
      <c r="I398" s="478">
        <v>43769</v>
      </c>
      <c r="J398" s="473" t="s">
        <v>4315</v>
      </c>
      <c r="K398" s="473" t="s">
        <v>2258</v>
      </c>
      <c r="L398" s="473" t="s">
        <v>2176</v>
      </c>
      <c r="M398" s="473" t="s">
        <v>4316</v>
      </c>
      <c r="N398" s="473">
        <v>7.98</v>
      </c>
      <c r="O398" s="473" t="s">
        <v>10</v>
      </c>
      <c r="P398" s="473">
        <v>9.82</v>
      </c>
      <c r="Q398" s="473" t="s">
        <v>412</v>
      </c>
      <c r="R398" s="473" t="s">
        <v>2286</v>
      </c>
      <c r="S398" s="473" t="s">
        <v>307</v>
      </c>
      <c r="T398" s="473" t="s">
        <v>420</v>
      </c>
      <c r="U398" s="473" t="s">
        <v>2168</v>
      </c>
      <c r="V398" s="473" t="s">
        <v>61</v>
      </c>
      <c r="W398" s="473" t="s">
        <v>240</v>
      </c>
      <c r="X398" s="473" t="s">
        <v>302</v>
      </c>
      <c r="Y398" s="473">
        <v>8.99</v>
      </c>
      <c r="Z398" s="473">
        <f t="shared" si="6"/>
        <v>9.82</v>
      </c>
    </row>
    <row r="399" spans="1:26">
      <c r="A399" s="473" t="s">
        <v>2172</v>
      </c>
      <c r="B399" s="473"/>
      <c r="C399" s="473"/>
      <c r="D399" s="473"/>
      <c r="E399" s="473"/>
      <c r="F399" s="474" t="s">
        <v>4317</v>
      </c>
      <c r="G399" s="473" t="s">
        <v>214</v>
      </c>
      <c r="H399" s="473" t="s">
        <v>259</v>
      </c>
      <c r="I399" s="478">
        <v>43769</v>
      </c>
      <c r="J399" s="473" t="s">
        <v>4305</v>
      </c>
      <c r="K399" s="473" t="s">
        <v>3035</v>
      </c>
      <c r="L399" s="473" t="s">
        <v>2176</v>
      </c>
      <c r="M399" s="473" t="s">
        <v>4318</v>
      </c>
      <c r="N399" s="473">
        <v>7.96</v>
      </c>
      <c r="O399" s="473" t="s">
        <v>10</v>
      </c>
      <c r="P399" s="473">
        <v>9.7899999999999991</v>
      </c>
      <c r="Q399" s="473" t="s">
        <v>412</v>
      </c>
      <c r="R399" s="473" t="s">
        <v>2286</v>
      </c>
      <c r="S399" s="473" t="s">
        <v>445</v>
      </c>
      <c r="T399" s="473" t="s">
        <v>1044</v>
      </c>
      <c r="U399" s="473" t="s">
        <v>2168</v>
      </c>
      <c r="V399" s="473" t="s">
        <v>61</v>
      </c>
      <c r="W399" s="473" t="s">
        <v>240</v>
      </c>
      <c r="X399" s="473" t="s">
        <v>302</v>
      </c>
      <c r="Y399" s="473">
        <v>8.9700000000000006</v>
      </c>
      <c r="Z399" s="473">
        <f t="shared" si="6"/>
        <v>9.7899999999999991</v>
      </c>
    </row>
    <row r="400" spans="1:26">
      <c r="A400" s="473" t="s">
        <v>2172</v>
      </c>
      <c r="B400" s="473"/>
      <c r="C400" s="473"/>
      <c r="D400" s="473"/>
      <c r="E400" s="473"/>
      <c r="F400" s="474" t="s">
        <v>4319</v>
      </c>
      <c r="G400" s="473" t="s">
        <v>214</v>
      </c>
      <c r="H400" s="473" t="s">
        <v>259</v>
      </c>
      <c r="I400" s="478">
        <v>43769</v>
      </c>
      <c r="J400" s="473" t="s">
        <v>4308</v>
      </c>
      <c r="K400" s="473" t="s">
        <v>2258</v>
      </c>
      <c r="L400" s="473" t="s">
        <v>2176</v>
      </c>
      <c r="M400" s="473" t="s">
        <v>4320</v>
      </c>
      <c r="N400" s="473">
        <v>6.58</v>
      </c>
      <c r="O400" s="473" t="s">
        <v>10</v>
      </c>
      <c r="P400" s="473">
        <v>8.1</v>
      </c>
      <c r="Q400" s="473" t="s">
        <v>412</v>
      </c>
      <c r="R400" s="473" t="s">
        <v>2286</v>
      </c>
      <c r="S400" s="473" t="s">
        <v>307</v>
      </c>
      <c r="T400" s="473" t="s">
        <v>446</v>
      </c>
      <c r="U400" s="473" t="s">
        <v>2168</v>
      </c>
      <c r="V400" s="473" t="s">
        <v>61</v>
      </c>
      <c r="W400" s="473" t="s">
        <v>240</v>
      </c>
      <c r="X400" s="473" t="s">
        <v>302</v>
      </c>
      <c r="Y400" s="473">
        <v>7.41</v>
      </c>
      <c r="Z400" s="473">
        <f t="shared" si="6"/>
        <v>8.1</v>
      </c>
    </row>
    <row r="401" spans="1:26">
      <c r="A401" s="473" t="s">
        <v>2172</v>
      </c>
      <c r="B401" s="473"/>
      <c r="C401" s="473"/>
      <c r="D401" s="473"/>
      <c r="E401" s="473"/>
      <c r="F401" s="474" t="s">
        <v>4321</v>
      </c>
      <c r="G401" s="473" t="s">
        <v>214</v>
      </c>
      <c r="H401" s="473" t="s">
        <v>259</v>
      </c>
      <c r="I401" s="478">
        <v>43799</v>
      </c>
      <c r="J401" s="473" t="s">
        <v>4322</v>
      </c>
      <c r="K401" s="473" t="s">
        <v>4323</v>
      </c>
      <c r="L401" s="473" t="s">
        <v>4324</v>
      </c>
      <c r="M401" s="473" t="s">
        <v>4325</v>
      </c>
      <c r="N401" s="473">
        <v>17.95</v>
      </c>
      <c r="O401" s="473" t="s">
        <v>4326</v>
      </c>
      <c r="P401" s="473">
        <v>2400</v>
      </c>
      <c r="Q401" s="473" t="s">
        <v>416</v>
      </c>
      <c r="R401" s="473" t="s">
        <v>2277</v>
      </c>
      <c r="S401" s="473" t="s">
        <v>4327</v>
      </c>
      <c r="T401" s="473" t="s">
        <v>429</v>
      </c>
      <c r="U401" s="473" t="s">
        <v>2168</v>
      </c>
      <c r="V401" s="473" t="s">
        <v>61</v>
      </c>
      <c r="W401" s="473" t="s">
        <v>240</v>
      </c>
      <c r="X401" s="473" t="s">
        <v>302</v>
      </c>
      <c r="Y401" s="473">
        <v>20.82</v>
      </c>
      <c r="Z401" s="473">
        <v>23.23</v>
      </c>
    </row>
    <row r="402" spans="1:26">
      <c r="A402" s="473" t="s">
        <v>2172</v>
      </c>
      <c r="B402" s="473"/>
      <c r="C402" s="473"/>
      <c r="D402" s="473"/>
      <c r="E402" s="473"/>
      <c r="F402" s="474" t="s">
        <v>4328</v>
      </c>
      <c r="G402" s="473" t="s">
        <v>214</v>
      </c>
      <c r="H402" s="473" t="s">
        <v>259</v>
      </c>
      <c r="I402" s="478">
        <v>43799</v>
      </c>
      <c r="J402" s="473" t="s">
        <v>4322</v>
      </c>
      <c r="K402" s="473" t="s">
        <v>4323</v>
      </c>
      <c r="L402" s="473" t="s">
        <v>4324</v>
      </c>
      <c r="M402" s="473" t="s">
        <v>4329</v>
      </c>
      <c r="N402" s="473">
        <v>17.95</v>
      </c>
      <c r="O402" s="473" t="s">
        <v>4326</v>
      </c>
      <c r="P402" s="473">
        <v>2400</v>
      </c>
      <c r="Q402" s="473" t="s">
        <v>416</v>
      </c>
      <c r="R402" s="473" t="s">
        <v>2277</v>
      </c>
      <c r="S402" s="473" t="s">
        <v>4327</v>
      </c>
      <c r="T402" s="473" t="s">
        <v>559</v>
      </c>
      <c r="U402" s="473" t="s">
        <v>2168</v>
      </c>
      <c r="V402" s="473" t="s">
        <v>61</v>
      </c>
      <c r="W402" s="473" t="s">
        <v>240</v>
      </c>
      <c r="X402" s="473" t="s">
        <v>302</v>
      </c>
      <c r="Y402" s="473">
        <v>20.82</v>
      </c>
      <c r="Z402" s="473">
        <v>23.23</v>
      </c>
    </row>
    <row r="403" spans="1:26">
      <c r="A403" s="473" t="s">
        <v>2172</v>
      </c>
      <c r="B403" s="473"/>
      <c r="C403" s="473"/>
      <c r="D403" s="473"/>
      <c r="E403" s="473"/>
      <c r="F403" s="474" t="s">
        <v>4330</v>
      </c>
      <c r="G403" s="473" t="s">
        <v>214</v>
      </c>
      <c r="H403" s="473" t="s">
        <v>259</v>
      </c>
      <c r="I403" s="478">
        <v>43799</v>
      </c>
      <c r="J403" s="473" t="s">
        <v>4331</v>
      </c>
      <c r="K403" s="473" t="s">
        <v>4332</v>
      </c>
      <c r="L403" s="473" t="s">
        <v>2809</v>
      </c>
      <c r="M403" s="473" t="s">
        <v>4333</v>
      </c>
      <c r="N403" s="473">
        <v>12.21</v>
      </c>
      <c r="O403" s="473" t="s">
        <v>10</v>
      </c>
      <c r="P403" s="473">
        <v>15.8</v>
      </c>
      <c r="Q403" s="473" t="s">
        <v>412</v>
      </c>
      <c r="R403" s="473" t="s">
        <v>2286</v>
      </c>
      <c r="S403" s="473" t="s">
        <v>445</v>
      </c>
      <c r="T403" s="473" t="s">
        <v>559</v>
      </c>
      <c r="U403" s="473" t="s">
        <v>2168</v>
      </c>
      <c r="V403" s="473" t="s">
        <v>61</v>
      </c>
      <c r="W403" s="473" t="s">
        <v>240</v>
      </c>
      <c r="X403" s="473" t="s">
        <v>302</v>
      </c>
      <c r="Y403" s="473">
        <v>14.16</v>
      </c>
      <c r="Z403" s="473">
        <f t="shared" ref="Z403:Z406" si="7">P403</f>
        <v>15.8</v>
      </c>
    </row>
    <row r="404" spans="1:26">
      <c r="A404" s="473" t="s">
        <v>2172</v>
      </c>
      <c r="B404" s="473"/>
      <c r="C404" s="473"/>
      <c r="D404" s="473"/>
      <c r="E404" s="473"/>
      <c r="F404" s="474" t="s">
        <v>4334</v>
      </c>
      <c r="G404" s="473" t="s">
        <v>214</v>
      </c>
      <c r="H404" s="473" t="s">
        <v>259</v>
      </c>
      <c r="I404" s="478">
        <v>43799</v>
      </c>
      <c r="J404" s="473" t="s">
        <v>4331</v>
      </c>
      <c r="K404" s="473" t="s">
        <v>4335</v>
      </c>
      <c r="L404" s="473" t="s">
        <v>2809</v>
      </c>
      <c r="M404" s="473" t="s">
        <v>4336</v>
      </c>
      <c r="N404" s="473">
        <v>1.93</v>
      </c>
      <c r="O404" s="473" t="s">
        <v>10</v>
      </c>
      <c r="P404" s="473">
        <v>2.5</v>
      </c>
      <c r="Q404" s="473" t="s">
        <v>1013</v>
      </c>
      <c r="R404" s="473" t="s">
        <v>3216</v>
      </c>
      <c r="S404" s="473" t="s">
        <v>445</v>
      </c>
      <c r="T404" s="473" t="s">
        <v>559</v>
      </c>
      <c r="U404" s="473" t="s">
        <v>2168</v>
      </c>
      <c r="V404" s="473" t="s">
        <v>61</v>
      </c>
      <c r="W404" s="473" t="s">
        <v>240</v>
      </c>
      <c r="X404" s="473" t="s">
        <v>302</v>
      </c>
      <c r="Y404" s="473">
        <v>2.2400000000000002</v>
      </c>
      <c r="Z404" s="473">
        <f t="shared" si="7"/>
        <v>2.5</v>
      </c>
    </row>
    <row r="405" spans="1:26">
      <c r="A405" s="473" t="s">
        <v>2172</v>
      </c>
      <c r="B405" s="473"/>
      <c r="C405" s="473"/>
      <c r="D405" s="473"/>
      <c r="E405" s="473"/>
      <c r="F405" s="474" t="s">
        <v>4337</v>
      </c>
      <c r="G405" s="473" t="s">
        <v>214</v>
      </c>
      <c r="H405" s="473" t="s">
        <v>259</v>
      </c>
      <c r="I405" s="478">
        <v>43799</v>
      </c>
      <c r="J405" s="473" t="s">
        <v>4331</v>
      </c>
      <c r="K405" s="473" t="s">
        <v>4338</v>
      </c>
      <c r="L405" s="473" t="s">
        <v>2809</v>
      </c>
      <c r="M405" s="473" t="s">
        <v>4339</v>
      </c>
      <c r="N405" s="473">
        <v>0.39</v>
      </c>
      <c r="O405" s="473" t="s">
        <v>10</v>
      </c>
      <c r="P405" s="473">
        <v>0.5</v>
      </c>
      <c r="Q405" s="473" t="s">
        <v>410</v>
      </c>
      <c r="R405" s="473" t="s">
        <v>2260</v>
      </c>
      <c r="S405" s="473" t="s">
        <v>445</v>
      </c>
      <c r="T405" s="473" t="s">
        <v>559</v>
      </c>
      <c r="U405" s="473" t="s">
        <v>2168</v>
      </c>
      <c r="V405" s="473" t="s">
        <v>61</v>
      </c>
      <c r="W405" s="473" t="s">
        <v>240</v>
      </c>
      <c r="X405" s="473" t="s">
        <v>302</v>
      </c>
      <c r="Y405" s="473">
        <v>0.45</v>
      </c>
      <c r="Z405" s="473">
        <f t="shared" si="7"/>
        <v>0.5</v>
      </c>
    </row>
    <row r="406" spans="1:26">
      <c r="A406" s="473" t="s">
        <v>2172</v>
      </c>
      <c r="B406" s="473"/>
      <c r="C406" s="473"/>
      <c r="D406" s="473"/>
      <c r="E406" s="473"/>
      <c r="F406" s="474" t="s">
        <v>4340</v>
      </c>
      <c r="G406" s="473" t="s">
        <v>214</v>
      </c>
      <c r="H406" s="473" t="s">
        <v>259</v>
      </c>
      <c r="I406" s="478">
        <v>43799</v>
      </c>
      <c r="J406" s="473" t="s">
        <v>4341</v>
      </c>
      <c r="K406" s="473" t="s">
        <v>3252</v>
      </c>
      <c r="L406" s="473" t="s">
        <v>2270</v>
      </c>
      <c r="M406" s="473" t="s">
        <v>4342</v>
      </c>
      <c r="N406" s="473">
        <v>12.18</v>
      </c>
      <c r="O406" s="473" t="s">
        <v>10</v>
      </c>
      <c r="P406" s="473">
        <v>15.76</v>
      </c>
      <c r="Q406" s="473" t="s">
        <v>412</v>
      </c>
      <c r="R406" s="473" t="s">
        <v>2286</v>
      </c>
      <c r="S406" s="473" t="s">
        <v>307</v>
      </c>
      <c r="T406" s="473" t="s">
        <v>429</v>
      </c>
      <c r="U406" s="473" t="s">
        <v>2168</v>
      </c>
      <c r="V406" s="473" t="s">
        <v>61</v>
      </c>
      <c r="W406" s="473" t="s">
        <v>240</v>
      </c>
      <c r="X406" s="473" t="s">
        <v>302</v>
      </c>
      <c r="Y406" s="473">
        <v>14.13</v>
      </c>
      <c r="Z406" s="473">
        <f t="shared" si="7"/>
        <v>15.76</v>
      </c>
    </row>
    <row r="407" spans="1:26">
      <c r="A407" s="473" t="s">
        <v>2172</v>
      </c>
      <c r="B407" s="473"/>
      <c r="C407" s="473"/>
      <c r="D407" s="473"/>
      <c r="E407" s="473"/>
      <c r="F407" s="474" t="s">
        <v>4343</v>
      </c>
      <c r="G407" s="473" t="s">
        <v>214</v>
      </c>
      <c r="H407" s="473" t="s">
        <v>259</v>
      </c>
      <c r="I407" s="478">
        <v>43810</v>
      </c>
      <c r="J407" s="473" t="s">
        <v>4344</v>
      </c>
      <c r="K407" s="473" t="s">
        <v>2168</v>
      </c>
      <c r="L407" s="473" t="s">
        <v>4345</v>
      </c>
      <c r="M407" s="473" t="s">
        <v>4346</v>
      </c>
      <c r="N407" s="473">
        <v>41.9</v>
      </c>
      <c r="O407" s="473" t="s">
        <v>2168</v>
      </c>
      <c r="P407" s="473">
        <v>0</v>
      </c>
      <c r="Q407" s="473" t="s">
        <v>1013</v>
      </c>
      <c r="R407" s="473" t="s">
        <v>3216</v>
      </c>
      <c r="S407" s="473" t="s">
        <v>299</v>
      </c>
      <c r="T407" s="473" t="s">
        <v>420</v>
      </c>
      <c r="U407" s="473" t="s">
        <v>2168</v>
      </c>
      <c r="V407" s="473" t="s">
        <v>61</v>
      </c>
      <c r="W407" s="473" t="s">
        <v>240</v>
      </c>
      <c r="X407" s="473" t="s">
        <v>302</v>
      </c>
      <c r="Y407" s="473">
        <v>49.19</v>
      </c>
      <c r="Z407" s="473">
        <v>54.19</v>
      </c>
    </row>
    <row r="408" spans="1:26">
      <c r="A408" s="473" t="s">
        <v>2172</v>
      </c>
      <c r="B408" s="473"/>
      <c r="C408" s="473"/>
      <c r="D408" s="473"/>
      <c r="E408" s="473"/>
      <c r="F408" s="474" t="s">
        <v>4347</v>
      </c>
      <c r="G408" s="473" t="s">
        <v>214</v>
      </c>
      <c r="H408" s="473" t="s">
        <v>259</v>
      </c>
      <c r="I408" s="478">
        <v>43810</v>
      </c>
      <c r="J408" s="473" t="s">
        <v>4344</v>
      </c>
      <c r="K408" s="473" t="s">
        <v>2168</v>
      </c>
      <c r="L408" s="473" t="s">
        <v>4345</v>
      </c>
      <c r="M408" s="473" t="s">
        <v>4346</v>
      </c>
      <c r="N408" s="473">
        <v>0</v>
      </c>
      <c r="O408" s="473" t="s">
        <v>2168</v>
      </c>
      <c r="P408" s="473">
        <v>0</v>
      </c>
      <c r="Q408" s="473" t="s">
        <v>1013</v>
      </c>
      <c r="R408" s="473" t="s">
        <v>3216</v>
      </c>
      <c r="S408" s="473" t="s">
        <v>299</v>
      </c>
      <c r="T408" s="473" t="s">
        <v>420</v>
      </c>
      <c r="U408" s="473" t="s">
        <v>2168</v>
      </c>
      <c r="V408" s="473" t="s">
        <v>61</v>
      </c>
      <c r="W408" s="473" t="s">
        <v>240</v>
      </c>
      <c r="X408" s="473" t="s">
        <v>302</v>
      </c>
      <c r="Y408" s="473">
        <v>0</v>
      </c>
      <c r="Z408" s="473">
        <v>0</v>
      </c>
    </row>
    <row r="409" spans="1:26">
      <c r="A409" s="473" t="s">
        <v>2172</v>
      </c>
      <c r="B409" s="473"/>
      <c r="C409" s="473"/>
      <c r="D409" s="473"/>
      <c r="E409" s="473"/>
      <c r="F409" s="474" t="s">
        <v>4348</v>
      </c>
      <c r="G409" s="473" t="s">
        <v>214</v>
      </c>
      <c r="H409" s="473" t="s">
        <v>259</v>
      </c>
      <c r="I409" s="478">
        <v>43830</v>
      </c>
      <c r="J409" s="473" t="s">
        <v>4349</v>
      </c>
      <c r="K409" s="473" t="s">
        <v>4350</v>
      </c>
      <c r="L409" s="473" t="s">
        <v>3257</v>
      </c>
      <c r="M409" s="473" t="s">
        <v>4351</v>
      </c>
      <c r="N409" s="473">
        <v>6.96</v>
      </c>
      <c r="O409" s="473" t="s">
        <v>10</v>
      </c>
      <c r="P409" s="473">
        <v>9</v>
      </c>
      <c r="Q409" s="473" t="s">
        <v>1013</v>
      </c>
      <c r="R409" s="473" t="s">
        <v>3216</v>
      </c>
      <c r="S409" s="473" t="s">
        <v>445</v>
      </c>
      <c r="T409" s="473" t="s">
        <v>420</v>
      </c>
      <c r="U409" s="473" t="s">
        <v>2168</v>
      </c>
      <c r="V409" s="473" t="s">
        <v>61</v>
      </c>
      <c r="W409" s="473" t="s">
        <v>240</v>
      </c>
      <c r="X409" s="473" t="s">
        <v>302</v>
      </c>
      <c r="Y409" s="473">
        <v>8.17</v>
      </c>
      <c r="Z409" s="473">
        <f t="shared" ref="Z409:Z472" si="8">P409</f>
        <v>9</v>
      </c>
    </row>
    <row r="410" spans="1:26">
      <c r="A410" s="473" t="s">
        <v>2172</v>
      </c>
      <c r="B410" s="473"/>
      <c r="C410" s="473"/>
      <c r="D410" s="473"/>
      <c r="E410" s="473"/>
      <c r="F410" s="474" t="s">
        <v>4352</v>
      </c>
      <c r="G410" s="473" t="s">
        <v>214</v>
      </c>
      <c r="H410" s="473" t="s">
        <v>259</v>
      </c>
      <c r="I410" s="478">
        <v>43830</v>
      </c>
      <c r="J410" s="473" t="s">
        <v>4353</v>
      </c>
      <c r="K410" s="473" t="s">
        <v>4354</v>
      </c>
      <c r="L410" s="473" t="s">
        <v>3257</v>
      </c>
      <c r="M410" s="473" t="s">
        <v>4355</v>
      </c>
      <c r="N410" s="473">
        <v>9.19</v>
      </c>
      <c r="O410" s="473" t="s">
        <v>10</v>
      </c>
      <c r="P410" s="473">
        <v>11.89</v>
      </c>
      <c r="Q410" s="473" t="s">
        <v>412</v>
      </c>
      <c r="R410" s="473" t="s">
        <v>2286</v>
      </c>
      <c r="S410" s="473" t="s">
        <v>445</v>
      </c>
      <c r="T410" s="473" t="s">
        <v>420</v>
      </c>
      <c r="U410" s="473" t="s">
        <v>2168</v>
      </c>
      <c r="V410" s="473" t="s">
        <v>61</v>
      </c>
      <c r="W410" s="473" t="s">
        <v>240</v>
      </c>
      <c r="X410" s="473" t="s">
        <v>302</v>
      </c>
      <c r="Y410" s="473">
        <v>10.79</v>
      </c>
      <c r="Z410" s="473">
        <f t="shared" si="8"/>
        <v>11.89</v>
      </c>
    </row>
    <row r="411" spans="1:26">
      <c r="A411" s="473" t="s">
        <v>2172</v>
      </c>
      <c r="B411" s="473"/>
      <c r="C411" s="473"/>
      <c r="D411" s="473"/>
      <c r="E411" s="473"/>
      <c r="F411" s="474" t="s">
        <v>4356</v>
      </c>
      <c r="G411" s="473" t="s">
        <v>214</v>
      </c>
      <c r="H411" s="473" t="s">
        <v>259</v>
      </c>
      <c r="I411" s="478">
        <v>43830</v>
      </c>
      <c r="J411" s="473" t="s">
        <v>4353</v>
      </c>
      <c r="K411" s="473" t="s">
        <v>4357</v>
      </c>
      <c r="L411" s="473" t="s">
        <v>3257</v>
      </c>
      <c r="M411" s="473" t="s">
        <v>4358</v>
      </c>
      <c r="N411" s="473">
        <v>1.29</v>
      </c>
      <c r="O411" s="473" t="s">
        <v>10</v>
      </c>
      <c r="P411" s="473">
        <v>1.67</v>
      </c>
      <c r="Q411" s="473" t="s">
        <v>1013</v>
      </c>
      <c r="R411" s="473" t="s">
        <v>3216</v>
      </c>
      <c r="S411" s="473" t="s">
        <v>445</v>
      </c>
      <c r="T411" s="473" t="s">
        <v>420</v>
      </c>
      <c r="U411" s="473" t="s">
        <v>2168</v>
      </c>
      <c r="V411" s="473" t="s">
        <v>61</v>
      </c>
      <c r="W411" s="473" t="s">
        <v>240</v>
      </c>
      <c r="X411" s="473" t="s">
        <v>302</v>
      </c>
      <c r="Y411" s="473">
        <v>1.51</v>
      </c>
      <c r="Z411" s="473">
        <f t="shared" si="8"/>
        <v>1.67</v>
      </c>
    </row>
    <row r="412" spans="1:26">
      <c r="A412" s="473" t="s">
        <v>2172</v>
      </c>
      <c r="B412" s="473"/>
      <c r="C412" s="473"/>
      <c r="D412" s="473"/>
      <c r="E412" s="473"/>
      <c r="F412" s="474" t="s">
        <v>4361</v>
      </c>
      <c r="G412" s="473" t="s">
        <v>215</v>
      </c>
      <c r="H412" s="473" t="s">
        <v>259</v>
      </c>
      <c r="I412" s="478">
        <v>43799</v>
      </c>
      <c r="J412" s="473" t="s">
        <v>2274</v>
      </c>
      <c r="K412" s="473" t="s">
        <v>4362</v>
      </c>
      <c r="L412" s="473" t="s">
        <v>2270</v>
      </c>
      <c r="M412" s="473" t="s">
        <v>4363</v>
      </c>
      <c r="N412" s="473">
        <v>15.45</v>
      </c>
      <c r="O412" s="473" t="s">
        <v>10</v>
      </c>
      <c r="P412" s="473">
        <v>20</v>
      </c>
      <c r="Q412" s="473" t="s">
        <v>700</v>
      </c>
      <c r="R412" s="473" t="s">
        <v>2899</v>
      </c>
      <c r="S412" s="473" t="s">
        <v>307</v>
      </c>
      <c r="T412" s="473" t="s">
        <v>2168</v>
      </c>
      <c r="U412" s="473" t="s">
        <v>2168</v>
      </c>
      <c r="V412" s="473" t="s">
        <v>61</v>
      </c>
      <c r="W412" s="473" t="s">
        <v>240</v>
      </c>
      <c r="X412" s="473" t="s">
        <v>2272</v>
      </c>
      <c r="Y412" s="473">
        <v>17.920000000000002</v>
      </c>
      <c r="Z412" s="473">
        <f t="shared" si="8"/>
        <v>20</v>
      </c>
    </row>
    <row r="413" spans="1:26">
      <c r="A413" s="473" t="s">
        <v>2172</v>
      </c>
      <c r="B413" s="473"/>
      <c r="C413" s="473"/>
      <c r="D413" s="473"/>
      <c r="E413" s="473"/>
      <c r="F413" s="474" t="s">
        <v>4364</v>
      </c>
      <c r="G413" s="473" t="s">
        <v>215</v>
      </c>
      <c r="H413" s="473" t="s">
        <v>259</v>
      </c>
      <c r="I413" s="478">
        <v>43830</v>
      </c>
      <c r="J413" s="473" t="s">
        <v>4262</v>
      </c>
      <c r="K413" s="473" t="s">
        <v>4263</v>
      </c>
      <c r="L413" s="473" t="s">
        <v>3257</v>
      </c>
      <c r="M413" s="473" t="s">
        <v>4365</v>
      </c>
      <c r="N413" s="473">
        <v>1.23</v>
      </c>
      <c r="O413" s="473" t="s">
        <v>10</v>
      </c>
      <c r="P413" s="473">
        <v>1.59</v>
      </c>
      <c r="Q413" s="473" t="s">
        <v>510</v>
      </c>
      <c r="R413" s="473" t="s">
        <v>4064</v>
      </c>
      <c r="S413" s="473" t="s">
        <v>445</v>
      </c>
      <c r="T413" s="473" t="s">
        <v>1044</v>
      </c>
      <c r="U413" s="473" t="s">
        <v>2168</v>
      </c>
      <c r="V413" s="473" t="s">
        <v>61</v>
      </c>
      <c r="W413" s="473" t="s">
        <v>240</v>
      </c>
      <c r="X413" s="473" t="s">
        <v>302</v>
      </c>
      <c r="Y413" s="473">
        <v>1.44</v>
      </c>
      <c r="Z413" s="473">
        <f t="shared" si="8"/>
        <v>1.59</v>
      </c>
    </row>
    <row r="414" spans="1:26">
      <c r="A414" s="473" t="s">
        <v>2172</v>
      </c>
      <c r="B414" s="473"/>
      <c r="C414" s="473"/>
      <c r="D414" s="473"/>
      <c r="E414" s="473"/>
      <c r="F414" s="474" t="s">
        <v>4386</v>
      </c>
      <c r="G414" s="473" t="s">
        <v>216</v>
      </c>
      <c r="H414" s="473" t="s">
        <v>259</v>
      </c>
      <c r="I414" s="478">
        <v>43769</v>
      </c>
      <c r="J414" s="473" t="s">
        <v>4387</v>
      </c>
      <c r="K414" s="473" t="s">
        <v>3035</v>
      </c>
      <c r="L414" s="473" t="s">
        <v>2176</v>
      </c>
      <c r="M414" s="473" t="s">
        <v>4388</v>
      </c>
      <c r="N414" s="473">
        <v>280.45999999999998</v>
      </c>
      <c r="O414" s="473" t="s">
        <v>10</v>
      </c>
      <c r="P414" s="473">
        <v>345</v>
      </c>
      <c r="Q414" s="473" t="s">
        <v>501</v>
      </c>
      <c r="R414" s="473" t="s">
        <v>4041</v>
      </c>
      <c r="S414" s="473" t="s">
        <v>445</v>
      </c>
      <c r="T414" s="473" t="s">
        <v>420</v>
      </c>
      <c r="U414" s="473" t="s">
        <v>2168</v>
      </c>
      <c r="V414" s="473" t="s">
        <v>61</v>
      </c>
      <c r="W414" s="473" t="s">
        <v>240</v>
      </c>
      <c r="X414" s="473" t="s">
        <v>302</v>
      </c>
      <c r="Y414" s="473">
        <v>315.91000000000003</v>
      </c>
      <c r="Z414" s="473">
        <f t="shared" si="8"/>
        <v>345</v>
      </c>
    </row>
    <row r="415" spans="1:26">
      <c r="A415" s="473" t="s">
        <v>2172</v>
      </c>
      <c r="B415" s="473"/>
      <c r="C415" s="473"/>
      <c r="D415" s="473"/>
      <c r="E415" s="473"/>
      <c r="F415" s="474" t="s">
        <v>4389</v>
      </c>
      <c r="G415" s="473" t="s">
        <v>216</v>
      </c>
      <c r="H415" s="473" t="s">
        <v>259</v>
      </c>
      <c r="I415" s="478">
        <v>43769</v>
      </c>
      <c r="J415" s="473" t="s">
        <v>4390</v>
      </c>
      <c r="K415" s="473" t="s">
        <v>3035</v>
      </c>
      <c r="L415" s="473" t="s">
        <v>2176</v>
      </c>
      <c r="M415" s="473" t="s">
        <v>4391</v>
      </c>
      <c r="N415" s="473">
        <v>73.16</v>
      </c>
      <c r="O415" s="473" t="s">
        <v>10</v>
      </c>
      <c r="P415" s="473">
        <v>90</v>
      </c>
      <c r="Q415" s="473" t="s">
        <v>501</v>
      </c>
      <c r="R415" s="473" t="s">
        <v>4041</v>
      </c>
      <c r="S415" s="473" t="s">
        <v>445</v>
      </c>
      <c r="T415" s="473" t="s">
        <v>420</v>
      </c>
      <c r="U415" s="473" t="s">
        <v>2168</v>
      </c>
      <c r="V415" s="473" t="s">
        <v>61</v>
      </c>
      <c r="W415" s="473" t="s">
        <v>240</v>
      </c>
      <c r="X415" s="473" t="s">
        <v>302</v>
      </c>
      <c r="Y415" s="473">
        <v>82.41</v>
      </c>
      <c r="Z415" s="473">
        <f t="shared" si="8"/>
        <v>90</v>
      </c>
    </row>
    <row r="416" spans="1:26">
      <c r="A416" s="473" t="s">
        <v>2172</v>
      </c>
      <c r="B416" s="473"/>
      <c r="C416" s="473"/>
      <c r="D416" s="473"/>
      <c r="E416" s="473"/>
      <c r="F416" s="474" t="s">
        <v>4392</v>
      </c>
      <c r="G416" s="473" t="s">
        <v>216</v>
      </c>
      <c r="H416" s="473" t="s">
        <v>259</v>
      </c>
      <c r="I416" s="478">
        <v>43769</v>
      </c>
      <c r="J416" s="473" t="s">
        <v>2740</v>
      </c>
      <c r="K416" s="473" t="s">
        <v>2258</v>
      </c>
      <c r="L416" s="473" t="s">
        <v>2176</v>
      </c>
      <c r="M416" s="473" t="s">
        <v>4393</v>
      </c>
      <c r="N416" s="473">
        <v>22.32</v>
      </c>
      <c r="O416" s="473" t="s">
        <v>10</v>
      </c>
      <c r="P416" s="473">
        <v>27.45</v>
      </c>
      <c r="Q416" s="473" t="s">
        <v>688</v>
      </c>
      <c r="R416" s="473" t="s">
        <v>4381</v>
      </c>
      <c r="S416" s="473" t="s">
        <v>307</v>
      </c>
      <c r="T416" s="473" t="s">
        <v>2168</v>
      </c>
      <c r="U416" s="473" t="s">
        <v>2168</v>
      </c>
      <c r="V416" s="473" t="s">
        <v>61</v>
      </c>
      <c r="W416" s="473" t="s">
        <v>240</v>
      </c>
      <c r="X416" s="473" t="s">
        <v>302</v>
      </c>
      <c r="Y416" s="473">
        <v>25.14</v>
      </c>
      <c r="Z416" s="473">
        <f t="shared" si="8"/>
        <v>27.45</v>
      </c>
    </row>
    <row r="417" spans="1:26">
      <c r="A417" s="473" t="s">
        <v>2172</v>
      </c>
      <c r="B417" s="473"/>
      <c r="C417" s="473"/>
      <c r="D417" s="473"/>
      <c r="E417" s="473"/>
      <c r="F417" s="474" t="s">
        <v>4394</v>
      </c>
      <c r="G417" s="473" t="s">
        <v>216</v>
      </c>
      <c r="H417" s="473" t="s">
        <v>259</v>
      </c>
      <c r="I417" s="478">
        <v>43769</v>
      </c>
      <c r="J417" s="473" t="s">
        <v>2740</v>
      </c>
      <c r="K417" s="473" t="s">
        <v>2258</v>
      </c>
      <c r="L417" s="473" t="s">
        <v>2176</v>
      </c>
      <c r="M417" s="473" t="s">
        <v>4393</v>
      </c>
      <c r="N417" s="473">
        <v>81.290000000000006</v>
      </c>
      <c r="O417" s="473" t="s">
        <v>10</v>
      </c>
      <c r="P417" s="473">
        <v>100</v>
      </c>
      <c r="Q417" s="473" t="s">
        <v>688</v>
      </c>
      <c r="R417" s="473" t="s">
        <v>4381</v>
      </c>
      <c r="S417" s="473" t="s">
        <v>307</v>
      </c>
      <c r="T417" s="473" t="s">
        <v>2168</v>
      </c>
      <c r="U417" s="473" t="s">
        <v>2168</v>
      </c>
      <c r="V417" s="473" t="s">
        <v>61</v>
      </c>
      <c r="W417" s="473" t="s">
        <v>240</v>
      </c>
      <c r="X417" s="473" t="s">
        <v>302</v>
      </c>
      <c r="Y417" s="473">
        <v>91.57</v>
      </c>
      <c r="Z417" s="473">
        <f t="shared" si="8"/>
        <v>100</v>
      </c>
    </row>
    <row r="418" spans="1:26">
      <c r="A418" s="473" t="s">
        <v>2172</v>
      </c>
      <c r="B418" s="473"/>
      <c r="C418" s="473"/>
      <c r="D418" s="473"/>
      <c r="E418" s="473"/>
      <c r="F418" s="474" t="s">
        <v>4395</v>
      </c>
      <c r="G418" s="473" t="s">
        <v>216</v>
      </c>
      <c r="H418" s="473" t="s">
        <v>259</v>
      </c>
      <c r="I418" s="478">
        <v>43799</v>
      </c>
      <c r="J418" s="473" t="s">
        <v>4396</v>
      </c>
      <c r="K418" s="473" t="s">
        <v>4397</v>
      </c>
      <c r="L418" s="473" t="s">
        <v>2270</v>
      </c>
      <c r="M418" s="473" t="s">
        <v>4398</v>
      </c>
      <c r="N418" s="473">
        <v>8.11</v>
      </c>
      <c r="O418" s="473" t="s">
        <v>10</v>
      </c>
      <c r="P418" s="473">
        <v>10.5</v>
      </c>
      <c r="Q418" s="473" t="s">
        <v>688</v>
      </c>
      <c r="R418" s="473" t="s">
        <v>4381</v>
      </c>
      <c r="S418" s="473" t="s">
        <v>307</v>
      </c>
      <c r="T418" s="473" t="s">
        <v>2168</v>
      </c>
      <c r="U418" s="473" t="s">
        <v>2168</v>
      </c>
      <c r="V418" s="473" t="s">
        <v>61</v>
      </c>
      <c r="W418" s="473" t="s">
        <v>240</v>
      </c>
      <c r="X418" s="473" t="s">
        <v>4399</v>
      </c>
      <c r="Y418" s="473">
        <v>9.41</v>
      </c>
      <c r="Z418" s="473">
        <f t="shared" si="8"/>
        <v>10.5</v>
      </c>
    </row>
    <row r="419" spans="1:26">
      <c r="A419" s="473" t="s">
        <v>2172</v>
      </c>
      <c r="B419" s="473"/>
      <c r="C419" s="473"/>
      <c r="D419" s="473"/>
      <c r="E419" s="473"/>
      <c r="F419" s="474" t="s">
        <v>4400</v>
      </c>
      <c r="G419" s="473" t="s">
        <v>216</v>
      </c>
      <c r="H419" s="473" t="s">
        <v>259</v>
      </c>
      <c r="I419" s="478">
        <v>43830</v>
      </c>
      <c r="J419" s="473" t="s">
        <v>4401</v>
      </c>
      <c r="K419" s="473" t="s">
        <v>4402</v>
      </c>
      <c r="L419" s="473" t="s">
        <v>2397</v>
      </c>
      <c r="M419" s="473" t="s">
        <v>4403</v>
      </c>
      <c r="N419" s="473">
        <v>309.25</v>
      </c>
      <c r="O419" s="473" t="s">
        <v>10</v>
      </c>
      <c r="P419" s="473">
        <v>399.93</v>
      </c>
      <c r="Q419" s="473" t="s">
        <v>501</v>
      </c>
      <c r="R419" s="473" t="s">
        <v>4041</v>
      </c>
      <c r="S419" s="473" t="s">
        <v>307</v>
      </c>
      <c r="T419" s="473" t="s">
        <v>446</v>
      </c>
      <c r="U419" s="473" t="s">
        <v>2168</v>
      </c>
      <c r="V419" s="473" t="s">
        <v>61</v>
      </c>
      <c r="W419" s="473" t="s">
        <v>240</v>
      </c>
      <c r="X419" s="473" t="s">
        <v>302</v>
      </c>
      <c r="Y419" s="473">
        <v>363.05</v>
      </c>
      <c r="Z419" s="473">
        <f t="shared" si="8"/>
        <v>399.93</v>
      </c>
    </row>
    <row r="420" spans="1:26">
      <c r="A420" s="473" t="s">
        <v>2172</v>
      </c>
      <c r="B420" s="473"/>
      <c r="C420" s="473"/>
      <c r="D420" s="473"/>
      <c r="E420" s="473"/>
      <c r="F420" s="474" t="s">
        <v>4404</v>
      </c>
      <c r="G420" s="473" t="s">
        <v>216</v>
      </c>
      <c r="H420" s="473" t="s">
        <v>259</v>
      </c>
      <c r="I420" s="478">
        <v>43830</v>
      </c>
      <c r="J420" s="473" t="s">
        <v>4405</v>
      </c>
      <c r="K420" s="473" t="s">
        <v>4406</v>
      </c>
      <c r="L420" s="473" t="s">
        <v>2397</v>
      </c>
      <c r="M420" s="473" t="s">
        <v>4407</v>
      </c>
      <c r="N420" s="473">
        <v>54.51</v>
      </c>
      <c r="O420" s="473" t="s">
        <v>10</v>
      </c>
      <c r="P420" s="473">
        <v>70.5</v>
      </c>
      <c r="Q420" s="473" t="s">
        <v>501</v>
      </c>
      <c r="R420" s="473" t="s">
        <v>4041</v>
      </c>
      <c r="S420" s="473" t="s">
        <v>307</v>
      </c>
      <c r="T420" s="473" t="s">
        <v>446</v>
      </c>
      <c r="U420" s="473" t="s">
        <v>2168</v>
      </c>
      <c r="V420" s="473" t="s">
        <v>61</v>
      </c>
      <c r="W420" s="473" t="s">
        <v>240</v>
      </c>
      <c r="X420" s="473" t="s">
        <v>302</v>
      </c>
      <c r="Y420" s="473">
        <v>63.99</v>
      </c>
      <c r="Z420" s="473">
        <f t="shared" si="8"/>
        <v>70.5</v>
      </c>
    </row>
    <row r="421" spans="1:26">
      <c r="A421" s="473" t="s">
        <v>2172</v>
      </c>
      <c r="B421" s="473"/>
      <c r="C421" s="473"/>
      <c r="D421" s="473"/>
      <c r="E421" s="473"/>
      <c r="F421" s="474" t="s">
        <v>4408</v>
      </c>
      <c r="G421" s="473" t="s">
        <v>216</v>
      </c>
      <c r="H421" s="473" t="s">
        <v>259</v>
      </c>
      <c r="I421" s="478">
        <v>43830</v>
      </c>
      <c r="J421" s="473" t="s">
        <v>4409</v>
      </c>
      <c r="K421" s="473" t="s">
        <v>4410</v>
      </c>
      <c r="L421" s="473" t="s">
        <v>2397</v>
      </c>
      <c r="M421" s="473" t="s">
        <v>4411</v>
      </c>
      <c r="N421" s="473">
        <v>2.04</v>
      </c>
      <c r="O421" s="473" t="s">
        <v>10</v>
      </c>
      <c r="P421" s="473">
        <v>2.64</v>
      </c>
      <c r="Q421" s="473" t="s">
        <v>501</v>
      </c>
      <c r="R421" s="473" t="s">
        <v>4041</v>
      </c>
      <c r="S421" s="473" t="s">
        <v>307</v>
      </c>
      <c r="T421" s="473" t="s">
        <v>446</v>
      </c>
      <c r="U421" s="473" t="s">
        <v>2168</v>
      </c>
      <c r="V421" s="473" t="s">
        <v>61</v>
      </c>
      <c r="W421" s="473" t="s">
        <v>240</v>
      </c>
      <c r="X421" s="473" t="s">
        <v>302</v>
      </c>
      <c r="Y421" s="473">
        <v>2.39</v>
      </c>
      <c r="Z421" s="473">
        <f t="shared" si="8"/>
        <v>2.64</v>
      </c>
    </row>
    <row r="422" spans="1:26">
      <c r="A422" s="473" t="s">
        <v>2172</v>
      </c>
      <c r="B422" s="473"/>
      <c r="C422" s="473"/>
      <c r="D422" s="473"/>
      <c r="E422" s="473"/>
      <c r="F422" s="474" t="s">
        <v>4412</v>
      </c>
      <c r="G422" s="473" t="s">
        <v>216</v>
      </c>
      <c r="H422" s="473" t="s">
        <v>259</v>
      </c>
      <c r="I422" s="478">
        <v>43830</v>
      </c>
      <c r="J422" s="473" t="s">
        <v>4413</v>
      </c>
      <c r="K422" s="473" t="s">
        <v>4414</v>
      </c>
      <c r="L422" s="473" t="s">
        <v>3257</v>
      </c>
      <c r="M422" s="473" t="s">
        <v>4415</v>
      </c>
      <c r="N422" s="473">
        <v>115.99</v>
      </c>
      <c r="O422" s="473" t="s">
        <v>10</v>
      </c>
      <c r="P422" s="473">
        <v>150</v>
      </c>
      <c r="Q422" s="473" t="s">
        <v>501</v>
      </c>
      <c r="R422" s="473" t="s">
        <v>4041</v>
      </c>
      <c r="S422" s="473" t="s">
        <v>445</v>
      </c>
      <c r="T422" s="473" t="s">
        <v>420</v>
      </c>
      <c r="U422" s="473" t="s">
        <v>2168</v>
      </c>
      <c r="V422" s="473" t="s">
        <v>61</v>
      </c>
      <c r="W422" s="473" t="s">
        <v>240</v>
      </c>
      <c r="X422" s="473" t="s">
        <v>302</v>
      </c>
      <c r="Y422" s="473">
        <v>136.16999999999999</v>
      </c>
      <c r="Z422" s="473">
        <f t="shared" si="8"/>
        <v>150</v>
      </c>
    </row>
    <row r="423" spans="1:26">
      <c r="A423" s="473" t="s">
        <v>2172</v>
      </c>
      <c r="B423" s="473"/>
      <c r="C423" s="473"/>
      <c r="D423" s="473"/>
      <c r="E423" s="473"/>
      <c r="F423" s="474" t="s">
        <v>4439</v>
      </c>
      <c r="G423" s="473" t="s">
        <v>217</v>
      </c>
      <c r="H423" s="473" t="s">
        <v>259</v>
      </c>
      <c r="I423" s="478">
        <v>43769</v>
      </c>
      <c r="J423" s="473" t="s">
        <v>2740</v>
      </c>
      <c r="K423" s="473" t="s">
        <v>2258</v>
      </c>
      <c r="L423" s="473" t="s">
        <v>2176</v>
      </c>
      <c r="M423" s="473" t="s">
        <v>4440</v>
      </c>
      <c r="N423" s="473">
        <v>15.12</v>
      </c>
      <c r="O423" s="473" t="s">
        <v>10</v>
      </c>
      <c r="P423" s="473">
        <v>18.600000000000001</v>
      </c>
      <c r="Q423" s="473" t="s">
        <v>1180</v>
      </c>
      <c r="R423" s="473" t="s">
        <v>4276</v>
      </c>
      <c r="S423" s="473" t="s">
        <v>307</v>
      </c>
      <c r="T423" s="473" t="s">
        <v>472</v>
      </c>
      <c r="U423" s="473" t="s">
        <v>2168</v>
      </c>
      <c r="V423" s="473" t="s">
        <v>61</v>
      </c>
      <c r="W423" s="473" t="s">
        <v>240</v>
      </c>
      <c r="X423" s="473" t="s">
        <v>302</v>
      </c>
      <c r="Y423" s="473">
        <v>17.03</v>
      </c>
      <c r="Z423" s="473">
        <f t="shared" si="8"/>
        <v>18.600000000000001</v>
      </c>
    </row>
    <row r="424" spans="1:26">
      <c r="A424" s="473" t="s">
        <v>2172</v>
      </c>
      <c r="B424" s="473"/>
      <c r="C424" s="473"/>
      <c r="D424" s="473"/>
      <c r="E424" s="473"/>
      <c r="F424" s="474" t="s">
        <v>4441</v>
      </c>
      <c r="G424" s="473" t="s">
        <v>217</v>
      </c>
      <c r="H424" s="473" t="s">
        <v>259</v>
      </c>
      <c r="I424" s="478">
        <v>43769</v>
      </c>
      <c r="J424" s="473" t="s">
        <v>2740</v>
      </c>
      <c r="K424" s="473" t="s">
        <v>2258</v>
      </c>
      <c r="L424" s="473" t="s">
        <v>2176</v>
      </c>
      <c r="M424" s="473" t="s">
        <v>4440</v>
      </c>
      <c r="N424" s="473">
        <v>134.13</v>
      </c>
      <c r="O424" s="473" t="s">
        <v>10</v>
      </c>
      <c r="P424" s="473">
        <v>165</v>
      </c>
      <c r="Q424" s="473" t="s">
        <v>1180</v>
      </c>
      <c r="R424" s="473" t="s">
        <v>4276</v>
      </c>
      <c r="S424" s="473" t="s">
        <v>307</v>
      </c>
      <c r="T424" s="473" t="s">
        <v>472</v>
      </c>
      <c r="U424" s="473" t="s">
        <v>2168</v>
      </c>
      <c r="V424" s="473" t="s">
        <v>61</v>
      </c>
      <c r="W424" s="473" t="s">
        <v>240</v>
      </c>
      <c r="X424" s="473" t="s">
        <v>302</v>
      </c>
      <c r="Y424" s="473">
        <v>151.09</v>
      </c>
      <c r="Z424" s="473">
        <f t="shared" si="8"/>
        <v>165</v>
      </c>
    </row>
    <row r="425" spans="1:26">
      <c r="A425" s="473" t="s">
        <v>2172</v>
      </c>
      <c r="B425" s="473"/>
      <c r="C425" s="473"/>
      <c r="D425" s="473"/>
      <c r="E425" s="473"/>
      <c r="F425" s="474" t="s">
        <v>4442</v>
      </c>
      <c r="G425" s="473" t="s">
        <v>217</v>
      </c>
      <c r="H425" s="473" t="s">
        <v>259</v>
      </c>
      <c r="I425" s="478">
        <v>43769</v>
      </c>
      <c r="J425" s="473" t="s">
        <v>2740</v>
      </c>
      <c r="K425" s="473" t="s">
        <v>2258</v>
      </c>
      <c r="L425" s="473" t="s">
        <v>2176</v>
      </c>
      <c r="M425" s="473" t="s">
        <v>4443</v>
      </c>
      <c r="N425" s="473">
        <v>15.12</v>
      </c>
      <c r="O425" s="473" t="s">
        <v>10</v>
      </c>
      <c r="P425" s="473">
        <v>18.600000000000001</v>
      </c>
      <c r="Q425" s="473" t="s">
        <v>700</v>
      </c>
      <c r="R425" s="473" t="s">
        <v>2899</v>
      </c>
      <c r="S425" s="473" t="s">
        <v>307</v>
      </c>
      <c r="T425" s="473" t="s">
        <v>2168</v>
      </c>
      <c r="U425" s="473" t="s">
        <v>2168</v>
      </c>
      <c r="V425" s="473" t="s">
        <v>61</v>
      </c>
      <c r="W425" s="473" t="s">
        <v>240</v>
      </c>
      <c r="X425" s="473" t="s">
        <v>302</v>
      </c>
      <c r="Y425" s="473">
        <v>17.03</v>
      </c>
      <c r="Z425" s="473">
        <f t="shared" si="8"/>
        <v>18.600000000000001</v>
      </c>
    </row>
    <row r="426" spans="1:26">
      <c r="A426" s="473" t="s">
        <v>2172</v>
      </c>
      <c r="B426" s="473"/>
      <c r="C426" s="473"/>
      <c r="D426" s="473"/>
      <c r="E426" s="473"/>
      <c r="F426" s="474" t="s">
        <v>4444</v>
      </c>
      <c r="G426" s="473" t="s">
        <v>217</v>
      </c>
      <c r="H426" s="473" t="s">
        <v>259</v>
      </c>
      <c r="I426" s="478">
        <v>43799</v>
      </c>
      <c r="J426" s="473" t="s">
        <v>2274</v>
      </c>
      <c r="K426" s="473" t="s">
        <v>4445</v>
      </c>
      <c r="L426" s="473" t="s">
        <v>2270</v>
      </c>
      <c r="M426" s="473" t="s">
        <v>4446</v>
      </c>
      <c r="N426" s="473">
        <v>2.3199999999999998</v>
      </c>
      <c r="O426" s="473" t="s">
        <v>10</v>
      </c>
      <c r="P426" s="473">
        <v>3</v>
      </c>
      <c r="Q426" s="473" t="s">
        <v>481</v>
      </c>
      <c r="R426" s="473" t="s">
        <v>3915</v>
      </c>
      <c r="S426" s="473" t="s">
        <v>307</v>
      </c>
      <c r="T426" s="473" t="s">
        <v>2168</v>
      </c>
      <c r="U426" s="473" t="s">
        <v>2168</v>
      </c>
      <c r="V426" s="473" t="s">
        <v>61</v>
      </c>
      <c r="W426" s="473" t="s">
        <v>240</v>
      </c>
      <c r="X426" s="473" t="s">
        <v>4399</v>
      </c>
      <c r="Y426" s="473">
        <v>2.69</v>
      </c>
      <c r="Z426" s="473">
        <f t="shared" si="8"/>
        <v>3</v>
      </c>
    </row>
    <row r="427" spans="1:26">
      <c r="A427" s="473" t="s">
        <v>2172</v>
      </c>
      <c r="B427" s="473"/>
      <c r="C427" s="473"/>
      <c r="D427" s="473"/>
      <c r="E427" s="473"/>
      <c r="F427" s="474" t="s">
        <v>4547</v>
      </c>
      <c r="G427" s="473" t="s">
        <v>219</v>
      </c>
      <c r="H427" s="473" t="s">
        <v>259</v>
      </c>
      <c r="I427" s="478">
        <v>43799</v>
      </c>
      <c r="J427" s="473" t="s">
        <v>4548</v>
      </c>
      <c r="K427" s="473" t="s">
        <v>4549</v>
      </c>
      <c r="L427" s="473" t="s">
        <v>2809</v>
      </c>
      <c r="M427" s="473" t="s">
        <v>4550</v>
      </c>
      <c r="N427" s="473">
        <v>23.18</v>
      </c>
      <c r="O427" s="473" t="s">
        <v>10</v>
      </c>
      <c r="P427" s="473">
        <v>30</v>
      </c>
      <c r="Q427" s="473" t="s">
        <v>410</v>
      </c>
      <c r="R427" s="473" t="s">
        <v>2260</v>
      </c>
      <c r="S427" s="473" t="s">
        <v>445</v>
      </c>
      <c r="T427" s="473" t="s">
        <v>420</v>
      </c>
      <c r="U427" s="473" t="s">
        <v>2168</v>
      </c>
      <c r="V427" s="473" t="s">
        <v>61</v>
      </c>
      <c r="W427" s="473" t="s">
        <v>240</v>
      </c>
      <c r="X427" s="473" t="s">
        <v>302</v>
      </c>
      <c r="Y427" s="473">
        <v>26.89</v>
      </c>
      <c r="Z427" s="473">
        <f t="shared" si="8"/>
        <v>30</v>
      </c>
    </row>
    <row r="428" spans="1:26">
      <c r="A428" s="473" t="s">
        <v>2172</v>
      </c>
      <c r="B428" s="473"/>
      <c r="C428" s="473"/>
      <c r="D428" s="473"/>
      <c r="E428" s="473"/>
      <c r="F428" s="474" t="s">
        <v>4551</v>
      </c>
      <c r="G428" s="473" t="s">
        <v>219</v>
      </c>
      <c r="H428" s="473" t="s">
        <v>259</v>
      </c>
      <c r="I428" s="478">
        <v>43799</v>
      </c>
      <c r="J428" s="473" t="s">
        <v>4552</v>
      </c>
      <c r="K428" s="473" t="s">
        <v>4354</v>
      </c>
      <c r="L428" s="473" t="s">
        <v>2809</v>
      </c>
      <c r="M428" s="473" t="s">
        <v>4553</v>
      </c>
      <c r="N428" s="473">
        <v>118.99</v>
      </c>
      <c r="O428" s="473" t="s">
        <v>10</v>
      </c>
      <c r="P428" s="473">
        <v>154</v>
      </c>
      <c r="Q428" s="473" t="s">
        <v>412</v>
      </c>
      <c r="R428" s="473" t="s">
        <v>2286</v>
      </c>
      <c r="S428" s="473" t="s">
        <v>445</v>
      </c>
      <c r="T428" s="473" t="s">
        <v>420</v>
      </c>
      <c r="U428" s="473" t="s">
        <v>2168</v>
      </c>
      <c r="V428" s="473" t="s">
        <v>61</v>
      </c>
      <c r="W428" s="473" t="s">
        <v>240</v>
      </c>
      <c r="X428" s="473" t="s">
        <v>302</v>
      </c>
      <c r="Y428" s="473">
        <v>138.04</v>
      </c>
      <c r="Z428" s="473">
        <f t="shared" si="8"/>
        <v>154</v>
      </c>
    </row>
    <row r="429" spans="1:26">
      <c r="A429" s="473" t="s">
        <v>2172</v>
      </c>
      <c r="B429" s="473"/>
      <c r="C429" s="473"/>
      <c r="D429" s="473"/>
      <c r="E429" s="473"/>
      <c r="F429" s="474" t="s">
        <v>4554</v>
      </c>
      <c r="G429" s="473" t="s">
        <v>219</v>
      </c>
      <c r="H429" s="473" t="s">
        <v>259</v>
      </c>
      <c r="I429" s="478">
        <v>43830</v>
      </c>
      <c r="J429" s="473" t="s">
        <v>3262</v>
      </c>
      <c r="K429" s="473" t="s">
        <v>3263</v>
      </c>
      <c r="L429" s="473" t="s">
        <v>3257</v>
      </c>
      <c r="M429" s="473" t="s">
        <v>4555</v>
      </c>
      <c r="N429" s="473">
        <v>23.2</v>
      </c>
      <c r="O429" s="473" t="s">
        <v>10</v>
      </c>
      <c r="P429" s="473">
        <v>30</v>
      </c>
      <c r="Q429" s="473" t="s">
        <v>410</v>
      </c>
      <c r="R429" s="473" t="s">
        <v>2260</v>
      </c>
      <c r="S429" s="473" t="s">
        <v>445</v>
      </c>
      <c r="T429" s="473" t="s">
        <v>1044</v>
      </c>
      <c r="U429" s="473" t="s">
        <v>2168</v>
      </c>
      <c r="V429" s="473" t="s">
        <v>61</v>
      </c>
      <c r="W429" s="473" t="s">
        <v>240</v>
      </c>
      <c r="X429" s="473" t="s">
        <v>302</v>
      </c>
      <c r="Y429" s="473">
        <v>27.24</v>
      </c>
      <c r="Z429" s="473">
        <f t="shared" si="8"/>
        <v>30</v>
      </c>
    </row>
    <row r="430" spans="1:26">
      <c r="A430" s="473" t="s">
        <v>2172</v>
      </c>
      <c r="B430" s="473"/>
      <c r="C430" s="473"/>
      <c r="D430" s="473"/>
      <c r="E430" s="473"/>
      <c r="F430" s="474" t="s">
        <v>4556</v>
      </c>
      <c r="G430" s="473" t="s">
        <v>219</v>
      </c>
      <c r="H430" s="473" t="s">
        <v>259</v>
      </c>
      <c r="I430" s="478">
        <v>43830</v>
      </c>
      <c r="J430" s="473" t="s">
        <v>3262</v>
      </c>
      <c r="K430" s="473" t="s">
        <v>3263</v>
      </c>
      <c r="L430" s="473" t="s">
        <v>3257</v>
      </c>
      <c r="M430" s="473" t="s">
        <v>4557</v>
      </c>
      <c r="N430" s="473">
        <v>23.2</v>
      </c>
      <c r="O430" s="473" t="s">
        <v>10</v>
      </c>
      <c r="P430" s="473">
        <v>30</v>
      </c>
      <c r="Q430" s="473" t="s">
        <v>410</v>
      </c>
      <c r="R430" s="473" t="s">
        <v>2260</v>
      </c>
      <c r="S430" s="473" t="s">
        <v>445</v>
      </c>
      <c r="T430" s="473" t="s">
        <v>504</v>
      </c>
      <c r="U430" s="473" t="s">
        <v>2168</v>
      </c>
      <c r="V430" s="473" t="s">
        <v>61</v>
      </c>
      <c r="W430" s="473" t="s">
        <v>240</v>
      </c>
      <c r="X430" s="473" t="s">
        <v>302</v>
      </c>
      <c r="Y430" s="473">
        <v>27.24</v>
      </c>
      <c r="Z430" s="473">
        <f t="shared" si="8"/>
        <v>30</v>
      </c>
    </row>
    <row r="431" spans="1:26">
      <c r="A431" s="473" t="s">
        <v>2172</v>
      </c>
      <c r="B431" s="473"/>
      <c r="C431" s="473"/>
      <c r="D431" s="473"/>
      <c r="E431" s="473"/>
      <c r="F431" s="474" t="s">
        <v>4558</v>
      </c>
      <c r="G431" s="473" t="s">
        <v>219</v>
      </c>
      <c r="H431" s="473" t="s">
        <v>259</v>
      </c>
      <c r="I431" s="478">
        <v>43830</v>
      </c>
      <c r="J431" s="473" t="s">
        <v>3262</v>
      </c>
      <c r="K431" s="473" t="s">
        <v>3263</v>
      </c>
      <c r="L431" s="473" t="s">
        <v>3257</v>
      </c>
      <c r="M431" s="473" t="s">
        <v>4559</v>
      </c>
      <c r="N431" s="473">
        <v>23.2</v>
      </c>
      <c r="O431" s="473" t="s">
        <v>10</v>
      </c>
      <c r="P431" s="473">
        <v>30</v>
      </c>
      <c r="Q431" s="473" t="s">
        <v>410</v>
      </c>
      <c r="R431" s="473" t="s">
        <v>2260</v>
      </c>
      <c r="S431" s="473" t="s">
        <v>445</v>
      </c>
      <c r="T431" s="473" t="s">
        <v>466</v>
      </c>
      <c r="U431" s="473" t="s">
        <v>2168</v>
      </c>
      <c r="V431" s="473" t="s">
        <v>61</v>
      </c>
      <c r="W431" s="473" t="s">
        <v>240</v>
      </c>
      <c r="X431" s="473" t="s">
        <v>302</v>
      </c>
      <c r="Y431" s="473">
        <v>27.24</v>
      </c>
      <c r="Z431" s="473">
        <f t="shared" si="8"/>
        <v>30</v>
      </c>
    </row>
    <row r="432" spans="1:26">
      <c r="A432" s="473" t="s">
        <v>2172</v>
      </c>
      <c r="B432" s="473"/>
      <c r="C432" s="473"/>
      <c r="D432" s="473"/>
      <c r="E432" s="473"/>
      <c r="F432" s="474" t="s">
        <v>4739</v>
      </c>
      <c r="G432" s="473" t="s">
        <v>221</v>
      </c>
      <c r="H432" s="473" t="s">
        <v>259</v>
      </c>
      <c r="I432" s="478">
        <v>43830</v>
      </c>
      <c r="J432" s="473" t="s">
        <v>2562</v>
      </c>
      <c r="K432" s="473" t="s">
        <v>4740</v>
      </c>
      <c r="L432" s="473" t="s">
        <v>2499</v>
      </c>
      <c r="M432" s="473" t="s">
        <v>4741</v>
      </c>
      <c r="N432" s="473">
        <v>203.23</v>
      </c>
      <c r="O432" s="473" t="s">
        <v>10</v>
      </c>
      <c r="P432" s="473">
        <v>250</v>
      </c>
      <c r="Q432" s="473" t="s">
        <v>350</v>
      </c>
      <c r="R432" s="473" t="s">
        <v>2249</v>
      </c>
      <c r="S432" s="473" t="s">
        <v>307</v>
      </c>
      <c r="T432" s="473" t="s">
        <v>2168</v>
      </c>
      <c r="U432" s="473" t="s">
        <v>351</v>
      </c>
      <c r="V432" s="473" t="s">
        <v>61</v>
      </c>
      <c r="W432" s="473" t="s">
        <v>240</v>
      </c>
      <c r="X432" s="473" t="s">
        <v>302</v>
      </c>
      <c r="Y432" s="473">
        <v>238.59</v>
      </c>
      <c r="Z432" s="473">
        <f t="shared" si="8"/>
        <v>250</v>
      </c>
    </row>
    <row r="433" spans="1:26">
      <c r="A433" s="473" t="s">
        <v>2172</v>
      </c>
      <c r="B433" s="473"/>
      <c r="C433" s="473"/>
      <c r="D433" s="473"/>
      <c r="E433" s="473"/>
      <c r="F433" s="474" t="s">
        <v>4742</v>
      </c>
      <c r="G433" s="473" t="s">
        <v>221</v>
      </c>
      <c r="H433" s="473" t="s">
        <v>259</v>
      </c>
      <c r="I433" s="478">
        <v>43830</v>
      </c>
      <c r="J433" s="473" t="s">
        <v>2562</v>
      </c>
      <c r="K433" s="473" t="s">
        <v>4743</v>
      </c>
      <c r="L433" s="473" t="s">
        <v>2499</v>
      </c>
      <c r="M433" s="473" t="s">
        <v>4744</v>
      </c>
      <c r="N433" s="473">
        <v>154.46</v>
      </c>
      <c r="O433" s="473" t="s">
        <v>10</v>
      </c>
      <c r="P433" s="473">
        <v>190</v>
      </c>
      <c r="Q433" s="473" t="s">
        <v>350</v>
      </c>
      <c r="R433" s="473" t="s">
        <v>2249</v>
      </c>
      <c r="S433" s="473" t="s">
        <v>307</v>
      </c>
      <c r="T433" s="473" t="s">
        <v>2168</v>
      </c>
      <c r="U433" s="473" t="s">
        <v>351</v>
      </c>
      <c r="V433" s="473" t="s">
        <v>61</v>
      </c>
      <c r="W433" s="473" t="s">
        <v>240</v>
      </c>
      <c r="X433" s="473" t="s">
        <v>302</v>
      </c>
      <c r="Y433" s="473">
        <v>181.33</v>
      </c>
      <c r="Z433" s="473">
        <f t="shared" si="8"/>
        <v>190</v>
      </c>
    </row>
    <row r="434" spans="1:26">
      <c r="A434" s="473" t="s">
        <v>2172</v>
      </c>
      <c r="B434" s="473"/>
      <c r="C434" s="473"/>
      <c r="D434" s="473"/>
      <c r="E434" s="473"/>
      <c r="F434" s="474" t="s">
        <v>4745</v>
      </c>
      <c r="G434" s="473" t="s">
        <v>221</v>
      </c>
      <c r="H434" s="473" t="s">
        <v>259</v>
      </c>
      <c r="I434" s="478">
        <v>43830</v>
      </c>
      <c r="J434" s="473" t="s">
        <v>2562</v>
      </c>
      <c r="K434" s="473" t="s">
        <v>4746</v>
      </c>
      <c r="L434" s="473" t="s">
        <v>2499</v>
      </c>
      <c r="M434" s="473" t="s">
        <v>4747</v>
      </c>
      <c r="N434" s="473">
        <v>121.94</v>
      </c>
      <c r="O434" s="473" t="s">
        <v>10</v>
      </c>
      <c r="P434" s="473">
        <v>150</v>
      </c>
      <c r="Q434" s="473" t="s">
        <v>350</v>
      </c>
      <c r="R434" s="473" t="s">
        <v>2249</v>
      </c>
      <c r="S434" s="473" t="s">
        <v>307</v>
      </c>
      <c r="T434" s="473" t="s">
        <v>2168</v>
      </c>
      <c r="U434" s="473" t="s">
        <v>351</v>
      </c>
      <c r="V434" s="473" t="s">
        <v>61</v>
      </c>
      <c r="W434" s="473" t="s">
        <v>240</v>
      </c>
      <c r="X434" s="473" t="s">
        <v>302</v>
      </c>
      <c r="Y434" s="473">
        <v>143.16</v>
      </c>
      <c r="Z434" s="473">
        <f t="shared" si="8"/>
        <v>150</v>
      </c>
    </row>
    <row r="435" spans="1:26">
      <c r="A435" s="473" t="s">
        <v>2172</v>
      </c>
      <c r="B435" s="473"/>
      <c r="C435" s="473"/>
      <c r="D435" s="473"/>
      <c r="E435" s="473"/>
      <c r="F435" s="474" t="s">
        <v>4748</v>
      </c>
      <c r="G435" s="473" t="s">
        <v>221</v>
      </c>
      <c r="H435" s="473" t="s">
        <v>259</v>
      </c>
      <c r="I435" s="478">
        <v>43830</v>
      </c>
      <c r="J435" s="473" t="s">
        <v>2562</v>
      </c>
      <c r="K435" s="473" t="s">
        <v>2757</v>
      </c>
      <c r="L435" s="473" t="s">
        <v>2499</v>
      </c>
      <c r="M435" s="473" t="s">
        <v>4749</v>
      </c>
      <c r="N435" s="473">
        <v>325.17</v>
      </c>
      <c r="O435" s="473" t="s">
        <v>10</v>
      </c>
      <c r="P435" s="473">
        <v>400</v>
      </c>
      <c r="Q435" s="473" t="s">
        <v>350</v>
      </c>
      <c r="R435" s="473" t="s">
        <v>2249</v>
      </c>
      <c r="S435" s="473" t="s">
        <v>307</v>
      </c>
      <c r="T435" s="473" t="s">
        <v>2168</v>
      </c>
      <c r="U435" s="473" t="s">
        <v>351</v>
      </c>
      <c r="V435" s="473" t="s">
        <v>61</v>
      </c>
      <c r="W435" s="473" t="s">
        <v>240</v>
      </c>
      <c r="X435" s="473" t="s">
        <v>302</v>
      </c>
      <c r="Y435" s="473">
        <v>381.74</v>
      </c>
      <c r="Z435" s="473">
        <f t="shared" si="8"/>
        <v>400</v>
      </c>
    </row>
    <row r="436" spans="1:26">
      <c r="A436" s="473" t="s">
        <v>2172</v>
      </c>
      <c r="B436" s="473"/>
      <c r="C436" s="473"/>
      <c r="D436" s="473"/>
      <c r="E436" s="473"/>
      <c r="F436" s="474" t="s">
        <v>4750</v>
      </c>
      <c r="G436" s="473" t="s">
        <v>221</v>
      </c>
      <c r="H436" s="473" t="s">
        <v>259</v>
      </c>
      <c r="I436" s="478">
        <v>43830</v>
      </c>
      <c r="J436" s="473" t="s">
        <v>2562</v>
      </c>
      <c r="K436" s="473" t="s">
        <v>2635</v>
      </c>
      <c r="L436" s="473" t="s">
        <v>2499</v>
      </c>
      <c r="M436" s="473" t="s">
        <v>4751</v>
      </c>
      <c r="N436" s="473">
        <v>162.59</v>
      </c>
      <c r="O436" s="473" t="s">
        <v>10</v>
      </c>
      <c r="P436" s="473">
        <v>200</v>
      </c>
      <c r="Q436" s="473" t="s">
        <v>350</v>
      </c>
      <c r="R436" s="473" t="s">
        <v>2249</v>
      </c>
      <c r="S436" s="473" t="s">
        <v>307</v>
      </c>
      <c r="T436" s="473" t="s">
        <v>2168</v>
      </c>
      <c r="U436" s="473" t="s">
        <v>351</v>
      </c>
      <c r="V436" s="473" t="s">
        <v>61</v>
      </c>
      <c r="W436" s="473" t="s">
        <v>240</v>
      </c>
      <c r="X436" s="473" t="s">
        <v>302</v>
      </c>
      <c r="Y436" s="473">
        <v>190.88</v>
      </c>
      <c r="Z436" s="473">
        <f t="shared" si="8"/>
        <v>200</v>
      </c>
    </row>
    <row r="437" spans="1:26">
      <c r="A437" s="473" t="s">
        <v>2172</v>
      </c>
      <c r="B437" s="473"/>
      <c r="C437" s="473"/>
      <c r="D437" s="473"/>
      <c r="E437" s="473"/>
      <c r="F437" s="474" t="s">
        <v>4752</v>
      </c>
      <c r="G437" s="473" t="s">
        <v>221</v>
      </c>
      <c r="H437" s="473" t="s">
        <v>259</v>
      </c>
      <c r="I437" s="478">
        <v>43830</v>
      </c>
      <c r="J437" s="473" t="s">
        <v>2562</v>
      </c>
      <c r="K437" s="473" t="s">
        <v>2630</v>
      </c>
      <c r="L437" s="473" t="s">
        <v>2499</v>
      </c>
      <c r="M437" s="473" t="s">
        <v>4753</v>
      </c>
      <c r="N437" s="473">
        <v>162.59</v>
      </c>
      <c r="O437" s="473" t="s">
        <v>10</v>
      </c>
      <c r="P437" s="473">
        <v>200</v>
      </c>
      <c r="Q437" s="473" t="s">
        <v>350</v>
      </c>
      <c r="R437" s="473" t="s">
        <v>2249</v>
      </c>
      <c r="S437" s="473" t="s">
        <v>307</v>
      </c>
      <c r="T437" s="473" t="s">
        <v>2168</v>
      </c>
      <c r="U437" s="473" t="s">
        <v>351</v>
      </c>
      <c r="V437" s="473" t="s">
        <v>61</v>
      </c>
      <c r="W437" s="473" t="s">
        <v>240</v>
      </c>
      <c r="X437" s="473" t="s">
        <v>302</v>
      </c>
      <c r="Y437" s="473">
        <v>190.88</v>
      </c>
      <c r="Z437" s="473">
        <f t="shared" si="8"/>
        <v>200</v>
      </c>
    </row>
    <row r="438" spans="1:26">
      <c r="A438" s="473" t="s">
        <v>2172</v>
      </c>
      <c r="B438" s="473"/>
      <c r="C438" s="473"/>
      <c r="D438" s="473"/>
      <c r="E438" s="473"/>
      <c r="F438" s="474" t="s">
        <v>4754</v>
      </c>
      <c r="G438" s="473" t="s">
        <v>221</v>
      </c>
      <c r="H438" s="473" t="s">
        <v>259</v>
      </c>
      <c r="I438" s="478">
        <v>43830</v>
      </c>
      <c r="J438" s="473" t="s">
        <v>2562</v>
      </c>
      <c r="K438" s="473" t="s">
        <v>4755</v>
      </c>
      <c r="L438" s="473" t="s">
        <v>2499</v>
      </c>
      <c r="M438" s="473" t="s">
        <v>4756</v>
      </c>
      <c r="N438" s="473">
        <v>515.4</v>
      </c>
      <c r="O438" s="473" t="s">
        <v>10</v>
      </c>
      <c r="P438" s="473">
        <v>634</v>
      </c>
      <c r="Q438" s="473" t="s">
        <v>350</v>
      </c>
      <c r="R438" s="473" t="s">
        <v>2249</v>
      </c>
      <c r="S438" s="473" t="s">
        <v>307</v>
      </c>
      <c r="T438" s="473" t="s">
        <v>2168</v>
      </c>
      <c r="U438" s="473" t="s">
        <v>351</v>
      </c>
      <c r="V438" s="473" t="s">
        <v>61</v>
      </c>
      <c r="W438" s="473" t="s">
        <v>240</v>
      </c>
      <c r="X438" s="473" t="s">
        <v>302</v>
      </c>
      <c r="Y438" s="473">
        <v>605.07000000000005</v>
      </c>
      <c r="Z438" s="473">
        <f t="shared" si="8"/>
        <v>634</v>
      </c>
    </row>
    <row r="439" spans="1:26">
      <c r="A439" s="473" t="s">
        <v>2172</v>
      </c>
      <c r="B439" s="473"/>
      <c r="C439" s="473"/>
      <c r="D439" s="473"/>
      <c r="E439" s="473"/>
      <c r="F439" s="474" t="s">
        <v>4757</v>
      </c>
      <c r="G439" s="473" t="s">
        <v>221</v>
      </c>
      <c r="H439" s="473" t="s">
        <v>259</v>
      </c>
      <c r="I439" s="478">
        <v>43830</v>
      </c>
      <c r="J439" s="473" t="s">
        <v>2562</v>
      </c>
      <c r="K439" s="473" t="s">
        <v>4758</v>
      </c>
      <c r="L439" s="473" t="s">
        <v>2499</v>
      </c>
      <c r="M439" s="473" t="s">
        <v>4759</v>
      </c>
      <c r="N439" s="473">
        <v>30.79</v>
      </c>
      <c r="O439" s="473" t="s">
        <v>10</v>
      </c>
      <c r="P439" s="473">
        <v>37.880000000000003</v>
      </c>
      <c r="Q439" s="473" t="s">
        <v>350</v>
      </c>
      <c r="R439" s="473" t="s">
        <v>2249</v>
      </c>
      <c r="S439" s="473" t="s">
        <v>307</v>
      </c>
      <c r="T439" s="473" t="s">
        <v>2168</v>
      </c>
      <c r="U439" s="473" t="s">
        <v>351</v>
      </c>
      <c r="V439" s="473" t="s">
        <v>61</v>
      </c>
      <c r="W439" s="473" t="s">
        <v>240</v>
      </c>
      <c r="X439" s="473" t="s">
        <v>302</v>
      </c>
      <c r="Y439" s="473">
        <v>36.15</v>
      </c>
      <c r="Z439" s="473">
        <f t="shared" si="8"/>
        <v>37.880000000000003</v>
      </c>
    </row>
    <row r="440" spans="1:26">
      <c r="A440" s="473" t="s">
        <v>2172</v>
      </c>
      <c r="B440" s="473"/>
      <c r="C440" s="473"/>
      <c r="D440" s="473"/>
      <c r="E440" s="473"/>
      <c r="F440" s="474" t="s">
        <v>4760</v>
      </c>
      <c r="G440" s="473" t="s">
        <v>221</v>
      </c>
      <c r="H440" s="473" t="s">
        <v>259</v>
      </c>
      <c r="I440" s="478">
        <v>43830</v>
      </c>
      <c r="J440" s="473" t="s">
        <v>2562</v>
      </c>
      <c r="K440" s="473" t="s">
        <v>4761</v>
      </c>
      <c r="L440" s="473" t="s">
        <v>2499</v>
      </c>
      <c r="M440" s="473" t="s">
        <v>4762</v>
      </c>
      <c r="N440" s="473">
        <v>73.16</v>
      </c>
      <c r="O440" s="473" t="s">
        <v>10</v>
      </c>
      <c r="P440" s="473">
        <v>90</v>
      </c>
      <c r="Q440" s="473" t="s">
        <v>350</v>
      </c>
      <c r="R440" s="473" t="s">
        <v>2249</v>
      </c>
      <c r="S440" s="473" t="s">
        <v>307</v>
      </c>
      <c r="T440" s="473" t="s">
        <v>2168</v>
      </c>
      <c r="U440" s="473" t="s">
        <v>351</v>
      </c>
      <c r="V440" s="473" t="s">
        <v>61</v>
      </c>
      <c r="W440" s="473" t="s">
        <v>240</v>
      </c>
      <c r="X440" s="473" t="s">
        <v>302</v>
      </c>
      <c r="Y440" s="473">
        <v>85.89</v>
      </c>
      <c r="Z440" s="473">
        <f t="shared" si="8"/>
        <v>90</v>
      </c>
    </row>
    <row r="441" spans="1:26">
      <c r="A441" s="473" t="s">
        <v>2172</v>
      </c>
      <c r="B441" s="473"/>
      <c r="C441" s="473"/>
      <c r="D441" s="473"/>
      <c r="E441" s="473"/>
      <c r="F441" s="474" t="s">
        <v>4763</v>
      </c>
      <c r="G441" s="473" t="s">
        <v>221</v>
      </c>
      <c r="H441" s="473" t="s">
        <v>259</v>
      </c>
      <c r="I441" s="478">
        <v>43830</v>
      </c>
      <c r="J441" s="473" t="s">
        <v>2562</v>
      </c>
      <c r="K441" s="473" t="s">
        <v>4764</v>
      </c>
      <c r="L441" s="473" t="s">
        <v>2499</v>
      </c>
      <c r="M441" s="473" t="s">
        <v>4765</v>
      </c>
      <c r="N441" s="473">
        <v>65.03</v>
      </c>
      <c r="O441" s="473" t="s">
        <v>10</v>
      </c>
      <c r="P441" s="473">
        <v>80</v>
      </c>
      <c r="Q441" s="473" t="s">
        <v>350</v>
      </c>
      <c r="R441" s="473" t="s">
        <v>2249</v>
      </c>
      <c r="S441" s="473" t="s">
        <v>307</v>
      </c>
      <c r="T441" s="473" t="s">
        <v>2168</v>
      </c>
      <c r="U441" s="473" t="s">
        <v>351</v>
      </c>
      <c r="V441" s="473" t="s">
        <v>61</v>
      </c>
      <c r="W441" s="473" t="s">
        <v>240</v>
      </c>
      <c r="X441" s="473" t="s">
        <v>302</v>
      </c>
      <c r="Y441" s="473">
        <v>76.34</v>
      </c>
      <c r="Z441" s="473">
        <f t="shared" si="8"/>
        <v>80</v>
      </c>
    </row>
    <row r="442" spans="1:26">
      <c r="A442" s="473" t="s">
        <v>2172</v>
      </c>
      <c r="B442" s="473"/>
      <c r="C442" s="473"/>
      <c r="D442" s="473"/>
      <c r="E442" s="473"/>
      <c r="F442" s="474" t="s">
        <v>4766</v>
      </c>
      <c r="G442" s="473" t="s">
        <v>221</v>
      </c>
      <c r="H442" s="473" t="s">
        <v>259</v>
      </c>
      <c r="I442" s="478">
        <v>43830</v>
      </c>
      <c r="J442" s="473" t="s">
        <v>2562</v>
      </c>
      <c r="K442" s="473" t="s">
        <v>4767</v>
      </c>
      <c r="L442" s="473" t="s">
        <v>2499</v>
      </c>
      <c r="M442" s="473" t="s">
        <v>4768</v>
      </c>
      <c r="N442" s="473">
        <v>24.39</v>
      </c>
      <c r="O442" s="473" t="s">
        <v>10</v>
      </c>
      <c r="P442" s="473">
        <v>30</v>
      </c>
      <c r="Q442" s="473" t="s">
        <v>4769</v>
      </c>
      <c r="R442" s="473" t="s">
        <v>4770</v>
      </c>
      <c r="S442" s="473" t="s">
        <v>307</v>
      </c>
      <c r="T442" s="473" t="s">
        <v>2168</v>
      </c>
      <c r="U442" s="473" t="s">
        <v>351</v>
      </c>
      <c r="V442" s="473" t="s">
        <v>61</v>
      </c>
      <c r="W442" s="473" t="s">
        <v>240</v>
      </c>
      <c r="X442" s="473" t="s">
        <v>302</v>
      </c>
      <c r="Y442" s="473">
        <v>28.63</v>
      </c>
      <c r="Z442" s="473">
        <f t="shared" si="8"/>
        <v>30</v>
      </c>
    </row>
    <row r="443" spans="1:26">
      <c r="A443" s="473" t="s">
        <v>2172</v>
      </c>
      <c r="B443" s="473"/>
      <c r="C443" s="473"/>
      <c r="D443" s="473"/>
      <c r="E443" s="473"/>
      <c r="F443" s="474" t="s">
        <v>4771</v>
      </c>
      <c r="G443" s="473" t="s">
        <v>221</v>
      </c>
      <c r="H443" s="473" t="s">
        <v>259</v>
      </c>
      <c r="I443" s="478">
        <v>43830</v>
      </c>
      <c r="J443" s="473" t="s">
        <v>2562</v>
      </c>
      <c r="K443" s="473" t="s">
        <v>2765</v>
      </c>
      <c r="L443" s="473" t="s">
        <v>2499</v>
      </c>
      <c r="M443" s="473" t="s">
        <v>4772</v>
      </c>
      <c r="N443" s="473">
        <v>24.39</v>
      </c>
      <c r="O443" s="473" t="s">
        <v>10</v>
      </c>
      <c r="P443" s="473">
        <v>30</v>
      </c>
      <c r="Q443" s="473" t="s">
        <v>4769</v>
      </c>
      <c r="R443" s="473" t="s">
        <v>4770</v>
      </c>
      <c r="S443" s="473" t="s">
        <v>307</v>
      </c>
      <c r="T443" s="473" t="s">
        <v>2168</v>
      </c>
      <c r="U443" s="473" t="s">
        <v>351</v>
      </c>
      <c r="V443" s="473" t="s">
        <v>61</v>
      </c>
      <c r="W443" s="473" t="s">
        <v>240</v>
      </c>
      <c r="X443" s="473" t="s">
        <v>302</v>
      </c>
      <c r="Y443" s="473">
        <v>28.63</v>
      </c>
      <c r="Z443" s="473">
        <f t="shared" si="8"/>
        <v>30</v>
      </c>
    </row>
    <row r="444" spans="1:26">
      <c r="A444" s="473" t="s">
        <v>2172</v>
      </c>
      <c r="B444" s="473"/>
      <c r="C444" s="473"/>
      <c r="D444" s="473"/>
      <c r="E444" s="473"/>
      <c r="F444" s="474" t="s">
        <v>4773</v>
      </c>
      <c r="G444" s="473" t="s">
        <v>221</v>
      </c>
      <c r="H444" s="473" t="s">
        <v>259</v>
      </c>
      <c r="I444" s="478">
        <v>43830</v>
      </c>
      <c r="J444" s="473" t="s">
        <v>2562</v>
      </c>
      <c r="K444" s="473" t="s">
        <v>4740</v>
      </c>
      <c r="L444" s="473" t="s">
        <v>2499</v>
      </c>
      <c r="M444" s="473" t="s">
        <v>4774</v>
      </c>
      <c r="N444" s="473">
        <v>203.23</v>
      </c>
      <c r="O444" s="473" t="s">
        <v>10</v>
      </c>
      <c r="P444" s="473">
        <v>250</v>
      </c>
      <c r="Q444" s="473" t="s">
        <v>350</v>
      </c>
      <c r="R444" s="473" t="s">
        <v>2249</v>
      </c>
      <c r="S444" s="473" t="s">
        <v>307</v>
      </c>
      <c r="T444" s="473" t="s">
        <v>2168</v>
      </c>
      <c r="U444" s="473" t="s">
        <v>351</v>
      </c>
      <c r="V444" s="473" t="s">
        <v>61</v>
      </c>
      <c r="W444" s="473" t="s">
        <v>240</v>
      </c>
      <c r="X444" s="473" t="s">
        <v>302</v>
      </c>
      <c r="Y444" s="473">
        <v>238.59</v>
      </c>
      <c r="Z444" s="473">
        <f t="shared" si="8"/>
        <v>250</v>
      </c>
    </row>
    <row r="445" spans="1:26">
      <c r="A445" s="473" t="s">
        <v>2172</v>
      </c>
      <c r="B445" s="473"/>
      <c r="C445" s="473"/>
      <c r="D445" s="473"/>
      <c r="E445" s="473"/>
      <c r="F445" s="474" t="s">
        <v>4775</v>
      </c>
      <c r="G445" s="473" t="s">
        <v>221</v>
      </c>
      <c r="H445" s="473" t="s">
        <v>259</v>
      </c>
      <c r="I445" s="478">
        <v>43830</v>
      </c>
      <c r="J445" s="473" t="s">
        <v>2562</v>
      </c>
      <c r="K445" s="473" t="s">
        <v>4743</v>
      </c>
      <c r="L445" s="473" t="s">
        <v>2499</v>
      </c>
      <c r="M445" s="473" t="s">
        <v>4776</v>
      </c>
      <c r="N445" s="473">
        <v>154.46</v>
      </c>
      <c r="O445" s="473" t="s">
        <v>10</v>
      </c>
      <c r="P445" s="473">
        <v>190</v>
      </c>
      <c r="Q445" s="473" t="s">
        <v>350</v>
      </c>
      <c r="R445" s="473" t="s">
        <v>2249</v>
      </c>
      <c r="S445" s="473" t="s">
        <v>307</v>
      </c>
      <c r="T445" s="473" t="s">
        <v>2168</v>
      </c>
      <c r="U445" s="473" t="s">
        <v>351</v>
      </c>
      <c r="V445" s="473" t="s">
        <v>61</v>
      </c>
      <c r="W445" s="473" t="s">
        <v>240</v>
      </c>
      <c r="X445" s="473" t="s">
        <v>302</v>
      </c>
      <c r="Y445" s="473">
        <v>181.33</v>
      </c>
      <c r="Z445" s="473">
        <f t="shared" si="8"/>
        <v>190</v>
      </c>
    </row>
    <row r="446" spans="1:26">
      <c r="A446" s="473" t="s">
        <v>2172</v>
      </c>
      <c r="B446" s="473"/>
      <c r="C446" s="473"/>
      <c r="D446" s="473"/>
      <c r="E446" s="473"/>
      <c r="F446" s="474" t="s">
        <v>4777</v>
      </c>
      <c r="G446" s="473" t="s">
        <v>221</v>
      </c>
      <c r="H446" s="473" t="s">
        <v>259</v>
      </c>
      <c r="I446" s="478">
        <v>43830</v>
      </c>
      <c r="J446" s="473" t="s">
        <v>2562</v>
      </c>
      <c r="K446" s="473" t="s">
        <v>4746</v>
      </c>
      <c r="L446" s="473" t="s">
        <v>2499</v>
      </c>
      <c r="M446" s="473" t="s">
        <v>4778</v>
      </c>
      <c r="N446" s="473">
        <v>121.94</v>
      </c>
      <c r="O446" s="473" t="s">
        <v>10</v>
      </c>
      <c r="P446" s="473">
        <v>150</v>
      </c>
      <c r="Q446" s="473" t="s">
        <v>350</v>
      </c>
      <c r="R446" s="473" t="s">
        <v>2249</v>
      </c>
      <c r="S446" s="473" t="s">
        <v>307</v>
      </c>
      <c r="T446" s="473" t="s">
        <v>2168</v>
      </c>
      <c r="U446" s="473" t="s">
        <v>351</v>
      </c>
      <c r="V446" s="473" t="s">
        <v>61</v>
      </c>
      <c r="W446" s="473" t="s">
        <v>240</v>
      </c>
      <c r="X446" s="473" t="s">
        <v>302</v>
      </c>
      <c r="Y446" s="473">
        <v>143.16</v>
      </c>
      <c r="Z446" s="473">
        <f t="shared" si="8"/>
        <v>150</v>
      </c>
    </row>
    <row r="447" spans="1:26">
      <c r="A447" s="473" t="s">
        <v>2172</v>
      </c>
      <c r="B447" s="473"/>
      <c r="C447" s="473"/>
      <c r="D447" s="473"/>
      <c r="E447" s="473"/>
      <c r="F447" s="474" t="s">
        <v>4779</v>
      </c>
      <c r="G447" s="473" t="s">
        <v>221</v>
      </c>
      <c r="H447" s="473" t="s">
        <v>259</v>
      </c>
      <c r="I447" s="478">
        <v>43830</v>
      </c>
      <c r="J447" s="473" t="s">
        <v>2562</v>
      </c>
      <c r="K447" s="473" t="s">
        <v>2757</v>
      </c>
      <c r="L447" s="473" t="s">
        <v>2499</v>
      </c>
      <c r="M447" s="473" t="s">
        <v>4780</v>
      </c>
      <c r="N447" s="473">
        <v>325.17</v>
      </c>
      <c r="O447" s="473" t="s">
        <v>10</v>
      </c>
      <c r="P447" s="473">
        <v>400</v>
      </c>
      <c r="Q447" s="473" t="s">
        <v>350</v>
      </c>
      <c r="R447" s="473" t="s">
        <v>2249</v>
      </c>
      <c r="S447" s="473" t="s">
        <v>307</v>
      </c>
      <c r="T447" s="473" t="s">
        <v>2168</v>
      </c>
      <c r="U447" s="473" t="s">
        <v>351</v>
      </c>
      <c r="V447" s="473" t="s">
        <v>61</v>
      </c>
      <c r="W447" s="473" t="s">
        <v>240</v>
      </c>
      <c r="X447" s="473" t="s">
        <v>302</v>
      </c>
      <c r="Y447" s="473">
        <v>381.74</v>
      </c>
      <c r="Z447" s="473">
        <f t="shared" si="8"/>
        <v>400</v>
      </c>
    </row>
    <row r="448" spans="1:26">
      <c r="A448" s="473" t="s">
        <v>2172</v>
      </c>
      <c r="B448" s="473"/>
      <c r="C448" s="473"/>
      <c r="D448" s="473"/>
      <c r="E448" s="473"/>
      <c r="F448" s="474" t="s">
        <v>4781</v>
      </c>
      <c r="G448" s="473" t="s">
        <v>221</v>
      </c>
      <c r="H448" s="473" t="s">
        <v>259</v>
      </c>
      <c r="I448" s="478">
        <v>43830</v>
      </c>
      <c r="J448" s="473" t="s">
        <v>2562</v>
      </c>
      <c r="K448" s="473" t="s">
        <v>2635</v>
      </c>
      <c r="L448" s="473" t="s">
        <v>2499</v>
      </c>
      <c r="M448" s="473" t="s">
        <v>4782</v>
      </c>
      <c r="N448" s="473">
        <v>162.59</v>
      </c>
      <c r="O448" s="473" t="s">
        <v>10</v>
      </c>
      <c r="P448" s="473">
        <v>200</v>
      </c>
      <c r="Q448" s="473" t="s">
        <v>350</v>
      </c>
      <c r="R448" s="473" t="s">
        <v>2249</v>
      </c>
      <c r="S448" s="473" t="s">
        <v>307</v>
      </c>
      <c r="T448" s="473" t="s">
        <v>2168</v>
      </c>
      <c r="U448" s="473" t="s">
        <v>351</v>
      </c>
      <c r="V448" s="473" t="s">
        <v>61</v>
      </c>
      <c r="W448" s="473" t="s">
        <v>240</v>
      </c>
      <c r="X448" s="473" t="s">
        <v>302</v>
      </c>
      <c r="Y448" s="473">
        <v>190.88</v>
      </c>
      <c r="Z448" s="473">
        <f t="shared" si="8"/>
        <v>200</v>
      </c>
    </row>
    <row r="449" spans="1:26">
      <c r="A449" s="473" t="s">
        <v>2172</v>
      </c>
      <c r="B449" s="473"/>
      <c r="C449" s="473"/>
      <c r="D449" s="473"/>
      <c r="E449" s="473"/>
      <c r="F449" s="474" t="s">
        <v>4783</v>
      </c>
      <c r="G449" s="473" t="s">
        <v>221</v>
      </c>
      <c r="H449" s="473" t="s">
        <v>259</v>
      </c>
      <c r="I449" s="478">
        <v>43830</v>
      </c>
      <c r="J449" s="473" t="s">
        <v>2562</v>
      </c>
      <c r="K449" s="473" t="s">
        <v>2630</v>
      </c>
      <c r="L449" s="473" t="s">
        <v>2499</v>
      </c>
      <c r="M449" s="473" t="s">
        <v>4784</v>
      </c>
      <c r="N449" s="473">
        <v>162.59</v>
      </c>
      <c r="O449" s="473" t="s">
        <v>10</v>
      </c>
      <c r="P449" s="473">
        <v>200</v>
      </c>
      <c r="Q449" s="473" t="s">
        <v>350</v>
      </c>
      <c r="R449" s="473" t="s">
        <v>2249</v>
      </c>
      <c r="S449" s="473" t="s">
        <v>307</v>
      </c>
      <c r="T449" s="473" t="s">
        <v>2168</v>
      </c>
      <c r="U449" s="473" t="s">
        <v>351</v>
      </c>
      <c r="V449" s="473" t="s">
        <v>61</v>
      </c>
      <c r="W449" s="473" t="s">
        <v>240</v>
      </c>
      <c r="X449" s="473" t="s">
        <v>302</v>
      </c>
      <c r="Y449" s="473">
        <v>190.88</v>
      </c>
      <c r="Z449" s="473">
        <f t="shared" si="8"/>
        <v>200</v>
      </c>
    </row>
    <row r="450" spans="1:26">
      <c r="A450" s="473" t="s">
        <v>2172</v>
      </c>
      <c r="B450" s="473"/>
      <c r="C450" s="473"/>
      <c r="D450" s="473"/>
      <c r="E450" s="473"/>
      <c r="F450" s="474" t="s">
        <v>4785</v>
      </c>
      <c r="G450" s="473" t="s">
        <v>221</v>
      </c>
      <c r="H450" s="473" t="s">
        <v>259</v>
      </c>
      <c r="I450" s="478">
        <v>43830</v>
      </c>
      <c r="J450" s="473" t="s">
        <v>2562</v>
      </c>
      <c r="K450" s="473" t="s">
        <v>4755</v>
      </c>
      <c r="L450" s="473" t="s">
        <v>2499</v>
      </c>
      <c r="M450" s="473" t="s">
        <v>4786</v>
      </c>
      <c r="N450" s="473">
        <v>515.4</v>
      </c>
      <c r="O450" s="473" t="s">
        <v>10</v>
      </c>
      <c r="P450" s="473">
        <v>634</v>
      </c>
      <c r="Q450" s="473" t="s">
        <v>350</v>
      </c>
      <c r="R450" s="473" t="s">
        <v>2249</v>
      </c>
      <c r="S450" s="473" t="s">
        <v>307</v>
      </c>
      <c r="T450" s="473" t="s">
        <v>2168</v>
      </c>
      <c r="U450" s="473" t="s">
        <v>351</v>
      </c>
      <c r="V450" s="473" t="s">
        <v>61</v>
      </c>
      <c r="W450" s="473" t="s">
        <v>240</v>
      </c>
      <c r="X450" s="473" t="s">
        <v>302</v>
      </c>
      <c r="Y450" s="473">
        <v>605.07000000000005</v>
      </c>
      <c r="Z450" s="473">
        <f t="shared" si="8"/>
        <v>634</v>
      </c>
    </row>
    <row r="451" spans="1:26">
      <c r="A451" s="473" t="s">
        <v>2172</v>
      </c>
      <c r="B451" s="473"/>
      <c r="C451" s="473"/>
      <c r="D451" s="473"/>
      <c r="E451" s="473"/>
      <c r="F451" s="474" t="s">
        <v>4787</v>
      </c>
      <c r="G451" s="473" t="s">
        <v>221</v>
      </c>
      <c r="H451" s="473" t="s">
        <v>259</v>
      </c>
      <c r="I451" s="478">
        <v>43830</v>
      </c>
      <c r="J451" s="473" t="s">
        <v>2562</v>
      </c>
      <c r="K451" s="473" t="s">
        <v>4758</v>
      </c>
      <c r="L451" s="473" t="s">
        <v>2499</v>
      </c>
      <c r="M451" s="473" t="s">
        <v>4788</v>
      </c>
      <c r="N451" s="473">
        <v>164.68</v>
      </c>
      <c r="O451" s="473" t="s">
        <v>10</v>
      </c>
      <c r="P451" s="473">
        <v>202.58</v>
      </c>
      <c r="Q451" s="473" t="s">
        <v>4769</v>
      </c>
      <c r="R451" s="473" t="s">
        <v>4770</v>
      </c>
      <c r="S451" s="473" t="s">
        <v>307</v>
      </c>
      <c r="T451" s="473" t="s">
        <v>2168</v>
      </c>
      <c r="U451" s="473" t="s">
        <v>351</v>
      </c>
      <c r="V451" s="473" t="s">
        <v>61</v>
      </c>
      <c r="W451" s="473" t="s">
        <v>240</v>
      </c>
      <c r="X451" s="473" t="s">
        <v>302</v>
      </c>
      <c r="Y451" s="473">
        <v>193.33</v>
      </c>
      <c r="Z451" s="473">
        <f t="shared" si="8"/>
        <v>202.58</v>
      </c>
    </row>
    <row r="452" spans="1:26">
      <c r="A452" s="473" t="s">
        <v>2172</v>
      </c>
      <c r="B452" s="473"/>
      <c r="C452" s="473"/>
      <c r="D452" s="473"/>
      <c r="E452" s="473"/>
      <c r="F452" s="474" t="s">
        <v>4789</v>
      </c>
      <c r="G452" s="473" t="s">
        <v>221</v>
      </c>
      <c r="H452" s="473" t="s">
        <v>259</v>
      </c>
      <c r="I452" s="478">
        <v>43830</v>
      </c>
      <c r="J452" s="473" t="s">
        <v>2562</v>
      </c>
      <c r="K452" s="473" t="s">
        <v>4740</v>
      </c>
      <c r="L452" s="473" t="s">
        <v>2499</v>
      </c>
      <c r="M452" s="473" t="s">
        <v>4774</v>
      </c>
      <c r="N452" s="473">
        <v>203.23</v>
      </c>
      <c r="O452" s="473" t="s">
        <v>10</v>
      </c>
      <c r="P452" s="473">
        <v>250</v>
      </c>
      <c r="Q452" s="473" t="s">
        <v>350</v>
      </c>
      <c r="R452" s="473" t="s">
        <v>2249</v>
      </c>
      <c r="S452" s="473" t="s">
        <v>307</v>
      </c>
      <c r="T452" s="473" t="s">
        <v>2168</v>
      </c>
      <c r="U452" s="473" t="s">
        <v>351</v>
      </c>
      <c r="V452" s="473" t="s">
        <v>61</v>
      </c>
      <c r="W452" s="473" t="s">
        <v>240</v>
      </c>
      <c r="X452" s="473" t="s">
        <v>302</v>
      </c>
      <c r="Y452" s="473">
        <v>238.59</v>
      </c>
      <c r="Z452" s="473">
        <f t="shared" si="8"/>
        <v>250</v>
      </c>
    </row>
    <row r="453" spans="1:26">
      <c r="A453" s="473" t="s">
        <v>2172</v>
      </c>
      <c r="B453" s="473"/>
      <c r="C453" s="473"/>
      <c r="D453" s="473"/>
      <c r="E453" s="473"/>
      <c r="F453" s="474" t="s">
        <v>4790</v>
      </c>
      <c r="G453" s="473" t="s">
        <v>221</v>
      </c>
      <c r="H453" s="473" t="s">
        <v>259</v>
      </c>
      <c r="I453" s="478">
        <v>43830</v>
      </c>
      <c r="J453" s="473" t="s">
        <v>2562</v>
      </c>
      <c r="K453" s="473" t="s">
        <v>4743</v>
      </c>
      <c r="L453" s="473" t="s">
        <v>2499</v>
      </c>
      <c r="M453" s="473" t="s">
        <v>4776</v>
      </c>
      <c r="N453" s="473">
        <v>154.46</v>
      </c>
      <c r="O453" s="473" t="s">
        <v>10</v>
      </c>
      <c r="P453" s="473">
        <v>190</v>
      </c>
      <c r="Q453" s="473" t="s">
        <v>350</v>
      </c>
      <c r="R453" s="473" t="s">
        <v>2249</v>
      </c>
      <c r="S453" s="473" t="s">
        <v>307</v>
      </c>
      <c r="T453" s="473" t="s">
        <v>2168</v>
      </c>
      <c r="U453" s="473" t="s">
        <v>351</v>
      </c>
      <c r="V453" s="473" t="s">
        <v>61</v>
      </c>
      <c r="W453" s="473" t="s">
        <v>240</v>
      </c>
      <c r="X453" s="473" t="s">
        <v>302</v>
      </c>
      <c r="Y453" s="473">
        <v>181.33</v>
      </c>
      <c r="Z453" s="473">
        <f t="shared" si="8"/>
        <v>190</v>
      </c>
    </row>
    <row r="454" spans="1:26">
      <c r="A454" s="473" t="s">
        <v>2172</v>
      </c>
      <c r="B454" s="473"/>
      <c r="C454" s="473"/>
      <c r="D454" s="473"/>
      <c r="E454" s="473"/>
      <c r="F454" s="474" t="s">
        <v>4791</v>
      </c>
      <c r="G454" s="473" t="s">
        <v>221</v>
      </c>
      <c r="H454" s="473" t="s">
        <v>259</v>
      </c>
      <c r="I454" s="478">
        <v>43830</v>
      </c>
      <c r="J454" s="473" t="s">
        <v>2562</v>
      </c>
      <c r="K454" s="473" t="s">
        <v>4746</v>
      </c>
      <c r="L454" s="473" t="s">
        <v>2499</v>
      </c>
      <c r="M454" s="473" t="s">
        <v>4792</v>
      </c>
      <c r="N454" s="473">
        <v>121.94</v>
      </c>
      <c r="O454" s="473" t="s">
        <v>10</v>
      </c>
      <c r="P454" s="473">
        <v>150</v>
      </c>
      <c r="Q454" s="473" t="s">
        <v>350</v>
      </c>
      <c r="R454" s="473" t="s">
        <v>2249</v>
      </c>
      <c r="S454" s="473" t="s">
        <v>307</v>
      </c>
      <c r="T454" s="473" t="s">
        <v>2168</v>
      </c>
      <c r="U454" s="473" t="s">
        <v>351</v>
      </c>
      <c r="V454" s="473" t="s">
        <v>61</v>
      </c>
      <c r="W454" s="473" t="s">
        <v>240</v>
      </c>
      <c r="X454" s="473" t="s">
        <v>302</v>
      </c>
      <c r="Y454" s="473">
        <v>143.16</v>
      </c>
      <c r="Z454" s="473">
        <f t="shared" si="8"/>
        <v>150</v>
      </c>
    </row>
    <row r="455" spans="1:26">
      <c r="A455" s="473" t="s">
        <v>2172</v>
      </c>
      <c r="B455" s="473"/>
      <c r="C455" s="473"/>
      <c r="D455" s="473"/>
      <c r="E455" s="473"/>
      <c r="F455" s="474" t="s">
        <v>4793</v>
      </c>
      <c r="G455" s="473" t="s">
        <v>221</v>
      </c>
      <c r="H455" s="473" t="s">
        <v>259</v>
      </c>
      <c r="I455" s="478">
        <v>43830</v>
      </c>
      <c r="J455" s="473" t="s">
        <v>2562</v>
      </c>
      <c r="K455" s="473" t="s">
        <v>2757</v>
      </c>
      <c r="L455" s="473" t="s">
        <v>2499</v>
      </c>
      <c r="M455" s="473" t="s">
        <v>4780</v>
      </c>
      <c r="N455" s="473">
        <v>325.17</v>
      </c>
      <c r="O455" s="473" t="s">
        <v>10</v>
      </c>
      <c r="P455" s="473">
        <v>400</v>
      </c>
      <c r="Q455" s="473" t="s">
        <v>350</v>
      </c>
      <c r="R455" s="473" t="s">
        <v>2249</v>
      </c>
      <c r="S455" s="473" t="s">
        <v>307</v>
      </c>
      <c r="T455" s="473" t="s">
        <v>2168</v>
      </c>
      <c r="U455" s="473" t="s">
        <v>351</v>
      </c>
      <c r="V455" s="473" t="s">
        <v>61</v>
      </c>
      <c r="W455" s="473" t="s">
        <v>240</v>
      </c>
      <c r="X455" s="473" t="s">
        <v>302</v>
      </c>
      <c r="Y455" s="473">
        <v>381.74</v>
      </c>
      <c r="Z455" s="473">
        <f t="shared" si="8"/>
        <v>400</v>
      </c>
    </row>
    <row r="456" spans="1:26">
      <c r="A456" s="473" t="s">
        <v>2172</v>
      </c>
      <c r="B456" s="473"/>
      <c r="C456" s="473"/>
      <c r="D456" s="473"/>
      <c r="E456" s="473"/>
      <c r="F456" s="474" t="s">
        <v>4794</v>
      </c>
      <c r="G456" s="473" t="s">
        <v>221</v>
      </c>
      <c r="H456" s="473" t="s">
        <v>259</v>
      </c>
      <c r="I456" s="478">
        <v>43830</v>
      </c>
      <c r="J456" s="473" t="s">
        <v>2562</v>
      </c>
      <c r="K456" s="473" t="s">
        <v>2635</v>
      </c>
      <c r="L456" s="473" t="s">
        <v>2499</v>
      </c>
      <c r="M456" s="473" t="s">
        <v>4795</v>
      </c>
      <c r="N456" s="473">
        <v>162.59</v>
      </c>
      <c r="O456" s="473" t="s">
        <v>10</v>
      </c>
      <c r="P456" s="473">
        <v>200</v>
      </c>
      <c r="Q456" s="473" t="s">
        <v>350</v>
      </c>
      <c r="R456" s="473" t="s">
        <v>2249</v>
      </c>
      <c r="S456" s="473" t="s">
        <v>307</v>
      </c>
      <c r="T456" s="473" t="s">
        <v>2168</v>
      </c>
      <c r="U456" s="473" t="s">
        <v>351</v>
      </c>
      <c r="V456" s="473" t="s">
        <v>61</v>
      </c>
      <c r="W456" s="473" t="s">
        <v>240</v>
      </c>
      <c r="X456" s="473" t="s">
        <v>302</v>
      </c>
      <c r="Y456" s="473">
        <v>190.88</v>
      </c>
      <c r="Z456" s="473">
        <f t="shared" si="8"/>
        <v>200</v>
      </c>
    </row>
    <row r="457" spans="1:26">
      <c r="A457" s="473" t="s">
        <v>2172</v>
      </c>
      <c r="B457" s="473"/>
      <c r="C457" s="473"/>
      <c r="D457" s="473"/>
      <c r="E457" s="473"/>
      <c r="F457" s="474" t="s">
        <v>4796</v>
      </c>
      <c r="G457" s="473" t="s">
        <v>221</v>
      </c>
      <c r="H457" s="473" t="s">
        <v>259</v>
      </c>
      <c r="I457" s="478">
        <v>43830</v>
      </c>
      <c r="J457" s="473" t="s">
        <v>2562</v>
      </c>
      <c r="K457" s="473" t="s">
        <v>2630</v>
      </c>
      <c r="L457" s="473" t="s">
        <v>2499</v>
      </c>
      <c r="M457" s="473" t="s">
        <v>4797</v>
      </c>
      <c r="N457" s="473">
        <v>162.59</v>
      </c>
      <c r="O457" s="473" t="s">
        <v>10</v>
      </c>
      <c r="P457" s="473">
        <v>200</v>
      </c>
      <c r="Q457" s="473" t="s">
        <v>350</v>
      </c>
      <c r="R457" s="473" t="s">
        <v>2249</v>
      </c>
      <c r="S457" s="473" t="s">
        <v>307</v>
      </c>
      <c r="T457" s="473" t="s">
        <v>2168</v>
      </c>
      <c r="U457" s="473" t="s">
        <v>351</v>
      </c>
      <c r="V457" s="473" t="s">
        <v>61</v>
      </c>
      <c r="W457" s="473" t="s">
        <v>240</v>
      </c>
      <c r="X457" s="473" t="s">
        <v>302</v>
      </c>
      <c r="Y457" s="473">
        <v>190.88</v>
      </c>
      <c r="Z457" s="473">
        <f t="shared" si="8"/>
        <v>200</v>
      </c>
    </row>
    <row r="458" spans="1:26">
      <c r="A458" s="473" t="s">
        <v>2172</v>
      </c>
      <c r="B458" s="473"/>
      <c r="C458" s="473"/>
      <c r="D458" s="473"/>
      <c r="E458" s="473"/>
      <c r="F458" s="474" t="s">
        <v>4798</v>
      </c>
      <c r="G458" s="473" t="s">
        <v>221</v>
      </c>
      <c r="H458" s="473" t="s">
        <v>259</v>
      </c>
      <c r="I458" s="478">
        <v>43830</v>
      </c>
      <c r="J458" s="473" t="s">
        <v>2562</v>
      </c>
      <c r="K458" s="473" t="s">
        <v>4799</v>
      </c>
      <c r="L458" s="473" t="s">
        <v>2499</v>
      </c>
      <c r="M458" s="473" t="s">
        <v>4800</v>
      </c>
      <c r="N458" s="473">
        <v>515.4</v>
      </c>
      <c r="O458" s="473" t="s">
        <v>10</v>
      </c>
      <c r="P458" s="473">
        <v>634</v>
      </c>
      <c r="Q458" s="473" t="s">
        <v>350</v>
      </c>
      <c r="R458" s="473" t="s">
        <v>2249</v>
      </c>
      <c r="S458" s="473" t="s">
        <v>307</v>
      </c>
      <c r="T458" s="473" t="s">
        <v>2168</v>
      </c>
      <c r="U458" s="473" t="s">
        <v>351</v>
      </c>
      <c r="V458" s="473" t="s">
        <v>61</v>
      </c>
      <c r="W458" s="473" t="s">
        <v>240</v>
      </c>
      <c r="X458" s="473" t="s">
        <v>302</v>
      </c>
      <c r="Y458" s="473">
        <v>605.07000000000005</v>
      </c>
      <c r="Z458" s="473">
        <f t="shared" si="8"/>
        <v>634</v>
      </c>
    </row>
    <row r="459" spans="1:26">
      <c r="A459" s="473" t="s">
        <v>2172</v>
      </c>
      <c r="B459" s="473"/>
      <c r="C459" s="473"/>
      <c r="D459" s="473"/>
      <c r="E459" s="473"/>
      <c r="F459" s="474" t="s">
        <v>4801</v>
      </c>
      <c r="G459" s="473" t="s">
        <v>221</v>
      </c>
      <c r="H459" s="473" t="s">
        <v>259</v>
      </c>
      <c r="I459" s="478">
        <v>43830</v>
      </c>
      <c r="J459" s="473" t="s">
        <v>2497</v>
      </c>
      <c r="K459" s="473" t="s">
        <v>4802</v>
      </c>
      <c r="L459" s="473" t="s">
        <v>2499</v>
      </c>
      <c r="M459" s="473" t="s">
        <v>4803</v>
      </c>
      <c r="N459" s="473">
        <v>33.270000000000003</v>
      </c>
      <c r="O459" s="473" t="s">
        <v>10</v>
      </c>
      <c r="P459" s="473">
        <v>40.93</v>
      </c>
      <c r="Q459" s="473" t="s">
        <v>4769</v>
      </c>
      <c r="R459" s="473" t="s">
        <v>4770</v>
      </c>
      <c r="S459" s="473" t="s">
        <v>307</v>
      </c>
      <c r="T459" s="473" t="s">
        <v>2168</v>
      </c>
      <c r="U459" s="473" t="s">
        <v>308</v>
      </c>
      <c r="V459" s="473" t="s">
        <v>61</v>
      </c>
      <c r="W459" s="473" t="s">
        <v>240</v>
      </c>
      <c r="X459" s="473" t="s">
        <v>302</v>
      </c>
      <c r="Y459" s="473">
        <v>39.06</v>
      </c>
      <c r="Z459" s="473">
        <f t="shared" si="8"/>
        <v>40.93</v>
      </c>
    </row>
    <row r="460" spans="1:26">
      <c r="A460" s="473" t="s">
        <v>2172</v>
      </c>
      <c r="B460" s="473"/>
      <c r="C460" s="473"/>
      <c r="D460" s="473"/>
      <c r="E460" s="473"/>
      <c r="F460" s="474" t="s">
        <v>4804</v>
      </c>
      <c r="G460" s="473" t="s">
        <v>221</v>
      </c>
      <c r="H460" s="473" t="s">
        <v>259</v>
      </c>
      <c r="I460" s="478">
        <v>43830</v>
      </c>
      <c r="J460" s="473" t="s">
        <v>2497</v>
      </c>
      <c r="K460" s="473" t="s">
        <v>4802</v>
      </c>
      <c r="L460" s="473" t="s">
        <v>2499</v>
      </c>
      <c r="M460" s="473" t="s">
        <v>4805</v>
      </c>
      <c r="N460" s="473">
        <v>5.32</v>
      </c>
      <c r="O460" s="473" t="s">
        <v>10</v>
      </c>
      <c r="P460" s="473">
        <v>6.55</v>
      </c>
      <c r="Q460" s="473" t="s">
        <v>4769</v>
      </c>
      <c r="R460" s="473" t="s">
        <v>4770</v>
      </c>
      <c r="S460" s="473" t="s">
        <v>307</v>
      </c>
      <c r="T460" s="473" t="s">
        <v>2168</v>
      </c>
      <c r="U460" s="473" t="s">
        <v>308</v>
      </c>
      <c r="V460" s="473" t="s">
        <v>61</v>
      </c>
      <c r="W460" s="473" t="s">
        <v>240</v>
      </c>
      <c r="X460" s="473" t="s">
        <v>302</v>
      </c>
      <c r="Y460" s="473">
        <v>6.25</v>
      </c>
      <c r="Z460" s="473">
        <f t="shared" si="8"/>
        <v>6.55</v>
      </c>
    </row>
    <row r="461" spans="1:26">
      <c r="A461" s="473" t="s">
        <v>2172</v>
      </c>
      <c r="B461" s="473"/>
      <c r="C461" s="473"/>
      <c r="D461" s="473"/>
      <c r="E461" s="473"/>
      <c r="F461" s="474" t="s">
        <v>4806</v>
      </c>
      <c r="G461" s="473" t="s">
        <v>221</v>
      </c>
      <c r="H461" s="473" t="s">
        <v>259</v>
      </c>
      <c r="I461" s="478">
        <v>43830</v>
      </c>
      <c r="J461" s="473" t="s">
        <v>2497</v>
      </c>
      <c r="K461" s="473" t="s">
        <v>4807</v>
      </c>
      <c r="L461" s="473" t="s">
        <v>2499</v>
      </c>
      <c r="M461" s="473" t="s">
        <v>4808</v>
      </c>
      <c r="N461" s="473">
        <v>165.84</v>
      </c>
      <c r="O461" s="473" t="s">
        <v>10</v>
      </c>
      <c r="P461" s="473">
        <v>204</v>
      </c>
      <c r="Q461" s="473" t="s">
        <v>4769</v>
      </c>
      <c r="R461" s="473" t="s">
        <v>4770</v>
      </c>
      <c r="S461" s="473" t="s">
        <v>307</v>
      </c>
      <c r="T461" s="473" t="s">
        <v>2168</v>
      </c>
      <c r="U461" s="473" t="s">
        <v>308</v>
      </c>
      <c r="V461" s="473" t="s">
        <v>61</v>
      </c>
      <c r="W461" s="473" t="s">
        <v>240</v>
      </c>
      <c r="X461" s="473" t="s">
        <v>302</v>
      </c>
      <c r="Y461" s="473">
        <v>194.69</v>
      </c>
      <c r="Z461" s="473">
        <f t="shared" si="8"/>
        <v>204</v>
      </c>
    </row>
    <row r="462" spans="1:26">
      <c r="A462" s="473" t="s">
        <v>2172</v>
      </c>
      <c r="B462" s="473"/>
      <c r="C462" s="473"/>
      <c r="D462" s="473"/>
      <c r="E462" s="473"/>
      <c r="F462" s="474" t="s">
        <v>4809</v>
      </c>
      <c r="G462" s="473" t="s">
        <v>221</v>
      </c>
      <c r="H462" s="473" t="s">
        <v>259</v>
      </c>
      <c r="I462" s="478">
        <v>43830</v>
      </c>
      <c r="J462" s="473" t="s">
        <v>2497</v>
      </c>
      <c r="K462" s="473" t="s">
        <v>4807</v>
      </c>
      <c r="L462" s="473" t="s">
        <v>2499</v>
      </c>
      <c r="M462" s="473" t="s">
        <v>4810</v>
      </c>
      <c r="N462" s="473">
        <v>182.91</v>
      </c>
      <c r="O462" s="473" t="s">
        <v>10</v>
      </c>
      <c r="P462" s="473">
        <v>225</v>
      </c>
      <c r="Q462" s="473" t="s">
        <v>4769</v>
      </c>
      <c r="R462" s="473" t="s">
        <v>4770</v>
      </c>
      <c r="S462" s="473" t="s">
        <v>307</v>
      </c>
      <c r="T462" s="473" t="s">
        <v>2168</v>
      </c>
      <c r="U462" s="473" t="s">
        <v>308</v>
      </c>
      <c r="V462" s="473" t="s">
        <v>61</v>
      </c>
      <c r="W462" s="473" t="s">
        <v>240</v>
      </c>
      <c r="X462" s="473" t="s">
        <v>302</v>
      </c>
      <c r="Y462" s="473">
        <v>214.73</v>
      </c>
      <c r="Z462" s="473">
        <f t="shared" si="8"/>
        <v>225</v>
      </c>
    </row>
    <row r="463" spans="1:26">
      <c r="A463" s="473" t="s">
        <v>2172</v>
      </c>
      <c r="B463" s="473"/>
      <c r="C463" s="473"/>
      <c r="D463" s="473"/>
      <c r="E463" s="473"/>
      <c r="F463" s="474" t="s">
        <v>4811</v>
      </c>
      <c r="G463" s="473" t="s">
        <v>221</v>
      </c>
      <c r="H463" s="473" t="s">
        <v>259</v>
      </c>
      <c r="I463" s="478">
        <v>43830</v>
      </c>
      <c r="J463" s="473" t="s">
        <v>2497</v>
      </c>
      <c r="K463" s="473" t="s">
        <v>4802</v>
      </c>
      <c r="L463" s="473" t="s">
        <v>2499</v>
      </c>
      <c r="M463" s="473" t="s">
        <v>4812</v>
      </c>
      <c r="N463" s="473">
        <v>406.47</v>
      </c>
      <c r="O463" s="473" t="s">
        <v>10</v>
      </c>
      <c r="P463" s="473">
        <v>500</v>
      </c>
      <c r="Q463" s="473" t="s">
        <v>350</v>
      </c>
      <c r="R463" s="473" t="s">
        <v>2249</v>
      </c>
      <c r="S463" s="473" t="s">
        <v>307</v>
      </c>
      <c r="T463" s="473" t="s">
        <v>2168</v>
      </c>
      <c r="U463" s="473" t="s">
        <v>308</v>
      </c>
      <c r="V463" s="473" t="s">
        <v>61</v>
      </c>
      <c r="W463" s="473" t="s">
        <v>240</v>
      </c>
      <c r="X463" s="473" t="s">
        <v>302</v>
      </c>
      <c r="Y463" s="473">
        <v>477.19</v>
      </c>
      <c r="Z463" s="473">
        <f t="shared" si="8"/>
        <v>500</v>
      </c>
    </row>
    <row r="464" spans="1:26">
      <c r="A464" s="473" t="s">
        <v>2172</v>
      </c>
      <c r="B464" s="473"/>
      <c r="C464" s="473"/>
      <c r="D464" s="473"/>
      <c r="E464" s="473"/>
      <c r="F464" s="474" t="s">
        <v>4813</v>
      </c>
      <c r="G464" s="473" t="s">
        <v>221</v>
      </c>
      <c r="H464" s="473" t="s">
        <v>259</v>
      </c>
      <c r="I464" s="478">
        <v>43830</v>
      </c>
      <c r="J464" s="473" t="s">
        <v>2497</v>
      </c>
      <c r="K464" s="473" t="s">
        <v>4802</v>
      </c>
      <c r="L464" s="473" t="s">
        <v>2499</v>
      </c>
      <c r="M464" s="473" t="s">
        <v>4814</v>
      </c>
      <c r="N464" s="473">
        <v>325.17</v>
      </c>
      <c r="O464" s="473" t="s">
        <v>10</v>
      </c>
      <c r="P464" s="473">
        <v>400</v>
      </c>
      <c r="Q464" s="473" t="s">
        <v>350</v>
      </c>
      <c r="R464" s="473" t="s">
        <v>2249</v>
      </c>
      <c r="S464" s="473" t="s">
        <v>307</v>
      </c>
      <c r="T464" s="473" t="s">
        <v>2168</v>
      </c>
      <c r="U464" s="473" t="s">
        <v>308</v>
      </c>
      <c r="V464" s="473" t="s">
        <v>61</v>
      </c>
      <c r="W464" s="473" t="s">
        <v>240</v>
      </c>
      <c r="X464" s="473" t="s">
        <v>302</v>
      </c>
      <c r="Y464" s="473">
        <v>381.74</v>
      </c>
      <c r="Z464" s="473">
        <f t="shared" si="8"/>
        <v>400</v>
      </c>
    </row>
    <row r="465" spans="1:26">
      <c r="A465" s="473" t="s">
        <v>2172</v>
      </c>
      <c r="B465" s="473"/>
      <c r="C465" s="473"/>
      <c r="D465" s="473"/>
      <c r="E465" s="473"/>
      <c r="F465" s="474" t="s">
        <v>4815</v>
      </c>
      <c r="G465" s="473" t="s">
        <v>221</v>
      </c>
      <c r="H465" s="473" t="s">
        <v>259</v>
      </c>
      <c r="I465" s="478">
        <v>43830</v>
      </c>
      <c r="J465" s="473" t="s">
        <v>2497</v>
      </c>
      <c r="K465" s="473" t="s">
        <v>4802</v>
      </c>
      <c r="L465" s="473" t="s">
        <v>2499</v>
      </c>
      <c r="M465" s="473" t="s">
        <v>4816</v>
      </c>
      <c r="N465" s="473">
        <v>162.59</v>
      </c>
      <c r="O465" s="473" t="s">
        <v>10</v>
      </c>
      <c r="P465" s="473">
        <v>200</v>
      </c>
      <c r="Q465" s="473" t="s">
        <v>350</v>
      </c>
      <c r="R465" s="473" t="s">
        <v>2249</v>
      </c>
      <c r="S465" s="473" t="s">
        <v>307</v>
      </c>
      <c r="T465" s="473" t="s">
        <v>2168</v>
      </c>
      <c r="U465" s="473" t="s">
        <v>308</v>
      </c>
      <c r="V465" s="473" t="s">
        <v>61</v>
      </c>
      <c r="W465" s="473" t="s">
        <v>240</v>
      </c>
      <c r="X465" s="473" t="s">
        <v>302</v>
      </c>
      <c r="Y465" s="473">
        <v>190.88</v>
      </c>
      <c r="Z465" s="473">
        <f t="shared" si="8"/>
        <v>200</v>
      </c>
    </row>
    <row r="466" spans="1:26">
      <c r="A466" s="473" t="s">
        <v>2172</v>
      </c>
      <c r="B466" s="473"/>
      <c r="C466" s="473"/>
      <c r="D466" s="473"/>
      <c r="E466" s="473"/>
      <c r="F466" s="474" t="s">
        <v>4817</v>
      </c>
      <c r="G466" s="473" t="s">
        <v>221</v>
      </c>
      <c r="H466" s="473" t="s">
        <v>259</v>
      </c>
      <c r="I466" s="478">
        <v>43830</v>
      </c>
      <c r="J466" s="473" t="s">
        <v>2497</v>
      </c>
      <c r="K466" s="473" t="s">
        <v>4802</v>
      </c>
      <c r="L466" s="473" t="s">
        <v>2499</v>
      </c>
      <c r="M466" s="473" t="s">
        <v>4818</v>
      </c>
      <c r="N466" s="473">
        <v>325.17</v>
      </c>
      <c r="O466" s="473" t="s">
        <v>10</v>
      </c>
      <c r="P466" s="473">
        <v>400</v>
      </c>
      <c r="Q466" s="473" t="s">
        <v>350</v>
      </c>
      <c r="R466" s="473" t="s">
        <v>2249</v>
      </c>
      <c r="S466" s="473" t="s">
        <v>307</v>
      </c>
      <c r="T466" s="473" t="s">
        <v>2168</v>
      </c>
      <c r="U466" s="473" t="s">
        <v>308</v>
      </c>
      <c r="V466" s="473" t="s">
        <v>61</v>
      </c>
      <c r="W466" s="473" t="s">
        <v>240</v>
      </c>
      <c r="X466" s="473" t="s">
        <v>302</v>
      </c>
      <c r="Y466" s="473">
        <v>381.74</v>
      </c>
      <c r="Z466" s="473">
        <f t="shared" si="8"/>
        <v>400</v>
      </c>
    </row>
    <row r="467" spans="1:26">
      <c r="A467" s="473" t="s">
        <v>2172</v>
      </c>
      <c r="B467" s="473"/>
      <c r="C467" s="473"/>
      <c r="D467" s="473"/>
      <c r="E467" s="473"/>
      <c r="F467" s="474" t="s">
        <v>4819</v>
      </c>
      <c r="G467" s="473" t="s">
        <v>221</v>
      </c>
      <c r="H467" s="473" t="s">
        <v>259</v>
      </c>
      <c r="I467" s="478">
        <v>43830</v>
      </c>
      <c r="J467" s="473" t="s">
        <v>2497</v>
      </c>
      <c r="K467" s="473" t="s">
        <v>4802</v>
      </c>
      <c r="L467" s="473" t="s">
        <v>2499</v>
      </c>
      <c r="M467" s="473" t="s">
        <v>4820</v>
      </c>
      <c r="N467" s="473">
        <v>14.15</v>
      </c>
      <c r="O467" s="473" t="s">
        <v>10</v>
      </c>
      <c r="P467" s="473">
        <v>17.399999999999999</v>
      </c>
      <c r="Q467" s="473" t="s">
        <v>4769</v>
      </c>
      <c r="R467" s="473" t="s">
        <v>4770</v>
      </c>
      <c r="S467" s="473" t="s">
        <v>307</v>
      </c>
      <c r="T467" s="473" t="s">
        <v>2168</v>
      </c>
      <c r="U467" s="473" t="s">
        <v>308</v>
      </c>
      <c r="V467" s="473" t="s">
        <v>61</v>
      </c>
      <c r="W467" s="473" t="s">
        <v>240</v>
      </c>
      <c r="X467" s="473" t="s">
        <v>302</v>
      </c>
      <c r="Y467" s="473">
        <v>16.61</v>
      </c>
      <c r="Z467" s="473">
        <f t="shared" si="8"/>
        <v>17.399999999999999</v>
      </c>
    </row>
    <row r="468" spans="1:26">
      <c r="A468" s="473" t="s">
        <v>2172</v>
      </c>
      <c r="B468" s="473"/>
      <c r="C468" s="473"/>
      <c r="D468" s="473"/>
      <c r="E468" s="473"/>
      <c r="F468" s="474" t="s">
        <v>4821</v>
      </c>
      <c r="G468" s="473" t="s">
        <v>221</v>
      </c>
      <c r="H468" s="473" t="s">
        <v>259</v>
      </c>
      <c r="I468" s="478">
        <v>43830</v>
      </c>
      <c r="J468" s="473" t="s">
        <v>2497</v>
      </c>
      <c r="K468" s="473" t="s">
        <v>4802</v>
      </c>
      <c r="L468" s="473" t="s">
        <v>2499</v>
      </c>
      <c r="M468" s="473" t="s">
        <v>4822</v>
      </c>
      <c r="N468" s="473">
        <v>406.47</v>
      </c>
      <c r="O468" s="473" t="s">
        <v>10</v>
      </c>
      <c r="P468" s="473">
        <v>500</v>
      </c>
      <c r="Q468" s="473" t="s">
        <v>350</v>
      </c>
      <c r="R468" s="473" t="s">
        <v>2249</v>
      </c>
      <c r="S468" s="473" t="s">
        <v>307</v>
      </c>
      <c r="T468" s="473" t="s">
        <v>2168</v>
      </c>
      <c r="U468" s="473" t="s">
        <v>308</v>
      </c>
      <c r="V468" s="473" t="s">
        <v>61</v>
      </c>
      <c r="W468" s="473" t="s">
        <v>240</v>
      </c>
      <c r="X468" s="473" t="s">
        <v>302</v>
      </c>
      <c r="Y468" s="473">
        <v>477.19</v>
      </c>
      <c r="Z468" s="473">
        <f t="shared" si="8"/>
        <v>500</v>
      </c>
    </row>
    <row r="469" spans="1:26">
      <c r="A469" s="473" t="s">
        <v>2172</v>
      </c>
      <c r="B469" s="473"/>
      <c r="C469" s="473"/>
      <c r="D469" s="473"/>
      <c r="E469" s="473"/>
      <c r="F469" s="474" t="s">
        <v>4823</v>
      </c>
      <c r="G469" s="473" t="s">
        <v>221</v>
      </c>
      <c r="H469" s="473" t="s">
        <v>259</v>
      </c>
      <c r="I469" s="478">
        <v>43830</v>
      </c>
      <c r="J469" s="473" t="s">
        <v>2497</v>
      </c>
      <c r="K469" s="473" t="s">
        <v>4802</v>
      </c>
      <c r="L469" s="473" t="s">
        <v>2499</v>
      </c>
      <c r="M469" s="473" t="s">
        <v>4824</v>
      </c>
      <c r="N469" s="473">
        <v>325.17</v>
      </c>
      <c r="O469" s="473" t="s">
        <v>10</v>
      </c>
      <c r="P469" s="473">
        <v>400</v>
      </c>
      <c r="Q469" s="473" t="s">
        <v>350</v>
      </c>
      <c r="R469" s="473" t="s">
        <v>2249</v>
      </c>
      <c r="S469" s="473" t="s">
        <v>307</v>
      </c>
      <c r="T469" s="473" t="s">
        <v>2168</v>
      </c>
      <c r="U469" s="473" t="s">
        <v>308</v>
      </c>
      <c r="V469" s="473" t="s">
        <v>61</v>
      </c>
      <c r="W469" s="473" t="s">
        <v>240</v>
      </c>
      <c r="X469" s="473" t="s">
        <v>302</v>
      </c>
      <c r="Y469" s="473">
        <v>381.74</v>
      </c>
      <c r="Z469" s="473">
        <f t="shared" si="8"/>
        <v>400</v>
      </c>
    </row>
    <row r="470" spans="1:26">
      <c r="A470" s="473" t="s">
        <v>2172</v>
      </c>
      <c r="B470" s="473"/>
      <c r="C470" s="473"/>
      <c r="D470" s="473"/>
      <c r="E470" s="473"/>
      <c r="F470" s="474" t="s">
        <v>4825</v>
      </c>
      <c r="G470" s="473" t="s">
        <v>221</v>
      </c>
      <c r="H470" s="473" t="s">
        <v>259</v>
      </c>
      <c r="I470" s="478">
        <v>43830</v>
      </c>
      <c r="J470" s="473" t="s">
        <v>2497</v>
      </c>
      <c r="K470" s="473" t="s">
        <v>4802</v>
      </c>
      <c r="L470" s="473" t="s">
        <v>2499</v>
      </c>
      <c r="M470" s="473" t="s">
        <v>4826</v>
      </c>
      <c r="N470" s="473">
        <v>162.59</v>
      </c>
      <c r="O470" s="473" t="s">
        <v>10</v>
      </c>
      <c r="P470" s="473">
        <v>200</v>
      </c>
      <c r="Q470" s="473" t="s">
        <v>350</v>
      </c>
      <c r="R470" s="473" t="s">
        <v>2249</v>
      </c>
      <c r="S470" s="473" t="s">
        <v>307</v>
      </c>
      <c r="T470" s="473" t="s">
        <v>2168</v>
      </c>
      <c r="U470" s="473" t="s">
        <v>308</v>
      </c>
      <c r="V470" s="473" t="s">
        <v>61</v>
      </c>
      <c r="W470" s="473" t="s">
        <v>240</v>
      </c>
      <c r="X470" s="473" t="s">
        <v>302</v>
      </c>
      <c r="Y470" s="473">
        <v>190.88</v>
      </c>
      <c r="Z470" s="473">
        <f t="shared" si="8"/>
        <v>200</v>
      </c>
    </row>
    <row r="471" spans="1:26">
      <c r="A471" s="473" t="s">
        <v>2172</v>
      </c>
      <c r="B471" s="473"/>
      <c r="C471" s="473"/>
      <c r="D471" s="473"/>
      <c r="E471" s="473"/>
      <c r="F471" s="474" t="s">
        <v>4827</v>
      </c>
      <c r="G471" s="473" t="s">
        <v>221</v>
      </c>
      <c r="H471" s="473" t="s">
        <v>259</v>
      </c>
      <c r="I471" s="478">
        <v>43830</v>
      </c>
      <c r="J471" s="473" t="s">
        <v>2497</v>
      </c>
      <c r="K471" s="473" t="s">
        <v>4802</v>
      </c>
      <c r="L471" s="473" t="s">
        <v>2499</v>
      </c>
      <c r="M471" s="473" t="s">
        <v>4828</v>
      </c>
      <c r="N471" s="473">
        <v>325.17</v>
      </c>
      <c r="O471" s="473" t="s">
        <v>10</v>
      </c>
      <c r="P471" s="473">
        <v>400</v>
      </c>
      <c r="Q471" s="473" t="s">
        <v>350</v>
      </c>
      <c r="R471" s="473" t="s">
        <v>2249</v>
      </c>
      <c r="S471" s="473" t="s">
        <v>307</v>
      </c>
      <c r="T471" s="473" t="s">
        <v>2168</v>
      </c>
      <c r="U471" s="473" t="s">
        <v>308</v>
      </c>
      <c r="V471" s="473" t="s">
        <v>61</v>
      </c>
      <c r="W471" s="473" t="s">
        <v>240</v>
      </c>
      <c r="X471" s="473" t="s">
        <v>302</v>
      </c>
      <c r="Y471" s="473">
        <v>381.74</v>
      </c>
      <c r="Z471" s="473">
        <f t="shared" si="8"/>
        <v>400</v>
      </c>
    </row>
    <row r="472" spans="1:26">
      <c r="A472" s="473" t="s">
        <v>2172</v>
      </c>
      <c r="B472" s="473"/>
      <c r="C472" s="473"/>
      <c r="D472" s="473"/>
      <c r="E472" s="473"/>
      <c r="F472" s="474" t="s">
        <v>4829</v>
      </c>
      <c r="G472" s="473" t="s">
        <v>221</v>
      </c>
      <c r="H472" s="473" t="s">
        <v>259</v>
      </c>
      <c r="I472" s="478">
        <v>43830</v>
      </c>
      <c r="J472" s="473" t="s">
        <v>2497</v>
      </c>
      <c r="K472" s="473" t="s">
        <v>4802</v>
      </c>
      <c r="L472" s="473" t="s">
        <v>2499</v>
      </c>
      <c r="M472" s="473" t="s">
        <v>4830</v>
      </c>
      <c r="N472" s="473">
        <v>406.47</v>
      </c>
      <c r="O472" s="473" t="s">
        <v>10</v>
      </c>
      <c r="P472" s="473">
        <v>500</v>
      </c>
      <c r="Q472" s="473" t="s">
        <v>350</v>
      </c>
      <c r="R472" s="473" t="s">
        <v>2249</v>
      </c>
      <c r="S472" s="473" t="s">
        <v>307</v>
      </c>
      <c r="T472" s="473" t="s">
        <v>2168</v>
      </c>
      <c r="U472" s="473" t="s">
        <v>308</v>
      </c>
      <c r="V472" s="473" t="s">
        <v>61</v>
      </c>
      <c r="W472" s="473" t="s">
        <v>240</v>
      </c>
      <c r="X472" s="473" t="s">
        <v>302</v>
      </c>
      <c r="Y472" s="473">
        <v>477.19</v>
      </c>
      <c r="Z472" s="473">
        <f t="shared" si="8"/>
        <v>500</v>
      </c>
    </row>
    <row r="473" spans="1:26">
      <c r="A473" s="473" t="s">
        <v>2172</v>
      </c>
      <c r="B473" s="473"/>
      <c r="C473" s="473"/>
      <c r="D473" s="473"/>
      <c r="E473" s="473"/>
      <c r="F473" s="474" t="s">
        <v>4831</v>
      </c>
      <c r="G473" s="473" t="s">
        <v>221</v>
      </c>
      <c r="H473" s="473" t="s">
        <v>259</v>
      </c>
      <c r="I473" s="478">
        <v>43830</v>
      </c>
      <c r="J473" s="473" t="s">
        <v>2497</v>
      </c>
      <c r="K473" s="473" t="s">
        <v>4802</v>
      </c>
      <c r="L473" s="473" t="s">
        <v>2499</v>
      </c>
      <c r="M473" s="473" t="s">
        <v>4832</v>
      </c>
      <c r="N473" s="473">
        <v>325.17</v>
      </c>
      <c r="O473" s="473" t="s">
        <v>10</v>
      </c>
      <c r="P473" s="473">
        <v>400</v>
      </c>
      <c r="Q473" s="473" t="s">
        <v>350</v>
      </c>
      <c r="R473" s="473" t="s">
        <v>2249</v>
      </c>
      <c r="S473" s="473" t="s">
        <v>307</v>
      </c>
      <c r="T473" s="473" t="s">
        <v>2168</v>
      </c>
      <c r="U473" s="473" t="s">
        <v>308</v>
      </c>
      <c r="V473" s="473" t="s">
        <v>61</v>
      </c>
      <c r="W473" s="473" t="s">
        <v>240</v>
      </c>
      <c r="X473" s="473" t="s">
        <v>302</v>
      </c>
      <c r="Y473" s="473">
        <v>381.74</v>
      </c>
      <c r="Z473" s="473">
        <f t="shared" ref="Z473:Z536" si="9">P473</f>
        <v>400</v>
      </c>
    </row>
    <row r="474" spans="1:26">
      <c r="A474" s="473" t="s">
        <v>2172</v>
      </c>
      <c r="B474" s="473"/>
      <c r="C474" s="473"/>
      <c r="D474" s="473"/>
      <c r="E474" s="473"/>
      <c r="F474" s="474" t="s">
        <v>4833</v>
      </c>
      <c r="G474" s="473" t="s">
        <v>221</v>
      </c>
      <c r="H474" s="473" t="s">
        <v>259</v>
      </c>
      <c r="I474" s="478">
        <v>43830</v>
      </c>
      <c r="J474" s="473" t="s">
        <v>2497</v>
      </c>
      <c r="K474" s="473" t="s">
        <v>4802</v>
      </c>
      <c r="L474" s="473" t="s">
        <v>2499</v>
      </c>
      <c r="M474" s="473" t="s">
        <v>4834</v>
      </c>
      <c r="N474" s="473">
        <v>162.59</v>
      </c>
      <c r="O474" s="473" t="s">
        <v>10</v>
      </c>
      <c r="P474" s="473">
        <v>200</v>
      </c>
      <c r="Q474" s="473" t="s">
        <v>350</v>
      </c>
      <c r="R474" s="473" t="s">
        <v>2249</v>
      </c>
      <c r="S474" s="473" t="s">
        <v>307</v>
      </c>
      <c r="T474" s="473" t="s">
        <v>2168</v>
      </c>
      <c r="U474" s="473" t="s">
        <v>308</v>
      </c>
      <c r="V474" s="473" t="s">
        <v>61</v>
      </c>
      <c r="W474" s="473" t="s">
        <v>240</v>
      </c>
      <c r="X474" s="473" t="s">
        <v>302</v>
      </c>
      <c r="Y474" s="473">
        <v>190.88</v>
      </c>
      <c r="Z474" s="473">
        <f t="shared" si="9"/>
        <v>200</v>
      </c>
    </row>
    <row r="475" spans="1:26">
      <c r="A475" s="473" t="s">
        <v>2172</v>
      </c>
      <c r="B475" s="473"/>
      <c r="C475" s="473"/>
      <c r="D475" s="473"/>
      <c r="E475" s="473"/>
      <c r="F475" s="474" t="s">
        <v>4835</v>
      </c>
      <c r="G475" s="473" t="s">
        <v>221</v>
      </c>
      <c r="H475" s="473" t="s">
        <v>259</v>
      </c>
      <c r="I475" s="478">
        <v>43830</v>
      </c>
      <c r="J475" s="473" t="s">
        <v>2497</v>
      </c>
      <c r="K475" s="473" t="s">
        <v>4802</v>
      </c>
      <c r="L475" s="473" t="s">
        <v>2499</v>
      </c>
      <c r="M475" s="473" t="s">
        <v>4836</v>
      </c>
      <c r="N475" s="473">
        <v>325.17</v>
      </c>
      <c r="O475" s="473" t="s">
        <v>10</v>
      </c>
      <c r="P475" s="473">
        <v>400</v>
      </c>
      <c r="Q475" s="473" t="s">
        <v>350</v>
      </c>
      <c r="R475" s="473" t="s">
        <v>2249</v>
      </c>
      <c r="S475" s="473" t="s">
        <v>307</v>
      </c>
      <c r="T475" s="473" t="s">
        <v>2168</v>
      </c>
      <c r="U475" s="473" t="s">
        <v>308</v>
      </c>
      <c r="V475" s="473" t="s">
        <v>61</v>
      </c>
      <c r="W475" s="473" t="s">
        <v>240</v>
      </c>
      <c r="X475" s="473" t="s">
        <v>302</v>
      </c>
      <c r="Y475" s="473">
        <v>381.74</v>
      </c>
      <c r="Z475" s="473">
        <f t="shared" si="9"/>
        <v>400</v>
      </c>
    </row>
    <row r="476" spans="1:26">
      <c r="A476" s="473" t="s">
        <v>2172</v>
      </c>
      <c r="B476" s="473"/>
      <c r="C476" s="473"/>
      <c r="D476" s="473"/>
      <c r="E476" s="473"/>
      <c r="F476" s="474" t="s">
        <v>4837</v>
      </c>
      <c r="G476" s="473" t="s">
        <v>221</v>
      </c>
      <c r="H476" s="473" t="s">
        <v>259</v>
      </c>
      <c r="I476" s="478">
        <v>43830</v>
      </c>
      <c r="J476" s="473" t="s">
        <v>2497</v>
      </c>
      <c r="K476" s="473" t="s">
        <v>4838</v>
      </c>
      <c r="L476" s="473" t="s">
        <v>2499</v>
      </c>
      <c r="M476" s="473" t="s">
        <v>4839</v>
      </c>
      <c r="N476" s="473">
        <v>487.76</v>
      </c>
      <c r="O476" s="473" t="s">
        <v>10</v>
      </c>
      <c r="P476" s="473">
        <v>600</v>
      </c>
      <c r="Q476" s="473" t="s">
        <v>306</v>
      </c>
      <c r="R476" s="473" t="s">
        <v>2184</v>
      </c>
      <c r="S476" s="473" t="s">
        <v>307</v>
      </c>
      <c r="T476" s="473" t="s">
        <v>2168</v>
      </c>
      <c r="U476" s="473" t="s">
        <v>308</v>
      </c>
      <c r="V476" s="473" t="s">
        <v>61</v>
      </c>
      <c r="W476" s="473" t="s">
        <v>240</v>
      </c>
      <c r="X476" s="473" t="s">
        <v>302</v>
      </c>
      <c r="Y476" s="473">
        <v>572.62</v>
      </c>
      <c r="Z476" s="473">
        <f t="shared" si="9"/>
        <v>600</v>
      </c>
    </row>
    <row r="477" spans="1:26">
      <c r="A477" s="473" t="s">
        <v>2172</v>
      </c>
      <c r="B477" s="473"/>
      <c r="C477" s="473"/>
      <c r="D477" s="473"/>
      <c r="E477" s="473"/>
      <c r="F477" s="474" t="s">
        <v>4840</v>
      </c>
      <c r="G477" s="473" t="s">
        <v>221</v>
      </c>
      <c r="H477" s="473" t="s">
        <v>259</v>
      </c>
      <c r="I477" s="478">
        <v>43830</v>
      </c>
      <c r="J477" s="473" t="s">
        <v>2497</v>
      </c>
      <c r="K477" s="473" t="s">
        <v>4838</v>
      </c>
      <c r="L477" s="473" t="s">
        <v>2499</v>
      </c>
      <c r="M477" s="473" t="s">
        <v>4841</v>
      </c>
      <c r="N477" s="473">
        <v>243.88</v>
      </c>
      <c r="O477" s="473" t="s">
        <v>10</v>
      </c>
      <c r="P477" s="473">
        <v>300</v>
      </c>
      <c r="Q477" s="473" t="s">
        <v>306</v>
      </c>
      <c r="R477" s="473" t="s">
        <v>2184</v>
      </c>
      <c r="S477" s="473" t="s">
        <v>307</v>
      </c>
      <c r="T477" s="473" t="s">
        <v>2168</v>
      </c>
      <c r="U477" s="473" t="s">
        <v>308</v>
      </c>
      <c r="V477" s="473" t="s">
        <v>61</v>
      </c>
      <c r="W477" s="473" t="s">
        <v>240</v>
      </c>
      <c r="X477" s="473" t="s">
        <v>302</v>
      </c>
      <c r="Y477" s="473">
        <v>286.31</v>
      </c>
      <c r="Z477" s="473">
        <f t="shared" si="9"/>
        <v>300</v>
      </c>
    </row>
    <row r="478" spans="1:26">
      <c r="A478" s="473" t="s">
        <v>2172</v>
      </c>
      <c r="B478" s="473"/>
      <c r="C478" s="473"/>
      <c r="D478" s="473"/>
      <c r="E478" s="473"/>
      <c r="F478" s="474" t="s">
        <v>4842</v>
      </c>
      <c r="G478" s="473" t="s">
        <v>221</v>
      </c>
      <c r="H478" s="473" t="s">
        <v>259</v>
      </c>
      <c r="I478" s="478">
        <v>43830</v>
      </c>
      <c r="J478" s="473" t="s">
        <v>2497</v>
      </c>
      <c r="K478" s="473" t="s">
        <v>4838</v>
      </c>
      <c r="L478" s="473" t="s">
        <v>2499</v>
      </c>
      <c r="M478" s="473" t="s">
        <v>1795</v>
      </c>
      <c r="N478" s="473">
        <v>113.81</v>
      </c>
      <c r="O478" s="473" t="s">
        <v>10</v>
      </c>
      <c r="P478" s="473">
        <v>140</v>
      </c>
      <c r="Q478" s="473" t="s">
        <v>306</v>
      </c>
      <c r="R478" s="473" t="s">
        <v>2184</v>
      </c>
      <c r="S478" s="473" t="s">
        <v>307</v>
      </c>
      <c r="T478" s="473" t="s">
        <v>2168</v>
      </c>
      <c r="U478" s="473" t="s">
        <v>308</v>
      </c>
      <c r="V478" s="473" t="s">
        <v>61</v>
      </c>
      <c r="W478" s="473" t="s">
        <v>240</v>
      </c>
      <c r="X478" s="473" t="s">
        <v>302</v>
      </c>
      <c r="Y478" s="473">
        <v>133.61000000000001</v>
      </c>
      <c r="Z478" s="473">
        <f t="shared" si="9"/>
        <v>140</v>
      </c>
    </row>
    <row r="479" spans="1:26">
      <c r="A479" s="473" t="s">
        <v>2172</v>
      </c>
      <c r="B479" s="473"/>
      <c r="C479" s="473"/>
      <c r="D479" s="473"/>
      <c r="E479" s="473"/>
      <c r="F479" s="474" t="s">
        <v>4843</v>
      </c>
      <c r="G479" s="473" t="s">
        <v>221</v>
      </c>
      <c r="H479" s="473" t="s">
        <v>259</v>
      </c>
      <c r="I479" s="478">
        <v>43830</v>
      </c>
      <c r="J479" s="473" t="s">
        <v>2497</v>
      </c>
      <c r="K479" s="473" t="s">
        <v>4844</v>
      </c>
      <c r="L479" s="473" t="s">
        <v>2499</v>
      </c>
      <c r="M479" s="473" t="s">
        <v>4845</v>
      </c>
      <c r="N479" s="473">
        <v>325.17</v>
      </c>
      <c r="O479" s="473" t="s">
        <v>10</v>
      </c>
      <c r="P479" s="473">
        <v>400</v>
      </c>
      <c r="Q479" s="473" t="s">
        <v>350</v>
      </c>
      <c r="R479" s="473" t="s">
        <v>2249</v>
      </c>
      <c r="S479" s="473" t="s">
        <v>307</v>
      </c>
      <c r="T479" s="473" t="s">
        <v>2168</v>
      </c>
      <c r="U479" s="473" t="s">
        <v>308</v>
      </c>
      <c r="V479" s="473" t="s">
        <v>61</v>
      </c>
      <c r="W479" s="473" t="s">
        <v>240</v>
      </c>
      <c r="X479" s="473" t="s">
        <v>302</v>
      </c>
      <c r="Y479" s="473">
        <v>381.74</v>
      </c>
      <c r="Z479" s="473">
        <f t="shared" si="9"/>
        <v>400</v>
      </c>
    </row>
    <row r="480" spans="1:26">
      <c r="A480" s="473" t="s">
        <v>2172</v>
      </c>
      <c r="B480" s="473"/>
      <c r="C480" s="473"/>
      <c r="D480" s="473"/>
      <c r="E480" s="473"/>
      <c r="F480" s="474" t="s">
        <v>4846</v>
      </c>
      <c r="G480" s="473" t="s">
        <v>221</v>
      </c>
      <c r="H480" s="473" t="s">
        <v>259</v>
      </c>
      <c r="I480" s="478">
        <v>43830</v>
      </c>
      <c r="J480" s="473" t="s">
        <v>2497</v>
      </c>
      <c r="K480" s="473" t="s">
        <v>2498</v>
      </c>
      <c r="L480" s="473" t="s">
        <v>2499</v>
      </c>
      <c r="M480" s="473" t="s">
        <v>4847</v>
      </c>
      <c r="N480" s="473">
        <v>406.47</v>
      </c>
      <c r="O480" s="473" t="s">
        <v>10</v>
      </c>
      <c r="P480" s="473">
        <v>500</v>
      </c>
      <c r="Q480" s="473" t="s">
        <v>4769</v>
      </c>
      <c r="R480" s="473" t="s">
        <v>4770</v>
      </c>
      <c r="S480" s="473" t="s">
        <v>307</v>
      </c>
      <c r="T480" s="473" t="s">
        <v>2168</v>
      </c>
      <c r="U480" s="473" t="s">
        <v>308</v>
      </c>
      <c r="V480" s="473" t="s">
        <v>61</v>
      </c>
      <c r="W480" s="473" t="s">
        <v>240</v>
      </c>
      <c r="X480" s="473" t="s">
        <v>302</v>
      </c>
      <c r="Y480" s="473">
        <v>477.19</v>
      </c>
      <c r="Z480" s="473">
        <f t="shared" si="9"/>
        <v>500</v>
      </c>
    </row>
    <row r="481" spans="1:26">
      <c r="A481" s="473" t="s">
        <v>2172</v>
      </c>
      <c r="B481" s="473"/>
      <c r="C481" s="473"/>
      <c r="D481" s="473"/>
      <c r="E481" s="473"/>
      <c r="F481" s="474" t="s">
        <v>4848</v>
      </c>
      <c r="G481" s="473" t="s">
        <v>221</v>
      </c>
      <c r="H481" s="473" t="s">
        <v>259</v>
      </c>
      <c r="I481" s="478">
        <v>43830</v>
      </c>
      <c r="J481" s="473" t="s">
        <v>2497</v>
      </c>
      <c r="K481" s="473" t="s">
        <v>2498</v>
      </c>
      <c r="L481" s="473" t="s">
        <v>2499</v>
      </c>
      <c r="M481" s="473" t="s">
        <v>4841</v>
      </c>
      <c r="N481" s="473">
        <v>243.88</v>
      </c>
      <c r="O481" s="473" t="s">
        <v>10</v>
      </c>
      <c r="P481" s="473">
        <v>300</v>
      </c>
      <c r="Q481" s="473" t="s">
        <v>306</v>
      </c>
      <c r="R481" s="473" t="s">
        <v>2184</v>
      </c>
      <c r="S481" s="473" t="s">
        <v>307</v>
      </c>
      <c r="T481" s="473" t="s">
        <v>2168</v>
      </c>
      <c r="U481" s="473" t="s">
        <v>308</v>
      </c>
      <c r="V481" s="473" t="s">
        <v>61</v>
      </c>
      <c r="W481" s="473" t="s">
        <v>240</v>
      </c>
      <c r="X481" s="473" t="s">
        <v>302</v>
      </c>
      <c r="Y481" s="473">
        <v>286.31</v>
      </c>
      <c r="Z481" s="473">
        <f t="shared" si="9"/>
        <v>300</v>
      </c>
    </row>
    <row r="482" spans="1:26">
      <c r="A482" s="473" t="s">
        <v>2172</v>
      </c>
      <c r="B482" s="473"/>
      <c r="C482" s="473"/>
      <c r="D482" s="473"/>
      <c r="E482" s="473"/>
      <c r="F482" s="474" t="s">
        <v>4849</v>
      </c>
      <c r="G482" s="473" t="s">
        <v>221</v>
      </c>
      <c r="H482" s="473" t="s">
        <v>259</v>
      </c>
      <c r="I482" s="478">
        <v>43830</v>
      </c>
      <c r="J482" s="473" t="s">
        <v>2497</v>
      </c>
      <c r="K482" s="473" t="s">
        <v>2498</v>
      </c>
      <c r="L482" s="473" t="s">
        <v>2499</v>
      </c>
      <c r="M482" s="473" t="s">
        <v>1795</v>
      </c>
      <c r="N482" s="473">
        <v>113.81</v>
      </c>
      <c r="O482" s="473" t="s">
        <v>10</v>
      </c>
      <c r="P482" s="473">
        <v>140</v>
      </c>
      <c r="Q482" s="473" t="s">
        <v>306</v>
      </c>
      <c r="R482" s="473" t="s">
        <v>2184</v>
      </c>
      <c r="S482" s="473" t="s">
        <v>307</v>
      </c>
      <c r="T482" s="473" t="s">
        <v>2168</v>
      </c>
      <c r="U482" s="473" t="s">
        <v>308</v>
      </c>
      <c r="V482" s="473" t="s">
        <v>61</v>
      </c>
      <c r="W482" s="473" t="s">
        <v>240</v>
      </c>
      <c r="X482" s="473" t="s">
        <v>302</v>
      </c>
      <c r="Y482" s="473">
        <v>133.61000000000001</v>
      </c>
      <c r="Z482" s="473">
        <f t="shared" si="9"/>
        <v>140</v>
      </c>
    </row>
    <row r="483" spans="1:26">
      <c r="A483" s="473" t="s">
        <v>2172</v>
      </c>
      <c r="B483" s="473"/>
      <c r="C483" s="473"/>
      <c r="D483" s="473"/>
      <c r="E483" s="473"/>
      <c r="F483" s="474" t="s">
        <v>4850</v>
      </c>
      <c r="G483" s="473" t="s">
        <v>221</v>
      </c>
      <c r="H483" s="473" t="s">
        <v>259</v>
      </c>
      <c r="I483" s="478">
        <v>43830</v>
      </c>
      <c r="J483" s="473" t="s">
        <v>2497</v>
      </c>
      <c r="K483" s="473" t="s">
        <v>2498</v>
      </c>
      <c r="L483" s="473" t="s">
        <v>2499</v>
      </c>
      <c r="M483" s="473" t="s">
        <v>4845</v>
      </c>
      <c r="N483" s="473">
        <v>162.59</v>
      </c>
      <c r="O483" s="473" t="s">
        <v>10</v>
      </c>
      <c r="P483" s="473">
        <v>200</v>
      </c>
      <c r="Q483" s="473" t="s">
        <v>350</v>
      </c>
      <c r="R483" s="473" t="s">
        <v>2249</v>
      </c>
      <c r="S483" s="473" t="s">
        <v>307</v>
      </c>
      <c r="T483" s="473" t="s">
        <v>2168</v>
      </c>
      <c r="U483" s="473" t="s">
        <v>308</v>
      </c>
      <c r="V483" s="473" t="s">
        <v>61</v>
      </c>
      <c r="W483" s="473" t="s">
        <v>240</v>
      </c>
      <c r="X483" s="473" t="s">
        <v>302</v>
      </c>
      <c r="Y483" s="473">
        <v>190.88</v>
      </c>
      <c r="Z483" s="473">
        <f t="shared" si="9"/>
        <v>200</v>
      </c>
    </row>
    <row r="484" spans="1:26">
      <c r="A484" s="473" t="s">
        <v>2172</v>
      </c>
      <c r="B484" s="473"/>
      <c r="C484" s="473"/>
      <c r="D484" s="473"/>
      <c r="E484" s="473"/>
      <c r="F484" s="474" t="s">
        <v>4851</v>
      </c>
      <c r="G484" s="473" t="s">
        <v>221</v>
      </c>
      <c r="H484" s="473" t="s">
        <v>259</v>
      </c>
      <c r="I484" s="478">
        <v>43830</v>
      </c>
      <c r="J484" s="473" t="s">
        <v>2312</v>
      </c>
      <c r="K484" s="473" t="s">
        <v>4852</v>
      </c>
      <c r="L484" s="473" t="s">
        <v>2314</v>
      </c>
      <c r="M484" s="473" t="s">
        <v>4853</v>
      </c>
      <c r="N484" s="473">
        <v>1.93</v>
      </c>
      <c r="O484" s="473" t="s">
        <v>10</v>
      </c>
      <c r="P484" s="473">
        <v>2.5</v>
      </c>
      <c r="Q484" s="473" t="s">
        <v>4769</v>
      </c>
      <c r="R484" s="473" t="s">
        <v>4770</v>
      </c>
      <c r="S484" s="473" t="s">
        <v>307</v>
      </c>
      <c r="T484" s="473" t="s">
        <v>2168</v>
      </c>
      <c r="U484" s="473" t="s">
        <v>2316</v>
      </c>
      <c r="V484" s="473" t="s">
        <v>61</v>
      </c>
      <c r="W484" s="473" t="s">
        <v>240</v>
      </c>
      <c r="X484" s="473" t="s">
        <v>302</v>
      </c>
      <c r="Y484" s="473">
        <v>2.27</v>
      </c>
      <c r="Z484" s="473">
        <f t="shared" si="9"/>
        <v>2.5</v>
      </c>
    </row>
    <row r="485" spans="1:26">
      <c r="A485" s="473" t="s">
        <v>2172</v>
      </c>
      <c r="B485" s="473"/>
      <c r="C485" s="473"/>
      <c r="D485" s="473"/>
      <c r="E485" s="473"/>
      <c r="F485" s="474" t="s">
        <v>4854</v>
      </c>
      <c r="G485" s="473" t="s">
        <v>221</v>
      </c>
      <c r="H485" s="473" t="s">
        <v>259</v>
      </c>
      <c r="I485" s="478">
        <v>43830</v>
      </c>
      <c r="J485" s="473" t="s">
        <v>2312</v>
      </c>
      <c r="K485" s="473" t="s">
        <v>2392</v>
      </c>
      <c r="L485" s="473" t="s">
        <v>2314</v>
      </c>
      <c r="M485" s="473" t="s">
        <v>4855</v>
      </c>
      <c r="N485" s="473">
        <v>3.25</v>
      </c>
      <c r="O485" s="473" t="s">
        <v>10</v>
      </c>
      <c r="P485" s="473">
        <v>4.2</v>
      </c>
      <c r="Q485" s="473" t="s">
        <v>4769</v>
      </c>
      <c r="R485" s="473" t="s">
        <v>4770</v>
      </c>
      <c r="S485" s="473" t="s">
        <v>307</v>
      </c>
      <c r="T485" s="473" t="s">
        <v>2168</v>
      </c>
      <c r="U485" s="473" t="s">
        <v>2316</v>
      </c>
      <c r="V485" s="473" t="s">
        <v>61</v>
      </c>
      <c r="W485" s="473" t="s">
        <v>240</v>
      </c>
      <c r="X485" s="473" t="s">
        <v>302</v>
      </c>
      <c r="Y485" s="473">
        <v>3.82</v>
      </c>
      <c r="Z485" s="473">
        <f t="shared" si="9"/>
        <v>4.2</v>
      </c>
    </row>
    <row r="486" spans="1:26">
      <c r="A486" s="473" t="s">
        <v>2172</v>
      </c>
      <c r="B486" s="473"/>
      <c r="C486" s="473"/>
      <c r="D486" s="473"/>
      <c r="E486" s="473"/>
      <c r="F486" s="474" t="s">
        <v>4856</v>
      </c>
      <c r="G486" s="473" t="s">
        <v>221</v>
      </c>
      <c r="H486" s="473" t="s">
        <v>259</v>
      </c>
      <c r="I486" s="478">
        <v>43830</v>
      </c>
      <c r="J486" s="473" t="s">
        <v>2312</v>
      </c>
      <c r="K486" s="473" t="s">
        <v>2392</v>
      </c>
      <c r="L486" s="473" t="s">
        <v>2314</v>
      </c>
      <c r="M486" s="473" t="s">
        <v>4857</v>
      </c>
      <c r="N486" s="473">
        <v>13.96</v>
      </c>
      <c r="O486" s="473" t="s">
        <v>10</v>
      </c>
      <c r="P486" s="473">
        <v>18.05</v>
      </c>
      <c r="Q486" s="473" t="s">
        <v>4769</v>
      </c>
      <c r="R486" s="473" t="s">
        <v>4770</v>
      </c>
      <c r="S486" s="473" t="s">
        <v>307</v>
      </c>
      <c r="T486" s="473" t="s">
        <v>2168</v>
      </c>
      <c r="U486" s="473" t="s">
        <v>2316</v>
      </c>
      <c r="V486" s="473" t="s">
        <v>61</v>
      </c>
      <c r="W486" s="473" t="s">
        <v>240</v>
      </c>
      <c r="X486" s="473" t="s">
        <v>302</v>
      </c>
      <c r="Y486" s="473">
        <v>16.39</v>
      </c>
      <c r="Z486" s="473">
        <f t="shared" si="9"/>
        <v>18.05</v>
      </c>
    </row>
    <row r="487" spans="1:26">
      <c r="A487" s="473" t="s">
        <v>2172</v>
      </c>
      <c r="B487" s="473"/>
      <c r="C487" s="473"/>
      <c r="D487" s="473"/>
      <c r="E487" s="473"/>
      <c r="F487" s="474" t="s">
        <v>4858</v>
      </c>
      <c r="G487" s="473" t="s">
        <v>221</v>
      </c>
      <c r="H487" s="473" t="s">
        <v>259</v>
      </c>
      <c r="I487" s="478">
        <v>43830</v>
      </c>
      <c r="J487" s="473" t="s">
        <v>2312</v>
      </c>
      <c r="K487" s="473" t="s">
        <v>2392</v>
      </c>
      <c r="L487" s="473" t="s">
        <v>2314</v>
      </c>
      <c r="M487" s="473" t="s">
        <v>4859</v>
      </c>
      <c r="N487" s="473">
        <v>2.86</v>
      </c>
      <c r="O487" s="473" t="s">
        <v>10</v>
      </c>
      <c r="P487" s="473">
        <v>3.7</v>
      </c>
      <c r="Q487" s="473" t="s">
        <v>4769</v>
      </c>
      <c r="R487" s="473" t="s">
        <v>4770</v>
      </c>
      <c r="S487" s="473" t="s">
        <v>307</v>
      </c>
      <c r="T487" s="473" t="s">
        <v>2168</v>
      </c>
      <c r="U487" s="473" t="s">
        <v>2316</v>
      </c>
      <c r="V487" s="473" t="s">
        <v>61</v>
      </c>
      <c r="W487" s="473" t="s">
        <v>240</v>
      </c>
      <c r="X487" s="473" t="s">
        <v>302</v>
      </c>
      <c r="Y487" s="473">
        <v>3.36</v>
      </c>
      <c r="Z487" s="473">
        <f t="shared" si="9"/>
        <v>3.7</v>
      </c>
    </row>
    <row r="488" spans="1:26">
      <c r="A488" s="473" t="s">
        <v>2172</v>
      </c>
      <c r="B488" s="473"/>
      <c r="C488" s="473"/>
      <c r="D488" s="473"/>
      <c r="E488" s="473"/>
      <c r="F488" s="474" t="s">
        <v>4860</v>
      </c>
      <c r="G488" s="473" t="s">
        <v>221</v>
      </c>
      <c r="H488" s="473" t="s">
        <v>259</v>
      </c>
      <c r="I488" s="478">
        <v>43830</v>
      </c>
      <c r="J488" s="473" t="s">
        <v>2312</v>
      </c>
      <c r="K488" s="473" t="s">
        <v>2575</v>
      </c>
      <c r="L488" s="473" t="s">
        <v>2314</v>
      </c>
      <c r="M488" s="473" t="s">
        <v>4861</v>
      </c>
      <c r="N488" s="473">
        <v>16.47</v>
      </c>
      <c r="O488" s="473" t="s">
        <v>10</v>
      </c>
      <c r="P488" s="473">
        <v>21.3</v>
      </c>
      <c r="Q488" s="473" t="s">
        <v>4769</v>
      </c>
      <c r="R488" s="473" t="s">
        <v>4770</v>
      </c>
      <c r="S488" s="473" t="s">
        <v>307</v>
      </c>
      <c r="T488" s="473" t="s">
        <v>2168</v>
      </c>
      <c r="U488" s="473" t="s">
        <v>2316</v>
      </c>
      <c r="V488" s="473" t="s">
        <v>61</v>
      </c>
      <c r="W488" s="473" t="s">
        <v>240</v>
      </c>
      <c r="X488" s="473" t="s">
        <v>302</v>
      </c>
      <c r="Y488" s="473">
        <v>19.34</v>
      </c>
      <c r="Z488" s="473">
        <f t="shared" si="9"/>
        <v>21.3</v>
      </c>
    </row>
    <row r="489" spans="1:26">
      <c r="A489" s="473" t="s">
        <v>2172</v>
      </c>
      <c r="B489" s="473"/>
      <c r="C489" s="473"/>
      <c r="D489" s="473"/>
      <c r="E489" s="473"/>
      <c r="F489" s="474" t="s">
        <v>4862</v>
      </c>
      <c r="G489" s="473" t="s">
        <v>221</v>
      </c>
      <c r="H489" s="473" t="s">
        <v>259</v>
      </c>
      <c r="I489" s="478">
        <v>43830</v>
      </c>
      <c r="J489" s="473" t="s">
        <v>2312</v>
      </c>
      <c r="K489" s="473" t="s">
        <v>4863</v>
      </c>
      <c r="L489" s="473" t="s">
        <v>2314</v>
      </c>
      <c r="M489" s="473" t="s">
        <v>4864</v>
      </c>
      <c r="N489" s="473">
        <v>1.93</v>
      </c>
      <c r="O489" s="473" t="s">
        <v>10</v>
      </c>
      <c r="P489" s="473">
        <v>2.5</v>
      </c>
      <c r="Q489" s="473" t="s">
        <v>4769</v>
      </c>
      <c r="R489" s="473" t="s">
        <v>4770</v>
      </c>
      <c r="S489" s="473" t="s">
        <v>307</v>
      </c>
      <c r="T489" s="473" t="s">
        <v>2168</v>
      </c>
      <c r="U489" s="473" t="s">
        <v>2316</v>
      </c>
      <c r="V489" s="473" t="s">
        <v>61</v>
      </c>
      <c r="W489" s="473" t="s">
        <v>240</v>
      </c>
      <c r="X489" s="473" t="s">
        <v>302</v>
      </c>
      <c r="Y489" s="473">
        <v>2.27</v>
      </c>
      <c r="Z489" s="473">
        <f t="shared" si="9"/>
        <v>2.5</v>
      </c>
    </row>
    <row r="490" spans="1:26">
      <c r="A490" s="473" t="s">
        <v>2172</v>
      </c>
      <c r="B490" s="473"/>
      <c r="C490" s="473"/>
      <c r="D490" s="473"/>
      <c r="E490" s="473"/>
      <c r="F490" s="474" t="s">
        <v>4865</v>
      </c>
      <c r="G490" s="473" t="s">
        <v>221</v>
      </c>
      <c r="H490" s="473" t="s">
        <v>259</v>
      </c>
      <c r="I490" s="478">
        <v>43830</v>
      </c>
      <c r="J490" s="473" t="s">
        <v>2312</v>
      </c>
      <c r="K490" s="473" t="s">
        <v>4866</v>
      </c>
      <c r="L490" s="473" t="s">
        <v>2314</v>
      </c>
      <c r="M490" s="473" t="s">
        <v>4867</v>
      </c>
      <c r="N490" s="473">
        <v>17.13</v>
      </c>
      <c r="O490" s="473" t="s">
        <v>10</v>
      </c>
      <c r="P490" s="473">
        <v>22.15</v>
      </c>
      <c r="Q490" s="473" t="s">
        <v>4769</v>
      </c>
      <c r="R490" s="473" t="s">
        <v>4770</v>
      </c>
      <c r="S490" s="473" t="s">
        <v>307</v>
      </c>
      <c r="T490" s="473" t="s">
        <v>2168</v>
      </c>
      <c r="U490" s="473" t="s">
        <v>2316</v>
      </c>
      <c r="V490" s="473" t="s">
        <v>61</v>
      </c>
      <c r="W490" s="473" t="s">
        <v>240</v>
      </c>
      <c r="X490" s="473" t="s">
        <v>302</v>
      </c>
      <c r="Y490" s="473">
        <v>20.11</v>
      </c>
      <c r="Z490" s="473">
        <f t="shared" si="9"/>
        <v>22.15</v>
      </c>
    </row>
    <row r="491" spans="1:26">
      <c r="A491" s="473" t="s">
        <v>2172</v>
      </c>
      <c r="B491" s="473"/>
      <c r="C491" s="473"/>
      <c r="D491" s="473"/>
      <c r="E491" s="473"/>
      <c r="F491" s="474" t="s">
        <v>4868</v>
      </c>
      <c r="G491" s="473" t="s">
        <v>221</v>
      </c>
      <c r="H491" s="473" t="s">
        <v>259</v>
      </c>
      <c r="I491" s="478">
        <v>43830</v>
      </c>
      <c r="J491" s="473" t="s">
        <v>2312</v>
      </c>
      <c r="K491" s="473" t="s">
        <v>4869</v>
      </c>
      <c r="L491" s="473" t="s">
        <v>2314</v>
      </c>
      <c r="M491" s="473" t="s">
        <v>4870</v>
      </c>
      <c r="N491" s="473">
        <v>16.12</v>
      </c>
      <c r="O491" s="473" t="s">
        <v>10</v>
      </c>
      <c r="P491" s="473">
        <v>20.85</v>
      </c>
      <c r="Q491" s="473" t="s">
        <v>4769</v>
      </c>
      <c r="R491" s="473" t="s">
        <v>4770</v>
      </c>
      <c r="S491" s="473" t="s">
        <v>307</v>
      </c>
      <c r="T491" s="473" t="s">
        <v>2168</v>
      </c>
      <c r="U491" s="473" t="s">
        <v>2316</v>
      </c>
      <c r="V491" s="473" t="s">
        <v>61</v>
      </c>
      <c r="W491" s="473" t="s">
        <v>240</v>
      </c>
      <c r="X491" s="473" t="s">
        <v>302</v>
      </c>
      <c r="Y491" s="473">
        <v>18.920000000000002</v>
      </c>
      <c r="Z491" s="473">
        <f t="shared" si="9"/>
        <v>20.85</v>
      </c>
    </row>
    <row r="492" spans="1:26">
      <c r="A492" s="473" t="s">
        <v>2172</v>
      </c>
      <c r="B492" s="473"/>
      <c r="C492" s="473"/>
      <c r="D492" s="473"/>
      <c r="E492" s="473"/>
      <c r="F492" s="474" t="s">
        <v>4871</v>
      </c>
      <c r="G492" s="473" t="s">
        <v>221</v>
      </c>
      <c r="H492" s="473" t="s">
        <v>259</v>
      </c>
      <c r="I492" s="478">
        <v>43830</v>
      </c>
      <c r="J492" s="473" t="s">
        <v>2312</v>
      </c>
      <c r="K492" s="473" t="s">
        <v>4872</v>
      </c>
      <c r="L492" s="473" t="s">
        <v>2314</v>
      </c>
      <c r="M492" s="473" t="s">
        <v>4873</v>
      </c>
      <c r="N492" s="473">
        <v>15.47</v>
      </c>
      <c r="O492" s="473" t="s">
        <v>10</v>
      </c>
      <c r="P492" s="473">
        <v>20</v>
      </c>
      <c r="Q492" s="473" t="s">
        <v>4769</v>
      </c>
      <c r="R492" s="473" t="s">
        <v>4770</v>
      </c>
      <c r="S492" s="473" t="s">
        <v>307</v>
      </c>
      <c r="T492" s="473" t="s">
        <v>2168</v>
      </c>
      <c r="U492" s="473" t="s">
        <v>2316</v>
      </c>
      <c r="V492" s="473" t="s">
        <v>61</v>
      </c>
      <c r="W492" s="473" t="s">
        <v>240</v>
      </c>
      <c r="X492" s="473" t="s">
        <v>302</v>
      </c>
      <c r="Y492" s="473">
        <v>18.16</v>
      </c>
      <c r="Z492" s="473">
        <f t="shared" si="9"/>
        <v>20</v>
      </c>
    </row>
    <row r="493" spans="1:26">
      <c r="A493" s="473" t="s">
        <v>2172</v>
      </c>
      <c r="B493" s="473"/>
      <c r="C493" s="473"/>
      <c r="D493" s="473"/>
      <c r="E493" s="473"/>
      <c r="F493" s="474" t="s">
        <v>4874</v>
      </c>
      <c r="G493" s="473" t="s">
        <v>221</v>
      </c>
      <c r="H493" s="473" t="s">
        <v>259</v>
      </c>
      <c r="I493" s="478">
        <v>43830</v>
      </c>
      <c r="J493" s="473" t="s">
        <v>2312</v>
      </c>
      <c r="K493" s="473" t="s">
        <v>4875</v>
      </c>
      <c r="L493" s="473" t="s">
        <v>2314</v>
      </c>
      <c r="M493" s="473" t="s">
        <v>4876</v>
      </c>
      <c r="N493" s="473">
        <v>3.4</v>
      </c>
      <c r="O493" s="473" t="s">
        <v>10</v>
      </c>
      <c r="P493" s="473">
        <v>4.4000000000000004</v>
      </c>
      <c r="Q493" s="473" t="s">
        <v>4769</v>
      </c>
      <c r="R493" s="473" t="s">
        <v>4770</v>
      </c>
      <c r="S493" s="473" t="s">
        <v>307</v>
      </c>
      <c r="T493" s="473" t="s">
        <v>2168</v>
      </c>
      <c r="U493" s="473" t="s">
        <v>2316</v>
      </c>
      <c r="V493" s="473" t="s">
        <v>61</v>
      </c>
      <c r="W493" s="473" t="s">
        <v>240</v>
      </c>
      <c r="X493" s="473" t="s">
        <v>302</v>
      </c>
      <c r="Y493" s="473">
        <v>3.99</v>
      </c>
      <c r="Z493" s="473">
        <f t="shared" si="9"/>
        <v>4.4000000000000004</v>
      </c>
    </row>
    <row r="494" spans="1:26">
      <c r="A494" s="473" t="s">
        <v>2172</v>
      </c>
      <c r="B494" s="473"/>
      <c r="C494" s="473"/>
      <c r="D494" s="473"/>
      <c r="E494" s="473"/>
      <c r="F494" s="474" t="s">
        <v>4877</v>
      </c>
      <c r="G494" s="473" t="s">
        <v>221</v>
      </c>
      <c r="H494" s="473" t="s">
        <v>259</v>
      </c>
      <c r="I494" s="478">
        <v>43830</v>
      </c>
      <c r="J494" s="473" t="s">
        <v>2312</v>
      </c>
      <c r="K494" s="473" t="s">
        <v>4863</v>
      </c>
      <c r="L494" s="473" t="s">
        <v>2314</v>
      </c>
      <c r="M494" s="473" t="s">
        <v>4878</v>
      </c>
      <c r="N494" s="473">
        <v>12.76</v>
      </c>
      <c r="O494" s="473" t="s">
        <v>10</v>
      </c>
      <c r="P494" s="473">
        <v>16.5</v>
      </c>
      <c r="Q494" s="473" t="s">
        <v>4769</v>
      </c>
      <c r="R494" s="473" t="s">
        <v>4770</v>
      </c>
      <c r="S494" s="473" t="s">
        <v>307</v>
      </c>
      <c r="T494" s="473" t="s">
        <v>2168</v>
      </c>
      <c r="U494" s="473" t="s">
        <v>2316</v>
      </c>
      <c r="V494" s="473" t="s">
        <v>61</v>
      </c>
      <c r="W494" s="473" t="s">
        <v>240</v>
      </c>
      <c r="X494" s="473" t="s">
        <v>302</v>
      </c>
      <c r="Y494" s="473">
        <v>14.98</v>
      </c>
      <c r="Z494" s="473">
        <f t="shared" si="9"/>
        <v>16.5</v>
      </c>
    </row>
    <row r="495" spans="1:26">
      <c r="A495" s="473" t="s">
        <v>2172</v>
      </c>
      <c r="B495" s="473"/>
      <c r="C495" s="473"/>
      <c r="D495" s="473"/>
      <c r="E495" s="473"/>
      <c r="F495" s="474" t="s">
        <v>4879</v>
      </c>
      <c r="G495" s="473" t="s">
        <v>221</v>
      </c>
      <c r="H495" s="473" t="s">
        <v>259</v>
      </c>
      <c r="I495" s="478">
        <v>43830</v>
      </c>
      <c r="J495" s="473" t="s">
        <v>2312</v>
      </c>
      <c r="K495" s="473" t="s">
        <v>4863</v>
      </c>
      <c r="L495" s="473" t="s">
        <v>2314</v>
      </c>
      <c r="M495" s="473" t="s">
        <v>4880</v>
      </c>
      <c r="N495" s="473">
        <v>1.93</v>
      </c>
      <c r="O495" s="473" t="s">
        <v>10</v>
      </c>
      <c r="P495" s="473">
        <v>2.5</v>
      </c>
      <c r="Q495" s="473" t="s">
        <v>4769</v>
      </c>
      <c r="R495" s="473" t="s">
        <v>4770</v>
      </c>
      <c r="S495" s="473" t="s">
        <v>307</v>
      </c>
      <c r="T495" s="473" t="s">
        <v>2168</v>
      </c>
      <c r="U495" s="473" t="s">
        <v>2316</v>
      </c>
      <c r="V495" s="473" t="s">
        <v>61</v>
      </c>
      <c r="W495" s="473" t="s">
        <v>240</v>
      </c>
      <c r="X495" s="473" t="s">
        <v>302</v>
      </c>
      <c r="Y495" s="473">
        <v>2.27</v>
      </c>
      <c r="Z495" s="473">
        <f t="shared" si="9"/>
        <v>2.5</v>
      </c>
    </row>
    <row r="496" spans="1:26">
      <c r="A496" s="473" t="s">
        <v>2172</v>
      </c>
      <c r="B496" s="473"/>
      <c r="C496" s="473"/>
      <c r="D496" s="473"/>
      <c r="E496" s="473"/>
      <c r="F496" s="474" t="s">
        <v>4881</v>
      </c>
      <c r="G496" s="473" t="s">
        <v>221</v>
      </c>
      <c r="H496" s="473" t="s">
        <v>259</v>
      </c>
      <c r="I496" s="478">
        <v>43830</v>
      </c>
      <c r="J496" s="473" t="s">
        <v>2312</v>
      </c>
      <c r="K496" s="473" t="s">
        <v>4863</v>
      </c>
      <c r="L496" s="473" t="s">
        <v>2314</v>
      </c>
      <c r="M496" s="473" t="s">
        <v>4882</v>
      </c>
      <c r="N496" s="473">
        <v>7.73</v>
      </c>
      <c r="O496" s="473" t="s">
        <v>10</v>
      </c>
      <c r="P496" s="473">
        <v>10</v>
      </c>
      <c r="Q496" s="473" t="s">
        <v>4769</v>
      </c>
      <c r="R496" s="473" t="s">
        <v>4770</v>
      </c>
      <c r="S496" s="473" t="s">
        <v>307</v>
      </c>
      <c r="T496" s="473" t="s">
        <v>2168</v>
      </c>
      <c r="U496" s="473" t="s">
        <v>2316</v>
      </c>
      <c r="V496" s="473" t="s">
        <v>61</v>
      </c>
      <c r="W496" s="473" t="s">
        <v>240</v>
      </c>
      <c r="X496" s="473" t="s">
        <v>302</v>
      </c>
      <c r="Y496" s="473">
        <v>9.07</v>
      </c>
      <c r="Z496" s="473">
        <f t="shared" si="9"/>
        <v>10</v>
      </c>
    </row>
    <row r="497" spans="1:26">
      <c r="A497" s="473" t="s">
        <v>2172</v>
      </c>
      <c r="B497" s="473"/>
      <c r="C497" s="473"/>
      <c r="D497" s="473"/>
      <c r="E497" s="473"/>
      <c r="F497" s="474" t="s">
        <v>4883</v>
      </c>
      <c r="G497" s="473" t="s">
        <v>221</v>
      </c>
      <c r="H497" s="473" t="s">
        <v>259</v>
      </c>
      <c r="I497" s="478">
        <v>43830</v>
      </c>
      <c r="J497" s="473" t="s">
        <v>2312</v>
      </c>
      <c r="K497" s="473" t="s">
        <v>4852</v>
      </c>
      <c r="L497" s="473" t="s">
        <v>2314</v>
      </c>
      <c r="M497" s="473" t="s">
        <v>4884</v>
      </c>
      <c r="N497" s="473">
        <v>16.14</v>
      </c>
      <c r="O497" s="473" t="s">
        <v>10</v>
      </c>
      <c r="P497" s="473">
        <v>20.85</v>
      </c>
      <c r="Q497" s="473" t="s">
        <v>4769</v>
      </c>
      <c r="R497" s="473" t="s">
        <v>4770</v>
      </c>
      <c r="S497" s="473" t="s">
        <v>307</v>
      </c>
      <c r="T497" s="473" t="s">
        <v>2168</v>
      </c>
      <c r="U497" s="473" t="s">
        <v>2316</v>
      </c>
      <c r="V497" s="473" t="s">
        <v>61</v>
      </c>
      <c r="W497" s="473" t="s">
        <v>240</v>
      </c>
      <c r="X497" s="473" t="s">
        <v>302</v>
      </c>
      <c r="Y497" s="473">
        <v>18.95</v>
      </c>
      <c r="Z497" s="473">
        <f t="shared" si="9"/>
        <v>20.85</v>
      </c>
    </row>
    <row r="498" spans="1:26">
      <c r="A498" s="473" t="s">
        <v>2172</v>
      </c>
      <c r="B498" s="473"/>
      <c r="C498" s="473"/>
      <c r="D498" s="473"/>
      <c r="E498" s="473"/>
      <c r="F498" s="474" t="s">
        <v>4885</v>
      </c>
      <c r="G498" s="473" t="s">
        <v>221</v>
      </c>
      <c r="H498" s="473" t="s">
        <v>259</v>
      </c>
      <c r="I498" s="478">
        <v>43830</v>
      </c>
      <c r="J498" s="473" t="s">
        <v>2312</v>
      </c>
      <c r="K498" s="473" t="s">
        <v>4886</v>
      </c>
      <c r="L498" s="473" t="s">
        <v>2314</v>
      </c>
      <c r="M498" s="473" t="s">
        <v>4887</v>
      </c>
      <c r="N498" s="473">
        <v>3.32</v>
      </c>
      <c r="O498" s="473" t="s">
        <v>10</v>
      </c>
      <c r="P498" s="473">
        <v>4.3</v>
      </c>
      <c r="Q498" s="473" t="s">
        <v>4769</v>
      </c>
      <c r="R498" s="473" t="s">
        <v>4770</v>
      </c>
      <c r="S498" s="473" t="s">
        <v>307</v>
      </c>
      <c r="T498" s="473" t="s">
        <v>2168</v>
      </c>
      <c r="U498" s="473" t="s">
        <v>2316</v>
      </c>
      <c r="V498" s="473" t="s">
        <v>61</v>
      </c>
      <c r="W498" s="473" t="s">
        <v>240</v>
      </c>
      <c r="X498" s="473" t="s">
        <v>302</v>
      </c>
      <c r="Y498" s="473">
        <v>3.9</v>
      </c>
      <c r="Z498" s="473">
        <f t="shared" si="9"/>
        <v>4.3</v>
      </c>
    </row>
    <row r="499" spans="1:26">
      <c r="A499" s="473" t="s">
        <v>2172</v>
      </c>
      <c r="B499" s="473"/>
      <c r="C499" s="473"/>
      <c r="D499" s="473"/>
      <c r="E499" s="473"/>
      <c r="F499" s="474" t="s">
        <v>4888</v>
      </c>
      <c r="G499" s="473" t="s">
        <v>221</v>
      </c>
      <c r="H499" s="473" t="s">
        <v>259</v>
      </c>
      <c r="I499" s="478">
        <v>43830</v>
      </c>
      <c r="J499" s="473" t="s">
        <v>2312</v>
      </c>
      <c r="K499" s="473" t="s">
        <v>4889</v>
      </c>
      <c r="L499" s="473" t="s">
        <v>2314</v>
      </c>
      <c r="M499" s="473" t="s">
        <v>4890</v>
      </c>
      <c r="N499" s="473">
        <v>5.03</v>
      </c>
      <c r="O499" s="473" t="s">
        <v>10</v>
      </c>
      <c r="P499" s="473">
        <v>6.5</v>
      </c>
      <c r="Q499" s="473" t="s">
        <v>4769</v>
      </c>
      <c r="R499" s="473" t="s">
        <v>4770</v>
      </c>
      <c r="S499" s="473" t="s">
        <v>307</v>
      </c>
      <c r="T499" s="473" t="s">
        <v>2168</v>
      </c>
      <c r="U499" s="473" t="s">
        <v>2316</v>
      </c>
      <c r="V499" s="473" t="s">
        <v>61</v>
      </c>
      <c r="W499" s="473" t="s">
        <v>240</v>
      </c>
      <c r="X499" s="473" t="s">
        <v>302</v>
      </c>
      <c r="Y499" s="473">
        <v>5.91</v>
      </c>
      <c r="Z499" s="473">
        <f t="shared" si="9"/>
        <v>6.5</v>
      </c>
    </row>
    <row r="500" spans="1:26">
      <c r="A500" s="473" t="s">
        <v>2172</v>
      </c>
      <c r="B500" s="473"/>
      <c r="C500" s="473"/>
      <c r="D500" s="473"/>
      <c r="E500" s="473"/>
      <c r="F500" s="474" t="s">
        <v>4891</v>
      </c>
      <c r="G500" s="473" t="s">
        <v>221</v>
      </c>
      <c r="H500" s="473" t="s">
        <v>259</v>
      </c>
      <c r="I500" s="478">
        <v>43830</v>
      </c>
      <c r="J500" s="473" t="s">
        <v>2312</v>
      </c>
      <c r="K500" s="473" t="s">
        <v>4863</v>
      </c>
      <c r="L500" s="473" t="s">
        <v>2314</v>
      </c>
      <c r="M500" s="473" t="s">
        <v>4892</v>
      </c>
      <c r="N500" s="473">
        <v>3.25</v>
      </c>
      <c r="O500" s="473" t="s">
        <v>10</v>
      </c>
      <c r="P500" s="473">
        <v>4.2</v>
      </c>
      <c r="Q500" s="473" t="s">
        <v>4769</v>
      </c>
      <c r="R500" s="473" t="s">
        <v>4770</v>
      </c>
      <c r="S500" s="473" t="s">
        <v>307</v>
      </c>
      <c r="T500" s="473" t="s">
        <v>2168</v>
      </c>
      <c r="U500" s="473" t="s">
        <v>2316</v>
      </c>
      <c r="V500" s="473" t="s">
        <v>61</v>
      </c>
      <c r="W500" s="473" t="s">
        <v>240</v>
      </c>
      <c r="X500" s="473" t="s">
        <v>302</v>
      </c>
      <c r="Y500" s="473">
        <v>3.82</v>
      </c>
      <c r="Z500" s="473">
        <f t="shared" si="9"/>
        <v>4.2</v>
      </c>
    </row>
    <row r="501" spans="1:26">
      <c r="A501" s="473" t="s">
        <v>2172</v>
      </c>
      <c r="B501" s="473"/>
      <c r="C501" s="473"/>
      <c r="D501" s="473"/>
      <c r="E501" s="473"/>
      <c r="F501" s="474" t="s">
        <v>4893</v>
      </c>
      <c r="G501" s="473" t="s">
        <v>221</v>
      </c>
      <c r="H501" s="473" t="s">
        <v>259</v>
      </c>
      <c r="I501" s="478">
        <v>43830</v>
      </c>
      <c r="J501" s="473" t="s">
        <v>2312</v>
      </c>
      <c r="K501" s="473" t="s">
        <v>4894</v>
      </c>
      <c r="L501" s="473" t="s">
        <v>2314</v>
      </c>
      <c r="M501" s="473" t="s">
        <v>4895</v>
      </c>
      <c r="N501" s="473">
        <v>4.5599999999999996</v>
      </c>
      <c r="O501" s="473" t="s">
        <v>10</v>
      </c>
      <c r="P501" s="473">
        <v>5.9</v>
      </c>
      <c r="Q501" s="473" t="s">
        <v>4769</v>
      </c>
      <c r="R501" s="473" t="s">
        <v>4770</v>
      </c>
      <c r="S501" s="473" t="s">
        <v>307</v>
      </c>
      <c r="T501" s="473" t="s">
        <v>2168</v>
      </c>
      <c r="U501" s="473" t="s">
        <v>2316</v>
      </c>
      <c r="V501" s="473" t="s">
        <v>61</v>
      </c>
      <c r="W501" s="473" t="s">
        <v>240</v>
      </c>
      <c r="X501" s="473" t="s">
        <v>302</v>
      </c>
      <c r="Y501" s="473">
        <v>5.35</v>
      </c>
      <c r="Z501" s="473">
        <f t="shared" si="9"/>
        <v>5.9</v>
      </c>
    </row>
    <row r="502" spans="1:26">
      <c r="A502" s="473" t="s">
        <v>2172</v>
      </c>
      <c r="B502" s="473"/>
      <c r="C502" s="473"/>
      <c r="D502" s="473"/>
      <c r="E502" s="473"/>
      <c r="F502" s="474" t="s">
        <v>4896</v>
      </c>
      <c r="G502" s="473" t="s">
        <v>221</v>
      </c>
      <c r="H502" s="473" t="s">
        <v>259</v>
      </c>
      <c r="I502" s="478">
        <v>43830</v>
      </c>
      <c r="J502" s="473" t="s">
        <v>2312</v>
      </c>
      <c r="K502" s="473" t="s">
        <v>4897</v>
      </c>
      <c r="L502" s="473" t="s">
        <v>2314</v>
      </c>
      <c r="M502" s="473" t="s">
        <v>4898</v>
      </c>
      <c r="N502" s="473">
        <v>15.08</v>
      </c>
      <c r="O502" s="473" t="s">
        <v>10</v>
      </c>
      <c r="P502" s="473">
        <v>19.5</v>
      </c>
      <c r="Q502" s="473" t="s">
        <v>4769</v>
      </c>
      <c r="R502" s="473" t="s">
        <v>4770</v>
      </c>
      <c r="S502" s="473" t="s">
        <v>307</v>
      </c>
      <c r="T502" s="473" t="s">
        <v>2168</v>
      </c>
      <c r="U502" s="473" t="s">
        <v>2316</v>
      </c>
      <c r="V502" s="473" t="s">
        <v>61</v>
      </c>
      <c r="W502" s="473" t="s">
        <v>240</v>
      </c>
      <c r="X502" s="473" t="s">
        <v>302</v>
      </c>
      <c r="Y502" s="473">
        <v>17.7</v>
      </c>
      <c r="Z502" s="473">
        <f t="shared" si="9"/>
        <v>19.5</v>
      </c>
    </row>
    <row r="503" spans="1:26">
      <c r="A503" s="473" t="s">
        <v>2172</v>
      </c>
      <c r="B503" s="473"/>
      <c r="C503" s="473"/>
      <c r="D503" s="473"/>
      <c r="E503" s="473"/>
      <c r="F503" s="474" t="s">
        <v>4899</v>
      </c>
      <c r="G503" s="473" t="s">
        <v>221</v>
      </c>
      <c r="H503" s="473" t="s">
        <v>259</v>
      </c>
      <c r="I503" s="478">
        <v>43830</v>
      </c>
      <c r="J503" s="473" t="s">
        <v>2312</v>
      </c>
      <c r="K503" s="473" t="s">
        <v>4863</v>
      </c>
      <c r="L503" s="473" t="s">
        <v>2314</v>
      </c>
      <c r="M503" s="473" t="s">
        <v>4900</v>
      </c>
      <c r="N503" s="473">
        <v>1.93</v>
      </c>
      <c r="O503" s="473" t="s">
        <v>10</v>
      </c>
      <c r="P503" s="473">
        <v>2.5</v>
      </c>
      <c r="Q503" s="473" t="s">
        <v>4769</v>
      </c>
      <c r="R503" s="473" t="s">
        <v>4770</v>
      </c>
      <c r="S503" s="473" t="s">
        <v>307</v>
      </c>
      <c r="T503" s="473" t="s">
        <v>2168</v>
      </c>
      <c r="U503" s="473" t="s">
        <v>2316</v>
      </c>
      <c r="V503" s="473" t="s">
        <v>61</v>
      </c>
      <c r="W503" s="473" t="s">
        <v>240</v>
      </c>
      <c r="X503" s="473" t="s">
        <v>302</v>
      </c>
      <c r="Y503" s="473">
        <v>2.27</v>
      </c>
      <c r="Z503" s="473">
        <f t="shared" si="9"/>
        <v>2.5</v>
      </c>
    </row>
    <row r="504" spans="1:26">
      <c r="A504" s="473" t="s">
        <v>2172</v>
      </c>
      <c r="B504" s="473"/>
      <c r="C504" s="473"/>
      <c r="D504" s="473"/>
      <c r="E504" s="473"/>
      <c r="F504" s="474" t="s">
        <v>4901</v>
      </c>
      <c r="G504" s="473" t="s">
        <v>221</v>
      </c>
      <c r="H504" s="473" t="s">
        <v>259</v>
      </c>
      <c r="I504" s="478">
        <v>43830</v>
      </c>
      <c r="J504" s="473" t="s">
        <v>2312</v>
      </c>
      <c r="K504" s="473" t="s">
        <v>4894</v>
      </c>
      <c r="L504" s="473" t="s">
        <v>2314</v>
      </c>
      <c r="M504" s="473" t="s">
        <v>4902</v>
      </c>
      <c r="N504" s="473">
        <v>4.04</v>
      </c>
      <c r="O504" s="473" t="s">
        <v>10</v>
      </c>
      <c r="P504" s="473">
        <v>5.22</v>
      </c>
      <c r="Q504" s="473" t="s">
        <v>4769</v>
      </c>
      <c r="R504" s="473" t="s">
        <v>4770</v>
      </c>
      <c r="S504" s="473" t="s">
        <v>307</v>
      </c>
      <c r="T504" s="473" t="s">
        <v>2168</v>
      </c>
      <c r="U504" s="473" t="s">
        <v>2316</v>
      </c>
      <c r="V504" s="473" t="s">
        <v>61</v>
      </c>
      <c r="W504" s="473" t="s">
        <v>240</v>
      </c>
      <c r="X504" s="473" t="s">
        <v>302</v>
      </c>
      <c r="Y504" s="473">
        <v>4.74</v>
      </c>
      <c r="Z504" s="473">
        <f t="shared" si="9"/>
        <v>5.22</v>
      </c>
    </row>
    <row r="505" spans="1:26">
      <c r="A505" s="473" t="s">
        <v>2172</v>
      </c>
      <c r="B505" s="473"/>
      <c r="C505" s="473"/>
      <c r="D505" s="473"/>
      <c r="E505" s="473"/>
      <c r="F505" s="474" t="s">
        <v>4903</v>
      </c>
      <c r="G505" s="473" t="s">
        <v>221</v>
      </c>
      <c r="H505" s="473" t="s">
        <v>259</v>
      </c>
      <c r="I505" s="478">
        <v>43830</v>
      </c>
      <c r="J505" s="473" t="s">
        <v>2312</v>
      </c>
      <c r="K505" s="473" t="s">
        <v>4894</v>
      </c>
      <c r="L505" s="473" t="s">
        <v>2314</v>
      </c>
      <c r="M505" s="473" t="s">
        <v>4904</v>
      </c>
      <c r="N505" s="473">
        <v>77.33</v>
      </c>
      <c r="O505" s="473" t="s">
        <v>10</v>
      </c>
      <c r="P505" s="473">
        <v>100</v>
      </c>
      <c r="Q505" s="473" t="s">
        <v>4769</v>
      </c>
      <c r="R505" s="473" t="s">
        <v>4770</v>
      </c>
      <c r="S505" s="473" t="s">
        <v>307</v>
      </c>
      <c r="T505" s="473" t="s">
        <v>2168</v>
      </c>
      <c r="U505" s="473" t="s">
        <v>2316</v>
      </c>
      <c r="V505" s="473" t="s">
        <v>61</v>
      </c>
      <c r="W505" s="473" t="s">
        <v>240</v>
      </c>
      <c r="X505" s="473" t="s">
        <v>302</v>
      </c>
      <c r="Y505" s="473">
        <v>90.78</v>
      </c>
      <c r="Z505" s="473">
        <f t="shared" si="9"/>
        <v>100</v>
      </c>
    </row>
    <row r="506" spans="1:26">
      <c r="A506" s="473" t="s">
        <v>2172</v>
      </c>
      <c r="B506" s="473"/>
      <c r="C506" s="473"/>
      <c r="D506" s="473"/>
      <c r="E506" s="473"/>
      <c r="F506" s="474" t="s">
        <v>4905</v>
      </c>
      <c r="G506" s="473" t="s">
        <v>221</v>
      </c>
      <c r="H506" s="473" t="s">
        <v>259</v>
      </c>
      <c r="I506" s="478">
        <v>43830</v>
      </c>
      <c r="J506" s="473" t="s">
        <v>2312</v>
      </c>
      <c r="K506" s="473" t="s">
        <v>4906</v>
      </c>
      <c r="L506" s="473" t="s">
        <v>2314</v>
      </c>
      <c r="M506" s="473" t="s">
        <v>4907</v>
      </c>
      <c r="N506" s="473">
        <v>108.26</v>
      </c>
      <c r="O506" s="473" t="s">
        <v>10</v>
      </c>
      <c r="P506" s="473">
        <v>140</v>
      </c>
      <c r="Q506" s="473" t="s">
        <v>4769</v>
      </c>
      <c r="R506" s="473" t="s">
        <v>4770</v>
      </c>
      <c r="S506" s="473" t="s">
        <v>307</v>
      </c>
      <c r="T506" s="473" t="s">
        <v>2168</v>
      </c>
      <c r="U506" s="473" t="s">
        <v>2316</v>
      </c>
      <c r="V506" s="473" t="s">
        <v>61</v>
      </c>
      <c r="W506" s="473" t="s">
        <v>240</v>
      </c>
      <c r="X506" s="473" t="s">
        <v>302</v>
      </c>
      <c r="Y506" s="473">
        <v>127.1</v>
      </c>
      <c r="Z506" s="473">
        <f t="shared" si="9"/>
        <v>140</v>
      </c>
    </row>
    <row r="507" spans="1:26">
      <c r="A507" s="473" t="s">
        <v>2172</v>
      </c>
      <c r="B507" s="473"/>
      <c r="C507" s="473"/>
      <c r="D507" s="473"/>
      <c r="E507" s="473"/>
      <c r="F507" s="474" t="s">
        <v>4908</v>
      </c>
      <c r="G507" s="473" t="s">
        <v>221</v>
      </c>
      <c r="H507" s="473" t="s">
        <v>259</v>
      </c>
      <c r="I507" s="478">
        <v>43830</v>
      </c>
      <c r="J507" s="473" t="s">
        <v>2312</v>
      </c>
      <c r="K507" s="473" t="s">
        <v>4909</v>
      </c>
      <c r="L507" s="473" t="s">
        <v>2314</v>
      </c>
      <c r="M507" s="473" t="s">
        <v>4910</v>
      </c>
      <c r="N507" s="473">
        <v>164.28</v>
      </c>
      <c r="O507" s="473" t="s">
        <v>10</v>
      </c>
      <c r="P507" s="473">
        <v>212.45</v>
      </c>
      <c r="Q507" s="473" t="s">
        <v>4769</v>
      </c>
      <c r="R507" s="473" t="s">
        <v>4770</v>
      </c>
      <c r="S507" s="473" t="s">
        <v>307</v>
      </c>
      <c r="T507" s="473" t="s">
        <v>2168</v>
      </c>
      <c r="U507" s="473" t="s">
        <v>2316</v>
      </c>
      <c r="V507" s="473" t="s">
        <v>61</v>
      </c>
      <c r="W507" s="473" t="s">
        <v>240</v>
      </c>
      <c r="X507" s="473" t="s">
        <v>302</v>
      </c>
      <c r="Y507" s="473">
        <v>192.86</v>
      </c>
      <c r="Z507" s="473">
        <f t="shared" si="9"/>
        <v>212.45</v>
      </c>
    </row>
    <row r="508" spans="1:26">
      <c r="A508" s="473" t="s">
        <v>2172</v>
      </c>
      <c r="B508" s="473"/>
      <c r="C508" s="473"/>
      <c r="D508" s="473"/>
      <c r="E508" s="473"/>
      <c r="F508" s="474" t="s">
        <v>4911</v>
      </c>
      <c r="G508" s="473" t="s">
        <v>221</v>
      </c>
      <c r="H508" s="473" t="s">
        <v>259</v>
      </c>
      <c r="I508" s="478">
        <v>43830</v>
      </c>
      <c r="J508" s="473" t="s">
        <v>2312</v>
      </c>
      <c r="K508" s="473" t="s">
        <v>4912</v>
      </c>
      <c r="L508" s="473" t="s">
        <v>2314</v>
      </c>
      <c r="M508" s="473" t="s">
        <v>4913</v>
      </c>
      <c r="N508" s="473">
        <v>27.32</v>
      </c>
      <c r="O508" s="473" t="s">
        <v>10</v>
      </c>
      <c r="P508" s="473">
        <v>35.33</v>
      </c>
      <c r="Q508" s="473" t="s">
        <v>4769</v>
      </c>
      <c r="R508" s="473" t="s">
        <v>4770</v>
      </c>
      <c r="S508" s="473" t="s">
        <v>307</v>
      </c>
      <c r="T508" s="473" t="s">
        <v>2168</v>
      </c>
      <c r="U508" s="473" t="s">
        <v>2316</v>
      </c>
      <c r="V508" s="473" t="s">
        <v>61</v>
      </c>
      <c r="W508" s="473" t="s">
        <v>240</v>
      </c>
      <c r="X508" s="473" t="s">
        <v>302</v>
      </c>
      <c r="Y508" s="473">
        <v>32.07</v>
      </c>
      <c r="Z508" s="473">
        <f t="shared" si="9"/>
        <v>35.33</v>
      </c>
    </row>
    <row r="509" spans="1:26">
      <c r="A509" s="473" t="s">
        <v>2172</v>
      </c>
      <c r="B509" s="473"/>
      <c r="C509" s="473"/>
      <c r="D509" s="473"/>
      <c r="E509" s="473"/>
      <c r="F509" s="474" t="s">
        <v>4914</v>
      </c>
      <c r="G509" s="473" t="s">
        <v>221</v>
      </c>
      <c r="H509" s="473" t="s">
        <v>259</v>
      </c>
      <c r="I509" s="478">
        <v>43830</v>
      </c>
      <c r="J509" s="473" t="s">
        <v>2312</v>
      </c>
      <c r="K509" s="473" t="s">
        <v>4912</v>
      </c>
      <c r="L509" s="473" t="s">
        <v>2314</v>
      </c>
      <c r="M509" s="473" t="s">
        <v>4915</v>
      </c>
      <c r="N509" s="473">
        <v>170.73</v>
      </c>
      <c r="O509" s="473" t="s">
        <v>10</v>
      </c>
      <c r="P509" s="473">
        <v>220.8</v>
      </c>
      <c r="Q509" s="473" t="s">
        <v>4769</v>
      </c>
      <c r="R509" s="473" t="s">
        <v>4770</v>
      </c>
      <c r="S509" s="473" t="s">
        <v>307</v>
      </c>
      <c r="T509" s="473" t="s">
        <v>2168</v>
      </c>
      <c r="U509" s="473" t="s">
        <v>2316</v>
      </c>
      <c r="V509" s="473" t="s">
        <v>61</v>
      </c>
      <c r="W509" s="473" t="s">
        <v>240</v>
      </c>
      <c r="X509" s="473" t="s">
        <v>302</v>
      </c>
      <c r="Y509" s="473">
        <v>200.43</v>
      </c>
      <c r="Z509" s="473">
        <f t="shared" si="9"/>
        <v>220.8</v>
      </c>
    </row>
    <row r="510" spans="1:26">
      <c r="A510" s="473" t="s">
        <v>2172</v>
      </c>
      <c r="B510" s="473"/>
      <c r="C510" s="473"/>
      <c r="D510" s="473"/>
      <c r="E510" s="473"/>
      <c r="F510" s="474" t="s">
        <v>4916</v>
      </c>
      <c r="G510" s="473" t="s">
        <v>221</v>
      </c>
      <c r="H510" s="473" t="s">
        <v>259</v>
      </c>
      <c r="I510" s="478">
        <v>43830</v>
      </c>
      <c r="J510" s="473" t="s">
        <v>2312</v>
      </c>
      <c r="K510" s="473" t="s">
        <v>4912</v>
      </c>
      <c r="L510" s="473" t="s">
        <v>2314</v>
      </c>
      <c r="M510" s="473" t="s">
        <v>4917</v>
      </c>
      <c r="N510" s="473">
        <v>2.27</v>
      </c>
      <c r="O510" s="473" t="s">
        <v>10</v>
      </c>
      <c r="P510" s="473">
        <v>2.94</v>
      </c>
      <c r="Q510" s="473" t="s">
        <v>4769</v>
      </c>
      <c r="R510" s="473" t="s">
        <v>4770</v>
      </c>
      <c r="S510" s="473" t="s">
        <v>307</v>
      </c>
      <c r="T510" s="473" t="s">
        <v>2168</v>
      </c>
      <c r="U510" s="473" t="s">
        <v>2316</v>
      </c>
      <c r="V510" s="473" t="s">
        <v>61</v>
      </c>
      <c r="W510" s="473" t="s">
        <v>240</v>
      </c>
      <c r="X510" s="473" t="s">
        <v>302</v>
      </c>
      <c r="Y510" s="473">
        <v>2.66</v>
      </c>
      <c r="Z510" s="473">
        <f t="shared" si="9"/>
        <v>2.94</v>
      </c>
    </row>
    <row r="511" spans="1:26">
      <c r="A511" s="473" t="s">
        <v>2172</v>
      </c>
      <c r="B511" s="473"/>
      <c r="C511" s="473"/>
      <c r="D511" s="473"/>
      <c r="E511" s="473"/>
      <c r="F511" s="474" t="s">
        <v>4918</v>
      </c>
      <c r="G511" s="473" t="s">
        <v>221</v>
      </c>
      <c r="H511" s="473" t="s">
        <v>259</v>
      </c>
      <c r="I511" s="478">
        <v>43830</v>
      </c>
      <c r="J511" s="473" t="s">
        <v>2312</v>
      </c>
      <c r="K511" s="473" t="s">
        <v>4919</v>
      </c>
      <c r="L511" s="473" t="s">
        <v>2314</v>
      </c>
      <c r="M511" s="473" t="s">
        <v>4920</v>
      </c>
      <c r="N511" s="473">
        <v>12.14</v>
      </c>
      <c r="O511" s="473" t="s">
        <v>10</v>
      </c>
      <c r="P511" s="473">
        <v>15.7</v>
      </c>
      <c r="Q511" s="473" t="s">
        <v>4769</v>
      </c>
      <c r="R511" s="473" t="s">
        <v>4770</v>
      </c>
      <c r="S511" s="473" t="s">
        <v>307</v>
      </c>
      <c r="T511" s="473" t="s">
        <v>2168</v>
      </c>
      <c r="U511" s="473" t="s">
        <v>2316</v>
      </c>
      <c r="V511" s="473" t="s">
        <v>61</v>
      </c>
      <c r="W511" s="473" t="s">
        <v>240</v>
      </c>
      <c r="X511" s="473" t="s">
        <v>302</v>
      </c>
      <c r="Y511" s="473">
        <v>14.25</v>
      </c>
      <c r="Z511" s="473">
        <f t="shared" si="9"/>
        <v>15.7</v>
      </c>
    </row>
    <row r="512" spans="1:26">
      <c r="A512" s="473" t="s">
        <v>2172</v>
      </c>
      <c r="B512" s="473"/>
      <c r="C512" s="473"/>
      <c r="D512" s="473"/>
      <c r="E512" s="473"/>
      <c r="F512" s="474" t="s">
        <v>4921</v>
      </c>
      <c r="G512" s="473" t="s">
        <v>221</v>
      </c>
      <c r="H512" s="473" t="s">
        <v>259</v>
      </c>
      <c r="I512" s="478">
        <v>43830</v>
      </c>
      <c r="J512" s="473" t="s">
        <v>2312</v>
      </c>
      <c r="K512" s="473" t="s">
        <v>4922</v>
      </c>
      <c r="L512" s="473" t="s">
        <v>2314</v>
      </c>
      <c r="M512" s="473" t="s">
        <v>4923</v>
      </c>
      <c r="N512" s="473">
        <v>77.33</v>
      </c>
      <c r="O512" s="473" t="s">
        <v>10</v>
      </c>
      <c r="P512" s="473">
        <v>100</v>
      </c>
      <c r="Q512" s="473" t="s">
        <v>4769</v>
      </c>
      <c r="R512" s="473" t="s">
        <v>4770</v>
      </c>
      <c r="S512" s="473" t="s">
        <v>307</v>
      </c>
      <c r="T512" s="473" t="s">
        <v>2168</v>
      </c>
      <c r="U512" s="473" t="s">
        <v>2316</v>
      </c>
      <c r="V512" s="473" t="s">
        <v>61</v>
      </c>
      <c r="W512" s="473" t="s">
        <v>240</v>
      </c>
      <c r="X512" s="473" t="s">
        <v>302</v>
      </c>
      <c r="Y512" s="473">
        <v>90.78</v>
      </c>
      <c r="Z512" s="473">
        <f t="shared" si="9"/>
        <v>100</v>
      </c>
    </row>
    <row r="513" spans="1:26">
      <c r="A513" s="473" t="s">
        <v>2172</v>
      </c>
      <c r="B513" s="473"/>
      <c r="C513" s="473"/>
      <c r="D513" s="473"/>
      <c r="E513" s="473"/>
      <c r="F513" s="474" t="s">
        <v>4924</v>
      </c>
      <c r="G513" s="473" t="s">
        <v>221</v>
      </c>
      <c r="H513" s="473" t="s">
        <v>259</v>
      </c>
      <c r="I513" s="478">
        <v>43830</v>
      </c>
      <c r="J513" s="473" t="s">
        <v>2312</v>
      </c>
      <c r="K513" s="473" t="s">
        <v>4925</v>
      </c>
      <c r="L513" s="473" t="s">
        <v>2314</v>
      </c>
      <c r="M513" s="473" t="s">
        <v>4926</v>
      </c>
      <c r="N513" s="473">
        <v>47.04</v>
      </c>
      <c r="O513" s="473" t="s">
        <v>10</v>
      </c>
      <c r="P513" s="473">
        <v>60.84</v>
      </c>
      <c r="Q513" s="473" t="s">
        <v>4769</v>
      </c>
      <c r="R513" s="473" t="s">
        <v>4770</v>
      </c>
      <c r="S513" s="473" t="s">
        <v>307</v>
      </c>
      <c r="T513" s="473" t="s">
        <v>2168</v>
      </c>
      <c r="U513" s="473" t="s">
        <v>2316</v>
      </c>
      <c r="V513" s="473" t="s">
        <v>61</v>
      </c>
      <c r="W513" s="473" t="s">
        <v>240</v>
      </c>
      <c r="X513" s="473" t="s">
        <v>302</v>
      </c>
      <c r="Y513" s="473">
        <v>55.22</v>
      </c>
      <c r="Z513" s="473">
        <f t="shared" si="9"/>
        <v>60.84</v>
      </c>
    </row>
    <row r="514" spans="1:26">
      <c r="A514" s="473" t="s">
        <v>2172</v>
      </c>
      <c r="B514" s="473"/>
      <c r="C514" s="473"/>
      <c r="D514" s="473"/>
      <c r="E514" s="473"/>
      <c r="F514" s="474" t="s">
        <v>4927</v>
      </c>
      <c r="G514" s="473" t="s">
        <v>221</v>
      </c>
      <c r="H514" s="473" t="s">
        <v>259</v>
      </c>
      <c r="I514" s="478">
        <v>43830</v>
      </c>
      <c r="J514" s="473" t="s">
        <v>2312</v>
      </c>
      <c r="K514" s="473" t="s">
        <v>4928</v>
      </c>
      <c r="L514" s="473" t="s">
        <v>2314</v>
      </c>
      <c r="M514" s="473" t="s">
        <v>4929</v>
      </c>
      <c r="N514" s="473">
        <v>128.97999999999999</v>
      </c>
      <c r="O514" s="473" t="s">
        <v>10</v>
      </c>
      <c r="P514" s="473">
        <v>166.8</v>
      </c>
      <c r="Q514" s="473" t="s">
        <v>4769</v>
      </c>
      <c r="R514" s="473" t="s">
        <v>4770</v>
      </c>
      <c r="S514" s="473" t="s">
        <v>307</v>
      </c>
      <c r="T514" s="473" t="s">
        <v>2168</v>
      </c>
      <c r="U514" s="473" t="s">
        <v>2316</v>
      </c>
      <c r="V514" s="473" t="s">
        <v>61</v>
      </c>
      <c r="W514" s="473" t="s">
        <v>240</v>
      </c>
      <c r="X514" s="473" t="s">
        <v>302</v>
      </c>
      <c r="Y514" s="473">
        <v>151.41999999999999</v>
      </c>
      <c r="Z514" s="473">
        <f t="shared" si="9"/>
        <v>166.8</v>
      </c>
    </row>
    <row r="515" spans="1:26">
      <c r="A515" s="473" t="s">
        <v>2172</v>
      </c>
      <c r="B515" s="473"/>
      <c r="C515" s="473"/>
      <c r="D515" s="473"/>
      <c r="E515" s="473"/>
      <c r="F515" s="474" t="s">
        <v>4930</v>
      </c>
      <c r="G515" s="473" t="s">
        <v>221</v>
      </c>
      <c r="H515" s="473" t="s">
        <v>259</v>
      </c>
      <c r="I515" s="478">
        <v>43830</v>
      </c>
      <c r="J515" s="473" t="s">
        <v>2312</v>
      </c>
      <c r="K515" s="473" t="s">
        <v>4931</v>
      </c>
      <c r="L515" s="473" t="s">
        <v>2314</v>
      </c>
      <c r="M515" s="473" t="s">
        <v>4932</v>
      </c>
      <c r="N515" s="473">
        <v>18.559999999999999</v>
      </c>
      <c r="O515" s="473" t="s">
        <v>10</v>
      </c>
      <c r="P515" s="473">
        <v>24</v>
      </c>
      <c r="Q515" s="473" t="s">
        <v>4769</v>
      </c>
      <c r="R515" s="473" t="s">
        <v>4770</v>
      </c>
      <c r="S515" s="473" t="s">
        <v>307</v>
      </c>
      <c r="T515" s="473" t="s">
        <v>2168</v>
      </c>
      <c r="U515" s="473" t="s">
        <v>2316</v>
      </c>
      <c r="V515" s="473" t="s">
        <v>61</v>
      </c>
      <c r="W515" s="473" t="s">
        <v>240</v>
      </c>
      <c r="X515" s="473" t="s">
        <v>302</v>
      </c>
      <c r="Y515" s="473">
        <v>21.79</v>
      </c>
      <c r="Z515" s="473">
        <f t="shared" si="9"/>
        <v>24</v>
      </c>
    </row>
    <row r="516" spans="1:26">
      <c r="A516" s="473" t="s">
        <v>2172</v>
      </c>
      <c r="B516" s="473"/>
      <c r="C516" s="473"/>
      <c r="D516" s="473"/>
      <c r="E516" s="473"/>
      <c r="F516" s="474" t="s">
        <v>4933</v>
      </c>
      <c r="G516" s="473" t="s">
        <v>221</v>
      </c>
      <c r="H516" s="473" t="s">
        <v>259</v>
      </c>
      <c r="I516" s="478">
        <v>43830</v>
      </c>
      <c r="J516" s="473" t="s">
        <v>2312</v>
      </c>
      <c r="K516" s="473" t="s">
        <v>4934</v>
      </c>
      <c r="L516" s="473" t="s">
        <v>2314</v>
      </c>
      <c r="M516" s="473" t="s">
        <v>4935</v>
      </c>
      <c r="N516" s="473">
        <v>340.23</v>
      </c>
      <c r="O516" s="473" t="s">
        <v>10</v>
      </c>
      <c r="P516" s="473">
        <v>440</v>
      </c>
      <c r="Q516" s="473" t="s">
        <v>4769</v>
      </c>
      <c r="R516" s="473" t="s">
        <v>4770</v>
      </c>
      <c r="S516" s="473" t="s">
        <v>307</v>
      </c>
      <c r="T516" s="473" t="s">
        <v>2168</v>
      </c>
      <c r="U516" s="473" t="s">
        <v>2316</v>
      </c>
      <c r="V516" s="473" t="s">
        <v>61</v>
      </c>
      <c r="W516" s="473" t="s">
        <v>240</v>
      </c>
      <c r="X516" s="473" t="s">
        <v>302</v>
      </c>
      <c r="Y516" s="473">
        <v>399.42</v>
      </c>
      <c r="Z516" s="473">
        <f t="shared" si="9"/>
        <v>440</v>
      </c>
    </row>
    <row r="517" spans="1:26">
      <c r="A517" s="473" t="s">
        <v>2172</v>
      </c>
      <c r="B517" s="473"/>
      <c r="C517" s="473"/>
      <c r="D517" s="473"/>
      <c r="E517" s="473"/>
      <c r="F517" s="474" t="s">
        <v>4936</v>
      </c>
      <c r="G517" s="473" t="s">
        <v>221</v>
      </c>
      <c r="H517" s="473" t="s">
        <v>259</v>
      </c>
      <c r="I517" s="478">
        <v>43830</v>
      </c>
      <c r="J517" s="473" t="s">
        <v>2312</v>
      </c>
      <c r="K517" s="473" t="s">
        <v>4912</v>
      </c>
      <c r="L517" s="473" t="s">
        <v>2314</v>
      </c>
      <c r="M517" s="473" t="s">
        <v>4937</v>
      </c>
      <c r="N517" s="473">
        <v>28.88</v>
      </c>
      <c r="O517" s="473" t="s">
        <v>10</v>
      </c>
      <c r="P517" s="473">
        <v>37.35</v>
      </c>
      <c r="Q517" s="473" t="s">
        <v>4769</v>
      </c>
      <c r="R517" s="473" t="s">
        <v>4770</v>
      </c>
      <c r="S517" s="473" t="s">
        <v>307</v>
      </c>
      <c r="T517" s="473" t="s">
        <v>2168</v>
      </c>
      <c r="U517" s="473" t="s">
        <v>2316</v>
      </c>
      <c r="V517" s="473" t="s">
        <v>61</v>
      </c>
      <c r="W517" s="473" t="s">
        <v>240</v>
      </c>
      <c r="X517" s="473" t="s">
        <v>302</v>
      </c>
      <c r="Y517" s="473">
        <v>33.9</v>
      </c>
      <c r="Z517" s="473">
        <f t="shared" si="9"/>
        <v>37.35</v>
      </c>
    </row>
    <row r="518" spans="1:26">
      <c r="A518" s="473" t="s">
        <v>2172</v>
      </c>
      <c r="B518" s="473"/>
      <c r="C518" s="473"/>
      <c r="D518" s="473"/>
      <c r="E518" s="473"/>
      <c r="F518" s="474" t="s">
        <v>4938</v>
      </c>
      <c r="G518" s="473" t="s">
        <v>221</v>
      </c>
      <c r="H518" s="473" t="s">
        <v>259</v>
      </c>
      <c r="I518" s="478">
        <v>43830</v>
      </c>
      <c r="J518" s="473" t="s">
        <v>2312</v>
      </c>
      <c r="K518" s="473" t="s">
        <v>4912</v>
      </c>
      <c r="L518" s="473" t="s">
        <v>2314</v>
      </c>
      <c r="M518" s="473" t="s">
        <v>4939</v>
      </c>
      <c r="N518" s="473">
        <v>4.62</v>
      </c>
      <c r="O518" s="473" t="s">
        <v>10</v>
      </c>
      <c r="P518" s="473">
        <v>5.98</v>
      </c>
      <c r="Q518" s="473" t="s">
        <v>4769</v>
      </c>
      <c r="R518" s="473" t="s">
        <v>4770</v>
      </c>
      <c r="S518" s="473" t="s">
        <v>307</v>
      </c>
      <c r="T518" s="473" t="s">
        <v>2168</v>
      </c>
      <c r="U518" s="473" t="s">
        <v>2316</v>
      </c>
      <c r="V518" s="473" t="s">
        <v>61</v>
      </c>
      <c r="W518" s="473" t="s">
        <v>240</v>
      </c>
      <c r="X518" s="473" t="s">
        <v>302</v>
      </c>
      <c r="Y518" s="473">
        <v>5.42</v>
      </c>
      <c r="Z518" s="473">
        <f t="shared" si="9"/>
        <v>5.98</v>
      </c>
    </row>
    <row r="519" spans="1:26">
      <c r="A519" s="473" t="s">
        <v>2172</v>
      </c>
      <c r="B519" s="473"/>
      <c r="C519" s="473"/>
      <c r="D519" s="473"/>
      <c r="E519" s="473"/>
      <c r="F519" s="474" t="s">
        <v>4940</v>
      </c>
      <c r="G519" s="473" t="s">
        <v>221</v>
      </c>
      <c r="H519" s="473" t="s">
        <v>259</v>
      </c>
      <c r="I519" s="478">
        <v>43830</v>
      </c>
      <c r="J519" s="473" t="s">
        <v>2312</v>
      </c>
      <c r="K519" s="473" t="s">
        <v>4912</v>
      </c>
      <c r="L519" s="473" t="s">
        <v>2314</v>
      </c>
      <c r="M519" s="473" t="s">
        <v>4941</v>
      </c>
      <c r="N519" s="473">
        <v>1.45</v>
      </c>
      <c r="O519" s="473" t="s">
        <v>10</v>
      </c>
      <c r="P519" s="473">
        <v>1.87</v>
      </c>
      <c r="Q519" s="473" t="s">
        <v>4769</v>
      </c>
      <c r="R519" s="473" t="s">
        <v>4770</v>
      </c>
      <c r="S519" s="473" t="s">
        <v>307</v>
      </c>
      <c r="T519" s="473" t="s">
        <v>2168</v>
      </c>
      <c r="U519" s="473" t="s">
        <v>2316</v>
      </c>
      <c r="V519" s="473" t="s">
        <v>61</v>
      </c>
      <c r="W519" s="473" t="s">
        <v>240</v>
      </c>
      <c r="X519" s="473" t="s">
        <v>302</v>
      </c>
      <c r="Y519" s="473">
        <v>1.7</v>
      </c>
      <c r="Z519" s="473">
        <f t="shared" si="9"/>
        <v>1.87</v>
      </c>
    </row>
    <row r="520" spans="1:26">
      <c r="A520" s="473" t="s">
        <v>2172</v>
      </c>
      <c r="B520" s="473"/>
      <c r="C520" s="473"/>
      <c r="D520" s="473"/>
      <c r="E520" s="473"/>
      <c r="F520" s="474" t="s">
        <v>4942</v>
      </c>
      <c r="G520" s="473" t="s">
        <v>221</v>
      </c>
      <c r="H520" s="473" t="s">
        <v>259</v>
      </c>
      <c r="I520" s="478">
        <v>43830</v>
      </c>
      <c r="J520" s="473" t="s">
        <v>2312</v>
      </c>
      <c r="K520" s="473" t="s">
        <v>4912</v>
      </c>
      <c r="L520" s="473" t="s">
        <v>2314</v>
      </c>
      <c r="M520" s="473" t="s">
        <v>4943</v>
      </c>
      <c r="N520" s="473">
        <v>9.0500000000000007</v>
      </c>
      <c r="O520" s="473" t="s">
        <v>10</v>
      </c>
      <c r="P520" s="473">
        <v>11.7</v>
      </c>
      <c r="Q520" s="473" t="s">
        <v>4769</v>
      </c>
      <c r="R520" s="473" t="s">
        <v>4770</v>
      </c>
      <c r="S520" s="473" t="s">
        <v>307</v>
      </c>
      <c r="T520" s="473" t="s">
        <v>2168</v>
      </c>
      <c r="U520" s="473" t="s">
        <v>2316</v>
      </c>
      <c r="V520" s="473" t="s">
        <v>61</v>
      </c>
      <c r="W520" s="473" t="s">
        <v>240</v>
      </c>
      <c r="X520" s="473" t="s">
        <v>302</v>
      </c>
      <c r="Y520" s="473">
        <v>10.62</v>
      </c>
      <c r="Z520" s="473">
        <f t="shared" si="9"/>
        <v>11.7</v>
      </c>
    </row>
    <row r="521" spans="1:26">
      <c r="A521" s="473" t="s">
        <v>2172</v>
      </c>
      <c r="B521" s="473"/>
      <c r="C521" s="473"/>
      <c r="D521" s="473"/>
      <c r="E521" s="473"/>
      <c r="F521" s="474" t="s">
        <v>4944</v>
      </c>
      <c r="G521" s="473" t="s">
        <v>221</v>
      </c>
      <c r="H521" s="473" t="s">
        <v>259</v>
      </c>
      <c r="I521" s="478">
        <v>43830</v>
      </c>
      <c r="J521" s="473" t="s">
        <v>2312</v>
      </c>
      <c r="K521" s="473" t="s">
        <v>4945</v>
      </c>
      <c r="L521" s="473" t="s">
        <v>2314</v>
      </c>
      <c r="M521" s="473" t="s">
        <v>4946</v>
      </c>
      <c r="N521" s="473">
        <v>927.9</v>
      </c>
      <c r="O521" s="473" t="s">
        <v>10</v>
      </c>
      <c r="P521" s="473">
        <v>1200</v>
      </c>
      <c r="Q521" s="473" t="s">
        <v>350</v>
      </c>
      <c r="R521" s="473" t="s">
        <v>2249</v>
      </c>
      <c r="S521" s="473" t="s">
        <v>307</v>
      </c>
      <c r="T521" s="473" t="s">
        <v>2168</v>
      </c>
      <c r="U521" s="473" t="s">
        <v>2316</v>
      </c>
      <c r="V521" s="473" t="s">
        <v>61</v>
      </c>
      <c r="W521" s="473" t="s">
        <v>240</v>
      </c>
      <c r="X521" s="473" t="s">
        <v>302</v>
      </c>
      <c r="Y521" s="473">
        <v>1089.3399999999999</v>
      </c>
      <c r="Z521" s="473">
        <f t="shared" si="9"/>
        <v>1200</v>
      </c>
    </row>
    <row r="522" spans="1:26">
      <c r="A522" s="473" t="s">
        <v>2172</v>
      </c>
      <c r="B522" s="473"/>
      <c r="C522" s="473"/>
      <c r="D522" s="473"/>
      <c r="E522" s="473"/>
      <c r="F522" s="474" t="s">
        <v>4947</v>
      </c>
      <c r="G522" s="473" t="s">
        <v>221</v>
      </c>
      <c r="H522" s="473" t="s">
        <v>259</v>
      </c>
      <c r="I522" s="478">
        <v>43830</v>
      </c>
      <c r="J522" s="473" t="s">
        <v>2312</v>
      </c>
      <c r="K522" s="473" t="s">
        <v>4945</v>
      </c>
      <c r="L522" s="473" t="s">
        <v>2314</v>
      </c>
      <c r="M522" s="473" t="s">
        <v>4948</v>
      </c>
      <c r="N522" s="473">
        <v>927.9</v>
      </c>
      <c r="O522" s="473" t="s">
        <v>10</v>
      </c>
      <c r="P522" s="473">
        <v>1200</v>
      </c>
      <c r="Q522" s="473" t="s">
        <v>350</v>
      </c>
      <c r="R522" s="473" t="s">
        <v>2249</v>
      </c>
      <c r="S522" s="473" t="s">
        <v>307</v>
      </c>
      <c r="T522" s="473" t="s">
        <v>2168</v>
      </c>
      <c r="U522" s="473" t="s">
        <v>2316</v>
      </c>
      <c r="V522" s="473" t="s">
        <v>61</v>
      </c>
      <c r="W522" s="473" t="s">
        <v>240</v>
      </c>
      <c r="X522" s="473" t="s">
        <v>302</v>
      </c>
      <c r="Y522" s="473">
        <v>1089.3399999999999</v>
      </c>
      <c r="Z522" s="473">
        <f t="shared" si="9"/>
        <v>1200</v>
      </c>
    </row>
    <row r="523" spans="1:26">
      <c r="A523" s="473" t="s">
        <v>2172</v>
      </c>
      <c r="B523" s="473"/>
      <c r="C523" s="473"/>
      <c r="D523" s="473"/>
      <c r="E523" s="473"/>
      <c r="F523" s="474" t="s">
        <v>4949</v>
      </c>
      <c r="G523" s="473" t="s">
        <v>221</v>
      </c>
      <c r="H523" s="473" t="s">
        <v>259</v>
      </c>
      <c r="I523" s="478">
        <v>43830</v>
      </c>
      <c r="J523" s="473" t="s">
        <v>2312</v>
      </c>
      <c r="K523" s="473" t="s">
        <v>4945</v>
      </c>
      <c r="L523" s="473" t="s">
        <v>2314</v>
      </c>
      <c r="M523" s="473" t="s">
        <v>4948</v>
      </c>
      <c r="N523" s="473">
        <v>340.23</v>
      </c>
      <c r="O523" s="473" t="s">
        <v>10</v>
      </c>
      <c r="P523" s="473">
        <v>440</v>
      </c>
      <c r="Q523" s="473" t="s">
        <v>350</v>
      </c>
      <c r="R523" s="473" t="s">
        <v>2249</v>
      </c>
      <c r="S523" s="473" t="s">
        <v>307</v>
      </c>
      <c r="T523" s="473" t="s">
        <v>2168</v>
      </c>
      <c r="U523" s="473" t="s">
        <v>2316</v>
      </c>
      <c r="V523" s="473" t="s">
        <v>61</v>
      </c>
      <c r="W523" s="473" t="s">
        <v>240</v>
      </c>
      <c r="X523" s="473" t="s">
        <v>302</v>
      </c>
      <c r="Y523" s="473">
        <v>399.42</v>
      </c>
      <c r="Z523" s="473">
        <f t="shared" si="9"/>
        <v>440</v>
      </c>
    </row>
    <row r="524" spans="1:26">
      <c r="A524" s="473" t="s">
        <v>2172</v>
      </c>
      <c r="B524" s="473"/>
      <c r="C524" s="473"/>
      <c r="D524" s="473"/>
      <c r="E524" s="473"/>
      <c r="F524" s="474" t="s">
        <v>4950</v>
      </c>
      <c r="G524" s="473" t="s">
        <v>221</v>
      </c>
      <c r="H524" s="473" t="s">
        <v>259</v>
      </c>
      <c r="I524" s="478">
        <v>43830</v>
      </c>
      <c r="J524" s="473" t="s">
        <v>2312</v>
      </c>
      <c r="K524" s="473" t="s">
        <v>4951</v>
      </c>
      <c r="L524" s="473" t="s">
        <v>2314</v>
      </c>
      <c r="M524" s="473" t="s">
        <v>4952</v>
      </c>
      <c r="N524" s="473">
        <v>278.37</v>
      </c>
      <c r="O524" s="473" t="s">
        <v>10</v>
      </c>
      <c r="P524" s="473">
        <v>360</v>
      </c>
      <c r="Q524" s="473" t="s">
        <v>350</v>
      </c>
      <c r="R524" s="473" t="s">
        <v>2249</v>
      </c>
      <c r="S524" s="473" t="s">
        <v>307</v>
      </c>
      <c r="T524" s="473" t="s">
        <v>2168</v>
      </c>
      <c r="U524" s="473" t="s">
        <v>2316</v>
      </c>
      <c r="V524" s="473" t="s">
        <v>61</v>
      </c>
      <c r="W524" s="473" t="s">
        <v>240</v>
      </c>
      <c r="X524" s="473" t="s">
        <v>302</v>
      </c>
      <c r="Y524" s="473">
        <v>326.8</v>
      </c>
      <c r="Z524" s="473">
        <f t="shared" si="9"/>
        <v>360</v>
      </c>
    </row>
    <row r="525" spans="1:26">
      <c r="A525" s="473" t="s">
        <v>2172</v>
      </c>
      <c r="B525" s="473"/>
      <c r="C525" s="473"/>
      <c r="D525" s="473"/>
      <c r="E525" s="473"/>
      <c r="F525" s="474" t="s">
        <v>4953</v>
      </c>
      <c r="G525" s="473" t="s">
        <v>221</v>
      </c>
      <c r="H525" s="473" t="s">
        <v>259</v>
      </c>
      <c r="I525" s="478">
        <v>43830</v>
      </c>
      <c r="J525" s="473" t="s">
        <v>2312</v>
      </c>
      <c r="K525" s="473" t="s">
        <v>4951</v>
      </c>
      <c r="L525" s="473" t="s">
        <v>2314</v>
      </c>
      <c r="M525" s="473" t="s">
        <v>4954</v>
      </c>
      <c r="N525" s="473">
        <v>278.37</v>
      </c>
      <c r="O525" s="473" t="s">
        <v>10</v>
      </c>
      <c r="P525" s="473">
        <v>360</v>
      </c>
      <c r="Q525" s="473" t="s">
        <v>350</v>
      </c>
      <c r="R525" s="473" t="s">
        <v>2249</v>
      </c>
      <c r="S525" s="473" t="s">
        <v>307</v>
      </c>
      <c r="T525" s="473" t="s">
        <v>2168</v>
      </c>
      <c r="U525" s="473" t="s">
        <v>2316</v>
      </c>
      <c r="V525" s="473" t="s">
        <v>61</v>
      </c>
      <c r="W525" s="473" t="s">
        <v>240</v>
      </c>
      <c r="X525" s="473" t="s">
        <v>302</v>
      </c>
      <c r="Y525" s="473">
        <v>326.8</v>
      </c>
      <c r="Z525" s="473">
        <f t="shared" si="9"/>
        <v>360</v>
      </c>
    </row>
    <row r="526" spans="1:26">
      <c r="A526" s="473" t="s">
        <v>2172</v>
      </c>
      <c r="B526" s="473"/>
      <c r="C526" s="473"/>
      <c r="D526" s="473"/>
      <c r="E526" s="473"/>
      <c r="F526" s="474" t="s">
        <v>4955</v>
      </c>
      <c r="G526" s="473" t="s">
        <v>221</v>
      </c>
      <c r="H526" s="473" t="s">
        <v>259</v>
      </c>
      <c r="I526" s="478">
        <v>43830</v>
      </c>
      <c r="J526" s="473" t="s">
        <v>2312</v>
      </c>
      <c r="K526" s="473" t="s">
        <v>4956</v>
      </c>
      <c r="L526" s="473" t="s">
        <v>2314</v>
      </c>
      <c r="M526" s="473" t="s">
        <v>4957</v>
      </c>
      <c r="N526" s="473">
        <v>378.89</v>
      </c>
      <c r="O526" s="473" t="s">
        <v>10</v>
      </c>
      <c r="P526" s="473">
        <v>490</v>
      </c>
      <c r="Q526" s="473" t="s">
        <v>350</v>
      </c>
      <c r="R526" s="473" t="s">
        <v>2249</v>
      </c>
      <c r="S526" s="473" t="s">
        <v>307</v>
      </c>
      <c r="T526" s="473" t="s">
        <v>2168</v>
      </c>
      <c r="U526" s="473" t="s">
        <v>2316</v>
      </c>
      <c r="V526" s="473" t="s">
        <v>61</v>
      </c>
      <c r="W526" s="473" t="s">
        <v>240</v>
      </c>
      <c r="X526" s="473" t="s">
        <v>302</v>
      </c>
      <c r="Y526" s="473">
        <v>444.81</v>
      </c>
      <c r="Z526" s="473">
        <f t="shared" si="9"/>
        <v>490</v>
      </c>
    </row>
    <row r="527" spans="1:26">
      <c r="A527" s="473" t="s">
        <v>2172</v>
      </c>
      <c r="B527" s="473"/>
      <c r="C527" s="473"/>
      <c r="D527" s="473"/>
      <c r="E527" s="473"/>
      <c r="F527" s="474" t="s">
        <v>4958</v>
      </c>
      <c r="G527" s="473" t="s">
        <v>221</v>
      </c>
      <c r="H527" s="473" t="s">
        <v>259</v>
      </c>
      <c r="I527" s="478">
        <v>43830</v>
      </c>
      <c r="J527" s="473" t="s">
        <v>2312</v>
      </c>
      <c r="K527" s="473" t="s">
        <v>4912</v>
      </c>
      <c r="L527" s="473" t="s">
        <v>2314</v>
      </c>
      <c r="M527" s="473" t="s">
        <v>4959</v>
      </c>
      <c r="N527" s="473">
        <v>20.88</v>
      </c>
      <c r="O527" s="473" t="s">
        <v>10</v>
      </c>
      <c r="P527" s="473">
        <v>27</v>
      </c>
      <c r="Q527" s="473" t="s">
        <v>4769</v>
      </c>
      <c r="R527" s="473" t="s">
        <v>4770</v>
      </c>
      <c r="S527" s="473" t="s">
        <v>307</v>
      </c>
      <c r="T527" s="473" t="s">
        <v>2168</v>
      </c>
      <c r="U527" s="473" t="s">
        <v>2316</v>
      </c>
      <c r="V527" s="473" t="s">
        <v>61</v>
      </c>
      <c r="W527" s="473" t="s">
        <v>240</v>
      </c>
      <c r="X527" s="473" t="s">
        <v>302</v>
      </c>
      <c r="Y527" s="473">
        <v>24.51</v>
      </c>
      <c r="Z527" s="473">
        <f t="shared" si="9"/>
        <v>27</v>
      </c>
    </row>
    <row r="528" spans="1:26">
      <c r="A528" s="473" t="s">
        <v>2172</v>
      </c>
      <c r="B528" s="473"/>
      <c r="C528" s="473"/>
      <c r="D528" s="473"/>
      <c r="E528" s="473"/>
      <c r="F528" s="474" t="s">
        <v>4960</v>
      </c>
      <c r="G528" s="473" t="s">
        <v>221</v>
      </c>
      <c r="H528" s="473" t="s">
        <v>259</v>
      </c>
      <c r="I528" s="478">
        <v>43830</v>
      </c>
      <c r="J528" s="473" t="s">
        <v>2312</v>
      </c>
      <c r="K528" s="473" t="s">
        <v>4912</v>
      </c>
      <c r="L528" s="473" t="s">
        <v>2314</v>
      </c>
      <c r="M528" s="473" t="s">
        <v>4961</v>
      </c>
      <c r="N528" s="473">
        <v>3.34</v>
      </c>
      <c r="O528" s="473" t="s">
        <v>10</v>
      </c>
      <c r="P528" s="473">
        <v>4.32</v>
      </c>
      <c r="Q528" s="473" t="s">
        <v>4769</v>
      </c>
      <c r="R528" s="473" t="s">
        <v>4770</v>
      </c>
      <c r="S528" s="473" t="s">
        <v>307</v>
      </c>
      <c r="T528" s="473" t="s">
        <v>2168</v>
      </c>
      <c r="U528" s="473" t="s">
        <v>2316</v>
      </c>
      <c r="V528" s="473" t="s">
        <v>61</v>
      </c>
      <c r="W528" s="473" t="s">
        <v>240</v>
      </c>
      <c r="X528" s="473" t="s">
        <v>302</v>
      </c>
      <c r="Y528" s="473">
        <v>3.92</v>
      </c>
      <c r="Z528" s="473">
        <f t="shared" si="9"/>
        <v>4.32</v>
      </c>
    </row>
    <row r="529" spans="1:26">
      <c r="A529" s="473" t="s">
        <v>2172</v>
      </c>
      <c r="B529" s="473"/>
      <c r="C529" s="473"/>
      <c r="D529" s="473"/>
      <c r="E529" s="473"/>
      <c r="F529" s="474" t="s">
        <v>4962</v>
      </c>
      <c r="G529" s="473" t="s">
        <v>221</v>
      </c>
      <c r="H529" s="473" t="s">
        <v>259</v>
      </c>
      <c r="I529" s="478">
        <v>43830</v>
      </c>
      <c r="J529" s="473" t="s">
        <v>2312</v>
      </c>
      <c r="K529" s="473" t="s">
        <v>4956</v>
      </c>
      <c r="L529" s="473" t="s">
        <v>2314</v>
      </c>
      <c r="M529" s="473" t="s">
        <v>4963</v>
      </c>
      <c r="N529" s="473">
        <v>378.89</v>
      </c>
      <c r="O529" s="473" t="s">
        <v>10</v>
      </c>
      <c r="P529" s="473">
        <v>490</v>
      </c>
      <c r="Q529" s="473" t="s">
        <v>350</v>
      </c>
      <c r="R529" s="473" t="s">
        <v>2249</v>
      </c>
      <c r="S529" s="473" t="s">
        <v>307</v>
      </c>
      <c r="T529" s="473" t="s">
        <v>2168</v>
      </c>
      <c r="U529" s="473" t="s">
        <v>2316</v>
      </c>
      <c r="V529" s="473" t="s">
        <v>61</v>
      </c>
      <c r="W529" s="473" t="s">
        <v>240</v>
      </c>
      <c r="X529" s="473" t="s">
        <v>302</v>
      </c>
      <c r="Y529" s="473">
        <v>444.81</v>
      </c>
      <c r="Z529" s="473">
        <f t="shared" si="9"/>
        <v>490</v>
      </c>
    </row>
    <row r="530" spans="1:26">
      <c r="A530" s="473" t="s">
        <v>2172</v>
      </c>
      <c r="B530" s="473"/>
      <c r="C530" s="473"/>
      <c r="D530" s="473"/>
      <c r="E530" s="473"/>
      <c r="F530" s="474" t="s">
        <v>4964</v>
      </c>
      <c r="G530" s="473" t="s">
        <v>221</v>
      </c>
      <c r="H530" s="473" t="s">
        <v>259</v>
      </c>
      <c r="I530" s="478">
        <v>43830</v>
      </c>
      <c r="J530" s="473" t="s">
        <v>2312</v>
      </c>
      <c r="K530" s="473" t="s">
        <v>4965</v>
      </c>
      <c r="L530" s="473" t="s">
        <v>2314</v>
      </c>
      <c r="M530" s="473" t="s">
        <v>4966</v>
      </c>
      <c r="N530" s="473">
        <v>21.65</v>
      </c>
      <c r="O530" s="473" t="s">
        <v>10</v>
      </c>
      <c r="P530" s="473">
        <v>28</v>
      </c>
      <c r="Q530" s="473" t="s">
        <v>4769</v>
      </c>
      <c r="R530" s="473" t="s">
        <v>4770</v>
      </c>
      <c r="S530" s="473" t="s">
        <v>307</v>
      </c>
      <c r="T530" s="473" t="s">
        <v>2168</v>
      </c>
      <c r="U530" s="473" t="s">
        <v>2316</v>
      </c>
      <c r="V530" s="473" t="s">
        <v>61</v>
      </c>
      <c r="W530" s="473" t="s">
        <v>240</v>
      </c>
      <c r="X530" s="473" t="s">
        <v>302</v>
      </c>
      <c r="Y530" s="473">
        <v>25.42</v>
      </c>
      <c r="Z530" s="473">
        <f t="shared" si="9"/>
        <v>28</v>
      </c>
    </row>
    <row r="531" spans="1:26">
      <c r="A531" s="473" t="s">
        <v>2172</v>
      </c>
      <c r="B531" s="473"/>
      <c r="C531" s="473"/>
      <c r="D531" s="473"/>
      <c r="E531" s="473"/>
      <c r="F531" s="474" t="s">
        <v>4967</v>
      </c>
      <c r="G531" s="473" t="s">
        <v>221</v>
      </c>
      <c r="H531" s="473" t="s">
        <v>259</v>
      </c>
      <c r="I531" s="478">
        <v>43830</v>
      </c>
      <c r="J531" s="473" t="s">
        <v>2312</v>
      </c>
      <c r="K531" s="473" t="s">
        <v>4909</v>
      </c>
      <c r="L531" s="473" t="s">
        <v>2314</v>
      </c>
      <c r="M531" s="473" t="s">
        <v>4968</v>
      </c>
      <c r="N531" s="473">
        <v>104.23</v>
      </c>
      <c r="O531" s="473" t="s">
        <v>10</v>
      </c>
      <c r="P531" s="473">
        <v>134.80000000000001</v>
      </c>
      <c r="Q531" s="473" t="s">
        <v>4769</v>
      </c>
      <c r="R531" s="473" t="s">
        <v>4770</v>
      </c>
      <c r="S531" s="473" t="s">
        <v>307</v>
      </c>
      <c r="T531" s="473" t="s">
        <v>2168</v>
      </c>
      <c r="U531" s="473" t="s">
        <v>2316</v>
      </c>
      <c r="V531" s="473" t="s">
        <v>61</v>
      </c>
      <c r="W531" s="473" t="s">
        <v>240</v>
      </c>
      <c r="X531" s="473" t="s">
        <v>302</v>
      </c>
      <c r="Y531" s="473">
        <v>122.36</v>
      </c>
      <c r="Z531" s="473">
        <f t="shared" si="9"/>
        <v>134.80000000000001</v>
      </c>
    </row>
    <row r="532" spans="1:26">
      <c r="A532" s="473" t="s">
        <v>2172</v>
      </c>
      <c r="B532" s="473"/>
      <c r="C532" s="473"/>
      <c r="D532" s="473"/>
      <c r="E532" s="473"/>
      <c r="F532" s="474" t="s">
        <v>4969</v>
      </c>
      <c r="G532" s="473" t="s">
        <v>221</v>
      </c>
      <c r="H532" s="473" t="s">
        <v>259</v>
      </c>
      <c r="I532" s="478">
        <v>43830</v>
      </c>
      <c r="J532" s="473" t="s">
        <v>2312</v>
      </c>
      <c r="K532" s="473" t="s">
        <v>4925</v>
      </c>
      <c r="L532" s="473" t="s">
        <v>2314</v>
      </c>
      <c r="M532" s="473" t="s">
        <v>4970</v>
      </c>
      <c r="N532" s="473">
        <v>46.4</v>
      </c>
      <c r="O532" s="473" t="s">
        <v>10</v>
      </c>
      <c r="P532" s="473">
        <v>60</v>
      </c>
      <c r="Q532" s="473" t="s">
        <v>4769</v>
      </c>
      <c r="R532" s="473" t="s">
        <v>4770</v>
      </c>
      <c r="S532" s="473" t="s">
        <v>307</v>
      </c>
      <c r="T532" s="473" t="s">
        <v>2168</v>
      </c>
      <c r="U532" s="473" t="s">
        <v>2316</v>
      </c>
      <c r="V532" s="473" t="s">
        <v>61</v>
      </c>
      <c r="W532" s="473" t="s">
        <v>240</v>
      </c>
      <c r="X532" s="473" t="s">
        <v>302</v>
      </c>
      <c r="Y532" s="473">
        <v>54.47</v>
      </c>
      <c r="Z532" s="473">
        <f t="shared" si="9"/>
        <v>60</v>
      </c>
    </row>
    <row r="533" spans="1:26">
      <c r="A533" s="473" t="s">
        <v>2172</v>
      </c>
      <c r="B533" s="473"/>
      <c r="C533" s="473"/>
      <c r="D533" s="473"/>
      <c r="E533" s="473"/>
      <c r="F533" s="474" t="s">
        <v>4971</v>
      </c>
      <c r="G533" s="473" t="s">
        <v>221</v>
      </c>
      <c r="H533" s="473" t="s">
        <v>259</v>
      </c>
      <c r="I533" s="478">
        <v>43830</v>
      </c>
      <c r="J533" s="473" t="s">
        <v>2312</v>
      </c>
      <c r="K533" s="473" t="s">
        <v>4972</v>
      </c>
      <c r="L533" s="473" t="s">
        <v>2314</v>
      </c>
      <c r="M533" s="473" t="s">
        <v>4973</v>
      </c>
      <c r="N533" s="473">
        <v>16.079999999999998</v>
      </c>
      <c r="O533" s="473" t="s">
        <v>10</v>
      </c>
      <c r="P533" s="473">
        <v>20.79</v>
      </c>
      <c r="Q533" s="473" t="s">
        <v>4769</v>
      </c>
      <c r="R533" s="473" t="s">
        <v>4770</v>
      </c>
      <c r="S533" s="473" t="s">
        <v>307</v>
      </c>
      <c r="T533" s="473" t="s">
        <v>2168</v>
      </c>
      <c r="U533" s="473" t="s">
        <v>2316</v>
      </c>
      <c r="V533" s="473" t="s">
        <v>61</v>
      </c>
      <c r="W533" s="473" t="s">
        <v>240</v>
      </c>
      <c r="X533" s="473" t="s">
        <v>302</v>
      </c>
      <c r="Y533" s="473">
        <v>18.88</v>
      </c>
      <c r="Z533" s="473">
        <f t="shared" si="9"/>
        <v>20.79</v>
      </c>
    </row>
    <row r="534" spans="1:26">
      <c r="A534" s="473" t="s">
        <v>2172</v>
      </c>
      <c r="B534" s="473"/>
      <c r="C534" s="473"/>
      <c r="D534" s="473"/>
      <c r="E534" s="473"/>
      <c r="F534" s="474" t="s">
        <v>4974</v>
      </c>
      <c r="G534" s="473" t="s">
        <v>221</v>
      </c>
      <c r="H534" s="473" t="s">
        <v>259</v>
      </c>
      <c r="I534" s="478">
        <v>43830</v>
      </c>
      <c r="J534" s="473" t="s">
        <v>2312</v>
      </c>
      <c r="K534" s="473" t="s">
        <v>4919</v>
      </c>
      <c r="L534" s="473" t="s">
        <v>2314</v>
      </c>
      <c r="M534" s="473" t="s">
        <v>4975</v>
      </c>
      <c r="N534" s="473">
        <v>309.3</v>
      </c>
      <c r="O534" s="473" t="s">
        <v>10</v>
      </c>
      <c r="P534" s="473">
        <v>400</v>
      </c>
      <c r="Q534" s="473" t="s">
        <v>4769</v>
      </c>
      <c r="R534" s="473" t="s">
        <v>4770</v>
      </c>
      <c r="S534" s="473" t="s">
        <v>307</v>
      </c>
      <c r="T534" s="473" t="s">
        <v>2168</v>
      </c>
      <c r="U534" s="473" t="s">
        <v>2316</v>
      </c>
      <c r="V534" s="473" t="s">
        <v>61</v>
      </c>
      <c r="W534" s="473" t="s">
        <v>240</v>
      </c>
      <c r="X534" s="473" t="s">
        <v>302</v>
      </c>
      <c r="Y534" s="473">
        <v>363.11</v>
      </c>
      <c r="Z534" s="473">
        <f t="shared" si="9"/>
        <v>400</v>
      </c>
    </row>
    <row r="535" spans="1:26">
      <c r="A535" s="473" t="s">
        <v>2172</v>
      </c>
      <c r="B535" s="473"/>
      <c r="C535" s="473"/>
      <c r="D535" s="473"/>
      <c r="E535" s="473"/>
      <c r="F535" s="474" t="s">
        <v>4976</v>
      </c>
      <c r="G535" s="473" t="s">
        <v>221</v>
      </c>
      <c r="H535" s="473" t="s">
        <v>259</v>
      </c>
      <c r="I535" s="478">
        <v>43830</v>
      </c>
      <c r="J535" s="473" t="s">
        <v>2312</v>
      </c>
      <c r="K535" s="473" t="s">
        <v>4945</v>
      </c>
      <c r="L535" s="473" t="s">
        <v>2314</v>
      </c>
      <c r="M535" s="473" t="s">
        <v>4977</v>
      </c>
      <c r="N535" s="473">
        <v>927.9</v>
      </c>
      <c r="O535" s="473" t="s">
        <v>10</v>
      </c>
      <c r="P535" s="473">
        <v>1200</v>
      </c>
      <c r="Q535" s="473" t="s">
        <v>350</v>
      </c>
      <c r="R535" s="473" t="s">
        <v>2249</v>
      </c>
      <c r="S535" s="473" t="s">
        <v>307</v>
      </c>
      <c r="T535" s="473" t="s">
        <v>2168</v>
      </c>
      <c r="U535" s="473" t="s">
        <v>2316</v>
      </c>
      <c r="V535" s="473" t="s">
        <v>61</v>
      </c>
      <c r="W535" s="473" t="s">
        <v>240</v>
      </c>
      <c r="X535" s="473" t="s">
        <v>302</v>
      </c>
      <c r="Y535" s="473">
        <v>1089.3399999999999</v>
      </c>
      <c r="Z535" s="473">
        <f t="shared" si="9"/>
        <v>1200</v>
      </c>
    </row>
    <row r="536" spans="1:26">
      <c r="A536" s="473" t="s">
        <v>2172</v>
      </c>
      <c r="B536" s="473"/>
      <c r="C536" s="473"/>
      <c r="D536" s="473"/>
      <c r="E536" s="473"/>
      <c r="F536" s="474" t="s">
        <v>4978</v>
      </c>
      <c r="G536" s="473" t="s">
        <v>221</v>
      </c>
      <c r="H536" s="473" t="s">
        <v>259</v>
      </c>
      <c r="I536" s="478">
        <v>43830</v>
      </c>
      <c r="J536" s="473" t="s">
        <v>2312</v>
      </c>
      <c r="K536" s="473" t="s">
        <v>4934</v>
      </c>
      <c r="L536" s="473" t="s">
        <v>2314</v>
      </c>
      <c r="M536" s="473" t="s">
        <v>4979</v>
      </c>
      <c r="N536" s="473">
        <v>340.23</v>
      </c>
      <c r="O536" s="473" t="s">
        <v>10</v>
      </c>
      <c r="P536" s="473">
        <v>440</v>
      </c>
      <c r="Q536" s="473" t="s">
        <v>350</v>
      </c>
      <c r="R536" s="473" t="s">
        <v>2249</v>
      </c>
      <c r="S536" s="473" t="s">
        <v>307</v>
      </c>
      <c r="T536" s="473" t="s">
        <v>2168</v>
      </c>
      <c r="U536" s="473" t="s">
        <v>2316</v>
      </c>
      <c r="V536" s="473" t="s">
        <v>61</v>
      </c>
      <c r="W536" s="473" t="s">
        <v>240</v>
      </c>
      <c r="X536" s="473" t="s">
        <v>302</v>
      </c>
      <c r="Y536" s="473">
        <v>399.42</v>
      </c>
      <c r="Z536" s="473">
        <f t="shared" si="9"/>
        <v>440</v>
      </c>
    </row>
    <row r="537" spans="1:26">
      <c r="A537" s="473" t="s">
        <v>2172</v>
      </c>
      <c r="B537" s="473"/>
      <c r="C537" s="473"/>
      <c r="D537" s="473"/>
      <c r="E537" s="473"/>
      <c r="F537" s="474" t="s">
        <v>4980</v>
      </c>
      <c r="G537" s="473" t="s">
        <v>221</v>
      </c>
      <c r="H537" s="473" t="s">
        <v>259</v>
      </c>
      <c r="I537" s="478">
        <v>43830</v>
      </c>
      <c r="J537" s="473" t="s">
        <v>2312</v>
      </c>
      <c r="K537" s="473" t="s">
        <v>4951</v>
      </c>
      <c r="L537" s="473" t="s">
        <v>2314</v>
      </c>
      <c r="M537" s="473" t="s">
        <v>4981</v>
      </c>
      <c r="N537" s="473">
        <v>278.37</v>
      </c>
      <c r="O537" s="473" t="s">
        <v>10</v>
      </c>
      <c r="P537" s="473">
        <v>360</v>
      </c>
      <c r="Q537" s="473" t="s">
        <v>350</v>
      </c>
      <c r="R537" s="473" t="s">
        <v>2249</v>
      </c>
      <c r="S537" s="473" t="s">
        <v>307</v>
      </c>
      <c r="T537" s="473" t="s">
        <v>2168</v>
      </c>
      <c r="U537" s="473" t="s">
        <v>2316</v>
      </c>
      <c r="V537" s="473" t="s">
        <v>61</v>
      </c>
      <c r="W537" s="473" t="s">
        <v>240</v>
      </c>
      <c r="X537" s="473" t="s">
        <v>302</v>
      </c>
      <c r="Y537" s="473">
        <v>326.8</v>
      </c>
      <c r="Z537" s="473">
        <f t="shared" ref="Z537:Z554" si="10">P537</f>
        <v>360</v>
      </c>
    </row>
    <row r="538" spans="1:26">
      <c r="A538" s="473" t="s">
        <v>2172</v>
      </c>
      <c r="B538" s="473"/>
      <c r="C538" s="473"/>
      <c r="D538" s="473"/>
      <c r="E538" s="473"/>
      <c r="F538" s="474" t="s">
        <v>4982</v>
      </c>
      <c r="G538" s="473" t="s">
        <v>221</v>
      </c>
      <c r="H538" s="473" t="s">
        <v>259</v>
      </c>
      <c r="I538" s="478">
        <v>43830</v>
      </c>
      <c r="J538" s="473" t="s">
        <v>2312</v>
      </c>
      <c r="K538" s="473" t="s">
        <v>4956</v>
      </c>
      <c r="L538" s="473" t="s">
        <v>2314</v>
      </c>
      <c r="M538" s="473" t="s">
        <v>4983</v>
      </c>
      <c r="N538" s="473">
        <v>378.89</v>
      </c>
      <c r="O538" s="473" t="s">
        <v>10</v>
      </c>
      <c r="P538" s="473">
        <v>490</v>
      </c>
      <c r="Q538" s="473" t="s">
        <v>350</v>
      </c>
      <c r="R538" s="473" t="s">
        <v>2249</v>
      </c>
      <c r="S538" s="473" t="s">
        <v>307</v>
      </c>
      <c r="T538" s="473" t="s">
        <v>2168</v>
      </c>
      <c r="U538" s="473" t="s">
        <v>2316</v>
      </c>
      <c r="V538" s="473" t="s">
        <v>61</v>
      </c>
      <c r="W538" s="473" t="s">
        <v>240</v>
      </c>
      <c r="X538" s="473" t="s">
        <v>302</v>
      </c>
      <c r="Y538" s="473">
        <v>444.81</v>
      </c>
      <c r="Z538" s="473">
        <f t="shared" si="10"/>
        <v>490</v>
      </c>
    </row>
    <row r="539" spans="1:26">
      <c r="A539" s="473" t="s">
        <v>2172</v>
      </c>
      <c r="B539" s="473"/>
      <c r="C539" s="473"/>
      <c r="D539" s="473"/>
      <c r="E539" s="473"/>
      <c r="F539" s="474" t="s">
        <v>4984</v>
      </c>
      <c r="G539" s="473" t="s">
        <v>221</v>
      </c>
      <c r="H539" s="473" t="s">
        <v>259</v>
      </c>
      <c r="I539" s="478">
        <v>43830</v>
      </c>
      <c r="J539" s="473" t="s">
        <v>2312</v>
      </c>
      <c r="K539" s="473" t="s">
        <v>4972</v>
      </c>
      <c r="L539" s="473" t="s">
        <v>2314</v>
      </c>
      <c r="M539" s="473" t="s">
        <v>4985</v>
      </c>
      <c r="N539" s="473">
        <v>16.37</v>
      </c>
      <c r="O539" s="473" t="s">
        <v>10</v>
      </c>
      <c r="P539" s="473">
        <v>21.17</v>
      </c>
      <c r="Q539" s="473" t="s">
        <v>4769</v>
      </c>
      <c r="R539" s="473" t="s">
        <v>4770</v>
      </c>
      <c r="S539" s="473" t="s">
        <v>307</v>
      </c>
      <c r="T539" s="473" t="s">
        <v>2168</v>
      </c>
      <c r="U539" s="473" t="s">
        <v>2316</v>
      </c>
      <c r="V539" s="473" t="s">
        <v>61</v>
      </c>
      <c r="W539" s="473" t="s">
        <v>240</v>
      </c>
      <c r="X539" s="473" t="s">
        <v>302</v>
      </c>
      <c r="Y539" s="473">
        <v>19.22</v>
      </c>
      <c r="Z539" s="473">
        <f t="shared" si="10"/>
        <v>21.17</v>
      </c>
    </row>
    <row r="540" spans="1:26">
      <c r="A540" s="473" t="s">
        <v>2172</v>
      </c>
      <c r="B540" s="473"/>
      <c r="C540" s="473"/>
      <c r="D540" s="473"/>
      <c r="E540" s="473"/>
      <c r="F540" s="474" t="s">
        <v>4986</v>
      </c>
      <c r="G540" s="473" t="s">
        <v>221</v>
      </c>
      <c r="H540" s="473" t="s">
        <v>259</v>
      </c>
      <c r="I540" s="478">
        <v>43830</v>
      </c>
      <c r="J540" s="473" t="s">
        <v>2312</v>
      </c>
      <c r="K540" s="473" t="s">
        <v>4922</v>
      </c>
      <c r="L540" s="473" t="s">
        <v>2314</v>
      </c>
      <c r="M540" s="473" t="s">
        <v>4987</v>
      </c>
      <c r="N540" s="473">
        <v>77.33</v>
      </c>
      <c r="O540" s="473" t="s">
        <v>10</v>
      </c>
      <c r="P540" s="473">
        <v>100</v>
      </c>
      <c r="Q540" s="473" t="s">
        <v>4769</v>
      </c>
      <c r="R540" s="473" t="s">
        <v>4770</v>
      </c>
      <c r="S540" s="473" t="s">
        <v>307</v>
      </c>
      <c r="T540" s="473" t="s">
        <v>2168</v>
      </c>
      <c r="U540" s="473" t="s">
        <v>2316</v>
      </c>
      <c r="V540" s="473" t="s">
        <v>61</v>
      </c>
      <c r="W540" s="473" t="s">
        <v>240</v>
      </c>
      <c r="X540" s="473" t="s">
        <v>302</v>
      </c>
      <c r="Y540" s="473">
        <v>90.78</v>
      </c>
      <c r="Z540" s="473">
        <f t="shared" si="10"/>
        <v>100</v>
      </c>
    </row>
    <row r="541" spans="1:26">
      <c r="A541" s="473" t="s">
        <v>2172</v>
      </c>
      <c r="B541" s="473"/>
      <c r="C541" s="473"/>
      <c r="D541" s="473"/>
      <c r="E541" s="473"/>
      <c r="F541" s="474" t="s">
        <v>4988</v>
      </c>
      <c r="G541" s="473" t="s">
        <v>221</v>
      </c>
      <c r="H541" s="473" t="s">
        <v>259</v>
      </c>
      <c r="I541" s="478">
        <v>43830</v>
      </c>
      <c r="J541" s="473" t="s">
        <v>2312</v>
      </c>
      <c r="K541" s="473" t="s">
        <v>4909</v>
      </c>
      <c r="L541" s="473" t="s">
        <v>2314</v>
      </c>
      <c r="M541" s="473" t="s">
        <v>4989</v>
      </c>
      <c r="N541" s="473">
        <v>77.33</v>
      </c>
      <c r="O541" s="473" t="s">
        <v>10</v>
      </c>
      <c r="P541" s="473">
        <v>100</v>
      </c>
      <c r="Q541" s="473" t="s">
        <v>4769</v>
      </c>
      <c r="R541" s="473" t="s">
        <v>4770</v>
      </c>
      <c r="S541" s="473" t="s">
        <v>307</v>
      </c>
      <c r="T541" s="473" t="s">
        <v>2168</v>
      </c>
      <c r="U541" s="473" t="s">
        <v>2316</v>
      </c>
      <c r="V541" s="473" t="s">
        <v>61</v>
      </c>
      <c r="W541" s="473" t="s">
        <v>240</v>
      </c>
      <c r="X541" s="473" t="s">
        <v>302</v>
      </c>
      <c r="Y541" s="473">
        <v>90.78</v>
      </c>
      <c r="Z541" s="473">
        <f t="shared" si="10"/>
        <v>100</v>
      </c>
    </row>
    <row r="542" spans="1:26">
      <c r="A542" s="473" t="s">
        <v>2172</v>
      </c>
      <c r="B542" s="473"/>
      <c r="C542" s="473"/>
      <c r="D542" s="473"/>
      <c r="E542" s="473"/>
      <c r="F542" s="474" t="s">
        <v>4990</v>
      </c>
      <c r="G542" s="473" t="s">
        <v>221</v>
      </c>
      <c r="H542" s="473" t="s">
        <v>259</v>
      </c>
      <c r="I542" s="478">
        <v>43830</v>
      </c>
      <c r="J542" s="473" t="s">
        <v>2312</v>
      </c>
      <c r="K542" s="473" t="s">
        <v>4972</v>
      </c>
      <c r="L542" s="473" t="s">
        <v>2314</v>
      </c>
      <c r="M542" s="473" t="s">
        <v>4991</v>
      </c>
      <c r="N542" s="473">
        <v>1.84</v>
      </c>
      <c r="O542" s="473" t="s">
        <v>10</v>
      </c>
      <c r="P542" s="473">
        <v>2.38</v>
      </c>
      <c r="Q542" s="473" t="s">
        <v>4769</v>
      </c>
      <c r="R542" s="473" t="s">
        <v>4770</v>
      </c>
      <c r="S542" s="473" t="s">
        <v>307</v>
      </c>
      <c r="T542" s="473" t="s">
        <v>2168</v>
      </c>
      <c r="U542" s="473" t="s">
        <v>2316</v>
      </c>
      <c r="V542" s="473" t="s">
        <v>61</v>
      </c>
      <c r="W542" s="473" t="s">
        <v>240</v>
      </c>
      <c r="X542" s="473" t="s">
        <v>302</v>
      </c>
      <c r="Y542" s="473">
        <v>2.16</v>
      </c>
      <c r="Z542" s="473">
        <f t="shared" si="10"/>
        <v>2.38</v>
      </c>
    </row>
    <row r="543" spans="1:26">
      <c r="A543" s="473" t="s">
        <v>2172</v>
      </c>
      <c r="B543" s="473"/>
      <c r="C543" s="473"/>
      <c r="D543" s="473"/>
      <c r="E543" s="473"/>
      <c r="F543" s="474" t="s">
        <v>4992</v>
      </c>
      <c r="G543" s="473" t="s">
        <v>221</v>
      </c>
      <c r="H543" s="473" t="s">
        <v>259</v>
      </c>
      <c r="I543" s="478">
        <v>43830</v>
      </c>
      <c r="J543" s="473" t="s">
        <v>2312</v>
      </c>
      <c r="K543" s="473" t="s">
        <v>4993</v>
      </c>
      <c r="L543" s="473" t="s">
        <v>2314</v>
      </c>
      <c r="M543" s="473" t="s">
        <v>4994</v>
      </c>
      <c r="N543" s="473">
        <v>50.26</v>
      </c>
      <c r="O543" s="473" t="s">
        <v>10</v>
      </c>
      <c r="P543" s="473">
        <v>65</v>
      </c>
      <c r="Q543" s="473" t="s">
        <v>4769</v>
      </c>
      <c r="R543" s="473" t="s">
        <v>4770</v>
      </c>
      <c r="S543" s="473" t="s">
        <v>307</v>
      </c>
      <c r="T543" s="473" t="s">
        <v>2168</v>
      </c>
      <c r="U543" s="473" t="s">
        <v>2316</v>
      </c>
      <c r="V543" s="473" t="s">
        <v>61</v>
      </c>
      <c r="W543" s="473" t="s">
        <v>240</v>
      </c>
      <c r="X543" s="473" t="s">
        <v>302</v>
      </c>
      <c r="Y543" s="473">
        <v>59</v>
      </c>
      <c r="Z543" s="473">
        <f t="shared" si="10"/>
        <v>65</v>
      </c>
    </row>
    <row r="544" spans="1:26">
      <c r="A544" s="473" t="s">
        <v>2172</v>
      </c>
      <c r="B544" s="473"/>
      <c r="C544" s="473"/>
      <c r="D544" s="473"/>
      <c r="E544" s="473"/>
      <c r="F544" s="474" t="s">
        <v>4995</v>
      </c>
      <c r="G544" s="473" t="s">
        <v>221</v>
      </c>
      <c r="H544" s="473" t="s">
        <v>259</v>
      </c>
      <c r="I544" s="478">
        <v>43830</v>
      </c>
      <c r="J544" s="473" t="s">
        <v>2312</v>
      </c>
      <c r="K544" s="473" t="s">
        <v>4996</v>
      </c>
      <c r="L544" s="473" t="s">
        <v>2314</v>
      </c>
      <c r="M544" s="473" t="s">
        <v>4997</v>
      </c>
      <c r="N544" s="473">
        <v>20.100000000000001</v>
      </c>
      <c r="O544" s="473" t="s">
        <v>10</v>
      </c>
      <c r="P544" s="473">
        <v>26</v>
      </c>
      <c r="Q544" s="473" t="s">
        <v>4769</v>
      </c>
      <c r="R544" s="473" t="s">
        <v>4770</v>
      </c>
      <c r="S544" s="473" t="s">
        <v>307</v>
      </c>
      <c r="T544" s="473" t="s">
        <v>2168</v>
      </c>
      <c r="U544" s="473" t="s">
        <v>2316</v>
      </c>
      <c r="V544" s="473" t="s">
        <v>61</v>
      </c>
      <c r="W544" s="473" t="s">
        <v>240</v>
      </c>
      <c r="X544" s="473" t="s">
        <v>302</v>
      </c>
      <c r="Y544" s="473">
        <v>23.6</v>
      </c>
      <c r="Z544" s="473">
        <f t="shared" si="10"/>
        <v>26</v>
      </c>
    </row>
    <row r="545" spans="1:26">
      <c r="A545" s="473" t="s">
        <v>2172</v>
      </c>
      <c r="B545" s="473"/>
      <c r="C545" s="473"/>
      <c r="D545" s="473"/>
      <c r="E545" s="473"/>
      <c r="F545" s="474" t="s">
        <v>4998</v>
      </c>
      <c r="G545" s="473" t="s">
        <v>221</v>
      </c>
      <c r="H545" s="473" t="s">
        <v>259</v>
      </c>
      <c r="I545" s="478">
        <v>43830</v>
      </c>
      <c r="J545" s="473" t="s">
        <v>2312</v>
      </c>
      <c r="K545" s="473" t="s">
        <v>4999</v>
      </c>
      <c r="L545" s="473" t="s">
        <v>2314</v>
      </c>
      <c r="M545" s="473" t="s">
        <v>5000</v>
      </c>
      <c r="N545" s="473">
        <v>77.33</v>
      </c>
      <c r="O545" s="473" t="s">
        <v>10</v>
      </c>
      <c r="P545" s="473">
        <v>100</v>
      </c>
      <c r="Q545" s="473" t="s">
        <v>4769</v>
      </c>
      <c r="R545" s="473" t="s">
        <v>4770</v>
      </c>
      <c r="S545" s="473" t="s">
        <v>307</v>
      </c>
      <c r="T545" s="473" t="s">
        <v>2168</v>
      </c>
      <c r="U545" s="473" t="s">
        <v>2316</v>
      </c>
      <c r="V545" s="473" t="s">
        <v>61</v>
      </c>
      <c r="W545" s="473" t="s">
        <v>240</v>
      </c>
      <c r="X545" s="473" t="s">
        <v>302</v>
      </c>
      <c r="Y545" s="473">
        <v>90.78</v>
      </c>
      <c r="Z545" s="473">
        <f t="shared" si="10"/>
        <v>100</v>
      </c>
    </row>
    <row r="546" spans="1:26">
      <c r="A546" s="473" t="s">
        <v>2172</v>
      </c>
      <c r="B546" s="473"/>
      <c r="C546" s="473"/>
      <c r="D546" s="473"/>
      <c r="E546" s="473"/>
      <c r="F546" s="474" t="s">
        <v>5001</v>
      </c>
      <c r="G546" s="473" t="s">
        <v>221</v>
      </c>
      <c r="H546" s="473" t="s">
        <v>259</v>
      </c>
      <c r="I546" s="478">
        <v>43830</v>
      </c>
      <c r="J546" s="473" t="s">
        <v>2312</v>
      </c>
      <c r="K546" s="473" t="s">
        <v>4912</v>
      </c>
      <c r="L546" s="473" t="s">
        <v>2314</v>
      </c>
      <c r="M546" s="473" t="s">
        <v>5002</v>
      </c>
      <c r="N546" s="473">
        <v>2.7</v>
      </c>
      <c r="O546" s="473" t="s">
        <v>10</v>
      </c>
      <c r="P546" s="473">
        <v>3.49</v>
      </c>
      <c r="Q546" s="473" t="s">
        <v>4769</v>
      </c>
      <c r="R546" s="473" t="s">
        <v>4770</v>
      </c>
      <c r="S546" s="473" t="s">
        <v>307</v>
      </c>
      <c r="T546" s="473" t="s">
        <v>2168</v>
      </c>
      <c r="U546" s="473" t="s">
        <v>2316</v>
      </c>
      <c r="V546" s="473" t="s">
        <v>61</v>
      </c>
      <c r="W546" s="473" t="s">
        <v>240</v>
      </c>
      <c r="X546" s="473" t="s">
        <v>302</v>
      </c>
      <c r="Y546" s="473">
        <v>3.17</v>
      </c>
      <c r="Z546" s="473">
        <f t="shared" si="10"/>
        <v>3.49</v>
      </c>
    </row>
    <row r="547" spans="1:26">
      <c r="A547" s="473" t="s">
        <v>2172</v>
      </c>
      <c r="B547" s="473"/>
      <c r="C547" s="473"/>
      <c r="D547" s="473"/>
      <c r="E547" s="473"/>
      <c r="F547" s="474" t="s">
        <v>5003</v>
      </c>
      <c r="G547" s="473" t="s">
        <v>221</v>
      </c>
      <c r="H547" s="473" t="s">
        <v>259</v>
      </c>
      <c r="I547" s="478">
        <v>43830</v>
      </c>
      <c r="J547" s="473" t="s">
        <v>2312</v>
      </c>
      <c r="K547" s="473" t="s">
        <v>4912</v>
      </c>
      <c r="L547" s="473" t="s">
        <v>2314</v>
      </c>
      <c r="M547" s="473" t="s">
        <v>5004</v>
      </c>
      <c r="N547" s="473">
        <v>0.43</v>
      </c>
      <c r="O547" s="473" t="s">
        <v>10</v>
      </c>
      <c r="P547" s="473">
        <v>0.56000000000000005</v>
      </c>
      <c r="Q547" s="473" t="s">
        <v>4769</v>
      </c>
      <c r="R547" s="473" t="s">
        <v>4770</v>
      </c>
      <c r="S547" s="473" t="s">
        <v>307</v>
      </c>
      <c r="T547" s="473" t="s">
        <v>2168</v>
      </c>
      <c r="U547" s="473" t="s">
        <v>2316</v>
      </c>
      <c r="V547" s="473" t="s">
        <v>61</v>
      </c>
      <c r="W547" s="473" t="s">
        <v>240</v>
      </c>
      <c r="X547" s="473" t="s">
        <v>302</v>
      </c>
      <c r="Y547" s="473">
        <v>0.5</v>
      </c>
      <c r="Z547" s="473">
        <f t="shared" si="10"/>
        <v>0.56000000000000005</v>
      </c>
    </row>
    <row r="548" spans="1:26">
      <c r="A548" s="473" t="s">
        <v>2172</v>
      </c>
      <c r="B548" s="473"/>
      <c r="C548" s="473"/>
      <c r="D548" s="473"/>
      <c r="E548" s="473"/>
      <c r="F548" s="474" t="s">
        <v>5005</v>
      </c>
      <c r="G548" s="473" t="s">
        <v>221</v>
      </c>
      <c r="H548" s="473" t="s">
        <v>259</v>
      </c>
      <c r="I548" s="478">
        <v>43830</v>
      </c>
      <c r="J548" s="473" t="s">
        <v>2312</v>
      </c>
      <c r="K548" s="473" t="s">
        <v>4912</v>
      </c>
      <c r="L548" s="473" t="s">
        <v>2314</v>
      </c>
      <c r="M548" s="473" t="s">
        <v>5006</v>
      </c>
      <c r="N548" s="473">
        <v>9.43</v>
      </c>
      <c r="O548" s="473" t="s">
        <v>10</v>
      </c>
      <c r="P548" s="473">
        <v>12.19</v>
      </c>
      <c r="Q548" s="473" t="s">
        <v>4769</v>
      </c>
      <c r="R548" s="473" t="s">
        <v>4770</v>
      </c>
      <c r="S548" s="473" t="s">
        <v>307</v>
      </c>
      <c r="T548" s="473" t="s">
        <v>2168</v>
      </c>
      <c r="U548" s="473" t="s">
        <v>2316</v>
      </c>
      <c r="V548" s="473" t="s">
        <v>61</v>
      </c>
      <c r="W548" s="473" t="s">
        <v>240</v>
      </c>
      <c r="X548" s="473" t="s">
        <v>302</v>
      </c>
      <c r="Y548" s="473">
        <v>11.07</v>
      </c>
      <c r="Z548" s="473">
        <f t="shared" si="10"/>
        <v>12.19</v>
      </c>
    </row>
    <row r="549" spans="1:26">
      <c r="A549" s="473" t="s">
        <v>2172</v>
      </c>
      <c r="B549" s="473"/>
      <c r="C549" s="473"/>
      <c r="D549" s="473"/>
      <c r="E549" s="473"/>
      <c r="F549" s="474" t="s">
        <v>5007</v>
      </c>
      <c r="G549" s="473" t="s">
        <v>221</v>
      </c>
      <c r="H549" s="473" t="s">
        <v>259</v>
      </c>
      <c r="I549" s="478">
        <v>43830</v>
      </c>
      <c r="J549" s="473" t="s">
        <v>2312</v>
      </c>
      <c r="K549" s="473" t="s">
        <v>4912</v>
      </c>
      <c r="L549" s="473" t="s">
        <v>2314</v>
      </c>
      <c r="M549" s="473" t="s">
        <v>5008</v>
      </c>
      <c r="N549" s="473">
        <v>1.51</v>
      </c>
      <c r="O549" s="473" t="s">
        <v>10</v>
      </c>
      <c r="P549" s="473">
        <v>1.95</v>
      </c>
      <c r="Q549" s="473" t="s">
        <v>4769</v>
      </c>
      <c r="R549" s="473" t="s">
        <v>4770</v>
      </c>
      <c r="S549" s="473" t="s">
        <v>307</v>
      </c>
      <c r="T549" s="473" t="s">
        <v>2168</v>
      </c>
      <c r="U549" s="473" t="s">
        <v>2316</v>
      </c>
      <c r="V549" s="473" t="s">
        <v>61</v>
      </c>
      <c r="W549" s="473" t="s">
        <v>240</v>
      </c>
      <c r="X549" s="473" t="s">
        <v>302</v>
      </c>
      <c r="Y549" s="473">
        <v>1.77</v>
      </c>
      <c r="Z549" s="473">
        <f t="shared" si="10"/>
        <v>1.95</v>
      </c>
    </row>
    <row r="550" spans="1:26">
      <c r="A550" s="473" t="s">
        <v>2172</v>
      </c>
      <c r="B550" s="473"/>
      <c r="C550" s="473"/>
      <c r="D550" s="473"/>
      <c r="E550" s="473"/>
      <c r="F550" s="474" t="s">
        <v>5009</v>
      </c>
      <c r="G550" s="473" t="s">
        <v>221</v>
      </c>
      <c r="H550" s="473" t="s">
        <v>259</v>
      </c>
      <c r="I550" s="478">
        <v>43830</v>
      </c>
      <c r="J550" s="473" t="s">
        <v>2312</v>
      </c>
      <c r="K550" s="473" t="s">
        <v>4945</v>
      </c>
      <c r="L550" s="473" t="s">
        <v>2314</v>
      </c>
      <c r="M550" s="473" t="s">
        <v>5010</v>
      </c>
      <c r="N550" s="473">
        <v>927.9</v>
      </c>
      <c r="O550" s="473" t="s">
        <v>10</v>
      </c>
      <c r="P550" s="473">
        <v>1200</v>
      </c>
      <c r="Q550" s="473" t="s">
        <v>350</v>
      </c>
      <c r="R550" s="473" t="s">
        <v>2249</v>
      </c>
      <c r="S550" s="473" t="s">
        <v>307</v>
      </c>
      <c r="T550" s="473" t="s">
        <v>2168</v>
      </c>
      <c r="U550" s="473" t="s">
        <v>2316</v>
      </c>
      <c r="V550" s="473" t="s">
        <v>61</v>
      </c>
      <c r="W550" s="473" t="s">
        <v>240</v>
      </c>
      <c r="X550" s="473" t="s">
        <v>302</v>
      </c>
      <c r="Y550" s="473">
        <v>1089.3399999999999</v>
      </c>
      <c r="Z550" s="473">
        <f t="shared" si="10"/>
        <v>1200</v>
      </c>
    </row>
    <row r="551" spans="1:26">
      <c r="A551" s="473" t="s">
        <v>2172</v>
      </c>
      <c r="B551" s="473"/>
      <c r="C551" s="473"/>
      <c r="D551" s="473"/>
      <c r="E551" s="473"/>
      <c r="F551" s="474" t="s">
        <v>5011</v>
      </c>
      <c r="G551" s="473" t="s">
        <v>221</v>
      </c>
      <c r="H551" s="473" t="s">
        <v>259</v>
      </c>
      <c r="I551" s="478">
        <v>43830</v>
      </c>
      <c r="J551" s="473" t="s">
        <v>2312</v>
      </c>
      <c r="K551" s="473" t="s">
        <v>4934</v>
      </c>
      <c r="L551" s="473" t="s">
        <v>2314</v>
      </c>
      <c r="M551" s="473" t="s">
        <v>5012</v>
      </c>
      <c r="N551" s="473">
        <v>340.23</v>
      </c>
      <c r="O551" s="473" t="s">
        <v>10</v>
      </c>
      <c r="P551" s="473">
        <v>440</v>
      </c>
      <c r="Q551" s="473" t="s">
        <v>350</v>
      </c>
      <c r="R551" s="473" t="s">
        <v>2249</v>
      </c>
      <c r="S551" s="473" t="s">
        <v>307</v>
      </c>
      <c r="T551" s="473" t="s">
        <v>2168</v>
      </c>
      <c r="U551" s="473" t="s">
        <v>2316</v>
      </c>
      <c r="V551" s="473" t="s">
        <v>61</v>
      </c>
      <c r="W551" s="473" t="s">
        <v>240</v>
      </c>
      <c r="X551" s="473" t="s">
        <v>302</v>
      </c>
      <c r="Y551" s="473">
        <v>399.42</v>
      </c>
      <c r="Z551" s="473">
        <f t="shared" si="10"/>
        <v>440</v>
      </c>
    </row>
    <row r="552" spans="1:26">
      <c r="A552" s="473" t="s">
        <v>2172</v>
      </c>
      <c r="B552" s="473"/>
      <c r="C552" s="473"/>
      <c r="D552" s="473"/>
      <c r="E552" s="473"/>
      <c r="F552" s="474" t="s">
        <v>5013</v>
      </c>
      <c r="G552" s="473" t="s">
        <v>221</v>
      </c>
      <c r="H552" s="473" t="s">
        <v>259</v>
      </c>
      <c r="I552" s="478">
        <v>43830</v>
      </c>
      <c r="J552" s="473" t="s">
        <v>2312</v>
      </c>
      <c r="K552" s="473" t="s">
        <v>4951</v>
      </c>
      <c r="L552" s="473" t="s">
        <v>2314</v>
      </c>
      <c r="M552" s="473" t="s">
        <v>5014</v>
      </c>
      <c r="N552" s="473">
        <v>278.37</v>
      </c>
      <c r="O552" s="473" t="s">
        <v>10</v>
      </c>
      <c r="P552" s="473">
        <v>360</v>
      </c>
      <c r="Q552" s="473" t="s">
        <v>350</v>
      </c>
      <c r="R552" s="473" t="s">
        <v>2249</v>
      </c>
      <c r="S552" s="473" t="s">
        <v>307</v>
      </c>
      <c r="T552" s="473" t="s">
        <v>2168</v>
      </c>
      <c r="U552" s="473" t="s">
        <v>2316</v>
      </c>
      <c r="V552" s="473" t="s">
        <v>61</v>
      </c>
      <c r="W552" s="473" t="s">
        <v>240</v>
      </c>
      <c r="X552" s="473" t="s">
        <v>302</v>
      </c>
      <c r="Y552" s="473">
        <v>326.8</v>
      </c>
      <c r="Z552" s="473">
        <f t="shared" si="10"/>
        <v>360</v>
      </c>
    </row>
    <row r="553" spans="1:26">
      <c r="A553" s="473" t="s">
        <v>2172</v>
      </c>
      <c r="B553" s="473"/>
      <c r="C553" s="473"/>
      <c r="D553" s="473"/>
      <c r="E553" s="473"/>
      <c r="F553" s="474" t="s">
        <v>5015</v>
      </c>
      <c r="G553" s="473" t="s">
        <v>221</v>
      </c>
      <c r="H553" s="473" t="s">
        <v>259</v>
      </c>
      <c r="I553" s="478">
        <v>43830</v>
      </c>
      <c r="J553" s="473" t="s">
        <v>2312</v>
      </c>
      <c r="K553" s="473" t="s">
        <v>4956</v>
      </c>
      <c r="L553" s="473" t="s">
        <v>2314</v>
      </c>
      <c r="M553" s="473" t="s">
        <v>5016</v>
      </c>
      <c r="N553" s="473">
        <v>378.89</v>
      </c>
      <c r="O553" s="473" t="s">
        <v>10</v>
      </c>
      <c r="P553" s="473">
        <v>490</v>
      </c>
      <c r="Q553" s="473" t="s">
        <v>350</v>
      </c>
      <c r="R553" s="473" t="s">
        <v>2249</v>
      </c>
      <c r="S553" s="473" t="s">
        <v>307</v>
      </c>
      <c r="T553" s="473" t="s">
        <v>2168</v>
      </c>
      <c r="U553" s="473" t="s">
        <v>2316</v>
      </c>
      <c r="V553" s="473" t="s">
        <v>61</v>
      </c>
      <c r="W553" s="473" t="s">
        <v>240</v>
      </c>
      <c r="X553" s="473" t="s">
        <v>302</v>
      </c>
      <c r="Y553" s="473">
        <v>444.81</v>
      </c>
      <c r="Z553" s="473">
        <f t="shared" si="10"/>
        <v>490</v>
      </c>
    </row>
    <row r="554" spans="1:26">
      <c r="A554" s="473" t="s">
        <v>2172</v>
      </c>
      <c r="B554" s="473"/>
      <c r="C554" s="473"/>
      <c r="D554" s="473"/>
      <c r="E554" s="473"/>
      <c r="F554" s="474" t="s">
        <v>5017</v>
      </c>
      <c r="G554" s="473" t="s">
        <v>221</v>
      </c>
      <c r="H554" s="473" t="s">
        <v>259</v>
      </c>
      <c r="I554" s="478">
        <v>43830</v>
      </c>
      <c r="J554" s="473" t="s">
        <v>2312</v>
      </c>
      <c r="K554" s="473" t="s">
        <v>4909</v>
      </c>
      <c r="L554" s="473" t="s">
        <v>2314</v>
      </c>
      <c r="M554" s="473" t="s">
        <v>5018</v>
      </c>
      <c r="N554" s="473">
        <v>77.33</v>
      </c>
      <c r="O554" s="473" t="s">
        <v>10</v>
      </c>
      <c r="P554" s="473">
        <v>100</v>
      </c>
      <c r="Q554" s="473" t="s">
        <v>4769</v>
      </c>
      <c r="R554" s="473" t="s">
        <v>4770</v>
      </c>
      <c r="S554" s="473" t="s">
        <v>307</v>
      </c>
      <c r="T554" s="473" t="s">
        <v>2168</v>
      </c>
      <c r="U554" s="473" t="s">
        <v>2316</v>
      </c>
      <c r="V554" s="473" t="s">
        <v>61</v>
      </c>
      <c r="W554" s="473" t="s">
        <v>240</v>
      </c>
      <c r="X554" s="473" t="s">
        <v>302</v>
      </c>
      <c r="Y554" s="473">
        <v>90.78</v>
      </c>
      <c r="Z554" s="473">
        <f t="shared" si="10"/>
        <v>100</v>
      </c>
    </row>
    <row r="555" spans="1:26">
      <c r="A555" s="473" t="s">
        <v>2172</v>
      </c>
      <c r="B555" s="473"/>
      <c r="C555" s="473"/>
      <c r="D555" s="473"/>
      <c r="E555" s="473"/>
      <c r="F555" s="474" t="s">
        <v>5344</v>
      </c>
      <c r="G555" s="473" t="s">
        <v>222</v>
      </c>
      <c r="H555" s="473" t="s">
        <v>259</v>
      </c>
      <c r="I555" s="478">
        <v>43769</v>
      </c>
      <c r="J555" s="473" t="s">
        <v>5345</v>
      </c>
      <c r="K555" s="473" t="s">
        <v>5346</v>
      </c>
      <c r="L555" s="473" t="s">
        <v>2176</v>
      </c>
      <c r="M555" s="473" t="s">
        <v>1721</v>
      </c>
      <c r="N555" s="473">
        <v>4.0999999999999996</v>
      </c>
      <c r="O555" s="473" t="s">
        <v>2168</v>
      </c>
      <c r="P555" s="473">
        <v>0</v>
      </c>
      <c r="Q555" s="473" t="s">
        <v>303</v>
      </c>
      <c r="R555" s="473" t="s">
        <v>2180</v>
      </c>
      <c r="S555" s="473" t="s">
        <v>299</v>
      </c>
      <c r="T555" s="473" t="s">
        <v>2168</v>
      </c>
      <c r="U555" s="473" t="s">
        <v>2168</v>
      </c>
      <c r="V555" s="473" t="s">
        <v>61</v>
      </c>
      <c r="W555" s="473" t="s">
        <v>240</v>
      </c>
      <c r="X555" s="473" t="s">
        <v>302</v>
      </c>
      <c r="Y555" s="473">
        <v>4.62</v>
      </c>
      <c r="Z555" s="473">
        <v>5.04</v>
      </c>
    </row>
    <row r="556" spans="1:26">
      <c r="A556" s="473" t="s">
        <v>2172</v>
      </c>
      <c r="B556" s="473"/>
      <c r="C556" s="473"/>
      <c r="D556" s="473"/>
      <c r="E556" s="473"/>
      <c r="F556" s="474" t="s">
        <v>5347</v>
      </c>
      <c r="G556" s="473" t="s">
        <v>222</v>
      </c>
      <c r="H556" s="473" t="s">
        <v>259</v>
      </c>
      <c r="I556" s="478">
        <v>43769</v>
      </c>
      <c r="J556" s="473" t="s">
        <v>5345</v>
      </c>
      <c r="K556" s="473" t="s">
        <v>5346</v>
      </c>
      <c r="L556" s="473" t="s">
        <v>2176</v>
      </c>
      <c r="M556" s="473" t="s">
        <v>1722</v>
      </c>
      <c r="N556" s="473">
        <v>4.0999999999999996</v>
      </c>
      <c r="O556" s="473" t="s">
        <v>2168</v>
      </c>
      <c r="P556" s="473">
        <v>0</v>
      </c>
      <c r="Q556" s="473" t="s">
        <v>303</v>
      </c>
      <c r="R556" s="473" t="s">
        <v>2180</v>
      </c>
      <c r="S556" s="473" t="s">
        <v>299</v>
      </c>
      <c r="T556" s="473" t="s">
        <v>2168</v>
      </c>
      <c r="U556" s="473" t="s">
        <v>2168</v>
      </c>
      <c r="V556" s="473" t="s">
        <v>61</v>
      </c>
      <c r="W556" s="473" t="s">
        <v>240</v>
      </c>
      <c r="X556" s="473" t="s">
        <v>302</v>
      </c>
      <c r="Y556" s="473">
        <v>4.62</v>
      </c>
      <c r="Z556" s="473">
        <v>5.04</v>
      </c>
    </row>
    <row r="557" spans="1:26">
      <c r="A557" s="473" t="s">
        <v>2172</v>
      </c>
      <c r="B557" s="473"/>
      <c r="C557" s="473"/>
      <c r="D557" s="473"/>
      <c r="E557" s="473"/>
      <c r="F557" s="474" t="s">
        <v>5348</v>
      </c>
      <c r="G557" s="473" t="s">
        <v>222</v>
      </c>
      <c r="H557" s="473" t="s">
        <v>259</v>
      </c>
      <c r="I557" s="478">
        <v>43769</v>
      </c>
      <c r="J557" s="473" t="s">
        <v>5345</v>
      </c>
      <c r="K557" s="473" t="s">
        <v>5346</v>
      </c>
      <c r="L557" s="473" t="s">
        <v>2176</v>
      </c>
      <c r="M557" s="473" t="s">
        <v>1723</v>
      </c>
      <c r="N557" s="473">
        <v>4.0999999999999996</v>
      </c>
      <c r="O557" s="473" t="s">
        <v>2168</v>
      </c>
      <c r="P557" s="473">
        <v>0</v>
      </c>
      <c r="Q557" s="473" t="s">
        <v>303</v>
      </c>
      <c r="R557" s="473" t="s">
        <v>2180</v>
      </c>
      <c r="S557" s="473" t="s">
        <v>299</v>
      </c>
      <c r="T557" s="473" t="s">
        <v>2168</v>
      </c>
      <c r="U557" s="473" t="s">
        <v>2168</v>
      </c>
      <c r="V557" s="473" t="s">
        <v>61</v>
      </c>
      <c r="W557" s="473" t="s">
        <v>240</v>
      </c>
      <c r="X557" s="473" t="s">
        <v>302</v>
      </c>
      <c r="Y557" s="473">
        <v>4.62</v>
      </c>
      <c r="Z557" s="473">
        <v>5.04</v>
      </c>
    </row>
    <row r="558" spans="1:26">
      <c r="A558" s="473" t="s">
        <v>2172</v>
      </c>
      <c r="B558" s="473"/>
      <c r="C558" s="473"/>
      <c r="D558" s="473"/>
      <c r="E558" s="473"/>
      <c r="F558" s="474" t="s">
        <v>5349</v>
      </c>
      <c r="G558" s="473" t="s">
        <v>222</v>
      </c>
      <c r="H558" s="473" t="s">
        <v>259</v>
      </c>
      <c r="I558" s="478">
        <v>43769</v>
      </c>
      <c r="J558" s="473" t="s">
        <v>5350</v>
      </c>
      <c r="K558" s="473" t="s">
        <v>2258</v>
      </c>
      <c r="L558" s="473" t="s">
        <v>2176</v>
      </c>
      <c r="M558" s="473" t="s">
        <v>600</v>
      </c>
      <c r="N558" s="473">
        <v>4.72</v>
      </c>
      <c r="O558" s="473" t="s">
        <v>10</v>
      </c>
      <c r="P558" s="473">
        <v>5.8</v>
      </c>
      <c r="Q558" s="473" t="s">
        <v>303</v>
      </c>
      <c r="R558" s="473" t="s">
        <v>2180</v>
      </c>
      <c r="S558" s="473" t="s">
        <v>307</v>
      </c>
      <c r="T558" s="473" t="s">
        <v>2168</v>
      </c>
      <c r="U558" s="473" t="s">
        <v>2168</v>
      </c>
      <c r="V558" s="473" t="s">
        <v>61</v>
      </c>
      <c r="W558" s="473" t="s">
        <v>240</v>
      </c>
      <c r="X558" s="473" t="s">
        <v>302</v>
      </c>
      <c r="Y558" s="473">
        <v>5.32</v>
      </c>
      <c r="Z558" s="473">
        <f t="shared" ref="Z558:Z621" si="11">P558</f>
        <v>5.8</v>
      </c>
    </row>
    <row r="559" spans="1:26">
      <c r="A559" s="473" t="s">
        <v>2172</v>
      </c>
      <c r="B559" s="473"/>
      <c r="C559" s="473"/>
      <c r="D559" s="473"/>
      <c r="E559" s="473"/>
      <c r="F559" s="474" t="s">
        <v>5351</v>
      </c>
      <c r="G559" s="473" t="s">
        <v>222</v>
      </c>
      <c r="H559" s="473" t="s">
        <v>259</v>
      </c>
      <c r="I559" s="478">
        <v>43769</v>
      </c>
      <c r="J559" s="473" t="s">
        <v>5350</v>
      </c>
      <c r="K559" s="473" t="s">
        <v>2258</v>
      </c>
      <c r="L559" s="473" t="s">
        <v>2176</v>
      </c>
      <c r="M559" s="473" t="s">
        <v>1726</v>
      </c>
      <c r="N559" s="473">
        <v>4.72</v>
      </c>
      <c r="O559" s="473" t="s">
        <v>10</v>
      </c>
      <c r="P559" s="473">
        <v>5.8</v>
      </c>
      <c r="Q559" s="473" t="s">
        <v>303</v>
      </c>
      <c r="R559" s="473" t="s">
        <v>2180</v>
      </c>
      <c r="S559" s="473" t="s">
        <v>307</v>
      </c>
      <c r="T559" s="473" t="s">
        <v>2168</v>
      </c>
      <c r="U559" s="473" t="s">
        <v>2168</v>
      </c>
      <c r="V559" s="473" t="s">
        <v>61</v>
      </c>
      <c r="W559" s="473" t="s">
        <v>240</v>
      </c>
      <c r="X559" s="473" t="s">
        <v>302</v>
      </c>
      <c r="Y559" s="473">
        <v>5.32</v>
      </c>
      <c r="Z559" s="473">
        <f t="shared" si="11"/>
        <v>5.8</v>
      </c>
    </row>
    <row r="560" spans="1:26">
      <c r="A560" s="473" t="s">
        <v>2172</v>
      </c>
      <c r="B560" s="473"/>
      <c r="C560" s="473"/>
      <c r="D560" s="473"/>
      <c r="E560" s="473"/>
      <c r="F560" s="474" t="s">
        <v>5352</v>
      </c>
      <c r="G560" s="473" t="s">
        <v>222</v>
      </c>
      <c r="H560" s="473" t="s">
        <v>259</v>
      </c>
      <c r="I560" s="478">
        <v>43769</v>
      </c>
      <c r="J560" s="473" t="s">
        <v>5350</v>
      </c>
      <c r="K560" s="473" t="s">
        <v>2258</v>
      </c>
      <c r="L560" s="473" t="s">
        <v>2176</v>
      </c>
      <c r="M560" s="473" t="s">
        <v>601</v>
      </c>
      <c r="N560" s="473">
        <v>4.72</v>
      </c>
      <c r="O560" s="473" t="s">
        <v>10</v>
      </c>
      <c r="P560" s="473">
        <v>5.8</v>
      </c>
      <c r="Q560" s="473" t="s">
        <v>303</v>
      </c>
      <c r="R560" s="473" t="s">
        <v>2180</v>
      </c>
      <c r="S560" s="473" t="s">
        <v>307</v>
      </c>
      <c r="T560" s="473" t="s">
        <v>2168</v>
      </c>
      <c r="U560" s="473" t="s">
        <v>2168</v>
      </c>
      <c r="V560" s="473" t="s">
        <v>61</v>
      </c>
      <c r="W560" s="473" t="s">
        <v>240</v>
      </c>
      <c r="X560" s="473" t="s">
        <v>302</v>
      </c>
      <c r="Y560" s="473">
        <v>5.32</v>
      </c>
      <c r="Z560" s="473">
        <f t="shared" si="11"/>
        <v>5.8</v>
      </c>
    </row>
    <row r="561" spans="1:26">
      <c r="A561" s="473" t="s">
        <v>2172</v>
      </c>
      <c r="B561" s="473"/>
      <c r="C561" s="473"/>
      <c r="D561" s="473"/>
      <c r="E561" s="473"/>
      <c r="F561" s="474" t="s">
        <v>5353</v>
      </c>
      <c r="G561" s="473" t="s">
        <v>222</v>
      </c>
      <c r="H561" s="473" t="s">
        <v>259</v>
      </c>
      <c r="I561" s="478">
        <v>43769</v>
      </c>
      <c r="J561" s="473" t="s">
        <v>5350</v>
      </c>
      <c r="K561" s="473" t="s">
        <v>2258</v>
      </c>
      <c r="L561" s="473" t="s">
        <v>2176</v>
      </c>
      <c r="M561" s="473" t="s">
        <v>602</v>
      </c>
      <c r="N561" s="473">
        <v>4.72</v>
      </c>
      <c r="O561" s="473" t="s">
        <v>10</v>
      </c>
      <c r="P561" s="473">
        <v>5.8</v>
      </c>
      <c r="Q561" s="473" t="s">
        <v>303</v>
      </c>
      <c r="R561" s="473" t="s">
        <v>2180</v>
      </c>
      <c r="S561" s="473" t="s">
        <v>307</v>
      </c>
      <c r="T561" s="473" t="s">
        <v>2168</v>
      </c>
      <c r="U561" s="473" t="s">
        <v>2168</v>
      </c>
      <c r="V561" s="473" t="s">
        <v>61</v>
      </c>
      <c r="W561" s="473" t="s">
        <v>240</v>
      </c>
      <c r="X561" s="473" t="s">
        <v>302</v>
      </c>
      <c r="Y561" s="473">
        <v>5.32</v>
      </c>
      <c r="Z561" s="473">
        <f t="shared" si="11"/>
        <v>5.8</v>
      </c>
    </row>
    <row r="562" spans="1:26">
      <c r="A562" s="473" t="s">
        <v>2172</v>
      </c>
      <c r="B562" s="473"/>
      <c r="C562" s="473"/>
      <c r="D562" s="473"/>
      <c r="E562" s="473"/>
      <c r="F562" s="474" t="s">
        <v>5354</v>
      </c>
      <c r="G562" s="473" t="s">
        <v>222</v>
      </c>
      <c r="H562" s="473" t="s">
        <v>259</v>
      </c>
      <c r="I562" s="478">
        <v>43769</v>
      </c>
      <c r="J562" s="473" t="s">
        <v>5350</v>
      </c>
      <c r="K562" s="473" t="s">
        <v>2258</v>
      </c>
      <c r="L562" s="473" t="s">
        <v>2176</v>
      </c>
      <c r="M562" s="473" t="s">
        <v>603</v>
      </c>
      <c r="N562" s="473">
        <v>4.72</v>
      </c>
      <c r="O562" s="473" t="s">
        <v>10</v>
      </c>
      <c r="P562" s="473">
        <v>5.8</v>
      </c>
      <c r="Q562" s="473" t="s">
        <v>303</v>
      </c>
      <c r="R562" s="473" t="s">
        <v>2180</v>
      </c>
      <c r="S562" s="473" t="s">
        <v>307</v>
      </c>
      <c r="T562" s="473" t="s">
        <v>2168</v>
      </c>
      <c r="U562" s="473" t="s">
        <v>2168</v>
      </c>
      <c r="V562" s="473" t="s">
        <v>61</v>
      </c>
      <c r="W562" s="473" t="s">
        <v>240</v>
      </c>
      <c r="X562" s="473" t="s">
        <v>302</v>
      </c>
      <c r="Y562" s="473">
        <v>5.32</v>
      </c>
      <c r="Z562" s="473">
        <f t="shared" si="11"/>
        <v>5.8</v>
      </c>
    </row>
    <row r="563" spans="1:26">
      <c r="A563" s="473" t="s">
        <v>2172</v>
      </c>
      <c r="B563" s="473"/>
      <c r="C563" s="473"/>
      <c r="D563" s="473"/>
      <c r="E563" s="473"/>
      <c r="F563" s="474" t="s">
        <v>5355</v>
      </c>
      <c r="G563" s="473" t="s">
        <v>222</v>
      </c>
      <c r="H563" s="473" t="s">
        <v>259</v>
      </c>
      <c r="I563" s="478">
        <v>43769</v>
      </c>
      <c r="J563" s="473" t="s">
        <v>5350</v>
      </c>
      <c r="K563" s="473" t="s">
        <v>2258</v>
      </c>
      <c r="L563" s="473" t="s">
        <v>2176</v>
      </c>
      <c r="M563" s="473" t="s">
        <v>605</v>
      </c>
      <c r="N563" s="473">
        <v>4.72</v>
      </c>
      <c r="O563" s="473" t="s">
        <v>10</v>
      </c>
      <c r="P563" s="473">
        <v>5.8</v>
      </c>
      <c r="Q563" s="473" t="s">
        <v>303</v>
      </c>
      <c r="R563" s="473" t="s">
        <v>2180</v>
      </c>
      <c r="S563" s="473" t="s">
        <v>307</v>
      </c>
      <c r="T563" s="473" t="s">
        <v>2168</v>
      </c>
      <c r="U563" s="473" t="s">
        <v>2168</v>
      </c>
      <c r="V563" s="473" t="s">
        <v>61</v>
      </c>
      <c r="W563" s="473" t="s">
        <v>240</v>
      </c>
      <c r="X563" s="473" t="s">
        <v>302</v>
      </c>
      <c r="Y563" s="473">
        <v>5.32</v>
      </c>
      <c r="Z563" s="473">
        <f t="shared" si="11"/>
        <v>5.8</v>
      </c>
    </row>
    <row r="564" spans="1:26">
      <c r="A564" s="473" t="s">
        <v>2172</v>
      </c>
      <c r="B564" s="473"/>
      <c r="C564" s="473"/>
      <c r="D564" s="473"/>
      <c r="E564" s="473"/>
      <c r="F564" s="474" t="s">
        <v>5356</v>
      </c>
      <c r="G564" s="473" t="s">
        <v>222</v>
      </c>
      <c r="H564" s="473" t="s">
        <v>259</v>
      </c>
      <c r="I564" s="478">
        <v>43769</v>
      </c>
      <c r="J564" s="473" t="s">
        <v>5350</v>
      </c>
      <c r="K564" s="473" t="s">
        <v>2258</v>
      </c>
      <c r="L564" s="473" t="s">
        <v>2176</v>
      </c>
      <c r="M564" s="473" t="s">
        <v>1306</v>
      </c>
      <c r="N564" s="473">
        <v>4.72</v>
      </c>
      <c r="O564" s="473" t="s">
        <v>10</v>
      </c>
      <c r="P564" s="473">
        <v>5.8</v>
      </c>
      <c r="Q564" s="473" t="s">
        <v>303</v>
      </c>
      <c r="R564" s="473" t="s">
        <v>2180</v>
      </c>
      <c r="S564" s="473" t="s">
        <v>307</v>
      </c>
      <c r="T564" s="473" t="s">
        <v>2168</v>
      </c>
      <c r="U564" s="473" t="s">
        <v>2168</v>
      </c>
      <c r="V564" s="473" t="s">
        <v>61</v>
      </c>
      <c r="W564" s="473" t="s">
        <v>240</v>
      </c>
      <c r="X564" s="473" t="s">
        <v>302</v>
      </c>
      <c r="Y564" s="473">
        <v>5.32</v>
      </c>
      <c r="Z564" s="473">
        <f t="shared" si="11"/>
        <v>5.8</v>
      </c>
    </row>
    <row r="565" spans="1:26">
      <c r="A565" s="473" t="s">
        <v>2172</v>
      </c>
      <c r="B565" s="473"/>
      <c r="C565" s="473"/>
      <c r="D565" s="473"/>
      <c r="E565" s="473"/>
      <c r="F565" s="474" t="s">
        <v>5357</v>
      </c>
      <c r="G565" s="473" t="s">
        <v>222</v>
      </c>
      <c r="H565" s="473" t="s">
        <v>259</v>
      </c>
      <c r="I565" s="478">
        <v>43769</v>
      </c>
      <c r="J565" s="473" t="s">
        <v>5350</v>
      </c>
      <c r="K565" s="473" t="s">
        <v>2258</v>
      </c>
      <c r="L565" s="473" t="s">
        <v>2176</v>
      </c>
      <c r="M565" s="473" t="s">
        <v>1725</v>
      </c>
      <c r="N565" s="473">
        <v>5.34</v>
      </c>
      <c r="O565" s="473" t="s">
        <v>10</v>
      </c>
      <c r="P565" s="473">
        <v>6.57</v>
      </c>
      <c r="Q565" s="473" t="s">
        <v>303</v>
      </c>
      <c r="R565" s="473" t="s">
        <v>2180</v>
      </c>
      <c r="S565" s="473" t="s">
        <v>307</v>
      </c>
      <c r="T565" s="473" t="s">
        <v>2168</v>
      </c>
      <c r="U565" s="473" t="s">
        <v>2168</v>
      </c>
      <c r="V565" s="473" t="s">
        <v>61</v>
      </c>
      <c r="W565" s="473" t="s">
        <v>240</v>
      </c>
      <c r="X565" s="473" t="s">
        <v>302</v>
      </c>
      <c r="Y565" s="473">
        <v>6.02</v>
      </c>
      <c r="Z565" s="473">
        <f t="shared" si="11"/>
        <v>6.57</v>
      </c>
    </row>
    <row r="566" spans="1:26">
      <c r="A566" s="473" t="s">
        <v>2172</v>
      </c>
      <c r="B566" s="473"/>
      <c r="C566" s="473"/>
      <c r="D566" s="473"/>
      <c r="E566" s="473"/>
      <c r="F566" s="474" t="s">
        <v>5358</v>
      </c>
      <c r="G566" s="473" t="s">
        <v>222</v>
      </c>
      <c r="H566" s="473" t="s">
        <v>259</v>
      </c>
      <c r="I566" s="478">
        <v>43769</v>
      </c>
      <c r="J566" s="473" t="s">
        <v>5350</v>
      </c>
      <c r="K566" s="473" t="s">
        <v>2258</v>
      </c>
      <c r="L566" s="473" t="s">
        <v>2176</v>
      </c>
      <c r="M566" s="473" t="s">
        <v>1725</v>
      </c>
      <c r="N566" s="473">
        <v>5.35</v>
      </c>
      <c r="O566" s="473" t="s">
        <v>10</v>
      </c>
      <c r="P566" s="473">
        <v>6.58</v>
      </c>
      <c r="Q566" s="473" t="s">
        <v>303</v>
      </c>
      <c r="R566" s="473" t="s">
        <v>2180</v>
      </c>
      <c r="S566" s="473" t="s">
        <v>307</v>
      </c>
      <c r="T566" s="473" t="s">
        <v>2168</v>
      </c>
      <c r="U566" s="473" t="s">
        <v>2168</v>
      </c>
      <c r="V566" s="473" t="s">
        <v>61</v>
      </c>
      <c r="W566" s="473" t="s">
        <v>240</v>
      </c>
      <c r="X566" s="473" t="s">
        <v>302</v>
      </c>
      <c r="Y566" s="473">
        <v>6.03</v>
      </c>
      <c r="Z566" s="473">
        <f t="shared" si="11"/>
        <v>6.58</v>
      </c>
    </row>
    <row r="567" spans="1:26">
      <c r="A567" s="473" t="s">
        <v>2172</v>
      </c>
      <c r="B567" s="473"/>
      <c r="C567" s="473"/>
      <c r="D567" s="473"/>
      <c r="E567" s="473"/>
      <c r="F567" s="474" t="s">
        <v>5359</v>
      </c>
      <c r="G567" s="473" t="s">
        <v>222</v>
      </c>
      <c r="H567" s="473" t="s">
        <v>259</v>
      </c>
      <c r="I567" s="478">
        <v>43769</v>
      </c>
      <c r="J567" s="473" t="s">
        <v>5350</v>
      </c>
      <c r="K567" s="473" t="s">
        <v>2258</v>
      </c>
      <c r="L567" s="473" t="s">
        <v>2176</v>
      </c>
      <c r="M567" s="473" t="s">
        <v>1725</v>
      </c>
      <c r="N567" s="473">
        <v>7.02</v>
      </c>
      <c r="O567" s="473" t="s">
        <v>10</v>
      </c>
      <c r="P567" s="473">
        <v>8.64</v>
      </c>
      <c r="Q567" s="473" t="s">
        <v>303</v>
      </c>
      <c r="R567" s="473" t="s">
        <v>2180</v>
      </c>
      <c r="S567" s="473" t="s">
        <v>307</v>
      </c>
      <c r="T567" s="473" t="s">
        <v>2168</v>
      </c>
      <c r="U567" s="473" t="s">
        <v>2168</v>
      </c>
      <c r="V567" s="473" t="s">
        <v>61</v>
      </c>
      <c r="W567" s="473" t="s">
        <v>240</v>
      </c>
      <c r="X567" s="473" t="s">
        <v>302</v>
      </c>
      <c r="Y567" s="473">
        <v>7.91</v>
      </c>
      <c r="Z567" s="473">
        <f t="shared" si="11"/>
        <v>8.64</v>
      </c>
    </row>
    <row r="568" spans="1:26">
      <c r="A568" s="473" t="s">
        <v>2172</v>
      </c>
      <c r="B568" s="473"/>
      <c r="C568" s="473"/>
      <c r="D568" s="473"/>
      <c r="E568" s="473"/>
      <c r="F568" s="474" t="s">
        <v>5360</v>
      </c>
      <c r="G568" s="473" t="s">
        <v>222</v>
      </c>
      <c r="H568" s="473" t="s">
        <v>259</v>
      </c>
      <c r="I568" s="478">
        <v>43769</v>
      </c>
      <c r="J568" s="473" t="s">
        <v>5350</v>
      </c>
      <c r="K568" s="473" t="s">
        <v>2258</v>
      </c>
      <c r="L568" s="473" t="s">
        <v>2176</v>
      </c>
      <c r="M568" s="473" t="s">
        <v>1725</v>
      </c>
      <c r="N568" s="473">
        <v>7.03</v>
      </c>
      <c r="O568" s="473" t="s">
        <v>10</v>
      </c>
      <c r="P568" s="473">
        <v>8.65</v>
      </c>
      <c r="Q568" s="473" t="s">
        <v>303</v>
      </c>
      <c r="R568" s="473" t="s">
        <v>2180</v>
      </c>
      <c r="S568" s="473" t="s">
        <v>307</v>
      </c>
      <c r="T568" s="473" t="s">
        <v>2168</v>
      </c>
      <c r="U568" s="473" t="s">
        <v>2168</v>
      </c>
      <c r="V568" s="473" t="s">
        <v>61</v>
      </c>
      <c r="W568" s="473" t="s">
        <v>240</v>
      </c>
      <c r="X568" s="473" t="s">
        <v>302</v>
      </c>
      <c r="Y568" s="473">
        <v>7.92</v>
      </c>
      <c r="Z568" s="473">
        <f t="shared" si="11"/>
        <v>8.65</v>
      </c>
    </row>
    <row r="569" spans="1:26">
      <c r="A569" s="473" t="s">
        <v>2172</v>
      </c>
      <c r="B569" s="473"/>
      <c r="C569" s="473"/>
      <c r="D569" s="473"/>
      <c r="E569" s="473"/>
      <c r="F569" s="474" t="s">
        <v>5361</v>
      </c>
      <c r="G569" s="473" t="s">
        <v>222</v>
      </c>
      <c r="H569" s="473" t="s">
        <v>259</v>
      </c>
      <c r="I569" s="478">
        <v>43769</v>
      </c>
      <c r="J569" s="473" t="s">
        <v>5350</v>
      </c>
      <c r="K569" s="473" t="s">
        <v>2258</v>
      </c>
      <c r="L569" s="473" t="s">
        <v>2176</v>
      </c>
      <c r="M569" s="473" t="s">
        <v>1725</v>
      </c>
      <c r="N569" s="473">
        <v>1.25</v>
      </c>
      <c r="O569" s="473" t="s">
        <v>10</v>
      </c>
      <c r="P569" s="473">
        <v>1.54</v>
      </c>
      <c r="Q569" s="473" t="s">
        <v>303</v>
      </c>
      <c r="R569" s="473" t="s">
        <v>2180</v>
      </c>
      <c r="S569" s="473" t="s">
        <v>307</v>
      </c>
      <c r="T569" s="473" t="s">
        <v>2168</v>
      </c>
      <c r="U569" s="473" t="s">
        <v>2168</v>
      </c>
      <c r="V569" s="473" t="s">
        <v>61</v>
      </c>
      <c r="W569" s="473" t="s">
        <v>240</v>
      </c>
      <c r="X569" s="473" t="s">
        <v>302</v>
      </c>
      <c r="Y569" s="473">
        <v>1.41</v>
      </c>
      <c r="Z569" s="473">
        <f t="shared" si="11"/>
        <v>1.54</v>
      </c>
    </row>
    <row r="570" spans="1:26">
      <c r="A570" s="473" t="s">
        <v>2172</v>
      </c>
      <c r="B570" s="473"/>
      <c r="C570" s="473"/>
      <c r="D570" s="473"/>
      <c r="E570" s="473"/>
      <c r="F570" s="474" t="s">
        <v>5362</v>
      </c>
      <c r="G570" s="473" t="s">
        <v>222</v>
      </c>
      <c r="H570" s="473" t="s">
        <v>259</v>
      </c>
      <c r="I570" s="478">
        <v>43769</v>
      </c>
      <c r="J570" s="473" t="s">
        <v>5350</v>
      </c>
      <c r="K570" s="473" t="s">
        <v>2258</v>
      </c>
      <c r="L570" s="473" t="s">
        <v>2176</v>
      </c>
      <c r="M570" s="473" t="s">
        <v>1725</v>
      </c>
      <c r="N570" s="473">
        <v>4.25</v>
      </c>
      <c r="O570" s="473" t="s">
        <v>10</v>
      </c>
      <c r="P570" s="473">
        <v>5.23</v>
      </c>
      <c r="Q570" s="473" t="s">
        <v>303</v>
      </c>
      <c r="R570" s="473" t="s">
        <v>2180</v>
      </c>
      <c r="S570" s="473" t="s">
        <v>307</v>
      </c>
      <c r="T570" s="473" t="s">
        <v>2168</v>
      </c>
      <c r="U570" s="473" t="s">
        <v>2168</v>
      </c>
      <c r="V570" s="473" t="s">
        <v>61</v>
      </c>
      <c r="W570" s="473" t="s">
        <v>240</v>
      </c>
      <c r="X570" s="473" t="s">
        <v>302</v>
      </c>
      <c r="Y570" s="473">
        <v>4.79</v>
      </c>
      <c r="Z570" s="473">
        <f t="shared" si="11"/>
        <v>5.23</v>
      </c>
    </row>
    <row r="571" spans="1:26">
      <c r="A571" s="473" t="s">
        <v>2172</v>
      </c>
      <c r="B571" s="473"/>
      <c r="C571" s="473"/>
      <c r="D571" s="473"/>
      <c r="E571" s="473"/>
      <c r="F571" s="474" t="s">
        <v>5363</v>
      </c>
      <c r="G571" s="473" t="s">
        <v>222</v>
      </c>
      <c r="H571" s="473" t="s">
        <v>259</v>
      </c>
      <c r="I571" s="478">
        <v>43769</v>
      </c>
      <c r="J571" s="473" t="s">
        <v>5350</v>
      </c>
      <c r="K571" s="473" t="s">
        <v>2258</v>
      </c>
      <c r="L571" s="473" t="s">
        <v>2176</v>
      </c>
      <c r="M571" s="473" t="s">
        <v>1725</v>
      </c>
      <c r="N571" s="473">
        <v>52.43</v>
      </c>
      <c r="O571" s="473" t="s">
        <v>10</v>
      </c>
      <c r="P571" s="473">
        <v>64.489999999999995</v>
      </c>
      <c r="Q571" s="473" t="s">
        <v>303</v>
      </c>
      <c r="R571" s="473" t="s">
        <v>2180</v>
      </c>
      <c r="S571" s="473" t="s">
        <v>307</v>
      </c>
      <c r="T571" s="473" t="s">
        <v>2168</v>
      </c>
      <c r="U571" s="473" t="s">
        <v>2168</v>
      </c>
      <c r="V571" s="473" t="s">
        <v>61</v>
      </c>
      <c r="W571" s="473" t="s">
        <v>240</v>
      </c>
      <c r="X571" s="473" t="s">
        <v>302</v>
      </c>
      <c r="Y571" s="473">
        <v>59.06</v>
      </c>
      <c r="Z571" s="473">
        <f t="shared" si="11"/>
        <v>64.489999999999995</v>
      </c>
    </row>
    <row r="572" spans="1:26">
      <c r="A572" s="473" t="s">
        <v>2172</v>
      </c>
      <c r="B572" s="473"/>
      <c r="C572" s="473"/>
      <c r="D572" s="473"/>
      <c r="E572" s="473"/>
      <c r="F572" s="474" t="s">
        <v>5364</v>
      </c>
      <c r="G572" s="473" t="s">
        <v>222</v>
      </c>
      <c r="H572" s="473" t="s">
        <v>259</v>
      </c>
      <c r="I572" s="478">
        <v>43769</v>
      </c>
      <c r="J572" s="473" t="s">
        <v>5350</v>
      </c>
      <c r="K572" s="473" t="s">
        <v>2258</v>
      </c>
      <c r="L572" s="473" t="s">
        <v>2176</v>
      </c>
      <c r="M572" s="473" t="s">
        <v>1725</v>
      </c>
      <c r="N572" s="473">
        <v>1.98</v>
      </c>
      <c r="O572" s="473" t="s">
        <v>10</v>
      </c>
      <c r="P572" s="473">
        <v>2.4300000000000002</v>
      </c>
      <c r="Q572" s="473" t="s">
        <v>303</v>
      </c>
      <c r="R572" s="473" t="s">
        <v>2180</v>
      </c>
      <c r="S572" s="473" t="s">
        <v>307</v>
      </c>
      <c r="T572" s="473" t="s">
        <v>2168</v>
      </c>
      <c r="U572" s="473" t="s">
        <v>2168</v>
      </c>
      <c r="V572" s="473" t="s">
        <v>61</v>
      </c>
      <c r="W572" s="473" t="s">
        <v>240</v>
      </c>
      <c r="X572" s="473" t="s">
        <v>302</v>
      </c>
      <c r="Y572" s="473">
        <v>2.23</v>
      </c>
      <c r="Z572" s="473">
        <f t="shared" si="11"/>
        <v>2.4300000000000002</v>
      </c>
    </row>
    <row r="573" spans="1:26">
      <c r="A573" s="473" t="s">
        <v>2172</v>
      </c>
      <c r="B573" s="473"/>
      <c r="C573" s="473"/>
      <c r="D573" s="473"/>
      <c r="E573" s="473"/>
      <c r="F573" s="474" t="s">
        <v>5365</v>
      </c>
      <c r="G573" s="473" t="s">
        <v>222</v>
      </c>
      <c r="H573" s="473" t="s">
        <v>259</v>
      </c>
      <c r="I573" s="478">
        <v>43769</v>
      </c>
      <c r="J573" s="473" t="s">
        <v>5350</v>
      </c>
      <c r="K573" s="473" t="s">
        <v>2258</v>
      </c>
      <c r="L573" s="473" t="s">
        <v>2176</v>
      </c>
      <c r="M573" s="473" t="s">
        <v>1725</v>
      </c>
      <c r="N573" s="473">
        <v>3.47</v>
      </c>
      <c r="O573" s="473" t="s">
        <v>10</v>
      </c>
      <c r="P573" s="473">
        <v>4.2699999999999996</v>
      </c>
      <c r="Q573" s="473" t="s">
        <v>303</v>
      </c>
      <c r="R573" s="473" t="s">
        <v>2180</v>
      </c>
      <c r="S573" s="473" t="s">
        <v>307</v>
      </c>
      <c r="T573" s="473" t="s">
        <v>2168</v>
      </c>
      <c r="U573" s="473" t="s">
        <v>2168</v>
      </c>
      <c r="V573" s="473" t="s">
        <v>61</v>
      </c>
      <c r="W573" s="473" t="s">
        <v>240</v>
      </c>
      <c r="X573" s="473" t="s">
        <v>302</v>
      </c>
      <c r="Y573" s="473">
        <v>3.91</v>
      </c>
      <c r="Z573" s="473">
        <f t="shared" si="11"/>
        <v>4.2699999999999996</v>
      </c>
    </row>
    <row r="574" spans="1:26">
      <c r="A574" s="473" t="s">
        <v>2172</v>
      </c>
      <c r="B574" s="473"/>
      <c r="C574" s="473"/>
      <c r="D574" s="473"/>
      <c r="E574" s="473"/>
      <c r="F574" s="474" t="s">
        <v>5366</v>
      </c>
      <c r="G574" s="473" t="s">
        <v>222</v>
      </c>
      <c r="H574" s="473" t="s">
        <v>259</v>
      </c>
      <c r="I574" s="478">
        <v>43769</v>
      </c>
      <c r="J574" s="473" t="s">
        <v>5350</v>
      </c>
      <c r="K574" s="473" t="s">
        <v>2258</v>
      </c>
      <c r="L574" s="473" t="s">
        <v>2176</v>
      </c>
      <c r="M574" s="473" t="s">
        <v>1725</v>
      </c>
      <c r="N574" s="473">
        <v>9.1</v>
      </c>
      <c r="O574" s="473" t="s">
        <v>10</v>
      </c>
      <c r="P574" s="473">
        <v>11.2</v>
      </c>
      <c r="Q574" s="473" t="s">
        <v>303</v>
      </c>
      <c r="R574" s="473" t="s">
        <v>2180</v>
      </c>
      <c r="S574" s="473" t="s">
        <v>307</v>
      </c>
      <c r="T574" s="473" t="s">
        <v>2168</v>
      </c>
      <c r="U574" s="473" t="s">
        <v>2168</v>
      </c>
      <c r="V574" s="473" t="s">
        <v>61</v>
      </c>
      <c r="W574" s="473" t="s">
        <v>240</v>
      </c>
      <c r="X574" s="473" t="s">
        <v>302</v>
      </c>
      <c r="Y574" s="473">
        <v>10.25</v>
      </c>
      <c r="Z574" s="473">
        <f t="shared" si="11"/>
        <v>11.2</v>
      </c>
    </row>
    <row r="575" spans="1:26">
      <c r="A575" s="473" t="s">
        <v>2172</v>
      </c>
      <c r="B575" s="473"/>
      <c r="C575" s="473"/>
      <c r="D575" s="473"/>
      <c r="E575" s="473"/>
      <c r="F575" s="474" t="s">
        <v>5367</v>
      </c>
      <c r="G575" s="473" t="s">
        <v>222</v>
      </c>
      <c r="H575" s="473" t="s">
        <v>259</v>
      </c>
      <c r="I575" s="478">
        <v>43769</v>
      </c>
      <c r="J575" s="473" t="s">
        <v>5350</v>
      </c>
      <c r="K575" s="473" t="s">
        <v>2258</v>
      </c>
      <c r="L575" s="473" t="s">
        <v>2176</v>
      </c>
      <c r="M575" s="473" t="s">
        <v>1725</v>
      </c>
      <c r="N575" s="473">
        <v>10.8</v>
      </c>
      <c r="O575" s="473" t="s">
        <v>10</v>
      </c>
      <c r="P575" s="473">
        <v>13.28</v>
      </c>
      <c r="Q575" s="473" t="s">
        <v>303</v>
      </c>
      <c r="R575" s="473" t="s">
        <v>2180</v>
      </c>
      <c r="S575" s="473" t="s">
        <v>307</v>
      </c>
      <c r="T575" s="473" t="s">
        <v>2168</v>
      </c>
      <c r="U575" s="473" t="s">
        <v>2168</v>
      </c>
      <c r="V575" s="473" t="s">
        <v>61</v>
      </c>
      <c r="W575" s="473" t="s">
        <v>240</v>
      </c>
      <c r="X575" s="473" t="s">
        <v>302</v>
      </c>
      <c r="Y575" s="473">
        <v>12.17</v>
      </c>
      <c r="Z575" s="473">
        <f t="shared" si="11"/>
        <v>13.28</v>
      </c>
    </row>
    <row r="576" spans="1:26">
      <c r="A576" s="473" t="s">
        <v>2172</v>
      </c>
      <c r="B576" s="473"/>
      <c r="C576" s="473"/>
      <c r="D576" s="473"/>
      <c r="E576" s="473"/>
      <c r="F576" s="474" t="s">
        <v>5368</v>
      </c>
      <c r="G576" s="473" t="s">
        <v>222</v>
      </c>
      <c r="H576" s="473" t="s">
        <v>259</v>
      </c>
      <c r="I576" s="478">
        <v>43769</v>
      </c>
      <c r="J576" s="473" t="s">
        <v>5350</v>
      </c>
      <c r="K576" s="473" t="s">
        <v>2258</v>
      </c>
      <c r="L576" s="473" t="s">
        <v>2176</v>
      </c>
      <c r="M576" s="473" t="s">
        <v>1725</v>
      </c>
      <c r="N576" s="473">
        <v>5.95</v>
      </c>
      <c r="O576" s="473" t="s">
        <v>10</v>
      </c>
      <c r="P576" s="473">
        <v>7.32</v>
      </c>
      <c r="Q576" s="473" t="s">
        <v>303</v>
      </c>
      <c r="R576" s="473" t="s">
        <v>2180</v>
      </c>
      <c r="S576" s="473" t="s">
        <v>307</v>
      </c>
      <c r="T576" s="473" t="s">
        <v>2168</v>
      </c>
      <c r="U576" s="473" t="s">
        <v>2168</v>
      </c>
      <c r="V576" s="473" t="s">
        <v>61</v>
      </c>
      <c r="W576" s="473" t="s">
        <v>240</v>
      </c>
      <c r="X576" s="473" t="s">
        <v>302</v>
      </c>
      <c r="Y576" s="473">
        <v>6.7</v>
      </c>
      <c r="Z576" s="473">
        <f t="shared" si="11"/>
        <v>7.32</v>
      </c>
    </row>
    <row r="577" spans="1:26">
      <c r="A577" s="473" t="s">
        <v>2172</v>
      </c>
      <c r="B577" s="473"/>
      <c r="C577" s="473"/>
      <c r="D577" s="473"/>
      <c r="E577" s="473"/>
      <c r="F577" s="474" t="s">
        <v>5369</v>
      </c>
      <c r="G577" s="473" t="s">
        <v>222</v>
      </c>
      <c r="H577" s="473" t="s">
        <v>259</v>
      </c>
      <c r="I577" s="478">
        <v>43769</v>
      </c>
      <c r="J577" s="473" t="s">
        <v>5350</v>
      </c>
      <c r="K577" s="473" t="s">
        <v>2258</v>
      </c>
      <c r="L577" s="473" t="s">
        <v>2176</v>
      </c>
      <c r="M577" s="473" t="s">
        <v>1725</v>
      </c>
      <c r="N577" s="473">
        <v>17.32</v>
      </c>
      <c r="O577" s="473" t="s">
        <v>10</v>
      </c>
      <c r="P577" s="473">
        <v>21.31</v>
      </c>
      <c r="Q577" s="473" t="s">
        <v>303</v>
      </c>
      <c r="R577" s="473" t="s">
        <v>2180</v>
      </c>
      <c r="S577" s="473" t="s">
        <v>307</v>
      </c>
      <c r="T577" s="473" t="s">
        <v>2168</v>
      </c>
      <c r="U577" s="473" t="s">
        <v>2168</v>
      </c>
      <c r="V577" s="473" t="s">
        <v>61</v>
      </c>
      <c r="W577" s="473" t="s">
        <v>240</v>
      </c>
      <c r="X577" s="473" t="s">
        <v>302</v>
      </c>
      <c r="Y577" s="473">
        <v>19.510000000000002</v>
      </c>
      <c r="Z577" s="473">
        <f t="shared" si="11"/>
        <v>21.31</v>
      </c>
    </row>
    <row r="578" spans="1:26">
      <c r="A578" s="473" t="s">
        <v>2172</v>
      </c>
      <c r="B578" s="473"/>
      <c r="C578" s="473"/>
      <c r="D578" s="473"/>
      <c r="E578" s="473"/>
      <c r="F578" s="474" t="s">
        <v>5370</v>
      </c>
      <c r="G578" s="473" t="s">
        <v>222</v>
      </c>
      <c r="H578" s="473" t="s">
        <v>259</v>
      </c>
      <c r="I578" s="478">
        <v>43769</v>
      </c>
      <c r="J578" s="473" t="s">
        <v>5350</v>
      </c>
      <c r="K578" s="473" t="s">
        <v>2258</v>
      </c>
      <c r="L578" s="473" t="s">
        <v>2176</v>
      </c>
      <c r="M578" s="473" t="s">
        <v>1725</v>
      </c>
      <c r="N578" s="473">
        <v>18.45</v>
      </c>
      <c r="O578" s="473" t="s">
        <v>10</v>
      </c>
      <c r="P578" s="473">
        <v>22.7</v>
      </c>
      <c r="Q578" s="473" t="s">
        <v>303</v>
      </c>
      <c r="R578" s="473" t="s">
        <v>2180</v>
      </c>
      <c r="S578" s="473" t="s">
        <v>307</v>
      </c>
      <c r="T578" s="473" t="s">
        <v>2168</v>
      </c>
      <c r="U578" s="473" t="s">
        <v>2168</v>
      </c>
      <c r="V578" s="473" t="s">
        <v>61</v>
      </c>
      <c r="W578" s="473" t="s">
        <v>240</v>
      </c>
      <c r="X578" s="473" t="s">
        <v>302</v>
      </c>
      <c r="Y578" s="473">
        <v>20.78</v>
      </c>
      <c r="Z578" s="473">
        <f t="shared" si="11"/>
        <v>22.7</v>
      </c>
    </row>
    <row r="579" spans="1:26">
      <c r="A579" s="473" t="s">
        <v>2172</v>
      </c>
      <c r="B579" s="473"/>
      <c r="C579" s="473"/>
      <c r="D579" s="473"/>
      <c r="E579" s="473"/>
      <c r="F579" s="474" t="s">
        <v>5371</v>
      </c>
      <c r="G579" s="473" t="s">
        <v>222</v>
      </c>
      <c r="H579" s="473" t="s">
        <v>259</v>
      </c>
      <c r="I579" s="478">
        <v>43769</v>
      </c>
      <c r="J579" s="473" t="s">
        <v>5350</v>
      </c>
      <c r="K579" s="473" t="s">
        <v>2258</v>
      </c>
      <c r="L579" s="473" t="s">
        <v>2176</v>
      </c>
      <c r="M579" s="473" t="s">
        <v>5372</v>
      </c>
      <c r="N579" s="473">
        <v>25.49</v>
      </c>
      <c r="O579" s="473" t="s">
        <v>10</v>
      </c>
      <c r="P579" s="473">
        <v>31.35</v>
      </c>
      <c r="Q579" s="473" t="s">
        <v>303</v>
      </c>
      <c r="R579" s="473" t="s">
        <v>2180</v>
      </c>
      <c r="S579" s="473" t="s">
        <v>307</v>
      </c>
      <c r="T579" s="473" t="s">
        <v>2168</v>
      </c>
      <c r="U579" s="473" t="s">
        <v>2168</v>
      </c>
      <c r="V579" s="473" t="s">
        <v>61</v>
      </c>
      <c r="W579" s="473" t="s">
        <v>240</v>
      </c>
      <c r="X579" s="473" t="s">
        <v>302</v>
      </c>
      <c r="Y579" s="473">
        <v>28.71</v>
      </c>
      <c r="Z579" s="473">
        <f t="shared" si="11"/>
        <v>31.35</v>
      </c>
    </row>
    <row r="580" spans="1:26">
      <c r="A580" s="473" t="s">
        <v>2172</v>
      </c>
      <c r="B580" s="473"/>
      <c r="C580" s="473"/>
      <c r="D580" s="473"/>
      <c r="E580" s="473"/>
      <c r="F580" s="474" t="s">
        <v>5373</v>
      </c>
      <c r="G580" s="473" t="s">
        <v>222</v>
      </c>
      <c r="H580" s="473" t="s">
        <v>259</v>
      </c>
      <c r="I580" s="478">
        <v>43769</v>
      </c>
      <c r="J580" s="473" t="s">
        <v>5350</v>
      </c>
      <c r="K580" s="473" t="s">
        <v>2258</v>
      </c>
      <c r="L580" s="473" t="s">
        <v>2176</v>
      </c>
      <c r="M580" s="473" t="s">
        <v>1725</v>
      </c>
      <c r="N580" s="473">
        <v>6.23</v>
      </c>
      <c r="O580" s="473" t="s">
        <v>10</v>
      </c>
      <c r="P580" s="473">
        <v>7.66</v>
      </c>
      <c r="Q580" s="473" t="s">
        <v>303</v>
      </c>
      <c r="R580" s="473" t="s">
        <v>2180</v>
      </c>
      <c r="S580" s="473" t="s">
        <v>307</v>
      </c>
      <c r="T580" s="473" t="s">
        <v>2168</v>
      </c>
      <c r="U580" s="473" t="s">
        <v>2168</v>
      </c>
      <c r="V580" s="473" t="s">
        <v>61</v>
      </c>
      <c r="W580" s="473" t="s">
        <v>240</v>
      </c>
      <c r="X580" s="473" t="s">
        <v>302</v>
      </c>
      <c r="Y580" s="473">
        <v>7.02</v>
      </c>
      <c r="Z580" s="473">
        <f t="shared" si="11"/>
        <v>7.66</v>
      </c>
    </row>
    <row r="581" spans="1:26">
      <c r="A581" s="473" t="s">
        <v>2172</v>
      </c>
      <c r="B581" s="473"/>
      <c r="C581" s="473"/>
      <c r="D581" s="473"/>
      <c r="E581" s="473"/>
      <c r="F581" s="474" t="s">
        <v>5374</v>
      </c>
      <c r="G581" s="473" t="s">
        <v>222</v>
      </c>
      <c r="H581" s="473" t="s">
        <v>259</v>
      </c>
      <c r="I581" s="478">
        <v>43769</v>
      </c>
      <c r="J581" s="473" t="s">
        <v>5350</v>
      </c>
      <c r="K581" s="473" t="s">
        <v>2258</v>
      </c>
      <c r="L581" s="473" t="s">
        <v>2176</v>
      </c>
      <c r="M581" s="473" t="s">
        <v>1725</v>
      </c>
      <c r="N581" s="473">
        <v>1.59</v>
      </c>
      <c r="O581" s="473" t="s">
        <v>10</v>
      </c>
      <c r="P581" s="473">
        <v>1.96</v>
      </c>
      <c r="Q581" s="473" t="s">
        <v>303</v>
      </c>
      <c r="R581" s="473" t="s">
        <v>2180</v>
      </c>
      <c r="S581" s="473" t="s">
        <v>307</v>
      </c>
      <c r="T581" s="473" t="s">
        <v>2168</v>
      </c>
      <c r="U581" s="473" t="s">
        <v>2168</v>
      </c>
      <c r="V581" s="473" t="s">
        <v>61</v>
      </c>
      <c r="W581" s="473" t="s">
        <v>240</v>
      </c>
      <c r="X581" s="473" t="s">
        <v>302</v>
      </c>
      <c r="Y581" s="473">
        <v>1.79</v>
      </c>
      <c r="Z581" s="473">
        <f t="shared" si="11"/>
        <v>1.96</v>
      </c>
    </row>
    <row r="582" spans="1:26">
      <c r="A582" s="473" t="s">
        <v>2172</v>
      </c>
      <c r="B582" s="473"/>
      <c r="C582" s="473"/>
      <c r="D582" s="473"/>
      <c r="E582" s="473"/>
      <c r="F582" s="474" t="s">
        <v>5375</v>
      </c>
      <c r="G582" s="473" t="s">
        <v>222</v>
      </c>
      <c r="H582" s="473" t="s">
        <v>259</v>
      </c>
      <c r="I582" s="478">
        <v>43769</v>
      </c>
      <c r="J582" s="473" t="s">
        <v>5350</v>
      </c>
      <c r="K582" s="473" t="s">
        <v>2258</v>
      </c>
      <c r="L582" s="473" t="s">
        <v>2176</v>
      </c>
      <c r="M582" s="473" t="s">
        <v>1725</v>
      </c>
      <c r="N582" s="473">
        <v>1.41</v>
      </c>
      <c r="O582" s="473" t="s">
        <v>10</v>
      </c>
      <c r="P582" s="473">
        <v>1.74</v>
      </c>
      <c r="Q582" s="473" t="s">
        <v>303</v>
      </c>
      <c r="R582" s="473" t="s">
        <v>2180</v>
      </c>
      <c r="S582" s="473" t="s">
        <v>307</v>
      </c>
      <c r="T582" s="473" t="s">
        <v>2168</v>
      </c>
      <c r="U582" s="473" t="s">
        <v>2168</v>
      </c>
      <c r="V582" s="473" t="s">
        <v>61</v>
      </c>
      <c r="W582" s="473" t="s">
        <v>240</v>
      </c>
      <c r="X582" s="473" t="s">
        <v>302</v>
      </c>
      <c r="Y582" s="473">
        <v>1.59</v>
      </c>
      <c r="Z582" s="473">
        <f t="shared" si="11"/>
        <v>1.74</v>
      </c>
    </row>
    <row r="583" spans="1:26">
      <c r="A583" s="473" t="s">
        <v>2172</v>
      </c>
      <c r="B583" s="473"/>
      <c r="C583" s="473"/>
      <c r="D583" s="473"/>
      <c r="E583" s="473"/>
      <c r="F583" s="474" t="s">
        <v>5376</v>
      </c>
      <c r="G583" s="473" t="s">
        <v>222</v>
      </c>
      <c r="H583" s="473" t="s">
        <v>259</v>
      </c>
      <c r="I583" s="478">
        <v>43769</v>
      </c>
      <c r="J583" s="473" t="s">
        <v>5350</v>
      </c>
      <c r="K583" s="473" t="s">
        <v>2258</v>
      </c>
      <c r="L583" s="473" t="s">
        <v>2176</v>
      </c>
      <c r="M583" s="473" t="s">
        <v>1725</v>
      </c>
      <c r="N583" s="473">
        <v>107.01</v>
      </c>
      <c r="O583" s="473" t="s">
        <v>10</v>
      </c>
      <c r="P583" s="473">
        <v>131.63999999999999</v>
      </c>
      <c r="Q583" s="473" t="s">
        <v>303</v>
      </c>
      <c r="R583" s="473" t="s">
        <v>2180</v>
      </c>
      <c r="S583" s="473" t="s">
        <v>307</v>
      </c>
      <c r="T583" s="473" t="s">
        <v>2168</v>
      </c>
      <c r="U583" s="473" t="s">
        <v>2168</v>
      </c>
      <c r="V583" s="473" t="s">
        <v>61</v>
      </c>
      <c r="W583" s="473" t="s">
        <v>240</v>
      </c>
      <c r="X583" s="473" t="s">
        <v>302</v>
      </c>
      <c r="Y583" s="473">
        <v>120.54</v>
      </c>
      <c r="Z583" s="473">
        <f t="shared" si="11"/>
        <v>131.63999999999999</v>
      </c>
    </row>
    <row r="584" spans="1:26">
      <c r="A584" s="473" t="s">
        <v>2172</v>
      </c>
      <c r="B584" s="473"/>
      <c r="C584" s="473"/>
      <c r="D584" s="473"/>
      <c r="E584" s="473"/>
      <c r="F584" s="474" t="s">
        <v>5377</v>
      </c>
      <c r="G584" s="473" t="s">
        <v>222</v>
      </c>
      <c r="H584" s="473" t="s">
        <v>259</v>
      </c>
      <c r="I584" s="478">
        <v>43769</v>
      </c>
      <c r="J584" s="473" t="s">
        <v>5350</v>
      </c>
      <c r="K584" s="473" t="s">
        <v>2258</v>
      </c>
      <c r="L584" s="473" t="s">
        <v>2176</v>
      </c>
      <c r="M584" s="473" t="s">
        <v>1725</v>
      </c>
      <c r="N584" s="473">
        <v>9.67</v>
      </c>
      <c r="O584" s="473" t="s">
        <v>10</v>
      </c>
      <c r="P584" s="473">
        <v>11.9</v>
      </c>
      <c r="Q584" s="473" t="s">
        <v>303</v>
      </c>
      <c r="R584" s="473" t="s">
        <v>2180</v>
      </c>
      <c r="S584" s="473" t="s">
        <v>307</v>
      </c>
      <c r="T584" s="473" t="s">
        <v>2168</v>
      </c>
      <c r="U584" s="473" t="s">
        <v>2168</v>
      </c>
      <c r="V584" s="473" t="s">
        <v>61</v>
      </c>
      <c r="W584" s="473" t="s">
        <v>240</v>
      </c>
      <c r="X584" s="473" t="s">
        <v>302</v>
      </c>
      <c r="Y584" s="473">
        <v>10.89</v>
      </c>
      <c r="Z584" s="473">
        <f t="shared" si="11"/>
        <v>11.9</v>
      </c>
    </row>
    <row r="585" spans="1:26">
      <c r="A585" s="473" t="s">
        <v>2172</v>
      </c>
      <c r="B585" s="473"/>
      <c r="C585" s="473"/>
      <c r="D585" s="473"/>
      <c r="E585" s="473"/>
      <c r="F585" s="474" t="s">
        <v>5378</v>
      </c>
      <c r="G585" s="473" t="s">
        <v>222</v>
      </c>
      <c r="H585" s="473" t="s">
        <v>259</v>
      </c>
      <c r="I585" s="478">
        <v>43769</v>
      </c>
      <c r="J585" s="473" t="s">
        <v>5350</v>
      </c>
      <c r="K585" s="473" t="s">
        <v>2258</v>
      </c>
      <c r="L585" s="473" t="s">
        <v>2176</v>
      </c>
      <c r="M585" s="473" t="s">
        <v>1725</v>
      </c>
      <c r="N585" s="473">
        <v>1.54</v>
      </c>
      <c r="O585" s="473" t="s">
        <v>10</v>
      </c>
      <c r="P585" s="473">
        <v>1.89</v>
      </c>
      <c r="Q585" s="473" t="s">
        <v>303</v>
      </c>
      <c r="R585" s="473" t="s">
        <v>2180</v>
      </c>
      <c r="S585" s="473" t="s">
        <v>307</v>
      </c>
      <c r="T585" s="473" t="s">
        <v>2168</v>
      </c>
      <c r="U585" s="473" t="s">
        <v>2168</v>
      </c>
      <c r="V585" s="473" t="s">
        <v>61</v>
      </c>
      <c r="W585" s="473" t="s">
        <v>240</v>
      </c>
      <c r="X585" s="473" t="s">
        <v>302</v>
      </c>
      <c r="Y585" s="473">
        <v>1.73</v>
      </c>
      <c r="Z585" s="473">
        <f t="shared" si="11"/>
        <v>1.89</v>
      </c>
    </row>
    <row r="586" spans="1:26">
      <c r="A586" s="473" t="s">
        <v>2172</v>
      </c>
      <c r="B586" s="473"/>
      <c r="C586" s="473"/>
      <c r="D586" s="473"/>
      <c r="E586" s="473"/>
      <c r="F586" s="474" t="s">
        <v>5379</v>
      </c>
      <c r="G586" s="473" t="s">
        <v>222</v>
      </c>
      <c r="H586" s="473" t="s">
        <v>259</v>
      </c>
      <c r="I586" s="478">
        <v>43769</v>
      </c>
      <c r="J586" s="473" t="s">
        <v>5350</v>
      </c>
      <c r="K586" s="473" t="s">
        <v>2258</v>
      </c>
      <c r="L586" s="473" t="s">
        <v>2176</v>
      </c>
      <c r="M586" s="473" t="s">
        <v>1725</v>
      </c>
      <c r="N586" s="473">
        <v>1.18</v>
      </c>
      <c r="O586" s="473" t="s">
        <v>10</v>
      </c>
      <c r="P586" s="473">
        <v>1.45</v>
      </c>
      <c r="Q586" s="473" t="s">
        <v>303</v>
      </c>
      <c r="R586" s="473" t="s">
        <v>2180</v>
      </c>
      <c r="S586" s="473" t="s">
        <v>307</v>
      </c>
      <c r="T586" s="473" t="s">
        <v>2168</v>
      </c>
      <c r="U586" s="473" t="s">
        <v>2168</v>
      </c>
      <c r="V586" s="473" t="s">
        <v>61</v>
      </c>
      <c r="W586" s="473" t="s">
        <v>240</v>
      </c>
      <c r="X586" s="473" t="s">
        <v>302</v>
      </c>
      <c r="Y586" s="473">
        <v>1.33</v>
      </c>
      <c r="Z586" s="473">
        <f t="shared" si="11"/>
        <v>1.45</v>
      </c>
    </row>
    <row r="587" spans="1:26">
      <c r="A587" s="473" t="s">
        <v>2172</v>
      </c>
      <c r="B587" s="473"/>
      <c r="C587" s="473"/>
      <c r="D587" s="473"/>
      <c r="E587" s="473"/>
      <c r="F587" s="474" t="s">
        <v>5380</v>
      </c>
      <c r="G587" s="473" t="s">
        <v>222</v>
      </c>
      <c r="H587" s="473" t="s">
        <v>259</v>
      </c>
      <c r="I587" s="478">
        <v>43769</v>
      </c>
      <c r="J587" s="473" t="s">
        <v>5350</v>
      </c>
      <c r="K587" s="473" t="s">
        <v>2258</v>
      </c>
      <c r="L587" s="473" t="s">
        <v>2176</v>
      </c>
      <c r="M587" s="473" t="s">
        <v>1725</v>
      </c>
      <c r="N587" s="473">
        <v>1.7</v>
      </c>
      <c r="O587" s="473" t="s">
        <v>10</v>
      </c>
      <c r="P587" s="473">
        <v>2.09</v>
      </c>
      <c r="Q587" s="473" t="s">
        <v>303</v>
      </c>
      <c r="R587" s="473" t="s">
        <v>2180</v>
      </c>
      <c r="S587" s="473" t="s">
        <v>307</v>
      </c>
      <c r="T587" s="473" t="s">
        <v>2168</v>
      </c>
      <c r="U587" s="473" t="s">
        <v>2168</v>
      </c>
      <c r="V587" s="473" t="s">
        <v>61</v>
      </c>
      <c r="W587" s="473" t="s">
        <v>240</v>
      </c>
      <c r="X587" s="473" t="s">
        <v>302</v>
      </c>
      <c r="Y587" s="473">
        <v>1.91</v>
      </c>
      <c r="Z587" s="473">
        <f t="shared" si="11"/>
        <v>2.09</v>
      </c>
    </row>
    <row r="588" spans="1:26">
      <c r="A588" s="473" t="s">
        <v>2172</v>
      </c>
      <c r="B588" s="473"/>
      <c r="C588" s="473"/>
      <c r="D588" s="473"/>
      <c r="E588" s="473"/>
      <c r="F588" s="474" t="s">
        <v>5381</v>
      </c>
      <c r="G588" s="473" t="s">
        <v>222</v>
      </c>
      <c r="H588" s="473" t="s">
        <v>259</v>
      </c>
      <c r="I588" s="478">
        <v>43769</v>
      </c>
      <c r="J588" s="473" t="s">
        <v>5350</v>
      </c>
      <c r="K588" s="473" t="s">
        <v>2258</v>
      </c>
      <c r="L588" s="473" t="s">
        <v>2176</v>
      </c>
      <c r="M588" s="473" t="s">
        <v>1725</v>
      </c>
      <c r="N588" s="473">
        <v>5.17</v>
      </c>
      <c r="O588" s="473" t="s">
        <v>10</v>
      </c>
      <c r="P588" s="473">
        <v>6.36</v>
      </c>
      <c r="Q588" s="473" t="s">
        <v>303</v>
      </c>
      <c r="R588" s="473" t="s">
        <v>2180</v>
      </c>
      <c r="S588" s="473" t="s">
        <v>307</v>
      </c>
      <c r="T588" s="473" t="s">
        <v>2168</v>
      </c>
      <c r="U588" s="473" t="s">
        <v>2168</v>
      </c>
      <c r="V588" s="473" t="s">
        <v>61</v>
      </c>
      <c r="W588" s="473" t="s">
        <v>240</v>
      </c>
      <c r="X588" s="473" t="s">
        <v>302</v>
      </c>
      <c r="Y588" s="473">
        <v>5.82</v>
      </c>
      <c r="Z588" s="473">
        <f t="shared" si="11"/>
        <v>6.36</v>
      </c>
    </row>
    <row r="589" spans="1:26">
      <c r="A589" s="473" t="s">
        <v>2172</v>
      </c>
      <c r="B589" s="473"/>
      <c r="C589" s="473"/>
      <c r="D589" s="473"/>
      <c r="E589" s="473"/>
      <c r="F589" s="474" t="s">
        <v>5382</v>
      </c>
      <c r="G589" s="473" t="s">
        <v>222</v>
      </c>
      <c r="H589" s="473" t="s">
        <v>259</v>
      </c>
      <c r="I589" s="478">
        <v>43769</v>
      </c>
      <c r="J589" s="473" t="s">
        <v>5350</v>
      </c>
      <c r="K589" s="473" t="s">
        <v>2258</v>
      </c>
      <c r="L589" s="473" t="s">
        <v>2176</v>
      </c>
      <c r="M589" s="473" t="s">
        <v>1725</v>
      </c>
      <c r="N589" s="473">
        <v>4.24</v>
      </c>
      <c r="O589" s="473" t="s">
        <v>10</v>
      </c>
      <c r="P589" s="473">
        <v>5.22</v>
      </c>
      <c r="Q589" s="473" t="s">
        <v>303</v>
      </c>
      <c r="R589" s="473" t="s">
        <v>2180</v>
      </c>
      <c r="S589" s="473" t="s">
        <v>307</v>
      </c>
      <c r="T589" s="473" t="s">
        <v>2168</v>
      </c>
      <c r="U589" s="473" t="s">
        <v>2168</v>
      </c>
      <c r="V589" s="473" t="s">
        <v>61</v>
      </c>
      <c r="W589" s="473" t="s">
        <v>240</v>
      </c>
      <c r="X589" s="473" t="s">
        <v>302</v>
      </c>
      <c r="Y589" s="473">
        <v>4.78</v>
      </c>
      <c r="Z589" s="473">
        <f t="shared" si="11"/>
        <v>5.22</v>
      </c>
    </row>
    <row r="590" spans="1:26">
      <c r="A590" s="473" t="s">
        <v>2172</v>
      </c>
      <c r="B590" s="473"/>
      <c r="C590" s="473"/>
      <c r="D590" s="473"/>
      <c r="E590" s="473"/>
      <c r="F590" s="474" t="s">
        <v>5383</v>
      </c>
      <c r="G590" s="473" t="s">
        <v>222</v>
      </c>
      <c r="H590" s="473" t="s">
        <v>259</v>
      </c>
      <c r="I590" s="478">
        <v>43769</v>
      </c>
      <c r="J590" s="473" t="s">
        <v>5350</v>
      </c>
      <c r="K590" s="473" t="s">
        <v>2258</v>
      </c>
      <c r="L590" s="473" t="s">
        <v>2176</v>
      </c>
      <c r="M590" s="473" t="s">
        <v>1725</v>
      </c>
      <c r="N590" s="473">
        <v>25.06</v>
      </c>
      <c r="O590" s="473" t="s">
        <v>10</v>
      </c>
      <c r="P590" s="473">
        <v>30.83</v>
      </c>
      <c r="Q590" s="473" t="s">
        <v>303</v>
      </c>
      <c r="R590" s="473" t="s">
        <v>2180</v>
      </c>
      <c r="S590" s="473" t="s">
        <v>307</v>
      </c>
      <c r="T590" s="473" t="s">
        <v>2168</v>
      </c>
      <c r="U590" s="473" t="s">
        <v>2168</v>
      </c>
      <c r="V590" s="473" t="s">
        <v>61</v>
      </c>
      <c r="W590" s="473" t="s">
        <v>240</v>
      </c>
      <c r="X590" s="473" t="s">
        <v>302</v>
      </c>
      <c r="Y590" s="473">
        <v>28.23</v>
      </c>
      <c r="Z590" s="473">
        <f t="shared" si="11"/>
        <v>30.83</v>
      </c>
    </row>
    <row r="591" spans="1:26">
      <c r="A591" s="473" t="s">
        <v>2172</v>
      </c>
      <c r="B591" s="473"/>
      <c r="C591" s="473"/>
      <c r="D591" s="473"/>
      <c r="E591" s="473"/>
      <c r="F591" s="474" t="s">
        <v>5384</v>
      </c>
      <c r="G591" s="473" t="s">
        <v>222</v>
      </c>
      <c r="H591" s="473" t="s">
        <v>259</v>
      </c>
      <c r="I591" s="478">
        <v>43769</v>
      </c>
      <c r="J591" s="473" t="s">
        <v>5350</v>
      </c>
      <c r="K591" s="473" t="s">
        <v>2258</v>
      </c>
      <c r="L591" s="473" t="s">
        <v>2176</v>
      </c>
      <c r="M591" s="473" t="s">
        <v>1725</v>
      </c>
      <c r="N591" s="473">
        <v>28.21</v>
      </c>
      <c r="O591" s="473" t="s">
        <v>10</v>
      </c>
      <c r="P591" s="473">
        <v>34.700000000000003</v>
      </c>
      <c r="Q591" s="473" t="s">
        <v>303</v>
      </c>
      <c r="R591" s="473" t="s">
        <v>2180</v>
      </c>
      <c r="S591" s="473" t="s">
        <v>307</v>
      </c>
      <c r="T591" s="473" t="s">
        <v>2168</v>
      </c>
      <c r="U591" s="473" t="s">
        <v>2168</v>
      </c>
      <c r="V591" s="473" t="s">
        <v>61</v>
      </c>
      <c r="W591" s="473" t="s">
        <v>240</v>
      </c>
      <c r="X591" s="473" t="s">
        <v>302</v>
      </c>
      <c r="Y591" s="473">
        <v>31.78</v>
      </c>
      <c r="Z591" s="473">
        <f t="shared" si="11"/>
        <v>34.700000000000003</v>
      </c>
    </row>
    <row r="592" spans="1:26">
      <c r="A592" s="473" t="s">
        <v>2172</v>
      </c>
      <c r="B592" s="473"/>
      <c r="C592" s="473"/>
      <c r="D592" s="473"/>
      <c r="E592" s="473"/>
      <c r="F592" s="474" t="s">
        <v>5385</v>
      </c>
      <c r="G592" s="473" t="s">
        <v>222</v>
      </c>
      <c r="H592" s="473" t="s">
        <v>259</v>
      </c>
      <c r="I592" s="478">
        <v>43769</v>
      </c>
      <c r="J592" s="473" t="s">
        <v>5350</v>
      </c>
      <c r="K592" s="473" t="s">
        <v>2258</v>
      </c>
      <c r="L592" s="473" t="s">
        <v>2176</v>
      </c>
      <c r="M592" s="473" t="s">
        <v>1725</v>
      </c>
      <c r="N592" s="473">
        <v>13.28</v>
      </c>
      <c r="O592" s="473" t="s">
        <v>10</v>
      </c>
      <c r="P592" s="473">
        <v>16.329999999999998</v>
      </c>
      <c r="Q592" s="473" t="s">
        <v>303</v>
      </c>
      <c r="R592" s="473" t="s">
        <v>2180</v>
      </c>
      <c r="S592" s="473" t="s">
        <v>307</v>
      </c>
      <c r="T592" s="473" t="s">
        <v>2168</v>
      </c>
      <c r="U592" s="473" t="s">
        <v>2168</v>
      </c>
      <c r="V592" s="473" t="s">
        <v>61</v>
      </c>
      <c r="W592" s="473" t="s">
        <v>240</v>
      </c>
      <c r="X592" s="473" t="s">
        <v>302</v>
      </c>
      <c r="Y592" s="473">
        <v>14.96</v>
      </c>
      <c r="Z592" s="473">
        <f t="shared" si="11"/>
        <v>16.329999999999998</v>
      </c>
    </row>
    <row r="593" spans="1:26">
      <c r="A593" s="473" t="s">
        <v>2172</v>
      </c>
      <c r="B593" s="473"/>
      <c r="C593" s="473"/>
      <c r="D593" s="473"/>
      <c r="E593" s="473"/>
      <c r="F593" s="474" t="s">
        <v>5386</v>
      </c>
      <c r="G593" s="473" t="s">
        <v>222</v>
      </c>
      <c r="H593" s="473" t="s">
        <v>259</v>
      </c>
      <c r="I593" s="478">
        <v>43769</v>
      </c>
      <c r="J593" s="473" t="s">
        <v>5350</v>
      </c>
      <c r="K593" s="473" t="s">
        <v>2258</v>
      </c>
      <c r="L593" s="473" t="s">
        <v>2176</v>
      </c>
      <c r="M593" s="473" t="s">
        <v>5387</v>
      </c>
      <c r="N593" s="473">
        <v>8.19</v>
      </c>
      <c r="O593" s="473" t="s">
        <v>10</v>
      </c>
      <c r="P593" s="473">
        <v>10.07</v>
      </c>
      <c r="Q593" s="473" t="s">
        <v>303</v>
      </c>
      <c r="R593" s="473" t="s">
        <v>2180</v>
      </c>
      <c r="S593" s="473" t="s">
        <v>307</v>
      </c>
      <c r="T593" s="473" t="s">
        <v>2168</v>
      </c>
      <c r="U593" s="473" t="s">
        <v>2168</v>
      </c>
      <c r="V593" s="473" t="s">
        <v>61</v>
      </c>
      <c r="W593" s="473" t="s">
        <v>240</v>
      </c>
      <c r="X593" s="473" t="s">
        <v>302</v>
      </c>
      <c r="Y593" s="473">
        <v>9.23</v>
      </c>
      <c r="Z593" s="473">
        <f t="shared" si="11"/>
        <v>10.07</v>
      </c>
    </row>
    <row r="594" spans="1:26">
      <c r="A594" s="473" t="s">
        <v>2172</v>
      </c>
      <c r="B594" s="473"/>
      <c r="C594" s="473"/>
      <c r="D594" s="473"/>
      <c r="E594" s="473"/>
      <c r="F594" s="474" t="s">
        <v>5388</v>
      </c>
      <c r="G594" s="473" t="s">
        <v>222</v>
      </c>
      <c r="H594" s="473" t="s">
        <v>259</v>
      </c>
      <c r="I594" s="478">
        <v>43769</v>
      </c>
      <c r="J594" s="473" t="s">
        <v>5350</v>
      </c>
      <c r="K594" s="473" t="s">
        <v>2258</v>
      </c>
      <c r="L594" s="473" t="s">
        <v>2176</v>
      </c>
      <c r="M594" s="473" t="s">
        <v>1725</v>
      </c>
      <c r="N594" s="473">
        <v>38.64</v>
      </c>
      <c r="O594" s="473" t="s">
        <v>10</v>
      </c>
      <c r="P594" s="473">
        <v>47.53</v>
      </c>
      <c r="Q594" s="473" t="s">
        <v>303</v>
      </c>
      <c r="R594" s="473" t="s">
        <v>2180</v>
      </c>
      <c r="S594" s="473" t="s">
        <v>307</v>
      </c>
      <c r="T594" s="473" t="s">
        <v>2168</v>
      </c>
      <c r="U594" s="473" t="s">
        <v>2168</v>
      </c>
      <c r="V594" s="473" t="s">
        <v>61</v>
      </c>
      <c r="W594" s="473" t="s">
        <v>240</v>
      </c>
      <c r="X594" s="473" t="s">
        <v>302</v>
      </c>
      <c r="Y594" s="473">
        <v>43.52</v>
      </c>
      <c r="Z594" s="473">
        <f t="shared" si="11"/>
        <v>47.53</v>
      </c>
    </row>
    <row r="595" spans="1:26">
      <c r="A595" s="473" t="s">
        <v>2172</v>
      </c>
      <c r="B595" s="473"/>
      <c r="C595" s="473"/>
      <c r="D595" s="473"/>
      <c r="E595" s="473"/>
      <c r="F595" s="474" t="s">
        <v>5389</v>
      </c>
      <c r="G595" s="473" t="s">
        <v>222</v>
      </c>
      <c r="H595" s="473" t="s">
        <v>259</v>
      </c>
      <c r="I595" s="478">
        <v>43769</v>
      </c>
      <c r="J595" s="473" t="s">
        <v>5350</v>
      </c>
      <c r="K595" s="473" t="s">
        <v>2258</v>
      </c>
      <c r="L595" s="473" t="s">
        <v>2176</v>
      </c>
      <c r="M595" s="473" t="s">
        <v>1725</v>
      </c>
      <c r="N595" s="473">
        <v>1.34</v>
      </c>
      <c r="O595" s="473" t="s">
        <v>10</v>
      </c>
      <c r="P595" s="473">
        <v>1.65</v>
      </c>
      <c r="Q595" s="473" t="s">
        <v>303</v>
      </c>
      <c r="R595" s="473" t="s">
        <v>2180</v>
      </c>
      <c r="S595" s="473" t="s">
        <v>307</v>
      </c>
      <c r="T595" s="473" t="s">
        <v>2168</v>
      </c>
      <c r="U595" s="473" t="s">
        <v>2168</v>
      </c>
      <c r="V595" s="473" t="s">
        <v>61</v>
      </c>
      <c r="W595" s="473" t="s">
        <v>240</v>
      </c>
      <c r="X595" s="473" t="s">
        <v>302</v>
      </c>
      <c r="Y595" s="473">
        <v>1.51</v>
      </c>
      <c r="Z595" s="473">
        <f t="shared" si="11"/>
        <v>1.65</v>
      </c>
    </row>
    <row r="596" spans="1:26">
      <c r="A596" s="473" t="s">
        <v>2172</v>
      </c>
      <c r="B596" s="473"/>
      <c r="C596" s="473"/>
      <c r="D596" s="473"/>
      <c r="E596" s="473"/>
      <c r="F596" s="474" t="s">
        <v>5390</v>
      </c>
      <c r="G596" s="473" t="s">
        <v>222</v>
      </c>
      <c r="H596" s="473" t="s">
        <v>259</v>
      </c>
      <c r="I596" s="478">
        <v>43769</v>
      </c>
      <c r="J596" s="473" t="s">
        <v>5350</v>
      </c>
      <c r="K596" s="473" t="s">
        <v>2258</v>
      </c>
      <c r="L596" s="473" t="s">
        <v>2176</v>
      </c>
      <c r="M596" s="473" t="s">
        <v>1725</v>
      </c>
      <c r="N596" s="473">
        <v>9.94</v>
      </c>
      <c r="O596" s="473" t="s">
        <v>10</v>
      </c>
      <c r="P596" s="473">
        <v>12.23</v>
      </c>
      <c r="Q596" s="473" t="s">
        <v>303</v>
      </c>
      <c r="R596" s="473" t="s">
        <v>2180</v>
      </c>
      <c r="S596" s="473" t="s">
        <v>307</v>
      </c>
      <c r="T596" s="473" t="s">
        <v>2168</v>
      </c>
      <c r="U596" s="473" t="s">
        <v>2168</v>
      </c>
      <c r="V596" s="473" t="s">
        <v>61</v>
      </c>
      <c r="W596" s="473" t="s">
        <v>240</v>
      </c>
      <c r="X596" s="473" t="s">
        <v>302</v>
      </c>
      <c r="Y596" s="473">
        <v>11.2</v>
      </c>
      <c r="Z596" s="473">
        <f t="shared" si="11"/>
        <v>12.23</v>
      </c>
    </row>
    <row r="597" spans="1:26">
      <c r="A597" s="473" t="s">
        <v>2172</v>
      </c>
      <c r="B597" s="473"/>
      <c r="C597" s="473"/>
      <c r="D597" s="473"/>
      <c r="E597" s="473"/>
      <c r="F597" s="474" t="s">
        <v>5391</v>
      </c>
      <c r="G597" s="473" t="s">
        <v>222</v>
      </c>
      <c r="H597" s="473" t="s">
        <v>259</v>
      </c>
      <c r="I597" s="478">
        <v>43769</v>
      </c>
      <c r="J597" s="473" t="s">
        <v>5350</v>
      </c>
      <c r="K597" s="473" t="s">
        <v>2258</v>
      </c>
      <c r="L597" s="473" t="s">
        <v>2176</v>
      </c>
      <c r="M597" s="473" t="s">
        <v>1725</v>
      </c>
      <c r="N597" s="473">
        <v>0.64</v>
      </c>
      <c r="O597" s="473" t="s">
        <v>10</v>
      </c>
      <c r="P597" s="473">
        <v>0.79</v>
      </c>
      <c r="Q597" s="473" t="s">
        <v>303</v>
      </c>
      <c r="R597" s="473" t="s">
        <v>2180</v>
      </c>
      <c r="S597" s="473" t="s">
        <v>307</v>
      </c>
      <c r="T597" s="473" t="s">
        <v>2168</v>
      </c>
      <c r="U597" s="473" t="s">
        <v>2168</v>
      </c>
      <c r="V597" s="473" t="s">
        <v>61</v>
      </c>
      <c r="W597" s="473" t="s">
        <v>240</v>
      </c>
      <c r="X597" s="473" t="s">
        <v>302</v>
      </c>
      <c r="Y597" s="473">
        <v>0.72</v>
      </c>
      <c r="Z597" s="473">
        <f t="shared" si="11"/>
        <v>0.79</v>
      </c>
    </row>
    <row r="598" spans="1:26">
      <c r="A598" s="473" t="s">
        <v>2172</v>
      </c>
      <c r="B598" s="473"/>
      <c r="C598" s="473"/>
      <c r="D598" s="473"/>
      <c r="E598" s="473"/>
      <c r="F598" s="474" t="s">
        <v>5392</v>
      </c>
      <c r="G598" s="473" t="s">
        <v>222</v>
      </c>
      <c r="H598" s="473" t="s">
        <v>259</v>
      </c>
      <c r="I598" s="478">
        <v>43769</v>
      </c>
      <c r="J598" s="473" t="s">
        <v>5350</v>
      </c>
      <c r="K598" s="473" t="s">
        <v>2258</v>
      </c>
      <c r="L598" s="473" t="s">
        <v>2176</v>
      </c>
      <c r="M598" s="473" t="s">
        <v>1725</v>
      </c>
      <c r="N598" s="473">
        <v>2.12</v>
      </c>
      <c r="O598" s="473" t="s">
        <v>10</v>
      </c>
      <c r="P598" s="473">
        <v>2.61</v>
      </c>
      <c r="Q598" s="473" t="s">
        <v>303</v>
      </c>
      <c r="R598" s="473" t="s">
        <v>2180</v>
      </c>
      <c r="S598" s="473" t="s">
        <v>307</v>
      </c>
      <c r="T598" s="473" t="s">
        <v>2168</v>
      </c>
      <c r="U598" s="473" t="s">
        <v>2168</v>
      </c>
      <c r="V598" s="473" t="s">
        <v>61</v>
      </c>
      <c r="W598" s="473" t="s">
        <v>240</v>
      </c>
      <c r="X598" s="473" t="s">
        <v>302</v>
      </c>
      <c r="Y598" s="473">
        <v>2.39</v>
      </c>
      <c r="Z598" s="473">
        <f t="shared" si="11"/>
        <v>2.61</v>
      </c>
    </row>
    <row r="599" spans="1:26">
      <c r="A599" s="473" t="s">
        <v>2172</v>
      </c>
      <c r="B599" s="473"/>
      <c r="C599" s="473"/>
      <c r="D599" s="473"/>
      <c r="E599" s="473"/>
      <c r="F599" s="474" t="s">
        <v>5393</v>
      </c>
      <c r="G599" s="473" t="s">
        <v>222</v>
      </c>
      <c r="H599" s="473" t="s">
        <v>259</v>
      </c>
      <c r="I599" s="478">
        <v>43769</v>
      </c>
      <c r="J599" s="473" t="s">
        <v>5350</v>
      </c>
      <c r="K599" s="473" t="s">
        <v>2258</v>
      </c>
      <c r="L599" s="473" t="s">
        <v>2176</v>
      </c>
      <c r="M599" s="473" t="s">
        <v>1725</v>
      </c>
      <c r="N599" s="473">
        <v>5.89</v>
      </c>
      <c r="O599" s="473" t="s">
        <v>10</v>
      </c>
      <c r="P599" s="473">
        <v>7.24</v>
      </c>
      <c r="Q599" s="473" t="s">
        <v>303</v>
      </c>
      <c r="R599" s="473" t="s">
        <v>2180</v>
      </c>
      <c r="S599" s="473" t="s">
        <v>307</v>
      </c>
      <c r="T599" s="473" t="s">
        <v>2168</v>
      </c>
      <c r="U599" s="473" t="s">
        <v>2168</v>
      </c>
      <c r="V599" s="473" t="s">
        <v>61</v>
      </c>
      <c r="W599" s="473" t="s">
        <v>240</v>
      </c>
      <c r="X599" s="473" t="s">
        <v>302</v>
      </c>
      <c r="Y599" s="473">
        <v>6.63</v>
      </c>
      <c r="Z599" s="473">
        <f t="shared" si="11"/>
        <v>7.24</v>
      </c>
    </row>
    <row r="600" spans="1:26">
      <c r="A600" s="473" t="s">
        <v>2172</v>
      </c>
      <c r="B600" s="473"/>
      <c r="C600" s="473"/>
      <c r="D600" s="473"/>
      <c r="E600" s="473"/>
      <c r="F600" s="474" t="s">
        <v>5394</v>
      </c>
      <c r="G600" s="473" t="s">
        <v>222</v>
      </c>
      <c r="H600" s="473" t="s">
        <v>259</v>
      </c>
      <c r="I600" s="478">
        <v>43769</v>
      </c>
      <c r="J600" s="473" t="s">
        <v>5350</v>
      </c>
      <c r="K600" s="473" t="s">
        <v>2258</v>
      </c>
      <c r="L600" s="473" t="s">
        <v>2176</v>
      </c>
      <c r="M600" s="473" t="s">
        <v>1725</v>
      </c>
      <c r="N600" s="473">
        <v>4.6100000000000003</v>
      </c>
      <c r="O600" s="473" t="s">
        <v>10</v>
      </c>
      <c r="P600" s="473">
        <v>5.67</v>
      </c>
      <c r="Q600" s="473" t="s">
        <v>303</v>
      </c>
      <c r="R600" s="473" t="s">
        <v>2180</v>
      </c>
      <c r="S600" s="473" t="s">
        <v>307</v>
      </c>
      <c r="T600" s="473" t="s">
        <v>2168</v>
      </c>
      <c r="U600" s="473" t="s">
        <v>2168</v>
      </c>
      <c r="V600" s="473" t="s">
        <v>61</v>
      </c>
      <c r="W600" s="473" t="s">
        <v>240</v>
      </c>
      <c r="X600" s="473" t="s">
        <v>302</v>
      </c>
      <c r="Y600" s="473">
        <v>5.19</v>
      </c>
      <c r="Z600" s="473">
        <f t="shared" si="11"/>
        <v>5.67</v>
      </c>
    </row>
    <row r="601" spans="1:26">
      <c r="A601" s="473" t="s">
        <v>2172</v>
      </c>
      <c r="B601" s="473"/>
      <c r="C601" s="473"/>
      <c r="D601" s="473"/>
      <c r="E601" s="473"/>
      <c r="F601" s="474" t="s">
        <v>5395</v>
      </c>
      <c r="G601" s="473" t="s">
        <v>222</v>
      </c>
      <c r="H601" s="473" t="s">
        <v>259</v>
      </c>
      <c r="I601" s="478">
        <v>43769</v>
      </c>
      <c r="J601" s="473" t="s">
        <v>5350</v>
      </c>
      <c r="K601" s="473" t="s">
        <v>2258</v>
      </c>
      <c r="L601" s="473" t="s">
        <v>2176</v>
      </c>
      <c r="M601" s="473" t="s">
        <v>1725</v>
      </c>
      <c r="N601" s="473">
        <v>1.55</v>
      </c>
      <c r="O601" s="473" t="s">
        <v>10</v>
      </c>
      <c r="P601" s="473">
        <v>1.91</v>
      </c>
      <c r="Q601" s="473" t="s">
        <v>303</v>
      </c>
      <c r="R601" s="473" t="s">
        <v>2180</v>
      </c>
      <c r="S601" s="473" t="s">
        <v>307</v>
      </c>
      <c r="T601" s="473" t="s">
        <v>2168</v>
      </c>
      <c r="U601" s="473" t="s">
        <v>2168</v>
      </c>
      <c r="V601" s="473" t="s">
        <v>61</v>
      </c>
      <c r="W601" s="473" t="s">
        <v>240</v>
      </c>
      <c r="X601" s="473" t="s">
        <v>302</v>
      </c>
      <c r="Y601" s="473">
        <v>1.75</v>
      </c>
      <c r="Z601" s="473">
        <f t="shared" si="11"/>
        <v>1.91</v>
      </c>
    </row>
    <row r="602" spans="1:26">
      <c r="A602" s="473" t="s">
        <v>2172</v>
      </c>
      <c r="B602" s="473"/>
      <c r="C602" s="473"/>
      <c r="D602" s="473"/>
      <c r="E602" s="473"/>
      <c r="F602" s="474" t="s">
        <v>5396</v>
      </c>
      <c r="G602" s="473" t="s">
        <v>222</v>
      </c>
      <c r="H602" s="473" t="s">
        <v>259</v>
      </c>
      <c r="I602" s="478">
        <v>43769</v>
      </c>
      <c r="J602" s="473" t="s">
        <v>5350</v>
      </c>
      <c r="K602" s="473" t="s">
        <v>2258</v>
      </c>
      <c r="L602" s="473" t="s">
        <v>2176</v>
      </c>
      <c r="M602" s="473" t="s">
        <v>1725</v>
      </c>
      <c r="N602" s="473">
        <v>9.64</v>
      </c>
      <c r="O602" s="473" t="s">
        <v>10</v>
      </c>
      <c r="P602" s="473">
        <v>11.86</v>
      </c>
      <c r="Q602" s="473" t="s">
        <v>303</v>
      </c>
      <c r="R602" s="473" t="s">
        <v>2180</v>
      </c>
      <c r="S602" s="473" t="s">
        <v>307</v>
      </c>
      <c r="T602" s="473" t="s">
        <v>2168</v>
      </c>
      <c r="U602" s="473" t="s">
        <v>2168</v>
      </c>
      <c r="V602" s="473" t="s">
        <v>61</v>
      </c>
      <c r="W602" s="473" t="s">
        <v>240</v>
      </c>
      <c r="X602" s="473" t="s">
        <v>302</v>
      </c>
      <c r="Y602" s="473">
        <v>10.86</v>
      </c>
      <c r="Z602" s="473">
        <f t="shared" si="11"/>
        <v>11.86</v>
      </c>
    </row>
    <row r="603" spans="1:26">
      <c r="A603" s="473" t="s">
        <v>2172</v>
      </c>
      <c r="B603" s="473"/>
      <c r="C603" s="473"/>
      <c r="D603" s="473"/>
      <c r="E603" s="473"/>
      <c r="F603" s="474" t="s">
        <v>5397</v>
      </c>
      <c r="G603" s="473" t="s">
        <v>222</v>
      </c>
      <c r="H603" s="473" t="s">
        <v>259</v>
      </c>
      <c r="I603" s="478">
        <v>43769</v>
      </c>
      <c r="J603" s="473" t="s">
        <v>5350</v>
      </c>
      <c r="K603" s="473" t="s">
        <v>2258</v>
      </c>
      <c r="L603" s="473" t="s">
        <v>2176</v>
      </c>
      <c r="M603" s="473" t="s">
        <v>1725</v>
      </c>
      <c r="N603" s="473">
        <v>8.5399999999999991</v>
      </c>
      <c r="O603" s="473" t="s">
        <v>10</v>
      </c>
      <c r="P603" s="473">
        <v>10.51</v>
      </c>
      <c r="Q603" s="473" t="s">
        <v>303</v>
      </c>
      <c r="R603" s="473" t="s">
        <v>2180</v>
      </c>
      <c r="S603" s="473" t="s">
        <v>307</v>
      </c>
      <c r="T603" s="473" t="s">
        <v>2168</v>
      </c>
      <c r="U603" s="473" t="s">
        <v>2168</v>
      </c>
      <c r="V603" s="473" t="s">
        <v>61</v>
      </c>
      <c r="W603" s="473" t="s">
        <v>240</v>
      </c>
      <c r="X603" s="473" t="s">
        <v>302</v>
      </c>
      <c r="Y603" s="473">
        <v>9.6199999999999992</v>
      </c>
      <c r="Z603" s="473">
        <f t="shared" si="11"/>
        <v>10.51</v>
      </c>
    </row>
    <row r="604" spans="1:26">
      <c r="A604" s="473" t="s">
        <v>2172</v>
      </c>
      <c r="B604" s="473"/>
      <c r="C604" s="473"/>
      <c r="D604" s="473"/>
      <c r="E604" s="473"/>
      <c r="F604" s="474" t="s">
        <v>5398</v>
      </c>
      <c r="G604" s="473" t="s">
        <v>222</v>
      </c>
      <c r="H604" s="473" t="s">
        <v>259</v>
      </c>
      <c r="I604" s="478">
        <v>43769</v>
      </c>
      <c r="J604" s="473" t="s">
        <v>5350</v>
      </c>
      <c r="K604" s="473" t="s">
        <v>2258</v>
      </c>
      <c r="L604" s="473" t="s">
        <v>2176</v>
      </c>
      <c r="M604" s="473" t="s">
        <v>1725</v>
      </c>
      <c r="N604" s="473">
        <v>1.36</v>
      </c>
      <c r="O604" s="473" t="s">
        <v>10</v>
      </c>
      <c r="P604" s="473">
        <v>1.67</v>
      </c>
      <c r="Q604" s="473" t="s">
        <v>303</v>
      </c>
      <c r="R604" s="473" t="s">
        <v>2180</v>
      </c>
      <c r="S604" s="473" t="s">
        <v>307</v>
      </c>
      <c r="T604" s="473" t="s">
        <v>2168</v>
      </c>
      <c r="U604" s="473" t="s">
        <v>2168</v>
      </c>
      <c r="V604" s="473" t="s">
        <v>61</v>
      </c>
      <c r="W604" s="473" t="s">
        <v>240</v>
      </c>
      <c r="X604" s="473" t="s">
        <v>302</v>
      </c>
      <c r="Y604" s="473">
        <v>1.53</v>
      </c>
      <c r="Z604" s="473">
        <f t="shared" si="11"/>
        <v>1.67</v>
      </c>
    </row>
    <row r="605" spans="1:26">
      <c r="A605" s="473" t="s">
        <v>2172</v>
      </c>
      <c r="B605" s="473"/>
      <c r="C605" s="473"/>
      <c r="D605" s="473"/>
      <c r="E605" s="473"/>
      <c r="F605" s="474" t="s">
        <v>5399</v>
      </c>
      <c r="G605" s="473" t="s">
        <v>222</v>
      </c>
      <c r="H605" s="473" t="s">
        <v>259</v>
      </c>
      <c r="I605" s="478">
        <v>43769</v>
      </c>
      <c r="J605" s="473" t="s">
        <v>5400</v>
      </c>
      <c r="K605" s="473" t="s">
        <v>3035</v>
      </c>
      <c r="L605" s="473" t="s">
        <v>2176</v>
      </c>
      <c r="M605" s="473" t="s">
        <v>5401</v>
      </c>
      <c r="N605" s="473">
        <v>290.83</v>
      </c>
      <c r="O605" s="473" t="s">
        <v>10</v>
      </c>
      <c r="P605" s="473">
        <v>357.75</v>
      </c>
      <c r="Q605" s="473" t="s">
        <v>303</v>
      </c>
      <c r="R605" s="473" t="s">
        <v>2180</v>
      </c>
      <c r="S605" s="473" t="s">
        <v>445</v>
      </c>
      <c r="T605" s="473" t="s">
        <v>2168</v>
      </c>
      <c r="U605" s="473" t="s">
        <v>2168</v>
      </c>
      <c r="V605" s="473" t="s">
        <v>61</v>
      </c>
      <c r="W605" s="473" t="s">
        <v>240</v>
      </c>
      <c r="X605" s="473" t="s">
        <v>302</v>
      </c>
      <c r="Y605" s="473">
        <v>327.58999999999997</v>
      </c>
      <c r="Z605" s="473">
        <f t="shared" si="11"/>
        <v>357.75</v>
      </c>
    </row>
    <row r="606" spans="1:26">
      <c r="A606" s="473" t="s">
        <v>2172</v>
      </c>
      <c r="B606" s="473"/>
      <c r="C606" s="473"/>
      <c r="D606" s="473"/>
      <c r="E606" s="473"/>
      <c r="F606" s="474" t="s">
        <v>5402</v>
      </c>
      <c r="G606" s="473" t="s">
        <v>222</v>
      </c>
      <c r="H606" s="473" t="s">
        <v>259</v>
      </c>
      <c r="I606" s="478">
        <v>43769</v>
      </c>
      <c r="J606" s="473" t="s">
        <v>5400</v>
      </c>
      <c r="K606" s="473" t="s">
        <v>3035</v>
      </c>
      <c r="L606" s="473" t="s">
        <v>2176</v>
      </c>
      <c r="M606" s="473" t="s">
        <v>5403</v>
      </c>
      <c r="N606" s="473">
        <v>105.68</v>
      </c>
      <c r="O606" s="473" t="s">
        <v>10</v>
      </c>
      <c r="P606" s="473">
        <v>130</v>
      </c>
      <c r="Q606" s="473" t="s">
        <v>303</v>
      </c>
      <c r="R606" s="473" t="s">
        <v>2180</v>
      </c>
      <c r="S606" s="473" t="s">
        <v>445</v>
      </c>
      <c r="T606" s="473" t="s">
        <v>2168</v>
      </c>
      <c r="U606" s="473" t="s">
        <v>2168</v>
      </c>
      <c r="V606" s="473" t="s">
        <v>61</v>
      </c>
      <c r="W606" s="473" t="s">
        <v>240</v>
      </c>
      <c r="X606" s="473" t="s">
        <v>302</v>
      </c>
      <c r="Y606" s="473">
        <v>119.04</v>
      </c>
      <c r="Z606" s="473">
        <f t="shared" si="11"/>
        <v>130</v>
      </c>
    </row>
    <row r="607" spans="1:26">
      <c r="A607" s="473" t="s">
        <v>2172</v>
      </c>
      <c r="B607" s="473"/>
      <c r="C607" s="473"/>
      <c r="D607" s="473"/>
      <c r="E607" s="473"/>
      <c r="F607" s="474" t="s">
        <v>5404</v>
      </c>
      <c r="G607" s="473" t="s">
        <v>222</v>
      </c>
      <c r="H607" s="473" t="s">
        <v>259</v>
      </c>
      <c r="I607" s="478">
        <v>43769</v>
      </c>
      <c r="J607" s="473" t="s">
        <v>5400</v>
      </c>
      <c r="K607" s="473" t="s">
        <v>3035</v>
      </c>
      <c r="L607" s="473" t="s">
        <v>2176</v>
      </c>
      <c r="M607" s="473" t="s">
        <v>5401</v>
      </c>
      <c r="N607" s="473">
        <v>71.900000000000006</v>
      </c>
      <c r="O607" s="473" t="s">
        <v>10</v>
      </c>
      <c r="P607" s="473">
        <v>88.45</v>
      </c>
      <c r="Q607" s="473" t="s">
        <v>303</v>
      </c>
      <c r="R607" s="473" t="s">
        <v>2180</v>
      </c>
      <c r="S607" s="473" t="s">
        <v>445</v>
      </c>
      <c r="T607" s="473" t="s">
        <v>2168</v>
      </c>
      <c r="U607" s="473" t="s">
        <v>2168</v>
      </c>
      <c r="V607" s="473" t="s">
        <v>61</v>
      </c>
      <c r="W607" s="473" t="s">
        <v>240</v>
      </c>
      <c r="X607" s="473" t="s">
        <v>302</v>
      </c>
      <c r="Y607" s="473">
        <v>80.989999999999995</v>
      </c>
      <c r="Z607" s="473">
        <f t="shared" si="11"/>
        <v>88.45</v>
      </c>
    </row>
    <row r="608" spans="1:26">
      <c r="A608" s="473" t="s">
        <v>2172</v>
      </c>
      <c r="B608" s="473"/>
      <c r="C608" s="473"/>
      <c r="D608" s="473"/>
      <c r="E608" s="473"/>
      <c r="F608" s="474" t="s">
        <v>5405</v>
      </c>
      <c r="G608" s="473" t="s">
        <v>222</v>
      </c>
      <c r="H608" s="473" t="s">
        <v>259</v>
      </c>
      <c r="I608" s="478">
        <v>43799</v>
      </c>
      <c r="J608" s="473" t="s">
        <v>5406</v>
      </c>
      <c r="K608" s="473" t="s">
        <v>5407</v>
      </c>
      <c r="L608" s="473" t="s">
        <v>2809</v>
      </c>
      <c r="M608" s="473" t="s">
        <v>5408</v>
      </c>
      <c r="N608" s="473">
        <v>61.02</v>
      </c>
      <c r="O608" s="473" t="s">
        <v>10</v>
      </c>
      <c r="P608" s="473">
        <v>78.98</v>
      </c>
      <c r="Q608" s="473" t="s">
        <v>303</v>
      </c>
      <c r="R608" s="473" t="s">
        <v>2180</v>
      </c>
      <c r="S608" s="473" t="s">
        <v>445</v>
      </c>
      <c r="T608" s="473" t="s">
        <v>2168</v>
      </c>
      <c r="U608" s="473" t="s">
        <v>2168</v>
      </c>
      <c r="V608" s="473" t="s">
        <v>61</v>
      </c>
      <c r="W608" s="473" t="s">
        <v>240</v>
      </c>
      <c r="X608" s="473" t="s">
        <v>302</v>
      </c>
      <c r="Y608" s="473">
        <v>70.790000000000006</v>
      </c>
      <c r="Z608" s="473">
        <f t="shared" si="11"/>
        <v>78.98</v>
      </c>
    </row>
    <row r="609" spans="1:26">
      <c r="A609" s="473" t="s">
        <v>2172</v>
      </c>
      <c r="B609" s="473"/>
      <c r="C609" s="473"/>
      <c r="D609" s="473"/>
      <c r="E609" s="473"/>
      <c r="F609" s="474" t="s">
        <v>5409</v>
      </c>
      <c r="G609" s="473" t="s">
        <v>222</v>
      </c>
      <c r="H609" s="473" t="s">
        <v>259</v>
      </c>
      <c r="I609" s="478">
        <v>43799</v>
      </c>
      <c r="J609" s="473" t="s">
        <v>5410</v>
      </c>
      <c r="K609" s="473" t="s">
        <v>5411</v>
      </c>
      <c r="L609" s="473" t="s">
        <v>2270</v>
      </c>
      <c r="M609" s="473" t="s">
        <v>5412</v>
      </c>
      <c r="N609" s="473">
        <v>2.91</v>
      </c>
      <c r="O609" s="473" t="s">
        <v>10</v>
      </c>
      <c r="P609" s="473">
        <v>3.77</v>
      </c>
      <c r="Q609" s="473" t="s">
        <v>303</v>
      </c>
      <c r="R609" s="473" t="s">
        <v>2180</v>
      </c>
      <c r="S609" s="473" t="s">
        <v>307</v>
      </c>
      <c r="T609" s="473" t="s">
        <v>2168</v>
      </c>
      <c r="U609" s="473" t="s">
        <v>2168</v>
      </c>
      <c r="V609" s="473" t="s">
        <v>61</v>
      </c>
      <c r="W609" s="473" t="s">
        <v>240</v>
      </c>
      <c r="X609" s="473" t="s">
        <v>2272</v>
      </c>
      <c r="Y609" s="473">
        <v>3.38</v>
      </c>
      <c r="Z609" s="473">
        <f t="shared" si="11"/>
        <v>3.77</v>
      </c>
    </row>
    <row r="610" spans="1:26">
      <c r="A610" s="473" t="s">
        <v>2172</v>
      </c>
      <c r="B610" s="473"/>
      <c r="C610" s="473"/>
      <c r="D610" s="473"/>
      <c r="E610" s="473"/>
      <c r="F610" s="474" t="s">
        <v>5413</v>
      </c>
      <c r="G610" s="473" t="s">
        <v>222</v>
      </c>
      <c r="H610" s="473" t="s">
        <v>259</v>
      </c>
      <c r="I610" s="478">
        <v>43799</v>
      </c>
      <c r="J610" s="473" t="s">
        <v>5410</v>
      </c>
      <c r="K610" s="473" t="s">
        <v>5411</v>
      </c>
      <c r="L610" s="473" t="s">
        <v>2270</v>
      </c>
      <c r="M610" s="473" t="s">
        <v>600</v>
      </c>
      <c r="N610" s="473">
        <v>4.4800000000000004</v>
      </c>
      <c r="O610" s="473" t="s">
        <v>10</v>
      </c>
      <c r="P610" s="473">
        <v>5.8</v>
      </c>
      <c r="Q610" s="473" t="s">
        <v>303</v>
      </c>
      <c r="R610" s="473" t="s">
        <v>2180</v>
      </c>
      <c r="S610" s="473" t="s">
        <v>307</v>
      </c>
      <c r="T610" s="473" t="s">
        <v>2168</v>
      </c>
      <c r="U610" s="473" t="s">
        <v>2168</v>
      </c>
      <c r="V610" s="473" t="s">
        <v>61</v>
      </c>
      <c r="W610" s="473" t="s">
        <v>240</v>
      </c>
      <c r="X610" s="473" t="s">
        <v>2272</v>
      </c>
      <c r="Y610" s="473">
        <v>5.2</v>
      </c>
      <c r="Z610" s="473">
        <f t="shared" si="11"/>
        <v>5.8</v>
      </c>
    </row>
    <row r="611" spans="1:26">
      <c r="A611" s="473" t="s">
        <v>2172</v>
      </c>
      <c r="B611" s="473"/>
      <c r="C611" s="473"/>
      <c r="D611" s="473"/>
      <c r="E611" s="473"/>
      <c r="F611" s="474" t="s">
        <v>5414</v>
      </c>
      <c r="G611" s="473" t="s">
        <v>222</v>
      </c>
      <c r="H611" s="473" t="s">
        <v>259</v>
      </c>
      <c r="I611" s="478">
        <v>43799</v>
      </c>
      <c r="J611" s="473" t="s">
        <v>5410</v>
      </c>
      <c r="K611" s="473" t="s">
        <v>5411</v>
      </c>
      <c r="L611" s="473" t="s">
        <v>2270</v>
      </c>
      <c r="M611" s="473" t="s">
        <v>1726</v>
      </c>
      <c r="N611" s="473">
        <v>4.4800000000000004</v>
      </c>
      <c r="O611" s="473" t="s">
        <v>10</v>
      </c>
      <c r="P611" s="473">
        <v>5.8</v>
      </c>
      <c r="Q611" s="473" t="s">
        <v>303</v>
      </c>
      <c r="R611" s="473" t="s">
        <v>2180</v>
      </c>
      <c r="S611" s="473" t="s">
        <v>307</v>
      </c>
      <c r="T611" s="473" t="s">
        <v>2168</v>
      </c>
      <c r="U611" s="473" t="s">
        <v>2168</v>
      </c>
      <c r="V611" s="473" t="s">
        <v>61</v>
      </c>
      <c r="W611" s="473" t="s">
        <v>240</v>
      </c>
      <c r="X611" s="473" t="s">
        <v>2272</v>
      </c>
      <c r="Y611" s="473">
        <v>5.2</v>
      </c>
      <c r="Z611" s="473">
        <f t="shared" si="11"/>
        <v>5.8</v>
      </c>
    </row>
    <row r="612" spans="1:26">
      <c r="A612" s="473" t="s">
        <v>2172</v>
      </c>
      <c r="B612" s="473"/>
      <c r="C612" s="473"/>
      <c r="D612" s="473"/>
      <c r="E612" s="473"/>
      <c r="F612" s="474" t="s">
        <v>5415</v>
      </c>
      <c r="G612" s="473" t="s">
        <v>222</v>
      </c>
      <c r="H612" s="473" t="s">
        <v>259</v>
      </c>
      <c r="I612" s="478">
        <v>43799</v>
      </c>
      <c r="J612" s="473" t="s">
        <v>5410</v>
      </c>
      <c r="K612" s="473" t="s">
        <v>5411</v>
      </c>
      <c r="L612" s="473" t="s">
        <v>2270</v>
      </c>
      <c r="M612" s="473" t="s">
        <v>601</v>
      </c>
      <c r="N612" s="473">
        <v>4.4800000000000004</v>
      </c>
      <c r="O612" s="473" t="s">
        <v>10</v>
      </c>
      <c r="P612" s="473">
        <v>5.8</v>
      </c>
      <c r="Q612" s="473" t="s">
        <v>303</v>
      </c>
      <c r="R612" s="473" t="s">
        <v>2180</v>
      </c>
      <c r="S612" s="473" t="s">
        <v>307</v>
      </c>
      <c r="T612" s="473" t="s">
        <v>2168</v>
      </c>
      <c r="U612" s="473" t="s">
        <v>2168</v>
      </c>
      <c r="V612" s="473" t="s">
        <v>61</v>
      </c>
      <c r="W612" s="473" t="s">
        <v>240</v>
      </c>
      <c r="X612" s="473" t="s">
        <v>2272</v>
      </c>
      <c r="Y612" s="473">
        <v>5.2</v>
      </c>
      <c r="Z612" s="473">
        <f t="shared" si="11"/>
        <v>5.8</v>
      </c>
    </row>
    <row r="613" spans="1:26">
      <c r="A613" s="473" t="s">
        <v>2172</v>
      </c>
      <c r="B613" s="473"/>
      <c r="C613" s="473"/>
      <c r="D613" s="473"/>
      <c r="E613" s="473"/>
      <c r="F613" s="474" t="s">
        <v>5416</v>
      </c>
      <c r="G613" s="473" t="s">
        <v>222</v>
      </c>
      <c r="H613" s="473" t="s">
        <v>259</v>
      </c>
      <c r="I613" s="478">
        <v>43799</v>
      </c>
      <c r="J613" s="473" t="s">
        <v>5410</v>
      </c>
      <c r="K613" s="473" t="s">
        <v>5411</v>
      </c>
      <c r="L613" s="473" t="s">
        <v>2270</v>
      </c>
      <c r="M613" s="473" t="s">
        <v>602</v>
      </c>
      <c r="N613" s="473">
        <v>4.4800000000000004</v>
      </c>
      <c r="O613" s="473" t="s">
        <v>10</v>
      </c>
      <c r="P613" s="473">
        <v>5.8</v>
      </c>
      <c r="Q613" s="473" t="s">
        <v>303</v>
      </c>
      <c r="R613" s="473" t="s">
        <v>2180</v>
      </c>
      <c r="S613" s="473" t="s">
        <v>307</v>
      </c>
      <c r="T613" s="473" t="s">
        <v>2168</v>
      </c>
      <c r="U613" s="473" t="s">
        <v>2168</v>
      </c>
      <c r="V613" s="473" t="s">
        <v>61</v>
      </c>
      <c r="W613" s="473" t="s">
        <v>240</v>
      </c>
      <c r="X613" s="473" t="s">
        <v>2272</v>
      </c>
      <c r="Y613" s="473">
        <v>5.2</v>
      </c>
      <c r="Z613" s="473">
        <f t="shared" si="11"/>
        <v>5.8</v>
      </c>
    </row>
    <row r="614" spans="1:26">
      <c r="A614" s="473" t="s">
        <v>2172</v>
      </c>
      <c r="B614" s="473"/>
      <c r="C614" s="473"/>
      <c r="D614" s="473"/>
      <c r="E614" s="473"/>
      <c r="F614" s="474" t="s">
        <v>5417</v>
      </c>
      <c r="G614" s="473" t="s">
        <v>222</v>
      </c>
      <c r="H614" s="473" t="s">
        <v>259</v>
      </c>
      <c r="I614" s="478">
        <v>43799</v>
      </c>
      <c r="J614" s="473" t="s">
        <v>5410</v>
      </c>
      <c r="K614" s="473" t="s">
        <v>5411</v>
      </c>
      <c r="L614" s="473" t="s">
        <v>2270</v>
      </c>
      <c r="M614" s="473" t="s">
        <v>603</v>
      </c>
      <c r="N614" s="473">
        <v>4.4800000000000004</v>
      </c>
      <c r="O614" s="473" t="s">
        <v>10</v>
      </c>
      <c r="P614" s="473">
        <v>5.8</v>
      </c>
      <c r="Q614" s="473" t="s">
        <v>303</v>
      </c>
      <c r="R614" s="473" t="s">
        <v>2180</v>
      </c>
      <c r="S614" s="473" t="s">
        <v>307</v>
      </c>
      <c r="T614" s="473" t="s">
        <v>2168</v>
      </c>
      <c r="U614" s="473" t="s">
        <v>2168</v>
      </c>
      <c r="V614" s="473" t="s">
        <v>61</v>
      </c>
      <c r="W614" s="473" t="s">
        <v>240</v>
      </c>
      <c r="X614" s="473" t="s">
        <v>2272</v>
      </c>
      <c r="Y614" s="473">
        <v>5.2</v>
      </c>
      <c r="Z614" s="473">
        <f t="shared" si="11"/>
        <v>5.8</v>
      </c>
    </row>
    <row r="615" spans="1:26">
      <c r="A615" s="473" t="s">
        <v>2172</v>
      </c>
      <c r="B615" s="473"/>
      <c r="C615" s="473"/>
      <c r="D615" s="473"/>
      <c r="E615" s="473"/>
      <c r="F615" s="474" t="s">
        <v>5418</v>
      </c>
      <c r="G615" s="473" t="s">
        <v>222</v>
      </c>
      <c r="H615" s="473" t="s">
        <v>259</v>
      </c>
      <c r="I615" s="478">
        <v>43799</v>
      </c>
      <c r="J615" s="473" t="s">
        <v>5410</v>
      </c>
      <c r="K615" s="473" t="s">
        <v>5411</v>
      </c>
      <c r="L615" s="473" t="s">
        <v>2270</v>
      </c>
      <c r="M615" s="473" t="s">
        <v>605</v>
      </c>
      <c r="N615" s="473">
        <v>4.4800000000000004</v>
      </c>
      <c r="O615" s="473" t="s">
        <v>10</v>
      </c>
      <c r="P615" s="473">
        <v>5.8</v>
      </c>
      <c r="Q615" s="473" t="s">
        <v>303</v>
      </c>
      <c r="R615" s="473" t="s">
        <v>2180</v>
      </c>
      <c r="S615" s="473" t="s">
        <v>307</v>
      </c>
      <c r="T615" s="473" t="s">
        <v>2168</v>
      </c>
      <c r="U615" s="473" t="s">
        <v>2168</v>
      </c>
      <c r="V615" s="473" t="s">
        <v>61</v>
      </c>
      <c r="W615" s="473" t="s">
        <v>240</v>
      </c>
      <c r="X615" s="473" t="s">
        <v>2272</v>
      </c>
      <c r="Y615" s="473">
        <v>5.2</v>
      </c>
      <c r="Z615" s="473">
        <f t="shared" si="11"/>
        <v>5.8</v>
      </c>
    </row>
    <row r="616" spans="1:26">
      <c r="A616" s="473" t="s">
        <v>2172</v>
      </c>
      <c r="B616" s="473"/>
      <c r="C616" s="473"/>
      <c r="D616" s="473"/>
      <c r="E616" s="473"/>
      <c r="F616" s="474" t="s">
        <v>5419</v>
      </c>
      <c r="G616" s="473" t="s">
        <v>222</v>
      </c>
      <c r="H616" s="473" t="s">
        <v>259</v>
      </c>
      <c r="I616" s="478">
        <v>43799</v>
      </c>
      <c r="J616" s="473" t="s">
        <v>5410</v>
      </c>
      <c r="K616" s="473" t="s">
        <v>5411</v>
      </c>
      <c r="L616" s="473" t="s">
        <v>2270</v>
      </c>
      <c r="M616" s="473" t="s">
        <v>1306</v>
      </c>
      <c r="N616" s="473">
        <v>4.4800000000000004</v>
      </c>
      <c r="O616" s="473" t="s">
        <v>10</v>
      </c>
      <c r="P616" s="473">
        <v>5.8</v>
      </c>
      <c r="Q616" s="473" t="s">
        <v>303</v>
      </c>
      <c r="R616" s="473" t="s">
        <v>2180</v>
      </c>
      <c r="S616" s="473" t="s">
        <v>307</v>
      </c>
      <c r="T616" s="473" t="s">
        <v>2168</v>
      </c>
      <c r="U616" s="473" t="s">
        <v>2168</v>
      </c>
      <c r="V616" s="473" t="s">
        <v>61</v>
      </c>
      <c r="W616" s="473" t="s">
        <v>240</v>
      </c>
      <c r="X616" s="473" t="s">
        <v>2272</v>
      </c>
      <c r="Y616" s="473">
        <v>5.2</v>
      </c>
      <c r="Z616" s="473">
        <f t="shared" si="11"/>
        <v>5.8</v>
      </c>
    </row>
    <row r="617" spans="1:26">
      <c r="A617" s="473" t="s">
        <v>2172</v>
      </c>
      <c r="B617" s="473"/>
      <c r="C617" s="473"/>
      <c r="D617" s="473"/>
      <c r="E617" s="473"/>
      <c r="F617" s="474" t="s">
        <v>5420</v>
      </c>
      <c r="G617" s="473" t="s">
        <v>222</v>
      </c>
      <c r="H617" s="473" t="s">
        <v>259</v>
      </c>
      <c r="I617" s="478">
        <v>43799</v>
      </c>
      <c r="J617" s="473" t="s">
        <v>5410</v>
      </c>
      <c r="K617" s="473" t="s">
        <v>5411</v>
      </c>
      <c r="L617" s="473" t="s">
        <v>2270</v>
      </c>
      <c r="M617" s="473" t="s">
        <v>5412</v>
      </c>
      <c r="N617" s="473">
        <v>7.62</v>
      </c>
      <c r="O617" s="473" t="s">
        <v>10</v>
      </c>
      <c r="P617" s="473">
        <v>9.86</v>
      </c>
      <c r="Q617" s="473" t="s">
        <v>303</v>
      </c>
      <c r="R617" s="473" t="s">
        <v>2180</v>
      </c>
      <c r="S617" s="473" t="s">
        <v>307</v>
      </c>
      <c r="T617" s="473" t="s">
        <v>2168</v>
      </c>
      <c r="U617" s="473" t="s">
        <v>2168</v>
      </c>
      <c r="V617" s="473" t="s">
        <v>61</v>
      </c>
      <c r="W617" s="473" t="s">
        <v>240</v>
      </c>
      <c r="X617" s="473" t="s">
        <v>2272</v>
      </c>
      <c r="Y617" s="473">
        <v>8.84</v>
      </c>
      <c r="Z617" s="473">
        <f t="shared" si="11"/>
        <v>9.86</v>
      </c>
    </row>
    <row r="618" spans="1:26">
      <c r="A618" s="473" t="s">
        <v>2172</v>
      </c>
      <c r="B618" s="473"/>
      <c r="C618" s="473"/>
      <c r="D618" s="473"/>
      <c r="E618" s="473"/>
      <c r="F618" s="474" t="s">
        <v>5421</v>
      </c>
      <c r="G618" s="473" t="s">
        <v>222</v>
      </c>
      <c r="H618" s="473" t="s">
        <v>259</v>
      </c>
      <c r="I618" s="478">
        <v>43799</v>
      </c>
      <c r="J618" s="473" t="s">
        <v>5410</v>
      </c>
      <c r="K618" s="473" t="s">
        <v>5411</v>
      </c>
      <c r="L618" s="473" t="s">
        <v>2270</v>
      </c>
      <c r="M618" s="473" t="s">
        <v>5422</v>
      </c>
      <c r="N618" s="473">
        <v>104.12</v>
      </c>
      <c r="O618" s="473" t="s">
        <v>10</v>
      </c>
      <c r="P618" s="473">
        <v>134.75</v>
      </c>
      <c r="Q618" s="473" t="s">
        <v>303</v>
      </c>
      <c r="R618" s="473" t="s">
        <v>2180</v>
      </c>
      <c r="S618" s="473" t="s">
        <v>307</v>
      </c>
      <c r="T618" s="473" t="s">
        <v>2168</v>
      </c>
      <c r="U618" s="473" t="s">
        <v>2168</v>
      </c>
      <c r="V618" s="473" t="s">
        <v>61</v>
      </c>
      <c r="W618" s="473" t="s">
        <v>240</v>
      </c>
      <c r="X618" s="473" t="s">
        <v>2272</v>
      </c>
      <c r="Y618" s="473">
        <v>120.79</v>
      </c>
      <c r="Z618" s="473">
        <f t="shared" si="11"/>
        <v>134.75</v>
      </c>
    </row>
    <row r="619" spans="1:26">
      <c r="A619" s="473" t="s">
        <v>2172</v>
      </c>
      <c r="B619" s="473"/>
      <c r="C619" s="473"/>
      <c r="D619" s="473"/>
      <c r="E619" s="473"/>
      <c r="F619" s="474" t="s">
        <v>5423</v>
      </c>
      <c r="G619" s="473" t="s">
        <v>222</v>
      </c>
      <c r="H619" s="473" t="s">
        <v>259</v>
      </c>
      <c r="I619" s="478">
        <v>43799</v>
      </c>
      <c r="J619" s="473" t="s">
        <v>5410</v>
      </c>
      <c r="K619" s="473" t="s">
        <v>5411</v>
      </c>
      <c r="L619" s="473" t="s">
        <v>2270</v>
      </c>
      <c r="M619" s="473" t="s">
        <v>5412</v>
      </c>
      <c r="N619" s="473">
        <v>1.97</v>
      </c>
      <c r="O619" s="473" t="s">
        <v>10</v>
      </c>
      <c r="P619" s="473">
        <v>2.5499999999999998</v>
      </c>
      <c r="Q619" s="473" t="s">
        <v>303</v>
      </c>
      <c r="R619" s="473" t="s">
        <v>2180</v>
      </c>
      <c r="S619" s="473" t="s">
        <v>307</v>
      </c>
      <c r="T619" s="473" t="s">
        <v>2168</v>
      </c>
      <c r="U619" s="473" t="s">
        <v>2168</v>
      </c>
      <c r="V619" s="473" t="s">
        <v>61</v>
      </c>
      <c r="W619" s="473" t="s">
        <v>240</v>
      </c>
      <c r="X619" s="473" t="s">
        <v>2272</v>
      </c>
      <c r="Y619" s="473">
        <v>2.29</v>
      </c>
      <c r="Z619" s="473">
        <f t="shared" si="11"/>
        <v>2.5499999999999998</v>
      </c>
    </row>
    <row r="620" spans="1:26">
      <c r="A620" s="473" t="s">
        <v>2172</v>
      </c>
      <c r="B620" s="473"/>
      <c r="C620" s="473"/>
      <c r="D620" s="473"/>
      <c r="E620" s="473"/>
      <c r="F620" s="474" t="s">
        <v>5424</v>
      </c>
      <c r="G620" s="473" t="s">
        <v>222</v>
      </c>
      <c r="H620" s="473" t="s">
        <v>259</v>
      </c>
      <c r="I620" s="478">
        <v>43799</v>
      </c>
      <c r="J620" s="473" t="s">
        <v>5410</v>
      </c>
      <c r="K620" s="473" t="s">
        <v>5411</v>
      </c>
      <c r="L620" s="473" t="s">
        <v>2270</v>
      </c>
      <c r="M620" s="473" t="s">
        <v>5412</v>
      </c>
      <c r="N620" s="473">
        <v>12.49</v>
      </c>
      <c r="O620" s="473" t="s">
        <v>10</v>
      </c>
      <c r="P620" s="473">
        <v>16.170000000000002</v>
      </c>
      <c r="Q620" s="473" t="s">
        <v>303</v>
      </c>
      <c r="R620" s="473" t="s">
        <v>2180</v>
      </c>
      <c r="S620" s="473" t="s">
        <v>307</v>
      </c>
      <c r="T620" s="473" t="s">
        <v>2168</v>
      </c>
      <c r="U620" s="473" t="s">
        <v>2168</v>
      </c>
      <c r="V620" s="473" t="s">
        <v>61</v>
      </c>
      <c r="W620" s="473" t="s">
        <v>240</v>
      </c>
      <c r="X620" s="473" t="s">
        <v>2272</v>
      </c>
      <c r="Y620" s="473">
        <v>14.49</v>
      </c>
      <c r="Z620" s="473">
        <f t="shared" si="11"/>
        <v>16.170000000000002</v>
      </c>
    </row>
    <row r="621" spans="1:26">
      <c r="A621" s="473" t="s">
        <v>2172</v>
      </c>
      <c r="B621" s="473"/>
      <c r="C621" s="473"/>
      <c r="D621" s="473"/>
      <c r="E621" s="473"/>
      <c r="F621" s="474" t="s">
        <v>5425</v>
      </c>
      <c r="G621" s="473" t="s">
        <v>222</v>
      </c>
      <c r="H621" s="473" t="s">
        <v>259</v>
      </c>
      <c r="I621" s="478">
        <v>43799</v>
      </c>
      <c r="J621" s="473" t="s">
        <v>5410</v>
      </c>
      <c r="K621" s="473" t="s">
        <v>5411</v>
      </c>
      <c r="L621" s="473" t="s">
        <v>2270</v>
      </c>
      <c r="M621" s="473" t="s">
        <v>5412</v>
      </c>
      <c r="N621" s="473">
        <v>5.9</v>
      </c>
      <c r="O621" s="473" t="s">
        <v>10</v>
      </c>
      <c r="P621" s="473">
        <v>7.64</v>
      </c>
      <c r="Q621" s="473" t="s">
        <v>303</v>
      </c>
      <c r="R621" s="473" t="s">
        <v>2180</v>
      </c>
      <c r="S621" s="473" t="s">
        <v>307</v>
      </c>
      <c r="T621" s="473" t="s">
        <v>2168</v>
      </c>
      <c r="U621" s="473" t="s">
        <v>2168</v>
      </c>
      <c r="V621" s="473" t="s">
        <v>61</v>
      </c>
      <c r="W621" s="473" t="s">
        <v>240</v>
      </c>
      <c r="X621" s="473" t="s">
        <v>2272</v>
      </c>
      <c r="Y621" s="473">
        <v>6.84</v>
      </c>
      <c r="Z621" s="473">
        <f t="shared" si="11"/>
        <v>7.64</v>
      </c>
    </row>
    <row r="622" spans="1:26">
      <c r="A622" s="473" t="s">
        <v>2172</v>
      </c>
      <c r="B622" s="473"/>
      <c r="C622" s="473"/>
      <c r="D622" s="473"/>
      <c r="E622" s="473"/>
      <c r="F622" s="474" t="s">
        <v>5426</v>
      </c>
      <c r="G622" s="473" t="s">
        <v>222</v>
      </c>
      <c r="H622" s="473" t="s">
        <v>259</v>
      </c>
      <c r="I622" s="478">
        <v>43799</v>
      </c>
      <c r="J622" s="473" t="s">
        <v>5410</v>
      </c>
      <c r="K622" s="473" t="s">
        <v>5411</v>
      </c>
      <c r="L622" s="473" t="s">
        <v>2270</v>
      </c>
      <c r="M622" s="473" t="s">
        <v>5412</v>
      </c>
      <c r="N622" s="473">
        <v>37.86</v>
      </c>
      <c r="O622" s="473" t="s">
        <v>10</v>
      </c>
      <c r="P622" s="473">
        <v>49</v>
      </c>
      <c r="Q622" s="473" t="s">
        <v>303</v>
      </c>
      <c r="R622" s="473" t="s">
        <v>2180</v>
      </c>
      <c r="S622" s="473" t="s">
        <v>307</v>
      </c>
      <c r="T622" s="473" t="s">
        <v>2168</v>
      </c>
      <c r="U622" s="473" t="s">
        <v>2168</v>
      </c>
      <c r="V622" s="473" t="s">
        <v>61</v>
      </c>
      <c r="W622" s="473" t="s">
        <v>240</v>
      </c>
      <c r="X622" s="473" t="s">
        <v>2272</v>
      </c>
      <c r="Y622" s="473">
        <v>43.92</v>
      </c>
      <c r="Z622" s="473">
        <f t="shared" ref="Z622:Z629" si="12">P622</f>
        <v>49</v>
      </c>
    </row>
    <row r="623" spans="1:26">
      <c r="A623" s="473" t="s">
        <v>2172</v>
      </c>
      <c r="B623" s="473"/>
      <c r="C623" s="473"/>
      <c r="D623" s="473"/>
      <c r="E623" s="473"/>
      <c r="F623" s="474" t="s">
        <v>5427</v>
      </c>
      <c r="G623" s="473" t="s">
        <v>222</v>
      </c>
      <c r="H623" s="473" t="s">
        <v>259</v>
      </c>
      <c r="I623" s="478">
        <v>43799</v>
      </c>
      <c r="J623" s="473" t="s">
        <v>5410</v>
      </c>
      <c r="K623" s="473" t="s">
        <v>5411</v>
      </c>
      <c r="L623" s="473" t="s">
        <v>2270</v>
      </c>
      <c r="M623" s="473" t="s">
        <v>5412</v>
      </c>
      <c r="N623" s="473">
        <v>19.899999999999999</v>
      </c>
      <c r="O623" s="473" t="s">
        <v>10</v>
      </c>
      <c r="P623" s="473">
        <v>25.75</v>
      </c>
      <c r="Q623" s="473" t="s">
        <v>303</v>
      </c>
      <c r="R623" s="473" t="s">
        <v>2180</v>
      </c>
      <c r="S623" s="473" t="s">
        <v>307</v>
      </c>
      <c r="T623" s="473" t="s">
        <v>2168</v>
      </c>
      <c r="U623" s="473" t="s">
        <v>2168</v>
      </c>
      <c r="V623" s="473" t="s">
        <v>61</v>
      </c>
      <c r="W623" s="473" t="s">
        <v>240</v>
      </c>
      <c r="X623" s="473" t="s">
        <v>2272</v>
      </c>
      <c r="Y623" s="473">
        <v>23.09</v>
      </c>
      <c r="Z623" s="473">
        <f t="shared" si="12"/>
        <v>25.75</v>
      </c>
    </row>
    <row r="624" spans="1:26">
      <c r="A624" s="473" t="s">
        <v>2172</v>
      </c>
      <c r="B624" s="473"/>
      <c r="C624" s="473"/>
      <c r="D624" s="473"/>
      <c r="E624" s="473"/>
      <c r="F624" s="474" t="s">
        <v>5428</v>
      </c>
      <c r="G624" s="473" t="s">
        <v>222</v>
      </c>
      <c r="H624" s="473" t="s">
        <v>259</v>
      </c>
      <c r="I624" s="478">
        <v>43799</v>
      </c>
      <c r="J624" s="473" t="s">
        <v>5410</v>
      </c>
      <c r="K624" s="473" t="s">
        <v>5411</v>
      </c>
      <c r="L624" s="473" t="s">
        <v>2270</v>
      </c>
      <c r="M624" s="473" t="s">
        <v>5412</v>
      </c>
      <c r="N624" s="473">
        <v>2.94</v>
      </c>
      <c r="O624" s="473" t="s">
        <v>10</v>
      </c>
      <c r="P624" s="473">
        <v>3.81</v>
      </c>
      <c r="Q624" s="473" t="s">
        <v>303</v>
      </c>
      <c r="R624" s="473" t="s">
        <v>2180</v>
      </c>
      <c r="S624" s="473" t="s">
        <v>307</v>
      </c>
      <c r="T624" s="473" t="s">
        <v>2168</v>
      </c>
      <c r="U624" s="473" t="s">
        <v>2168</v>
      </c>
      <c r="V624" s="473" t="s">
        <v>61</v>
      </c>
      <c r="W624" s="473" t="s">
        <v>240</v>
      </c>
      <c r="X624" s="473" t="s">
        <v>2272</v>
      </c>
      <c r="Y624" s="473">
        <v>3.41</v>
      </c>
      <c r="Z624" s="473">
        <f t="shared" si="12"/>
        <v>3.81</v>
      </c>
    </row>
    <row r="625" spans="1:26">
      <c r="A625" s="473" t="s">
        <v>2172</v>
      </c>
      <c r="B625" s="473"/>
      <c r="C625" s="473"/>
      <c r="D625" s="473"/>
      <c r="E625" s="473"/>
      <c r="F625" s="474" t="s">
        <v>5429</v>
      </c>
      <c r="G625" s="473" t="s">
        <v>222</v>
      </c>
      <c r="H625" s="473" t="s">
        <v>259</v>
      </c>
      <c r="I625" s="478">
        <v>43799</v>
      </c>
      <c r="J625" s="473" t="s">
        <v>5410</v>
      </c>
      <c r="K625" s="473" t="s">
        <v>5411</v>
      </c>
      <c r="L625" s="473" t="s">
        <v>2270</v>
      </c>
      <c r="M625" s="473" t="s">
        <v>5412</v>
      </c>
      <c r="N625" s="473">
        <v>10.27</v>
      </c>
      <c r="O625" s="473" t="s">
        <v>10</v>
      </c>
      <c r="P625" s="473">
        <v>13.29</v>
      </c>
      <c r="Q625" s="473" t="s">
        <v>303</v>
      </c>
      <c r="R625" s="473" t="s">
        <v>2180</v>
      </c>
      <c r="S625" s="473" t="s">
        <v>307</v>
      </c>
      <c r="T625" s="473" t="s">
        <v>2168</v>
      </c>
      <c r="U625" s="473" t="s">
        <v>2168</v>
      </c>
      <c r="V625" s="473" t="s">
        <v>61</v>
      </c>
      <c r="W625" s="473" t="s">
        <v>240</v>
      </c>
      <c r="X625" s="473" t="s">
        <v>2272</v>
      </c>
      <c r="Y625" s="473">
        <v>11.91</v>
      </c>
      <c r="Z625" s="473">
        <f t="shared" si="12"/>
        <v>13.29</v>
      </c>
    </row>
    <row r="626" spans="1:26">
      <c r="A626" s="473" t="s">
        <v>2172</v>
      </c>
      <c r="B626" s="473"/>
      <c r="C626" s="473"/>
      <c r="D626" s="473"/>
      <c r="E626" s="473"/>
      <c r="F626" s="474" t="s">
        <v>5430</v>
      </c>
      <c r="G626" s="473" t="s">
        <v>222</v>
      </c>
      <c r="H626" s="473" t="s">
        <v>259</v>
      </c>
      <c r="I626" s="478">
        <v>43799</v>
      </c>
      <c r="J626" s="473" t="s">
        <v>5410</v>
      </c>
      <c r="K626" s="473" t="s">
        <v>5411</v>
      </c>
      <c r="L626" s="473" t="s">
        <v>2270</v>
      </c>
      <c r="M626" s="473" t="s">
        <v>5412</v>
      </c>
      <c r="N626" s="473">
        <v>9.14</v>
      </c>
      <c r="O626" s="473" t="s">
        <v>10</v>
      </c>
      <c r="P626" s="473">
        <v>11.83</v>
      </c>
      <c r="Q626" s="473" t="s">
        <v>303</v>
      </c>
      <c r="R626" s="473" t="s">
        <v>2180</v>
      </c>
      <c r="S626" s="473" t="s">
        <v>307</v>
      </c>
      <c r="T626" s="473" t="s">
        <v>2168</v>
      </c>
      <c r="U626" s="473" t="s">
        <v>2168</v>
      </c>
      <c r="V626" s="473" t="s">
        <v>61</v>
      </c>
      <c r="W626" s="473" t="s">
        <v>240</v>
      </c>
      <c r="X626" s="473" t="s">
        <v>2272</v>
      </c>
      <c r="Y626" s="473">
        <v>10.6</v>
      </c>
      <c r="Z626" s="473">
        <f t="shared" si="12"/>
        <v>11.83</v>
      </c>
    </row>
    <row r="627" spans="1:26">
      <c r="A627" s="473" t="s">
        <v>2172</v>
      </c>
      <c r="B627" s="473"/>
      <c r="C627" s="473"/>
      <c r="D627" s="473"/>
      <c r="E627" s="473"/>
      <c r="F627" s="474" t="s">
        <v>5431</v>
      </c>
      <c r="G627" s="473" t="s">
        <v>222</v>
      </c>
      <c r="H627" s="473" t="s">
        <v>259</v>
      </c>
      <c r="I627" s="478">
        <v>43799</v>
      </c>
      <c r="J627" s="473" t="s">
        <v>5410</v>
      </c>
      <c r="K627" s="473" t="s">
        <v>5411</v>
      </c>
      <c r="L627" s="473" t="s">
        <v>2270</v>
      </c>
      <c r="M627" s="473" t="s">
        <v>5412</v>
      </c>
      <c r="N627" s="473">
        <v>0.93</v>
      </c>
      <c r="O627" s="473" t="s">
        <v>10</v>
      </c>
      <c r="P627" s="473">
        <v>1.21</v>
      </c>
      <c r="Q627" s="473" t="s">
        <v>303</v>
      </c>
      <c r="R627" s="473" t="s">
        <v>2180</v>
      </c>
      <c r="S627" s="473" t="s">
        <v>307</v>
      </c>
      <c r="T627" s="473" t="s">
        <v>2168</v>
      </c>
      <c r="U627" s="473" t="s">
        <v>2168</v>
      </c>
      <c r="V627" s="473" t="s">
        <v>61</v>
      </c>
      <c r="W627" s="473" t="s">
        <v>240</v>
      </c>
      <c r="X627" s="473" t="s">
        <v>2272</v>
      </c>
      <c r="Y627" s="473">
        <v>1.08</v>
      </c>
      <c r="Z627" s="473">
        <f t="shared" si="12"/>
        <v>1.21</v>
      </c>
    </row>
    <row r="628" spans="1:26">
      <c r="A628" s="473" t="s">
        <v>2172</v>
      </c>
      <c r="B628" s="473"/>
      <c r="C628" s="473"/>
      <c r="D628" s="473"/>
      <c r="E628" s="473"/>
      <c r="F628" s="474" t="s">
        <v>5432</v>
      </c>
      <c r="G628" s="473" t="s">
        <v>222</v>
      </c>
      <c r="H628" s="473" t="s">
        <v>259</v>
      </c>
      <c r="I628" s="478">
        <v>43799</v>
      </c>
      <c r="J628" s="473" t="s">
        <v>5410</v>
      </c>
      <c r="K628" s="473" t="s">
        <v>5411</v>
      </c>
      <c r="L628" s="473" t="s">
        <v>2270</v>
      </c>
      <c r="M628" s="473" t="s">
        <v>5412</v>
      </c>
      <c r="N628" s="473">
        <v>3.14</v>
      </c>
      <c r="O628" s="473" t="s">
        <v>10</v>
      </c>
      <c r="P628" s="473">
        <v>4.0599999999999996</v>
      </c>
      <c r="Q628" s="473" t="s">
        <v>303</v>
      </c>
      <c r="R628" s="473" t="s">
        <v>2180</v>
      </c>
      <c r="S628" s="473" t="s">
        <v>307</v>
      </c>
      <c r="T628" s="473" t="s">
        <v>2168</v>
      </c>
      <c r="U628" s="473" t="s">
        <v>2168</v>
      </c>
      <c r="V628" s="473" t="s">
        <v>61</v>
      </c>
      <c r="W628" s="473" t="s">
        <v>240</v>
      </c>
      <c r="X628" s="473" t="s">
        <v>2272</v>
      </c>
      <c r="Y628" s="473">
        <v>3.64</v>
      </c>
      <c r="Z628" s="473">
        <f t="shared" si="12"/>
        <v>4.0599999999999996</v>
      </c>
    </row>
    <row r="629" spans="1:26">
      <c r="A629" s="473" t="s">
        <v>2172</v>
      </c>
      <c r="B629" s="473"/>
      <c r="C629" s="473"/>
      <c r="D629" s="473"/>
      <c r="E629" s="473"/>
      <c r="F629" s="474" t="s">
        <v>5433</v>
      </c>
      <c r="G629" s="473" t="s">
        <v>222</v>
      </c>
      <c r="H629" s="473" t="s">
        <v>259</v>
      </c>
      <c r="I629" s="478">
        <v>43799</v>
      </c>
      <c r="J629" s="473" t="s">
        <v>5410</v>
      </c>
      <c r="K629" s="473" t="s">
        <v>5411</v>
      </c>
      <c r="L629" s="473" t="s">
        <v>2270</v>
      </c>
      <c r="M629" s="473" t="s">
        <v>5412</v>
      </c>
      <c r="N629" s="473">
        <v>11.03</v>
      </c>
      <c r="O629" s="473" t="s">
        <v>10</v>
      </c>
      <c r="P629" s="473">
        <v>14.27</v>
      </c>
      <c r="Q629" s="473" t="s">
        <v>303</v>
      </c>
      <c r="R629" s="473" t="s">
        <v>2180</v>
      </c>
      <c r="S629" s="473" t="s">
        <v>307</v>
      </c>
      <c r="T629" s="473" t="s">
        <v>2168</v>
      </c>
      <c r="U629" s="473" t="s">
        <v>2168</v>
      </c>
      <c r="V629" s="473" t="s">
        <v>61</v>
      </c>
      <c r="W629" s="473" t="s">
        <v>240</v>
      </c>
      <c r="X629" s="473" t="s">
        <v>2272</v>
      </c>
      <c r="Y629" s="473">
        <v>12.8</v>
      </c>
      <c r="Z629" s="473">
        <f t="shared" si="12"/>
        <v>14.27</v>
      </c>
    </row>
    <row r="630" spans="1:26">
      <c r="A630" s="473" t="s">
        <v>2172</v>
      </c>
      <c r="B630" s="473"/>
      <c r="C630" s="473"/>
      <c r="D630" s="473"/>
      <c r="E630" s="473"/>
      <c r="F630" s="474" t="s">
        <v>5434</v>
      </c>
      <c r="G630" s="473" t="s">
        <v>222</v>
      </c>
      <c r="H630" s="473" t="s">
        <v>259</v>
      </c>
      <c r="I630" s="478">
        <v>43799</v>
      </c>
      <c r="J630" s="473" t="s">
        <v>2168</v>
      </c>
      <c r="K630" s="473" t="s">
        <v>5435</v>
      </c>
      <c r="L630" s="473" t="s">
        <v>5436</v>
      </c>
      <c r="M630" s="473" t="s">
        <v>5437</v>
      </c>
      <c r="N630" s="473">
        <v>3.2</v>
      </c>
      <c r="O630" s="473" t="s">
        <v>2168</v>
      </c>
      <c r="P630" s="473">
        <v>0</v>
      </c>
      <c r="Q630" s="473" t="s">
        <v>303</v>
      </c>
      <c r="R630" s="473" t="s">
        <v>2180</v>
      </c>
      <c r="S630" s="473" t="s">
        <v>299</v>
      </c>
      <c r="T630" s="473" t="s">
        <v>2168</v>
      </c>
      <c r="U630" s="473" t="s">
        <v>2168</v>
      </c>
      <c r="V630" s="473" t="s">
        <v>61</v>
      </c>
      <c r="W630" s="473" t="s">
        <v>240</v>
      </c>
      <c r="X630" s="473" t="s">
        <v>302</v>
      </c>
      <c r="Y630" s="473">
        <v>3.71</v>
      </c>
      <c r="Z630" s="473">
        <v>4.1399999999999997</v>
      </c>
    </row>
    <row r="631" spans="1:26">
      <c r="A631" s="473" t="s">
        <v>2172</v>
      </c>
      <c r="B631" s="473"/>
      <c r="C631" s="473"/>
      <c r="D631" s="473"/>
      <c r="E631" s="473"/>
      <c r="F631" s="474" t="s">
        <v>5438</v>
      </c>
      <c r="G631" s="473" t="s">
        <v>222</v>
      </c>
      <c r="H631" s="473" t="s">
        <v>259</v>
      </c>
      <c r="I631" s="478">
        <v>43799</v>
      </c>
      <c r="J631" s="473" t="s">
        <v>2168</v>
      </c>
      <c r="K631" s="473" t="s">
        <v>5435</v>
      </c>
      <c r="L631" s="473" t="s">
        <v>5436</v>
      </c>
      <c r="M631" s="473" t="s">
        <v>1721</v>
      </c>
      <c r="N631" s="473">
        <v>3.2</v>
      </c>
      <c r="O631" s="473" t="s">
        <v>2168</v>
      </c>
      <c r="P631" s="473">
        <v>0</v>
      </c>
      <c r="Q631" s="473" t="s">
        <v>303</v>
      </c>
      <c r="R631" s="473" t="s">
        <v>2180</v>
      </c>
      <c r="S631" s="473" t="s">
        <v>299</v>
      </c>
      <c r="T631" s="473" t="s">
        <v>2168</v>
      </c>
      <c r="U631" s="473" t="s">
        <v>2168</v>
      </c>
      <c r="V631" s="473" t="s">
        <v>61</v>
      </c>
      <c r="W631" s="473" t="s">
        <v>240</v>
      </c>
      <c r="X631" s="473" t="s">
        <v>302</v>
      </c>
      <c r="Y631" s="473">
        <v>3.71</v>
      </c>
      <c r="Z631" s="473">
        <v>4.1399999999999997</v>
      </c>
    </row>
    <row r="632" spans="1:26">
      <c r="A632" s="473" t="s">
        <v>2172</v>
      </c>
      <c r="B632" s="473"/>
      <c r="C632" s="473"/>
      <c r="D632" s="473"/>
      <c r="E632" s="473"/>
      <c r="F632" s="474" t="s">
        <v>5439</v>
      </c>
      <c r="G632" s="473" t="s">
        <v>222</v>
      </c>
      <c r="H632" s="473" t="s">
        <v>259</v>
      </c>
      <c r="I632" s="478">
        <v>43799</v>
      </c>
      <c r="J632" s="473" t="s">
        <v>2168</v>
      </c>
      <c r="K632" s="473" t="s">
        <v>5435</v>
      </c>
      <c r="L632" s="473" t="s">
        <v>5436</v>
      </c>
      <c r="M632" s="473" t="s">
        <v>1723</v>
      </c>
      <c r="N632" s="473">
        <v>3.2</v>
      </c>
      <c r="O632" s="473" t="s">
        <v>2168</v>
      </c>
      <c r="P632" s="473">
        <v>0</v>
      </c>
      <c r="Q632" s="473" t="s">
        <v>303</v>
      </c>
      <c r="R632" s="473" t="s">
        <v>2180</v>
      </c>
      <c r="S632" s="473" t="s">
        <v>299</v>
      </c>
      <c r="T632" s="473" t="s">
        <v>2168</v>
      </c>
      <c r="U632" s="473" t="s">
        <v>2168</v>
      </c>
      <c r="V632" s="473" t="s">
        <v>61</v>
      </c>
      <c r="W632" s="473" t="s">
        <v>240</v>
      </c>
      <c r="X632" s="473" t="s">
        <v>302</v>
      </c>
      <c r="Y632" s="473">
        <v>3.71</v>
      </c>
      <c r="Z632" s="473">
        <v>4.1399999999999997</v>
      </c>
    </row>
    <row r="633" spans="1:26">
      <c r="A633" s="473" t="s">
        <v>2172</v>
      </c>
      <c r="B633" s="473"/>
      <c r="C633" s="473"/>
      <c r="D633" s="473"/>
      <c r="E633" s="473"/>
      <c r="F633" s="474" t="s">
        <v>5440</v>
      </c>
      <c r="G633" s="473" t="s">
        <v>222</v>
      </c>
      <c r="H633" s="473" t="s">
        <v>259</v>
      </c>
      <c r="I633" s="478">
        <v>43799</v>
      </c>
      <c r="J633" s="473" t="s">
        <v>2168</v>
      </c>
      <c r="K633" s="473" t="s">
        <v>5441</v>
      </c>
      <c r="L633" s="473" t="s">
        <v>5442</v>
      </c>
      <c r="M633" s="473" t="s">
        <v>5443</v>
      </c>
      <c r="N633" s="473">
        <v>20.71</v>
      </c>
      <c r="O633" s="473" t="s">
        <v>10</v>
      </c>
      <c r="P633" s="473">
        <v>26.8</v>
      </c>
      <c r="Q633" s="473" t="s">
        <v>303</v>
      </c>
      <c r="R633" s="473" t="s">
        <v>2180</v>
      </c>
      <c r="S633" s="473" t="s">
        <v>299</v>
      </c>
      <c r="T633" s="473" t="s">
        <v>2168</v>
      </c>
      <c r="U633" s="473" t="s">
        <v>2168</v>
      </c>
      <c r="V633" s="473" t="s">
        <v>61</v>
      </c>
      <c r="W633" s="473" t="s">
        <v>240</v>
      </c>
      <c r="X633" s="473" t="s">
        <v>302</v>
      </c>
      <c r="Y633" s="473">
        <v>24.03</v>
      </c>
      <c r="Z633" s="473">
        <f t="shared" ref="Z633:Z696" si="13">P633</f>
        <v>26.8</v>
      </c>
    </row>
    <row r="634" spans="1:26">
      <c r="A634" s="473" t="s">
        <v>2172</v>
      </c>
      <c r="B634" s="473"/>
      <c r="C634" s="473"/>
      <c r="D634" s="473"/>
      <c r="E634" s="473"/>
      <c r="F634" s="474" t="s">
        <v>5444</v>
      </c>
      <c r="G634" s="473" t="s">
        <v>222</v>
      </c>
      <c r="H634" s="473" t="s">
        <v>259</v>
      </c>
      <c r="I634" s="478">
        <v>43830</v>
      </c>
      <c r="J634" s="473" t="s">
        <v>5445</v>
      </c>
      <c r="K634" s="473" t="s">
        <v>5411</v>
      </c>
      <c r="L634" s="473" t="s">
        <v>2397</v>
      </c>
      <c r="M634" s="473" t="s">
        <v>600</v>
      </c>
      <c r="N634" s="473">
        <v>4.4800000000000004</v>
      </c>
      <c r="O634" s="473" t="s">
        <v>10</v>
      </c>
      <c r="P634" s="473">
        <v>5.8</v>
      </c>
      <c r="Q634" s="473" t="s">
        <v>303</v>
      </c>
      <c r="R634" s="473" t="s">
        <v>2180</v>
      </c>
      <c r="S634" s="473" t="s">
        <v>307</v>
      </c>
      <c r="T634" s="473" t="s">
        <v>2168</v>
      </c>
      <c r="U634" s="473" t="s">
        <v>2168</v>
      </c>
      <c r="V634" s="473" t="s">
        <v>61</v>
      </c>
      <c r="W634" s="473" t="s">
        <v>240</v>
      </c>
      <c r="X634" s="473" t="s">
        <v>302</v>
      </c>
      <c r="Y634" s="473">
        <v>5.26</v>
      </c>
      <c r="Z634" s="473">
        <f t="shared" si="13"/>
        <v>5.8</v>
      </c>
    </row>
    <row r="635" spans="1:26">
      <c r="A635" s="473" t="s">
        <v>2172</v>
      </c>
      <c r="B635" s="473"/>
      <c r="C635" s="473"/>
      <c r="D635" s="473"/>
      <c r="E635" s="473"/>
      <c r="F635" s="474" t="s">
        <v>5446</v>
      </c>
      <c r="G635" s="473" t="s">
        <v>222</v>
      </c>
      <c r="H635" s="473" t="s">
        <v>259</v>
      </c>
      <c r="I635" s="478">
        <v>43830</v>
      </c>
      <c r="J635" s="473" t="s">
        <v>5445</v>
      </c>
      <c r="K635" s="473" t="s">
        <v>5411</v>
      </c>
      <c r="L635" s="473" t="s">
        <v>2397</v>
      </c>
      <c r="M635" s="473" t="s">
        <v>1726</v>
      </c>
      <c r="N635" s="473">
        <v>4.4800000000000004</v>
      </c>
      <c r="O635" s="473" t="s">
        <v>10</v>
      </c>
      <c r="P635" s="473">
        <v>5.8</v>
      </c>
      <c r="Q635" s="473" t="s">
        <v>303</v>
      </c>
      <c r="R635" s="473" t="s">
        <v>2180</v>
      </c>
      <c r="S635" s="473" t="s">
        <v>307</v>
      </c>
      <c r="T635" s="473" t="s">
        <v>2168</v>
      </c>
      <c r="U635" s="473" t="s">
        <v>2168</v>
      </c>
      <c r="V635" s="473" t="s">
        <v>61</v>
      </c>
      <c r="W635" s="473" t="s">
        <v>240</v>
      </c>
      <c r="X635" s="473" t="s">
        <v>302</v>
      </c>
      <c r="Y635" s="473">
        <v>5.26</v>
      </c>
      <c r="Z635" s="473">
        <f t="shared" si="13"/>
        <v>5.8</v>
      </c>
    </row>
    <row r="636" spans="1:26">
      <c r="A636" s="473" t="s">
        <v>2172</v>
      </c>
      <c r="B636" s="473"/>
      <c r="C636" s="473"/>
      <c r="D636" s="473"/>
      <c r="E636" s="473"/>
      <c r="F636" s="474" t="s">
        <v>5447</v>
      </c>
      <c r="G636" s="473" t="s">
        <v>222</v>
      </c>
      <c r="H636" s="473" t="s">
        <v>259</v>
      </c>
      <c r="I636" s="478">
        <v>43830</v>
      </c>
      <c r="J636" s="473" t="s">
        <v>5445</v>
      </c>
      <c r="K636" s="473" t="s">
        <v>5411</v>
      </c>
      <c r="L636" s="473" t="s">
        <v>2397</v>
      </c>
      <c r="M636" s="473" t="s">
        <v>601</v>
      </c>
      <c r="N636" s="473">
        <v>4.4800000000000004</v>
      </c>
      <c r="O636" s="473" t="s">
        <v>10</v>
      </c>
      <c r="P636" s="473">
        <v>5.8</v>
      </c>
      <c r="Q636" s="473" t="s">
        <v>303</v>
      </c>
      <c r="R636" s="473" t="s">
        <v>2180</v>
      </c>
      <c r="S636" s="473" t="s">
        <v>307</v>
      </c>
      <c r="T636" s="473" t="s">
        <v>2168</v>
      </c>
      <c r="U636" s="473" t="s">
        <v>2168</v>
      </c>
      <c r="V636" s="473" t="s">
        <v>61</v>
      </c>
      <c r="W636" s="473" t="s">
        <v>240</v>
      </c>
      <c r="X636" s="473" t="s">
        <v>302</v>
      </c>
      <c r="Y636" s="473">
        <v>5.26</v>
      </c>
      <c r="Z636" s="473">
        <f t="shared" si="13"/>
        <v>5.8</v>
      </c>
    </row>
    <row r="637" spans="1:26">
      <c r="A637" s="473" t="s">
        <v>2172</v>
      </c>
      <c r="B637" s="473"/>
      <c r="C637" s="473"/>
      <c r="D637" s="473"/>
      <c r="E637" s="473"/>
      <c r="F637" s="474" t="s">
        <v>5448</v>
      </c>
      <c r="G637" s="473" t="s">
        <v>222</v>
      </c>
      <c r="H637" s="473" t="s">
        <v>259</v>
      </c>
      <c r="I637" s="478">
        <v>43830</v>
      </c>
      <c r="J637" s="473" t="s">
        <v>5445</v>
      </c>
      <c r="K637" s="473" t="s">
        <v>5411</v>
      </c>
      <c r="L637" s="473" t="s">
        <v>2397</v>
      </c>
      <c r="M637" s="473" t="s">
        <v>5449</v>
      </c>
      <c r="N637" s="473">
        <v>4.4800000000000004</v>
      </c>
      <c r="O637" s="473" t="s">
        <v>10</v>
      </c>
      <c r="P637" s="473">
        <v>5.8</v>
      </c>
      <c r="Q637" s="473" t="s">
        <v>303</v>
      </c>
      <c r="R637" s="473" t="s">
        <v>2180</v>
      </c>
      <c r="S637" s="473" t="s">
        <v>307</v>
      </c>
      <c r="T637" s="473" t="s">
        <v>2168</v>
      </c>
      <c r="U637" s="473" t="s">
        <v>2168</v>
      </c>
      <c r="V637" s="473" t="s">
        <v>61</v>
      </c>
      <c r="W637" s="473" t="s">
        <v>240</v>
      </c>
      <c r="X637" s="473" t="s">
        <v>302</v>
      </c>
      <c r="Y637" s="473">
        <v>5.26</v>
      </c>
      <c r="Z637" s="473">
        <f t="shared" si="13"/>
        <v>5.8</v>
      </c>
    </row>
    <row r="638" spans="1:26">
      <c r="A638" s="473" t="s">
        <v>2172</v>
      </c>
      <c r="B638" s="473"/>
      <c r="C638" s="473"/>
      <c r="D638" s="473"/>
      <c r="E638" s="473"/>
      <c r="F638" s="474" t="s">
        <v>5450</v>
      </c>
      <c r="G638" s="473" t="s">
        <v>222</v>
      </c>
      <c r="H638" s="473" t="s">
        <v>259</v>
      </c>
      <c r="I638" s="478">
        <v>43830</v>
      </c>
      <c r="J638" s="473" t="s">
        <v>5445</v>
      </c>
      <c r="K638" s="473" t="s">
        <v>5411</v>
      </c>
      <c r="L638" s="473" t="s">
        <v>2397</v>
      </c>
      <c r="M638" s="473" t="s">
        <v>603</v>
      </c>
      <c r="N638" s="473">
        <v>4.4800000000000004</v>
      </c>
      <c r="O638" s="473" t="s">
        <v>10</v>
      </c>
      <c r="P638" s="473">
        <v>5.8</v>
      </c>
      <c r="Q638" s="473" t="s">
        <v>303</v>
      </c>
      <c r="R638" s="473" t="s">
        <v>2180</v>
      </c>
      <c r="S638" s="473" t="s">
        <v>307</v>
      </c>
      <c r="T638" s="473" t="s">
        <v>2168</v>
      </c>
      <c r="U638" s="473" t="s">
        <v>2168</v>
      </c>
      <c r="V638" s="473" t="s">
        <v>61</v>
      </c>
      <c r="W638" s="473" t="s">
        <v>240</v>
      </c>
      <c r="X638" s="473" t="s">
        <v>302</v>
      </c>
      <c r="Y638" s="473">
        <v>5.26</v>
      </c>
      <c r="Z638" s="473">
        <f t="shared" si="13"/>
        <v>5.8</v>
      </c>
    </row>
    <row r="639" spans="1:26">
      <c r="A639" s="473" t="s">
        <v>2172</v>
      </c>
      <c r="B639" s="473"/>
      <c r="C639" s="473"/>
      <c r="D639" s="473"/>
      <c r="E639" s="473"/>
      <c r="F639" s="474" t="s">
        <v>5451</v>
      </c>
      <c r="G639" s="473" t="s">
        <v>222</v>
      </c>
      <c r="H639" s="473" t="s">
        <v>259</v>
      </c>
      <c r="I639" s="478">
        <v>43830</v>
      </c>
      <c r="J639" s="473" t="s">
        <v>5445</v>
      </c>
      <c r="K639" s="473" t="s">
        <v>5411</v>
      </c>
      <c r="L639" s="473" t="s">
        <v>2397</v>
      </c>
      <c r="M639" s="473" t="s">
        <v>605</v>
      </c>
      <c r="N639" s="473">
        <v>4.4800000000000004</v>
      </c>
      <c r="O639" s="473" t="s">
        <v>10</v>
      </c>
      <c r="P639" s="473">
        <v>5.8</v>
      </c>
      <c r="Q639" s="473" t="s">
        <v>303</v>
      </c>
      <c r="R639" s="473" t="s">
        <v>2180</v>
      </c>
      <c r="S639" s="473" t="s">
        <v>307</v>
      </c>
      <c r="T639" s="473" t="s">
        <v>2168</v>
      </c>
      <c r="U639" s="473" t="s">
        <v>2168</v>
      </c>
      <c r="V639" s="473" t="s">
        <v>61</v>
      </c>
      <c r="W639" s="473" t="s">
        <v>240</v>
      </c>
      <c r="X639" s="473" t="s">
        <v>302</v>
      </c>
      <c r="Y639" s="473">
        <v>5.26</v>
      </c>
      <c r="Z639" s="473">
        <f t="shared" si="13"/>
        <v>5.8</v>
      </c>
    </row>
    <row r="640" spans="1:26">
      <c r="A640" s="473" t="s">
        <v>2172</v>
      </c>
      <c r="B640" s="473"/>
      <c r="C640" s="473"/>
      <c r="D640" s="473"/>
      <c r="E640" s="473"/>
      <c r="F640" s="474" t="s">
        <v>5452</v>
      </c>
      <c r="G640" s="473" t="s">
        <v>222</v>
      </c>
      <c r="H640" s="473" t="s">
        <v>259</v>
      </c>
      <c r="I640" s="478">
        <v>43830</v>
      </c>
      <c r="J640" s="473" t="s">
        <v>5445</v>
      </c>
      <c r="K640" s="473" t="s">
        <v>5411</v>
      </c>
      <c r="L640" s="473" t="s">
        <v>2397</v>
      </c>
      <c r="M640" s="473" t="s">
        <v>1306</v>
      </c>
      <c r="N640" s="473">
        <v>4.4800000000000004</v>
      </c>
      <c r="O640" s="473" t="s">
        <v>10</v>
      </c>
      <c r="P640" s="473">
        <v>5.8</v>
      </c>
      <c r="Q640" s="473" t="s">
        <v>303</v>
      </c>
      <c r="R640" s="473" t="s">
        <v>2180</v>
      </c>
      <c r="S640" s="473" t="s">
        <v>307</v>
      </c>
      <c r="T640" s="473" t="s">
        <v>2168</v>
      </c>
      <c r="U640" s="473" t="s">
        <v>2168</v>
      </c>
      <c r="V640" s="473" t="s">
        <v>61</v>
      </c>
      <c r="W640" s="473" t="s">
        <v>240</v>
      </c>
      <c r="X640" s="473" t="s">
        <v>302</v>
      </c>
      <c r="Y640" s="473">
        <v>5.26</v>
      </c>
      <c r="Z640" s="473">
        <f t="shared" si="13"/>
        <v>5.8</v>
      </c>
    </row>
    <row r="641" spans="1:26">
      <c r="A641" s="473" t="s">
        <v>2172</v>
      </c>
      <c r="B641" s="473"/>
      <c r="C641" s="473"/>
      <c r="D641" s="473"/>
      <c r="E641" s="473"/>
      <c r="F641" s="474" t="s">
        <v>5453</v>
      </c>
      <c r="G641" s="473" t="s">
        <v>222</v>
      </c>
      <c r="H641" s="473" t="s">
        <v>259</v>
      </c>
      <c r="I641" s="478">
        <v>43830</v>
      </c>
      <c r="J641" s="473" t="s">
        <v>5445</v>
      </c>
      <c r="K641" s="473" t="s">
        <v>5411</v>
      </c>
      <c r="L641" s="473" t="s">
        <v>2397</v>
      </c>
      <c r="M641" s="473" t="s">
        <v>5454</v>
      </c>
      <c r="N641" s="473">
        <v>7.36</v>
      </c>
      <c r="O641" s="473" t="s">
        <v>10</v>
      </c>
      <c r="P641" s="473">
        <v>9.52</v>
      </c>
      <c r="Q641" s="473" t="s">
        <v>303</v>
      </c>
      <c r="R641" s="473" t="s">
        <v>2180</v>
      </c>
      <c r="S641" s="473" t="s">
        <v>307</v>
      </c>
      <c r="T641" s="473" t="s">
        <v>2168</v>
      </c>
      <c r="U641" s="473" t="s">
        <v>2168</v>
      </c>
      <c r="V641" s="473" t="s">
        <v>61</v>
      </c>
      <c r="W641" s="473" t="s">
        <v>240</v>
      </c>
      <c r="X641" s="473" t="s">
        <v>302</v>
      </c>
      <c r="Y641" s="473">
        <v>8.64</v>
      </c>
      <c r="Z641" s="473">
        <f t="shared" si="13"/>
        <v>9.52</v>
      </c>
    </row>
    <row r="642" spans="1:26">
      <c r="A642" s="473" t="s">
        <v>2172</v>
      </c>
      <c r="B642" s="473"/>
      <c r="C642" s="473"/>
      <c r="D642" s="473"/>
      <c r="E642" s="473"/>
      <c r="F642" s="474" t="s">
        <v>5455</v>
      </c>
      <c r="G642" s="473" t="s">
        <v>222</v>
      </c>
      <c r="H642" s="473" t="s">
        <v>259</v>
      </c>
      <c r="I642" s="478">
        <v>43830</v>
      </c>
      <c r="J642" s="473" t="s">
        <v>5445</v>
      </c>
      <c r="K642" s="473" t="s">
        <v>5411</v>
      </c>
      <c r="L642" s="473" t="s">
        <v>2397</v>
      </c>
      <c r="M642" s="473" t="s">
        <v>1725</v>
      </c>
      <c r="N642" s="473">
        <v>4.8600000000000003</v>
      </c>
      <c r="O642" s="473" t="s">
        <v>10</v>
      </c>
      <c r="P642" s="473">
        <v>6.28</v>
      </c>
      <c r="Q642" s="473" t="s">
        <v>303</v>
      </c>
      <c r="R642" s="473" t="s">
        <v>2180</v>
      </c>
      <c r="S642" s="473" t="s">
        <v>307</v>
      </c>
      <c r="T642" s="473" t="s">
        <v>2168</v>
      </c>
      <c r="U642" s="473" t="s">
        <v>2168</v>
      </c>
      <c r="V642" s="473" t="s">
        <v>61</v>
      </c>
      <c r="W642" s="473" t="s">
        <v>240</v>
      </c>
      <c r="X642" s="473" t="s">
        <v>302</v>
      </c>
      <c r="Y642" s="473">
        <v>5.71</v>
      </c>
      <c r="Z642" s="473">
        <f t="shared" si="13"/>
        <v>6.28</v>
      </c>
    </row>
    <row r="643" spans="1:26">
      <c r="A643" s="473" t="s">
        <v>2172</v>
      </c>
      <c r="B643" s="473"/>
      <c r="C643" s="473"/>
      <c r="D643" s="473"/>
      <c r="E643" s="473"/>
      <c r="F643" s="474" t="s">
        <v>5456</v>
      </c>
      <c r="G643" s="473" t="s">
        <v>222</v>
      </c>
      <c r="H643" s="473" t="s">
        <v>259</v>
      </c>
      <c r="I643" s="478">
        <v>43830</v>
      </c>
      <c r="J643" s="473" t="s">
        <v>5445</v>
      </c>
      <c r="K643" s="473" t="s">
        <v>5411</v>
      </c>
      <c r="L643" s="473" t="s">
        <v>2397</v>
      </c>
      <c r="M643" s="473" t="s">
        <v>1725</v>
      </c>
      <c r="N643" s="473">
        <v>5.38</v>
      </c>
      <c r="O643" s="473" t="s">
        <v>10</v>
      </c>
      <c r="P643" s="473">
        <v>6.96</v>
      </c>
      <c r="Q643" s="473" t="s">
        <v>303</v>
      </c>
      <c r="R643" s="473" t="s">
        <v>2180</v>
      </c>
      <c r="S643" s="473" t="s">
        <v>307</v>
      </c>
      <c r="T643" s="473" t="s">
        <v>2168</v>
      </c>
      <c r="U643" s="473" t="s">
        <v>2168</v>
      </c>
      <c r="V643" s="473" t="s">
        <v>61</v>
      </c>
      <c r="W643" s="473" t="s">
        <v>240</v>
      </c>
      <c r="X643" s="473" t="s">
        <v>302</v>
      </c>
      <c r="Y643" s="473">
        <v>6.32</v>
      </c>
      <c r="Z643" s="473">
        <f t="shared" si="13"/>
        <v>6.96</v>
      </c>
    </row>
    <row r="644" spans="1:26">
      <c r="A644" s="473" t="s">
        <v>2172</v>
      </c>
      <c r="B644" s="473"/>
      <c r="C644" s="473"/>
      <c r="D644" s="473"/>
      <c r="E644" s="473"/>
      <c r="F644" s="474" t="s">
        <v>5457</v>
      </c>
      <c r="G644" s="473" t="s">
        <v>222</v>
      </c>
      <c r="H644" s="473" t="s">
        <v>259</v>
      </c>
      <c r="I644" s="478">
        <v>43830</v>
      </c>
      <c r="J644" s="473" t="s">
        <v>5445</v>
      </c>
      <c r="K644" s="473" t="s">
        <v>5411</v>
      </c>
      <c r="L644" s="473" t="s">
        <v>2397</v>
      </c>
      <c r="M644" s="473" t="s">
        <v>1725</v>
      </c>
      <c r="N644" s="473">
        <v>1.01</v>
      </c>
      <c r="O644" s="473" t="s">
        <v>10</v>
      </c>
      <c r="P644" s="473">
        <v>1.31</v>
      </c>
      <c r="Q644" s="473" t="s">
        <v>303</v>
      </c>
      <c r="R644" s="473" t="s">
        <v>2180</v>
      </c>
      <c r="S644" s="473" t="s">
        <v>307</v>
      </c>
      <c r="T644" s="473" t="s">
        <v>2168</v>
      </c>
      <c r="U644" s="473" t="s">
        <v>2168</v>
      </c>
      <c r="V644" s="473" t="s">
        <v>61</v>
      </c>
      <c r="W644" s="473" t="s">
        <v>240</v>
      </c>
      <c r="X644" s="473" t="s">
        <v>302</v>
      </c>
      <c r="Y644" s="473">
        <v>1.19</v>
      </c>
      <c r="Z644" s="473">
        <f t="shared" si="13"/>
        <v>1.31</v>
      </c>
    </row>
    <row r="645" spans="1:26">
      <c r="A645" s="473" t="s">
        <v>2172</v>
      </c>
      <c r="B645" s="473"/>
      <c r="C645" s="473"/>
      <c r="D645" s="473"/>
      <c r="E645" s="473"/>
      <c r="F645" s="474" t="s">
        <v>5458</v>
      </c>
      <c r="G645" s="473" t="s">
        <v>222</v>
      </c>
      <c r="H645" s="473" t="s">
        <v>259</v>
      </c>
      <c r="I645" s="478">
        <v>43830</v>
      </c>
      <c r="J645" s="473" t="s">
        <v>5445</v>
      </c>
      <c r="K645" s="473" t="s">
        <v>5411</v>
      </c>
      <c r="L645" s="473" t="s">
        <v>2397</v>
      </c>
      <c r="M645" s="473" t="s">
        <v>5454</v>
      </c>
      <c r="N645" s="473">
        <v>7.67</v>
      </c>
      <c r="O645" s="473" t="s">
        <v>10</v>
      </c>
      <c r="P645" s="473">
        <v>9.92</v>
      </c>
      <c r="Q645" s="473" t="s">
        <v>303</v>
      </c>
      <c r="R645" s="473" t="s">
        <v>2180</v>
      </c>
      <c r="S645" s="473" t="s">
        <v>307</v>
      </c>
      <c r="T645" s="473" t="s">
        <v>2168</v>
      </c>
      <c r="U645" s="473" t="s">
        <v>2168</v>
      </c>
      <c r="V645" s="473" t="s">
        <v>61</v>
      </c>
      <c r="W645" s="473" t="s">
        <v>240</v>
      </c>
      <c r="X645" s="473" t="s">
        <v>302</v>
      </c>
      <c r="Y645" s="473">
        <v>9</v>
      </c>
      <c r="Z645" s="473">
        <f t="shared" si="13"/>
        <v>9.92</v>
      </c>
    </row>
    <row r="646" spans="1:26">
      <c r="A646" s="473" t="s">
        <v>2172</v>
      </c>
      <c r="B646" s="473"/>
      <c r="C646" s="473"/>
      <c r="D646" s="473"/>
      <c r="E646" s="473"/>
      <c r="F646" s="474" t="s">
        <v>5459</v>
      </c>
      <c r="G646" s="473" t="s">
        <v>222</v>
      </c>
      <c r="H646" s="473" t="s">
        <v>259</v>
      </c>
      <c r="I646" s="478">
        <v>43830</v>
      </c>
      <c r="J646" s="473" t="s">
        <v>5445</v>
      </c>
      <c r="K646" s="473" t="s">
        <v>5411</v>
      </c>
      <c r="L646" s="473" t="s">
        <v>2397</v>
      </c>
      <c r="M646" s="473" t="s">
        <v>1725</v>
      </c>
      <c r="N646" s="473">
        <v>10.46</v>
      </c>
      <c r="O646" s="473" t="s">
        <v>10</v>
      </c>
      <c r="P646" s="473">
        <v>13.53</v>
      </c>
      <c r="Q646" s="473" t="s">
        <v>303</v>
      </c>
      <c r="R646" s="473" t="s">
        <v>2180</v>
      </c>
      <c r="S646" s="473" t="s">
        <v>307</v>
      </c>
      <c r="T646" s="473" t="s">
        <v>2168</v>
      </c>
      <c r="U646" s="473" t="s">
        <v>2168</v>
      </c>
      <c r="V646" s="473" t="s">
        <v>61</v>
      </c>
      <c r="W646" s="473" t="s">
        <v>240</v>
      </c>
      <c r="X646" s="473" t="s">
        <v>302</v>
      </c>
      <c r="Y646" s="473">
        <v>12.28</v>
      </c>
      <c r="Z646" s="473">
        <f t="shared" si="13"/>
        <v>13.53</v>
      </c>
    </row>
    <row r="647" spans="1:26">
      <c r="A647" s="473" t="s">
        <v>2172</v>
      </c>
      <c r="B647" s="473"/>
      <c r="C647" s="473"/>
      <c r="D647" s="473"/>
      <c r="E647" s="473"/>
      <c r="F647" s="474" t="s">
        <v>5460</v>
      </c>
      <c r="G647" s="473" t="s">
        <v>222</v>
      </c>
      <c r="H647" s="473" t="s">
        <v>259</v>
      </c>
      <c r="I647" s="478">
        <v>43830</v>
      </c>
      <c r="J647" s="473" t="s">
        <v>5445</v>
      </c>
      <c r="K647" s="473" t="s">
        <v>5411</v>
      </c>
      <c r="L647" s="473" t="s">
        <v>2397</v>
      </c>
      <c r="M647" s="473" t="s">
        <v>1725</v>
      </c>
      <c r="N647" s="473">
        <v>10.46</v>
      </c>
      <c r="O647" s="473" t="s">
        <v>10</v>
      </c>
      <c r="P647" s="473">
        <v>13.53</v>
      </c>
      <c r="Q647" s="473" t="s">
        <v>303</v>
      </c>
      <c r="R647" s="473" t="s">
        <v>2180</v>
      </c>
      <c r="S647" s="473" t="s">
        <v>307</v>
      </c>
      <c r="T647" s="473" t="s">
        <v>2168</v>
      </c>
      <c r="U647" s="473" t="s">
        <v>2168</v>
      </c>
      <c r="V647" s="473" t="s">
        <v>61</v>
      </c>
      <c r="W647" s="473" t="s">
        <v>240</v>
      </c>
      <c r="X647" s="473" t="s">
        <v>302</v>
      </c>
      <c r="Y647" s="473">
        <v>12.28</v>
      </c>
      <c r="Z647" s="473">
        <f t="shared" si="13"/>
        <v>13.53</v>
      </c>
    </row>
    <row r="648" spans="1:26">
      <c r="A648" s="473" t="s">
        <v>2172</v>
      </c>
      <c r="B648" s="473"/>
      <c r="C648" s="473"/>
      <c r="D648" s="473"/>
      <c r="E648" s="473"/>
      <c r="F648" s="474" t="s">
        <v>5461</v>
      </c>
      <c r="G648" s="473" t="s">
        <v>222</v>
      </c>
      <c r="H648" s="473" t="s">
        <v>259</v>
      </c>
      <c r="I648" s="478">
        <v>43830</v>
      </c>
      <c r="J648" s="473" t="s">
        <v>5445</v>
      </c>
      <c r="K648" s="473" t="s">
        <v>5411</v>
      </c>
      <c r="L648" s="473" t="s">
        <v>2397</v>
      </c>
      <c r="M648" s="473" t="s">
        <v>5454</v>
      </c>
      <c r="N648" s="473">
        <v>7.73</v>
      </c>
      <c r="O648" s="473" t="s">
        <v>10</v>
      </c>
      <c r="P648" s="473">
        <v>10</v>
      </c>
      <c r="Q648" s="473" t="s">
        <v>303</v>
      </c>
      <c r="R648" s="473" t="s">
        <v>2180</v>
      </c>
      <c r="S648" s="473" t="s">
        <v>307</v>
      </c>
      <c r="T648" s="473" t="s">
        <v>2168</v>
      </c>
      <c r="U648" s="473" t="s">
        <v>2168</v>
      </c>
      <c r="V648" s="473" t="s">
        <v>61</v>
      </c>
      <c r="W648" s="473" t="s">
        <v>240</v>
      </c>
      <c r="X648" s="473" t="s">
        <v>302</v>
      </c>
      <c r="Y648" s="473">
        <v>9.07</v>
      </c>
      <c r="Z648" s="473">
        <f t="shared" si="13"/>
        <v>10</v>
      </c>
    </row>
    <row r="649" spans="1:26">
      <c r="A649" s="473" t="s">
        <v>2172</v>
      </c>
      <c r="B649" s="473"/>
      <c r="C649" s="473"/>
      <c r="D649" s="473"/>
      <c r="E649" s="473"/>
      <c r="F649" s="474" t="s">
        <v>5462</v>
      </c>
      <c r="G649" s="473" t="s">
        <v>222</v>
      </c>
      <c r="H649" s="473" t="s">
        <v>259</v>
      </c>
      <c r="I649" s="478">
        <v>43830</v>
      </c>
      <c r="J649" s="473" t="s">
        <v>5445</v>
      </c>
      <c r="K649" s="473" t="s">
        <v>5411</v>
      </c>
      <c r="L649" s="473" t="s">
        <v>2397</v>
      </c>
      <c r="M649" s="473" t="s">
        <v>1725</v>
      </c>
      <c r="N649" s="473">
        <v>3.05</v>
      </c>
      <c r="O649" s="473" t="s">
        <v>10</v>
      </c>
      <c r="P649" s="473">
        <v>3.94</v>
      </c>
      <c r="Q649" s="473" t="s">
        <v>303</v>
      </c>
      <c r="R649" s="473" t="s">
        <v>2180</v>
      </c>
      <c r="S649" s="473" t="s">
        <v>307</v>
      </c>
      <c r="T649" s="473" t="s">
        <v>2168</v>
      </c>
      <c r="U649" s="473" t="s">
        <v>2168</v>
      </c>
      <c r="V649" s="473" t="s">
        <v>61</v>
      </c>
      <c r="W649" s="473" t="s">
        <v>240</v>
      </c>
      <c r="X649" s="473" t="s">
        <v>302</v>
      </c>
      <c r="Y649" s="473">
        <v>3.58</v>
      </c>
      <c r="Z649" s="473">
        <f t="shared" si="13"/>
        <v>3.94</v>
      </c>
    </row>
    <row r="650" spans="1:26">
      <c r="A650" s="473" t="s">
        <v>2172</v>
      </c>
      <c r="B650" s="473"/>
      <c r="C650" s="473"/>
      <c r="D650" s="473"/>
      <c r="E650" s="473"/>
      <c r="F650" s="474" t="s">
        <v>5463</v>
      </c>
      <c r="G650" s="473" t="s">
        <v>222</v>
      </c>
      <c r="H650" s="473" t="s">
        <v>259</v>
      </c>
      <c r="I650" s="478">
        <v>43830</v>
      </c>
      <c r="J650" s="473" t="s">
        <v>5445</v>
      </c>
      <c r="K650" s="473" t="s">
        <v>5411</v>
      </c>
      <c r="L650" s="473" t="s">
        <v>2397</v>
      </c>
      <c r="M650" s="473" t="s">
        <v>1725</v>
      </c>
      <c r="N650" s="473">
        <v>1.1299999999999999</v>
      </c>
      <c r="O650" s="473" t="s">
        <v>10</v>
      </c>
      <c r="P650" s="473">
        <v>1.46</v>
      </c>
      <c r="Q650" s="473" t="s">
        <v>303</v>
      </c>
      <c r="R650" s="473" t="s">
        <v>2180</v>
      </c>
      <c r="S650" s="473" t="s">
        <v>307</v>
      </c>
      <c r="T650" s="473" t="s">
        <v>2168</v>
      </c>
      <c r="U650" s="473" t="s">
        <v>2168</v>
      </c>
      <c r="V650" s="473" t="s">
        <v>61</v>
      </c>
      <c r="W650" s="473" t="s">
        <v>240</v>
      </c>
      <c r="X650" s="473" t="s">
        <v>302</v>
      </c>
      <c r="Y650" s="473">
        <v>1.33</v>
      </c>
      <c r="Z650" s="473">
        <f t="shared" si="13"/>
        <v>1.46</v>
      </c>
    </row>
    <row r="651" spans="1:26">
      <c r="A651" s="473" t="s">
        <v>2172</v>
      </c>
      <c r="B651" s="473"/>
      <c r="C651" s="473"/>
      <c r="D651" s="473"/>
      <c r="E651" s="473"/>
      <c r="F651" s="474" t="s">
        <v>5464</v>
      </c>
      <c r="G651" s="473" t="s">
        <v>222</v>
      </c>
      <c r="H651" s="473" t="s">
        <v>259</v>
      </c>
      <c r="I651" s="478">
        <v>43830</v>
      </c>
      <c r="J651" s="473" t="s">
        <v>5445</v>
      </c>
      <c r="K651" s="473" t="s">
        <v>5411</v>
      </c>
      <c r="L651" s="473" t="s">
        <v>2397</v>
      </c>
      <c r="M651" s="473" t="s">
        <v>1725</v>
      </c>
      <c r="N651" s="473">
        <v>0.9</v>
      </c>
      <c r="O651" s="473" t="s">
        <v>10</v>
      </c>
      <c r="P651" s="473">
        <v>1.1599999999999999</v>
      </c>
      <c r="Q651" s="473" t="s">
        <v>303</v>
      </c>
      <c r="R651" s="473" t="s">
        <v>2180</v>
      </c>
      <c r="S651" s="473" t="s">
        <v>307</v>
      </c>
      <c r="T651" s="473" t="s">
        <v>2168</v>
      </c>
      <c r="U651" s="473" t="s">
        <v>2168</v>
      </c>
      <c r="V651" s="473" t="s">
        <v>61</v>
      </c>
      <c r="W651" s="473" t="s">
        <v>240</v>
      </c>
      <c r="X651" s="473" t="s">
        <v>302</v>
      </c>
      <c r="Y651" s="473">
        <v>1.06</v>
      </c>
      <c r="Z651" s="473">
        <f t="shared" si="13"/>
        <v>1.1599999999999999</v>
      </c>
    </row>
    <row r="652" spans="1:26">
      <c r="A652" s="473" t="s">
        <v>2172</v>
      </c>
      <c r="B652" s="473"/>
      <c r="C652" s="473"/>
      <c r="D652" s="473"/>
      <c r="E652" s="473"/>
      <c r="F652" s="474" t="s">
        <v>5465</v>
      </c>
      <c r="G652" s="473" t="s">
        <v>222</v>
      </c>
      <c r="H652" s="473" t="s">
        <v>259</v>
      </c>
      <c r="I652" s="478">
        <v>43830</v>
      </c>
      <c r="J652" s="473" t="s">
        <v>5445</v>
      </c>
      <c r="K652" s="473" t="s">
        <v>5411</v>
      </c>
      <c r="L652" s="473" t="s">
        <v>2397</v>
      </c>
      <c r="M652" s="473" t="s">
        <v>1725</v>
      </c>
      <c r="N652" s="473">
        <v>7.28</v>
      </c>
      <c r="O652" s="473" t="s">
        <v>10</v>
      </c>
      <c r="P652" s="473">
        <v>9.41</v>
      </c>
      <c r="Q652" s="473" t="s">
        <v>303</v>
      </c>
      <c r="R652" s="473" t="s">
        <v>2180</v>
      </c>
      <c r="S652" s="473" t="s">
        <v>307</v>
      </c>
      <c r="T652" s="473" t="s">
        <v>2168</v>
      </c>
      <c r="U652" s="473" t="s">
        <v>2168</v>
      </c>
      <c r="V652" s="473" t="s">
        <v>61</v>
      </c>
      <c r="W652" s="473" t="s">
        <v>240</v>
      </c>
      <c r="X652" s="473" t="s">
        <v>302</v>
      </c>
      <c r="Y652" s="473">
        <v>8.5500000000000007</v>
      </c>
      <c r="Z652" s="473">
        <f t="shared" si="13"/>
        <v>9.41</v>
      </c>
    </row>
    <row r="653" spans="1:26">
      <c r="A653" s="473" t="s">
        <v>2172</v>
      </c>
      <c r="B653" s="473"/>
      <c r="C653" s="473"/>
      <c r="D653" s="473"/>
      <c r="E653" s="473"/>
      <c r="F653" s="474" t="s">
        <v>5466</v>
      </c>
      <c r="G653" s="473" t="s">
        <v>222</v>
      </c>
      <c r="H653" s="473" t="s">
        <v>259</v>
      </c>
      <c r="I653" s="478">
        <v>43830</v>
      </c>
      <c r="J653" s="473" t="s">
        <v>5445</v>
      </c>
      <c r="K653" s="473" t="s">
        <v>5411</v>
      </c>
      <c r="L653" s="473" t="s">
        <v>2397</v>
      </c>
      <c r="M653" s="473" t="s">
        <v>1725</v>
      </c>
      <c r="N653" s="473">
        <v>1.07</v>
      </c>
      <c r="O653" s="473" t="s">
        <v>10</v>
      </c>
      <c r="P653" s="473">
        <v>1.39</v>
      </c>
      <c r="Q653" s="473" t="s">
        <v>303</v>
      </c>
      <c r="R653" s="473" t="s">
        <v>2180</v>
      </c>
      <c r="S653" s="473" t="s">
        <v>307</v>
      </c>
      <c r="T653" s="473" t="s">
        <v>2168</v>
      </c>
      <c r="U653" s="473" t="s">
        <v>2168</v>
      </c>
      <c r="V653" s="473" t="s">
        <v>61</v>
      </c>
      <c r="W653" s="473" t="s">
        <v>240</v>
      </c>
      <c r="X653" s="473" t="s">
        <v>302</v>
      </c>
      <c r="Y653" s="473">
        <v>1.26</v>
      </c>
      <c r="Z653" s="473">
        <f t="shared" si="13"/>
        <v>1.39</v>
      </c>
    </row>
    <row r="654" spans="1:26">
      <c r="A654" s="473" t="s">
        <v>2172</v>
      </c>
      <c r="B654" s="473"/>
      <c r="C654" s="473"/>
      <c r="D654" s="473"/>
      <c r="E654" s="473"/>
      <c r="F654" s="474" t="s">
        <v>5467</v>
      </c>
      <c r="G654" s="473" t="s">
        <v>222</v>
      </c>
      <c r="H654" s="473" t="s">
        <v>259</v>
      </c>
      <c r="I654" s="478">
        <v>43830</v>
      </c>
      <c r="J654" s="473" t="s">
        <v>5445</v>
      </c>
      <c r="K654" s="473" t="s">
        <v>5411</v>
      </c>
      <c r="L654" s="473" t="s">
        <v>2397</v>
      </c>
      <c r="M654" s="473" t="s">
        <v>1725</v>
      </c>
      <c r="N654" s="473">
        <v>58.92</v>
      </c>
      <c r="O654" s="473" t="s">
        <v>10</v>
      </c>
      <c r="P654" s="473">
        <v>76.2</v>
      </c>
      <c r="Q654" s="473" t="s">
        <v>303</v>
      </c>
      <c r="R654" s="473" t="s">
        <v>2180</v>
      </c>
      <c r="S654" s="473" t="s">
        <v>307</v>
      </c>
      <c r="T654" s="473" t="s">
        <v>2168</v>
      </c>
      <c r="U654" s="473" t="s">
        <v>2168</v>
      </c>
      <c r="V654" s="473" t="s">
        <v>61</v>
      </c>
      <c r="W654" s="473" t="s">
        <v>240</v>
      </c>
      <c r="X654" s="473" t="s">
        <v>302</v>
      </c>
      <c r="Y654" s="473">
        <v>69.17</v>
      </c>
      <c r="Z654" s="473">
        <f t="shared" si="13"/>
        <v>76.2</v>
      </c>
    </row>
    <row r="655" spans="1:26">
      <c r="A655" s="473" t="s">
        <v>2172</v>
      </c>
      <c r="B655" s="473"/>
      <c r="C655" s="473"/>
      <c r="D655" s="473"/>
      <c r="E655" s="473"/>
      <c r="F655" s="474" t="s">
        <v>5468</v>
      </c>
      <c r="G655" s="473" t="s">
        <v>222</v>
      </c>
      <c r="H655" s="473" t="s">
        <v>259</v>
      </c>
      <c r="I655" s="478">
        <v>43830</v>
      </c>
      <c r="J655" s="473" t="s">
        <v>5445</v>
      </c>
      <c r="K655" s="473" t="s">
        <v>5411</v>
      </c>
      <c r="L655" s="473" t="s">
        <v>2397</v>
      </c>
      <c r="M655" s="473" t="s">
        <v>1725</v>
      </c>
      <c r="N655" s="473">
        <v>7.37</v>
      </c>
      <c r="O655" s="473" t="s">
        <v>10</v>
      </c>
      <c r="P655" s="473">
        <v>9.5299999999999994</v>
      </c>
      <c r="Q655" s="473" t="s">
        <v>303</v>
      </c>
      <c r="R655" s="473" t="s">
        <v>2180</v>
      </c>
      <c r="S655" s="473" t="s">
        <v>307</v>
      </c>
      <c r="T655" s="473" t="s">
        <v>2168</v>
      </c>
      <c r="U655" s="473" t="s">
        <v>2168</v>
      </c>
      <c r="V655" s="473" t="s">
        <v>61</v>
      </c>
      <c r="W655" s="473" t="s">
        <v>240</v>
      </c>
      <c r="X655" s="473" t="s">
        <v>302</v>
      </c>
      <c r="Y655" s="473">
        <v>8.65</v>
      </c>
      <c r="Z655" s="473">
        <f t="shared" si="13"/>
        <v>9.5299999999999994</v>
      </c>
    </row>
    <row r="656" spans="1:26">
      <c r="A656" s="473" t="s">
        <v>2172</v>
      </c>
      <c r="B656" s="473"/>
      <c r="C656" s="473"/>
      <c r="D656" s="473"/>
      <c r="E656" s="473"/>
      <c r="F656" s="474" t="s">
        <v>5469</v>
      </c>
      <c r="G656" s="473" t="s">
        <v>222</v>
      </c>
      <c r="H656" s="473" t="s">
        <v>259</v>
      </c>
      <c r="I656" s="478">
        <v>43830</v>
      </c>
      <c r="J656" s="473" t="s">
        <v>5445</v>
      </c>
      <c r="K656" s="473" t="s">
        <v>5411</v>
      </c>
      <c r="L656" s="473" t="s">
        <v>2397</v>
      </c>
      <c r="M656" s="473" t="s">
        <v>1725</v>
      </c>
      <c r="N656" s="473">
        <v>7.32</v>
      </c>
      <c r="O656" s="473" t="s">
        <v>10</v>
      </c>
      <c r="P656" s="473">
        <v>9.4700000000000006</v>
      </c>
      <c r="Q656" s="473" t="s">
        <v>303</v>
      </c>
      <c r="R656" s="473" t="s">
        <v>2180</v>
      </c>
      <c r="S656" s="473" t="s">
        <v>307</v>
      </c>
      <c r="T656" s="473" t="s">
        <v>2168</v>
      </c>
      <c r="U656" s="473" t="s">
        <v>2168</v>
      </c>
      <c r="V656" s="473" t="s">
        <v>61</v>
      </c>
      <c r="W656" s="473" t="s">
        <v>240</v>
      </c>
      <c r="X656" s="473" t="s">
        <v>302</v>
      </c>
      <c r="Y656" s="473">
        <v>8.59</v>
      </c>
      <c r="Z656" s="473">
        <f t="shared" si="13"/>
        <v>9.4700000000000006</v>
      </c>
    </row>
    <row r="657" spans="1:26">
      <c r="A657" s="473" t="s">
        <v>2172</v>
      </c>
      <c r="B657" s="473"/>
      <c r="C657" s="473"/>
      <c r="D657" s="473"/>
      <c r="E657" s="473"/>
      <c r="F657" s="474" t="s">
        <v>5470</v>
      </c>
      <c r="G657" s="473" t="s">
        <v>222</v>
      </c>
      <c r="H657" s="473" t="s">
        <v>259</v>
      </c>
      <c r="I657" s="478">
        <v>43830</v>
      </c>
      <c r="J657" s="473" t="s">
        <v>5445</v>
      </c>
      <c r="K657" s="473" t="s">
        <v>5411</v>
      </c>
      <c r="L657" s="473" t="s">
        <v>2397</v>
      </c>
      <c r="M657" s="473" t="s">
        <v>1725</v>
      </c>
      <c r="N657" s="473">
        <v>1.89</v>
      </c>
      <c r="O657" s="473" t="s">
        <v>10</v>
      </c>
      <c r="P657" s="473">
        <v>2.44</v>
      </c>
      <c r="Q657" s="473" t="s">
        <v>303</v>
      </c>
      <c r="R657" s="473" t="s">
        <v>2180</v>
      </c>
      <c r="S657" s="473" t="s">
        <v>307</v>
      </c>
      <c r="T657" s="473" t="s">
        <v>2168</v>
      </c>
      <c r="U657" s="473" t="s">
        <v>2168</v>
      </c>
      <c r="V657" s="473" t="s">
        <v>61</v>
      </c>
      <c r="W657" s="473" t="s">
        <v>240</v>
      </c>
      <c r="X657" s="473" t="s">
        <v>302</v>
      </c>
      <c r="Y657" s="473">
        <v>2.2200000000000002</v>
      </c>
      <c r="Z657" s="473">
        <f t="shared" si="13"/>
        <v>2.44</v>
      </c>
    </row>
    <row r="658" spans="1:26">
      <c r="A658" s="473" t="s">
        <v>2172</v>
      </c>
      <c r="B658" s="473"/>
      <c r="C658" s="473"/>
      <c r="D658" s="473"/>
      <c r="E658" s="473"/>
      <c r="F658" s="474" t="s">
        <v>5471</v>
      </c>
      <c r="G658" s="473" t="s">
        <v>222</v>
      </c>
      <c r="H658" s="473" t="s">
        <v>259</v>
      </c>
      <c r="I658" s="478">
        <v>43830</v>
      </c>
      <c r="J658" s="473" t="s">
        <v>5445</v>
      </c>
      <c r="K658" s="473" t="s">
        <v>5411</v>
      </c>
      <c r="L658" s="473" t="s">
        <v>2397</v>
      </c>
      <c r="M658" s="473" t="s">
        <v>1725</v>
      </c>
      <c r="N658" s="473">
        <v>1.35</v>
      </c>
      <c r="O658" s="473" t="s">
        <v>10</v>
      </c>
      <c r="P658" s="473">
        <v>1.74</v>
      </c>
      <c r="Q658" s="473" t="s">
        <v>303</v>
      </c>
      <c r="R658" s="473" t="s">
        <v>2180</v>
      </c>
      <c r="S658" s="473" t="s">
        <v>307</v>
      </c>
      <c r="T658" s="473" t="s">
        <v>2168</v>
      </c>
      <c r="U658" s="473" t="s">
        <v>2168</v>
      </c>
      <c r="V658" s="473" t="s">
        <v>61</v>
      </c>
      <c r="W658" s="473" t="s">
        <v>240</v>
      </c>
      <c r="X658" s="473" t="s">
        <v>302</v>
      </c>
      <c r="Y658" s="473">
        <v>1.58</v>
      </c>
      <c r="Z658" s="473">
        <f t="shared" si="13"/>
        <v>1.74</v>
      </c>
    </row>
    <row r="659" spans="1:26">
      <c r="A659" s="473" t="s">
        <v>2172</v>
      </c>
      <c r="B659" s="473"/>
      <c r="C659" s="473"/>
      <c r="D659" s="473"/>
      <c r="E659" s="473"/>
      <c r="F659" s="474" t="s">
        <v>5472</v>
      </c>
      <c r="G659" s="473" t="s">
        <v>222</v>
      </c>
      <c r="H659" s="473" t="s">
        <v>259</v>
      </c>
      <c r="I659" s="478">
        <v>43830</v>
      </c>
      <c r="J659" s="473" t="s">
        <v>5445</v>
      </c>
      <c r="K659" s="473" t="s">
        <v>5411</v>
      </c>
      <c r="L659" s="473" t="s">
        <v>2397</v>
      </c>
      <c r="M659" s="473" t="s">
        <v>1725</v>
      </c>
      <c r="N659" s="473">
        <v>1.35</v>
      </c>
      <c r="O659" s="473" t="s">
        <v>10</v>
      </c>
      <c r="P659" s="473">
        <v>1.74</v>
      </c>
      <c r="Q659" s="473" t="s">
        <v>303</v>
      </c>
      <c r="R659" s="473" t="s">
        <v>2180</v>
      </c>
      <c r="S659" s="473" t="s">
        <v>307</v>
      </c>
      <c r="T659" s="473" t="s">
        <v>2168</v>
      </c>
      <c r="U659" s="473" t="s">
        <v>2168</v>
      </c>
      <c r="V659" s="473" t="s">
        <v>61</v>
      </c>
      <c r="W659" s="473" t="s">
        <v>240</v>
      </c>
      <c r="X659" s="473" t="s">
        <v>302</v>
      </c>
      <c r="Y659" s="473">
        <v>1.58</v>
      </c>
      <c r="Z659" s="473">
        <f t="shared" si="13"/>
        <v>1.74</v>
      </c>
    </row>
    <row r="660" spans="1:26">
      <c r="A660" s="473" t="s">
        <v>2172</v>
      </c>
      <c r="B660" s="473"/>
      <c r="C660" s="473"/>
      <c r="D660" s="473"/>
      <c r="E660" s="473"/>
      <c r="F660" s="474" t="s">
        <v>5473</v>
      </c>
      <c r="G660" s="473" t="s">
        <v>222</v>
      </c>
      <c r="H660" s="473" t="s">
        <v>259</v>
      </c>
      <c r="I660" s="478">
        <v>43830</v>
      </c>
      <c r="J660" s="473" t="s">
        <v>5445</v>
      </c>
      <c r="K660" s="473" t="s">
        <v>5411</v>
      </c>
      <c r="L660" s="473" t="s">
        <v>2397</v>
      </c>
      <c r="M660" s="473" t="s">
        <v>1725</v>
      </c>
      <c r="N660" s="473">
        <v>10.94</v>
      </c>
      <c r="O660" s="473" t="s">
        <v>10</v>
      </c>
      <c r="P660" s="473">
        <v>14.15</v>
      </c>
      <c r="Q660" s="473" t="s">
        <v>303</v>
      </c>
      <c r="R660" s="473" t="s">
        <v>2180</v>
      </c>
      <c r="S660" s="473" t="s">
        <v>307</v>
      </c>
      <c r="T660" s="473" t="s">
        <v>2168</v>
      </c>
      <c r="U660" s="473" t="s">
        <v>2168</v>
      </c>
      <c r="V660" s="473" t="s">
        <v>61</v>
      </c>
      <c r="W660" s="473" t="s">
        <v>240</v>
      </c>
      <c r="X660" s="473" t="s">
        <v>302</v>
      </c>
      <c r="Y660" s="473">
        <v>12.84</v>
      </c>
      <c r="Z660" s="473">
        <f t="shared" si="13"/>
        <v>14.15</v>
      </c>
    </row>
    <row r="661" spans="1:26">
      <c r="A661" s="473" t="s">
        <v>2172</v>
      </c>
      <c r="B661" s="473"/>
      <c r="C661" s="473"/>
      <c r="D661" s="473"/>
      <c r="E661" s="473"/>
      <c r="F661" s="474" t="s">
        <v>5474</v>
      </c>
      <c r="G661" s="473" t="s">
        <v>222</v>
      </c>
      <c r="H661" s="473" t="s">
        <v>259</v>
      </c>
      <c r="I661" s="478">
        <v>43830</v>
      </c>
      <c r="J661" s="473" t="s">
        <v>5445</v>
      </c>
      <c r="K661" s="473" t="s">
        <v>5411</v>
      </c>
      <c r="L661" s="473" t="s">
        <v>2397</v>
      </c>
      <c r="M661" s="473" t="s">
        <v>5475</v>
      </c>
      <c r="N661" s="473">
        <v>32.18</v>
      </c>
      <c r="O661" s="473" t="s">
        <v>10</v>
      </c>
      <c r="P661" s="473">
        <v>41.62</v>
      </c>
      <c r="Q661" s="473" t="s">
        <v>303</v>
      </c>
      <c r="R661" s="473" t="s">
        <v>2180</v>
      </c>
      <c r="S661" s="473" t="s">
        <v>307</v>
      </c>
      <c r="T661" s="473" t="s">
        <v>2168</v>
      </c>
      <c r="U661" s="473" t="s">
        <v>2168</v>
      </c>
      <c r="V661" s="473" t="s">
        <v>61</v>
      </c>
      <c r="W661" s="473" t="s">
        <v>240</v>
      </c>
      <c r="X661" s="473" t="s">
        <v>302</v>
      </c>
      <c r="Y661" s="473">
        <v>37.78</v>
      </c>
      <c r="Z661" s="473">
        <f t="shared" si="13"/>
        <v>41.62</v>
      </c>
    </row>
    <row r="662" spans="1:26">
      <c r="A662" s="473" t="s">
        <v>2172</v>
      </c>
      <c r="B662" s="473"/>
      <c r="C662" s="473"/>
      <c r="D662" s="473"/>
      <c r="E662" s="473"/>
      <c r="F662" s="474" t="s">
        <v>5476</v>
      </c>
      <c r="G662" s="473" t="s">
        <v>222</v>
      </c>
      <c r="H662" s="473" t="s">
        <v>259</v>
      </c>
      <c r="I662" s="478">
        <v>43830</v>
      </c>
      <c r="J662" s="473" t="s">
        <v>5445</v>
      </c>
      <c r="K662" s="473" t="s">
        <v>5411</v>
      </c>
      <c r="L662" s="473" t="s">
        <v>2397</v>
      </c>
      <c r="M662" s="473" t="s">
        <v>5477</v>
      </c>
      <c r="N662" s="473">
        <v>5.15</v>
      </c>
      <c r="O662" s="473" t="s">
        <v>10</v>
      </c>
      <c r="P662" s="473">
        <v>6.66</v>
      </c>
      <c r="Q662" s="473" t="s">
        <v>303</v>
      </c>
      <c r="R662" s="473" t="s">
        <v>2180</v>
      </c>
      <c r="S662" s="473" t="s">
        <v>307</v>
      </c>
      <c r="T662" s="473" t="s">
        <v>2168</v>
      </c>
      <c r="U662" s="473" t="s">
        <v>2168</v>
      </c>
      <c r="V662" s="473" t="s">
        <v>61</v>
      </c>
      <c r="W662" s="473" t="s">
        <v>240</v>
      </c>
      <c r="X662" s="473" t="s">
        <v>302</v>
      </c>
      <c r="Y662" s="473">
        <v>6.05</v>
      </c>
      <c r="Z662" s="473">
        <f t="shared" si="13"/>
        <v>6.66</v>
      </c>
    </row>
    <row r="663" spans="1:26">
      <c r="A663" s="473" t="s">
        <v>2172</v>
      </c>
      <c r="B663" s="473"/>
      <c r="C663" s="473"/>
      <c r="D663" s="473"/>
      <c r="E663" s="473"/>
      <c r="F663" s="474" t="s">
        <v>5478</v>
      </c>
      <c r="G663" s="473" t="s">
        <v>222</v>
      </c>
      <c r="H663" s="473" t="s">
        <v>259</v>
      </c>
      <c r="I663" s="478">
        <v>43830</v>
      </c>
      <c r="J663" s="473" t="s">
        <v>5445</v>
      </c>
      <c r="K663" s="473" t="s">
        <v>5411</v>
      </c>
      <c r="L663" s="473" t="s">
        <v>2397</v>
      </c>
      <c r="M663" s="473" t="s">
        <v>5412</v>
      </c>
      <c r="N663" s="473">
        <v>3.05</v>
      </c>
      <c r="O663" s="473" t="s">
        <v>10</v>
      </c>
      <c r="P663" s="473">
        <v>3.94</v>
      </c>
      <c r="Q663" s="473" t="s">
        <v>303</v>
      </c>
      <c r="R663" s="473" t="s">
        <v>2180</v>
      </c>
      <c r="S663" s="473" t="s">
        <v>307</v>
      </c>
      <c r="T663" s="473" t="s">
        <v>2168</v>
      </c>
      <c r="U663" s="473" t="s">
        <v>2168</v>
      </c>
      <c r="V663" s="473" t="s">
        <v>61</v>
      </c>
      <c r="W663" s="473" t="s">
        <v>240</v>
      </c>
      <c r="X663" s="473" t="s">
        <v>302</v>
      </c>
      <c r="Y663" s="473">
        <v>3.58</v>
      </c>
      <c r="Z663" s="473">
        <f t="shared" si="13"/>
        <v>3.94</v>
      </c>
    </row>
    <row r="664" spans="1:26">
      <c r="A664" s="473" t="s">
        <v>2172</v>
      </c>
      <c r="B664" s="473"/>
      <c r="C664" s="473"/>
      <c r="D664" s="473"/>
      <c r="E664" s="473"/>
      <c r="F664" s="474" t="s">
        <v>5479</v>
      </c>
      <c r="G664" s="473" t="s">
        <v>222</v>
      </c>
      <c r="H664" s="473" t="s">
        <v>259</v>
      </c>
      <c r="I664" s="478">
        <v>43830</v>
      </c>
      <c r="J664" s="473" t="s">
        <v>5445</v>
      </c>
      <c r="K664" s="473" t="s">
        <v>5411</v>
      </c>
      <c r="L664" s="473" t="s">
        <v>2397</v>
      </c>
      <c r="M664" s="473" t="s">
        <v>5412</v>
      </c>
      <c r="N664" s="473">
        <v>0.72</v>
      </c>
      <c r="O664" s="473" t="s">
        <v>10</v>
      </c>
      <c r="P664" s="473">
        <v>0.93</v>
      </c>
      <c r="Q664" s="473" t="s">
        <v>303</v>
      </c>
      <c r="R664" s="473" t="s">
        <v>2180</v>
      </c>
      <c r="S664" s="473" t="s">
        <v>307</v>
      </c>
      <c r="T664" s="473" t="s">
        <v>2168</v>
      </c>
      <c r="U664" s="473" t="s">
        <v>2168</v>
      </c>
      <c r="V664" s="473" t="s">
        <v>61</v>
      </c>
      <c r="W664" s="473" t="s">
        <v>240</v>
      </c>
      <c r="X664" s="473" t="s">
        <v>302</v>
      </c>
      <c r="Y664" s="473">
        <v>0.85</v>
      </c>
      <c r="Z664" s="473">
        <f t="shared" si="13"/>
        <v>0.93</v>
      </c>
    </row>
    <row r="665" spans="1:26">
      <c r="A665" s="473" t="s">
        <v>2172</v>
      </c>
      <c r="B665" s="473"/>
      <c r="C665" s="473"/>
      <c r="D665" s="473"/>
      <c r="E665" s="473"/>
      <c r="F665" s="474" t="s">
        <v>5480</v>
      </c>
      <c r="G665" s="473" t="s">
        <v>222</v>
      </c>
      <c r="H665" s="473" t="s">
        <v>259</v>
      </c>
      <c r="I665" s="478">
        <v>43830</v>
      </c>
      <c r="J665" s="473" t="s">
        <v>5445</v>
      </c>
      <c r="K665" s="473" t="s">
        <v>5411</v>
      </c>
      <c r="L665" s="473" t="s">
        <v>2397</v>
      </c>
      <c r="M665" s="473" t="s">
        <v>5412</v>
      </c>
      <c r="N665" s="473">
        <v>3.26</v>
      </c>
      <c r="O665" s="473" t="s">
        <v>10</v>
      </c>
      <c r="P665" s="473">
        <v>4.21</v>
      </c>
      <c r="Q665" s="473" t="s">
        <v>303</v>
      </c>
      <c r="R665" s="473" t="s">
        <v>2180</v>
      </c>
      <c r="S665" s="473" t="s">
        <v>307</v>
      </c>
      <c r="T665" s="473" t="s">
        <v>2168</v>
      </c>
      <c r="U665" s="473" t="s">
        <v>2168</v>
      </c>
      <c r="V665" s="473" t="s">
        <v>61</v>
      </c>
      <c r="W665" s="473" t="s">
        <v>240</v>
      </c>
      <c r="X665" s="473" t="s">
        <v>302</v>
      </c>
      <c r="Y665" s="473">
        <v>3.83</v>
      </c>
      <c r="Z665" s="473">
        <f t="shared" si="13"/>
        <v>4.21</v>
      </c>
    </row>
    <row r="666" spans="1:26">
      <c r="A666" s="473" t="s">
        <v>2172</v>
      </c>
      <c r="B666" s="473"/>
      <c r="C666" s="473"/>
      <c r="D666" s="473"/>
      <c r="E666" s="473"/>
      <c r="F666" s="474" t="s">
        <v>5481</v>
      </c>
      <c r="G666" s="473" t="s">
        <v>222</v>
      </c>
      <c r="H666" s="473" t="s">
        <v>259</v>
      </c>
      <c r="I666" s="478">
        <v>43830</v>
      </c>
      <c r="J666" s="473" t="s">
        <v>5445</v>
      </c>
      <c r="K666" s="473" t="s">
        <v>5411</v>
      </c>
      <c r="L666" s="473" t="s">
        <v>2397</v>
      </c>
      <c r="M666" s="473" t="s">
        <v>5412</v>
      </c>
      <c r="N666" s="473">
        <v>1.18</v>
      </c>
      <c r="O666" s="473" t="s">
        <v>10</v>
      </c>
      <c r="P666" s="473">
        <v>1.52</v>
      </c>
      <c r="Q666" s="473" t="s">
        <v>303</v>
      </c>
      <c r="R666" s="473" t="s">
        <v>2180</v>
      </c>
      <c r="S666" s="473" t="s">
        <v>307</v>
      </c>
      <c r="T666" s="473" t="s">
        <v>2168</v>
      </c>
      <c r="U666" s="473" t="s">
        <v>2168</v>
      </c>
      <c r="V666" s="473" t="s">
        <v>61</v>
      </c>
      <c r="W666" s="473" t="s">
        <v>240</v>
      </c>
      <c r="X666" s="473" t="s">
        <v>302</v>
      </c>
      <c r="Y666" s="473">
        <v>1.39</v>
      </c>
      <c r="Z666" s="473">
        <f t="shared" si="13"/>
        <v>1.52</v>
      </c>
    </row>
    <row r="667" spans="1:26">
      <c r="A667" s="473" t="s">
        <v>2172</v>
      </c>
      <c r="B667" s="473"/>
      <c r="C667" s="473"/>
      <c r="D667" s="473"/>
      <c r="E667" s="473"/>
      <c r="F667" s="474" t="s">
        <v>5482</v>
      </c>
      <c r="G667" s="473" t="s">
        <v>222</v>
      </c>
      <c r="H667" s="473" t="s">
        <v>259</v>
      </c>
      <c r="I667" s="478">
        <v>43830</v>
      </c>
      <c r="J667" s="473" t="s">
        <v>5445</v>
      </c>
      <c r="K667" s="473" t="s">
        <v>5411</v>
      </c>
      <c r="L667" s="473" t="s">
        <v>2397</v>
      </c>
      <c r="M667" s="473" t="s">
        <v>5483</v>
      </c>
      <c r="N667" s="473">
        <v>38.79</v>
      </c>
      <c r="O667" s="473" t="s">
        <v>10</v>
      </c>
      <c r="P667" s="473">
        <v>50.17</v>
      </c>
      <c r="Q667" s="473" t="s">
        <v>303</v>
      </c>
      <c r="R667" s="473" t="s">
        <v>2180</v>
      </c>
      <c r="S667" s="473" t="s">
        <v>307</v>
      </c>
      <c r="T667" s="473" t="s">
        <v>2168</v>
      </c>
      <c r="U667" s="473" t="s">
        <v>2168</v>
      </c>
      <c r="V667" s="473" t="s">
        <v>61</v>
      </c>
      <c r="W667" s="473" t="s">
        <v>240</v>
      </c>
      <c r="X667" s="473" t="s">
        <v>302</v>
      </c>
      <c r="Y667" s="473">
        <v>45.54</v>
      </c>
      <c r="Z667" s="473">
        <f t="shared" si="13"/>
        <v>50.17</v>
      </c>
    </row>
    <row r="668" spans="1:26">
      <c r="A668" s="473" t="s">
        <v>2172</v>
      </c>
      <c r="B668" s="473"/>
      <c r="C668" s="473"/>
      <c r="D668" s="473"/>
      <c r="E668" s="473"/>
      <c r="F668" s="474" t="s">
        <v>5484</v>
      </c>
      <c r="G668" s="473" t="s">
        <v>222</v>
      </c>
      <c r="H668" s="473" t="s">
        <v>259</v>
      </c>
      <c r="I668" s="478">
        <v>43830</v>
      </c>
      <c r="J668" s="473" t="s">
        <v>5445</v>
      </c>
      <c r="K668" s="473" t="s">
        <v>5411</v>
      </c>
      <c r="L668" s="473" t="s">
        <v>2397</v>
      </c>
      <c r="M668" s="473" t="s">
        <v>5485</v>
      </c>
      <c r="N668" s="473">
        <v>6.21</v>
      </c>
      <c r="O668" s="473" t="s">
        <v>10</v>
      </c>
      <c r="P668" s="473">
        <v>8.0299999999999994</v>
      </c>
      <c r="Q668" s="473" t="s">
        <v>303</v>
      </c>
      <c r="R668" s="473" t="s">
        <v>2180</v>
      </c>
      <c r="S668" s="473" t="s">
        <v>307</v>
      </c>
      <c r="T668" s="473" t="s">
        <v>2168</v>
      </c>
      <c r="U668" s="473" t="s">
        <v>2168</v>
      </c>
      <c r="V668" s="473" t="s">
        <v>61</v>
      </c>
      <c r="W668" s="473" t="s">
        <v>240</v>
      </c>
      <c r="X668" s="473" t="s">
        <v>302</v>
      </c>
      <c r="Y668" s="473">
        <v>7.29</v>
      </c>
      <c r="Z668" s="473">
        <f t="shared" si="13"/>
        <v>8.0299999999999994</v>
      </c>
    </row>
    <row r="669" spans="1:26">
      <c r="A669" s="473" t="s">
        <v>2172</v>
      </c>
      <c r="B669" s="473"/>
      <c r="C669" s="473"/>
      <c r="D669" s="473"/>
      <c r="E669" s="473"/>
      <c r="F669" s="474" t="s">
        <v>5486</v>
      </c>
      <c r="G669" s="473" t="s">
        <v>222</v>
      </c>
      <c r="H669" s="473" t="s">
        <v>259</v>
      </c>
      <c r="I669" s="478">
        <v>43830</v>
      </c>
      <c r="J669" s="473" t="s">
        <v>5445</v>
      </c>
      <c r="K669" s="473" t="s">
        <v>5411</v>
      </c>
      <c r="L669" s="473" t="s">
        <v>2397</v>
      </c>
      <c r="M669" s="473" t="s">
        <v>5412</v>
      </c>
      <c r="N669" s="473">
        <v>7.33</v>
      </c>
      <c r="O669" s="473" t="s">
        <v>10</v>
      </c>
      <c r="P669" s="473">
        <v>9.48</v>
      </c>
      <c r="Q669" s="473" t="s">
        <v>303</v>
      </c>
      <c r="R669" s="473" t="s">
        <v>2180</v>
      </c>
      <c r="S669" s="473" t="s">
        <v>307</v>
      </c>
      <c r="T669" s="473" t="s">
        <v>2168</v>
      </c>
      <c r="U669" s="473" t="s">
        <v>2168</v>
      </c>
      <c r="V669" s="473" t="s">
        <v>61</v>
      </c>
      <c r="W669" s="473" t="s">
        <v>240</v>
      </c>
      <c r="X669" s="473" t="s">
        <v>302</v>
      </c>
      <c r="Y669" s="473">
        <v>8.61</v>
      </c>
      <c r="Z669" s="473">
        <f t="shared" si="13"/>
        <v>9.48</v>
      </c>
    </row>
    <row r="670" spans="1:26">
      <c r="A670" s="473" t="s">
        <v>2172</v>
      </c>
      <c r="B670" s="473"/>
      <c r="C670" s="473"/>
      <c r="D670" s="473"/>
      <c r="E670" s="473"/>
      <c r="F670" s="474" t="s">
        <v>5487</v>
      </c>
      <c r="G670" s="473" t="s">
        <v>222</v>
      </c>
      <c r="H670" s="473" t="s">
        <v>259</v>
      </c>
      <c r="I670" s="478">
        <v>43830</v>
      </c>
      <c r="J670" s="473" t="s">
        <v>5445</v>
      </c>
      <c r="K670" s="473" t="s">
        <v>5411</v>
      </c>
      <c r="L670" s="473" t="s">
        <v>2397</v>
      </c>
      <c r="M670" s="473" t="s">
        <v>5488</v>
      </c>
      <c r="N670" s="473">
        <v>39.75</v>
      </c>
      <c r="O670" s="473" t="s">
        <v>10</v>
      </c>
      <c r="P670" s="473">
        <v>51.41</v>
      </c>
      <c r="Q670" s="473" t="s">
        <v>303</v>
      </c>
      <c r="R670" s="473" t="s">
        <v>2180</v>
      </c>
      <c r="S670" s="473" t="s">
        <v>307</v>
      </c>
      <c r="T670" s="473" t="s">
        <v>2168</v>
      </c>
      <c r="U670" s="473" t="s">
        <v>2168</v>
      </c>
      <c r="V670" s="473" t="s">
        <v>61</v>
      </c>
      <c r="W670" s="473" t="s">
        <v>240</v>
      </c>
      <c r="X670" s="473" t="s">
        <v>302</v>
      </c>
      <c r="Y670" s="473">
        <v>46.67</v>
      </c>
      <c r="Z670" s="473">
        <f t="shared" si="13"/>
        <v>51.41</v>
      </c>
    </row>
    <row r="671" spans="1:26">
      <c r="A671" s="473" t="s">
        <v>2172</v>
      </c>
      <c r="B671" s="473"/>
      <c r="C671" s="473"/>
      <c r="D671" s="473"/>
      <c r="E671" s="473"/>
      <c r="F671" s="474" t="s">
        <v>5489</v>
      </c>
      <c r="G671" s="473" t="s">
        <v>222</v>
      </c>
      <c r="H671" s="473" t="s">
        <v>259</v>
      </c>
      <c r="I671" s="478">
        <v>43830</v>
      </c>
      <c r="J671" s="473" t="s">
        <v>5445</v>
      </c>
      <c r="K671" s="473" t="s">
        <v>5411</v>
      </c>
      <c r="L671" s="473" t="s">
        <v>2397</v>
      </c>
      <c r="M671" s="473" t="s">
        <v>5412</v>
      </c>
      <c r="N671" s="473">
        <v>19.149999999999999</v>
      </c>
      <c r="O671" s="473" t="s">
        <v>10</v>
      </c>
      <c r="P671" s="473">
        <v>24.77</v>
      </c>
      <c r="Q671" s="473" t="s">
        <v>303</v>
      </c>
      <c r="R671" s="473" t="s">
        <v>2180</v>
      </c>
      <c r="S671" s="473" t="s">
        <v>307</v>
      </c>
      <c r="T671" s="473" t="s">
        <v>2168</v>
      </c>
      <c r="U671" s="473" t="s">
        <v>2168</v>
      </c>
      <c r="V671" s="473" t="s">
        <v>61</v>
      </c>
      <c r="W671" s="473" t="s">
        <v>240</v>
      </c>
      <c r="X671" s="473" t="s">
        <v>302</v>
      </c>
      <c r="Y671" s="473">
        <v>22.48</v>
      </c>
      <c r="Z671" s="473">
        <f t="shared" si="13"/>
        <v>24.77</v>
      </c>
    </row>
    <row r="672" spans="1:26">
      <c r="A672" s="473" t="s">
        <v>2172</v>
      </c>
      <c r="B672" s="473"/>
      <c r="C672" s="473"/>
      <c r="D672" s="473"/>
      <c r="E672" s="473"/>
      <c r="F672" s="474" t="s">
        <v>5490</v>
      </c>
      <c r="G672" s="473" t="s">
        <v>222</v>
      </c>
      <c r="H672" s="473" t="s">
        <v>259</v>
      </c>
      <c r="I672" s="478">
        <v>43830</v>
      </c>
      <c r="J672" s="473" t="s">
        <v>5445</v>
      </c>
      <c r="K672" s="473" t="s">
        <v>5411</v>
      </c>
      <c r="L672" s="473" t="s">
        <v>2397</v>
      </c>
      <c r="M672" s="473" t="s">
        <v>5412</v>
      </c>
      <c r="N672" s="473">
        <v>8.7899999999999991</v>
      </c>
      <c r="O672" s="473" t="s">
        <v>10</v>
      </c>
      <c r="P672" s="473">
        <v>11.37</v>
      </c>
      <c r="Q672" s="473" t="s">
        <v>303</v>
      </c>
      <c r="R672" s="473" t="s">
        <v>2180</v>
      </c>
      <c r="S672" s="473" t="s">
        <v>307</v>
      </c>
      <c r="T672" s="473" t="s">
        <v>2168</v>
      </c>
      <c r="U672" s="473" t="s">
        <v>2168</v>
      </c>
      <c r="V672" s="473" t="s">
        <v>61</v>
      </c>
      <c r="W672" s="473" t="s">
        <v>240</v>
      </c>
      <c r="X672" s="473" t="s">
        <v>302</v>
      </c>
      <c r="Y672" s="473">
        <v>10.32</v>
      </c>
      <c r="Z672" s="473">
        <f t="shared" si="13"/>
        <v>11.37</v>
      </c>
    </row>
    <row r="673" spans="1:26">
      <c r="A673" s="473" t="s">
        <v>2172</v>
      </c>
      <c r="B673" s="473"/>
      <c r="C673" s="473"/>
      <c r="D673" s="473"/>
      <c r="E673" s="473"/>
      <c r="F673" s="474" t="s">
        <v>5491</v>
      </c>
      <c r="G673" s="473" t="s">
        <v>222</v>
      </c>
      <c r="H673" s="473" t="s">
        <v>259</v>
      </c>
      <c r="I673" s="478">
        <v>43830</v>
      </c>
      <c r="J673" s="473" t="s">
        <v>5445</v>
      </c>
      <c r="K673" s="473" t="s">
        <v>5411</v>
      </c>
      <c r="L673" s="473" t="s">
        <v>2397</v>
      </c>
      <c r="M673" s="473" t="s">
        <v>5412</v>
      </c>
      <c r="N673" s="473">
        <v>13.86</v>
      </c>
      <c r="O673" s="473" t="s">
        <v>10</v>
      </c>
      <c r="P673" s="473">
        <v>17.920000000000002</v>
      </c>
      <c r="Q673" s="473" t="s">
        <v>303</v>
      </c>
      <c r="R673" s="473" t="s">
        <v>2180</v>
      </c>
      <c r="S673" s="473" t="s">
        <v>307</v>
      </c>
      <c r="T673" s="473" t="s">
        <v>2168</v>
      </c>
      <c r="U673" s="473" t="s">
        <v>2168</v>
      </c>
      <c r="V673" s="473" t="s">
        <v>61</v>
      </c>
      <c r="W673" s="473" t="s">
        <v>240</v>
      </c>
      <c r="X673" s="473" t="s">
        <v>302</v>
      </c>
      <c r="Y673" s="473">
        <v>16.27</v>
      </c>
      <c r="Z673" s="473">
        <f t="shared" si="13"/>
        <v>17.920000000000002</v>
      </c>
    </row>
    <row r="674" spans="1:26">
      <c r="A674" s="473" t="s">
        <v>2172</v>
      </c>
      <c r="B674" s="473"/>
      <c r="C674" s="473"/>
      <c r="D674" s="473"/>
      <c r="E674" s="473"/>
      <c r="F674" s="474" t="s">
        <v>5492</v>
      </c>
      <c r="G674" s="473" t="s">
        <v>222</v>
      </c>
      <c r="H674" s="473" t="s">
        <v>259</v>
      </c>
      <c r="I674" s="478">
        <v>43830</v>
      </c>
      <c r="J674" s="473" t="s">
        <v>5445</v>
      </c>
      <c r="K674" s="473" t="s">
        <v>5411</v>
      </c>
      <c r="L674" s="473" t="s">
        <v>2397</v>
      </c>
      <c r="M674" s="473" t="s">
        <v>5412</v>
      </c>
      <c r="N674" s="473">
        <v>0.87</v>
      </c>
      <c r="O674" s="473" t="s">
        <v>10</v>
      </c>
      <c r="P674" s="473">
        <v>1.1299999999999999</v>
      </c>
      <c r="Q674" s="473" t="s">
        <v>303</v>
      </c>
      <c r="R674" s="473" t="s">
        <v>2180</v>
      </c>
      <c r="S674" s="473" t="s">
        <v>307</v>
      </c>
      <c r="T674" s="473" t="s">
        <v>2168</v>
      </c>
      <c r="U674" s="473" t="s">
        <v>2168</v>
      </c>
      <c r="V674" s="473" t="s">
        <v>61</v>
      </c>
      <c r="W674" s="473" t="s">
        <v>240</v>
      </c>
      <c r="X674" s="473" t="s">
        <v>302</v>
      </c>
      <c r="Y674" s="473">
        <v>1.02</v>
      </c>
      <c r="Z674" s="473">
        <f t="shared" si="13"/>
        <v>1.1299999999999999</v>
      </c>
    </row>
    <row r="675" spans="1:26">
      <c r="A675" s="473" t="s">
        <v>2172</v>
      </c>
      <c r="B675" s="473"/>
      <c r="C675" s="473"/>
      <c r="D675" s="473"/>
      <c r="E675" s="473"/>
      <c r="F675" s="474" t="s">
        <v>5505</v>
      </c>
      <c r="G675" s="473" t="s">
        <v>223</v>
      </c>
      <c r="H675" s="473" t="s">
        <v>259</v>
      </c>
      <c r="I675" s="478">
        <v>43769</v>
      </c>
      <c r="J675" s="473" t="s">
        <v>5506</v>
      </c>
      <c r="K675" s="473" t="s">
        <v>3035</v>
      </c>
      <c r="L675" s="473" t="s">
        <v>2176</v>
      </c>
      <c r="M675" s="473" t="s">
        <v>5507</v>
      </c>
      <c r="N675" s="473">
        <v>1.52</v>
      </c>
      <c r="O675" s="473" t="s">
        <v>10</v>
      </c>
      <c r="P675" s="473">
        <v>1.87</v>
      </c>
      <c r="Q675" s="473" t="s">
        <v>501</v>
      </c>
      <c r="R675" s="473" t="s">
        <v>4041</v>
      </c>
      <c r="S675" s="473" t="s">
        <v>445</v>
      </c>
      <c r="T675" s="473" t="s">
        <v>420</v>
      </c>
      <c r="U675" s="473" t="s">
        <v>2168</v>
      </c>
      <c r="V675" s="473" t="s">
        <v>61</v>
      </c>
      <c r="W675" s="473" t="s">
        <v>240</v>
      </c>
      <c r="X675" s="473" t="s">
        <v>302</v>
      </c>
      <c r="Y675" s="473">
        <v>1.71</v>
      </c>
      <c r="Z675" s="473">
        <f t="shared" si="13"/>
        <v>1.87</v>
      </c>
    </row>
    <row r="676" spans="1:26">
      <c r="A676" s="473" t="s">
        <v>2172</v>
      </c>
      <c r="B676" s="473"/>
      <c r="C676" s="473"/>
      <c r="D676" s="473"/>
      <c r="E676" s="473"/>
      <c r="F676" s="474" t="s">
        <v>5508</v>
      </c>
      <c r="G676" s="473" t="s">
        <v>223</v>
      </c>
      <c r="H676" s="473" t="s">
        <v>259</v>
      </c>
      <c r="I676" s="478">
        <v>43830</v>
      </c>
      <c r="J676" s="473" t="s">
        <v>5509</v>
      </c>
      <c r="K676" s="473" t="s">
        <v>4410</v>
      </c>
      <c r="L676" s="473" t="s">
        <v>2397</v>
      </c>
      <c r="M676" s="473" t="s">
        <v>5510</v>
      </c>
      <c r="N676" s="473">
        <v>173.02</v>
      </c>
      <c r="O676" s="473" t="s">
        <v>10</v>
      </c>
      <c r="P676" s="473">
        <v>223.75</v>
      </c>
      <c r="Q676" s="473" t="s">
        <v>640</v>
      </c>
      <c r="R676" s="473" t="s">
        <v>2894</v>
      </c>
      <c r="S676" s="473" t="s">
        <v>307</v>
      </c>
      <c r="T676" s="473" t="s">
        <v>2168</v>
      </c>
      <c r="U676" s="473" t="s">
        <v>2168</v>
      </c>
      <c r="V676" s="473" t="s">
        <v>61</v>
      </c>
      <c r="W676" s="473" t="s">
        <v>240</v>
      </c>
      <c r="X676" s="473" t="s">
        <v>302</v>
      </c>
      <c r="Y676" s="473">
        <v>203.12</v>
      </c>
      <c r="Z676" s="473">
        <f t="shared" si="13"/>
        <v>223.75</v>
      </c>
    </row>
    <row r="677" spans="1:26">
      <c r="A677" s="473" t="s">
        <v>2172</v>
      </c>
      <c r="B677" s="473"/>
      <c r="C677" s="473"/>
      <c r="D677" s="473"/>
      <c r="E677" s="473"/>
      <c r="F677" s="474" t="s">
        <v>5511</v>
      </c>
      <c r="G677" s="473" t="s">
        <v>223</v>
      </c>
      <c r="H677" s="473" t="s">
        <v>259</v>
      </c>
      <c r="I677" s="478">
        <v>43830</v>
      </c>
      <c r="J677" s="473" t="s">
        <v>4409</v>
      </c>
      <c r="K677" s="473" t="s">
        <v>4410</v>
      </c>
      <c r="L677" s="473" t="s">
        <v>2397</v>
      </c>
      <c r="M677" s="473" t="s">
        <v>5512</v>
      </c>
      <c r="N677" s="473">
        <v>206.91</v>
      </c>
      <c r="O677" s="473" t="s">
        <v>10</v>
      </c>
      <c r="P677" s="473">
        <v>267.58</v>
      </c>
      <c r="Q677" s="473" t="s">
        <v>640</v>
      </c>
      <c r="R677" s="473" t="s">
        <v>2894</v>
      </c>
      <c r="S677" s="473" t="s">
        <v>307</v>
      </c>
      <c r="T677" s="473" t="s">
        <v>2168</v>
      </c>
      <c r="U677" s="473" t="s">
        <v>2168</v>
      </c>
      <c r="V677" s="473" t="s">
        <v>61</v>
      </c>
      <c r="W677" s="473" t="s">
        <v>240</v>
      </c>
      <c r="X677" s="473" t="s">
        <v>302</v>
      </c>
      <c r="Y677" s="473">
        <v>242.91</v>
      </c>
      <c r="Z677" s="473">
        <f t="shared" si="13"/>
        <v>267.58</v>
      </c>
    </row>
    <row r="678" spans="1:26">
      <c r="A678" s="473" t="s">
        <v>2172</v>
      </c>
      <c r="B678" s="473"/>
      <c r="C678" s="473"/>
      <c r="D678" s="473"/>
      <c r="E678" s="473"/>
      <c r="F678" s="474" t="s">
        <v>5529</v>
      </c>
      <c r="G678" s="473" t="s">
        <v>224</v>
      </c>
      <c r="H678" s="473" t="s">
        <v>259</v>
      </c>
      <c r="I678" s="478">
        <v>43769</v>
      </c>
      <c r="J678" s="473" t="s">
        <v>2740</v>
      </c>
      <c r="K678" s="473" t="s">
        <v>2258</v>
      </c>
      <c r="L678" s="473" t="s">
        <v>2176</v>
      </c>
      <c r="M678" s="473" t="s">
        <v>5530</v>
      </c>
      <c r="N678" s="473">
        <v>8.1300000000000008</v>
      </c>
      <c r="O678" s="473" t="s">
        <v>10</v>
      </c>
      <c r="P678" s="473">
        <v>10</v>
      </c>
      <c r="Q678" s="473" t="s">
        <v>682</v>
      </c>
      <c r="R678" s="473" t="s">
        <v>5531</v>
      </c>
      <c r="S678" s="473" t="s">
        <v>307</v>
      </c>
      <c r="T678" s="473" t="s">
        <v>2168</v>
      </c>
      <c r="U678" s="473" t="s">
        <v>2168</v>
      </c>
      <c r="V678" s="473" t="s">
        <v>61</v>
      </c>
      <c r="W678" s="473" t="s">
        <v>240</v>
      </c>
      <c r="X678" s="473" t="s">
        <v>302</v>
      </c>
      <c r="Y678" s="473">
        <v>9.16</v>
      </c>
      <c r="Z678" s="473">
        <f t="shared" si="13"/>
        <v>10</v>
      </c>
    </row>
    <row r="679" spans="1:26">
      <c r="A679" s="473" t="s">
        <v>2172</v>
      </c>
      <c r="B679" s="473"/>
      <c r="C679" s="473"/>
      <c r="D679" s="473"/>
      <c r="E679" s="473"/>
      <c r="F679" s="474" t="s">
        <v>5532</v>
      </c>
      <c r="G679" s="473" t="s">
        <v>224</v>
      </c>
      <c r="H679" s="473" t="s">
        <v>259</v>
      </c>
      <c r="I679" s="478">
        <v>43799</v>
      </c>
      <c r="J679" s="473" t="s">
        <v>5533</v>
      </c>
      <c r="K679" s="473" t="s">
        <v>4410</v>
      </c>
      <c r="L679" s="473" t="s">
        <v>2270</v>
      </c>
      <c r="M679" s="473" t="s">
        <v>5534</v>
      </c>
      <c r="N679" s="473">
        <v>312.77</v>
      </c>
      <c r="O679" s="473" t="s">
        <v>10</v>
      </c>
      <c r="P679" s="473">
        <v>404.8</v>
      </c>
      <c r="Q679" s="473" t="s">
        <v>640</v>
      </c>
      <c r="R679" s="473" t="s">
        <v>2894</v>
      </c>
      <c r="S679" s="473" t="s">
        <v>307</v>
      </c>
      <c r="T679" s="473" t="s">
        <v>2168</v>
      </c>
      <c r="U679" s="473" t="s">
        <v>2168</v>
      </c>
      <c r="V679" s="473" t="s">
        <v>61</v>
      </c>
      <c r="W679" s="473" t="s">
        <v>240</v>
      </c>
      <c r="X679" s="473" t="s">
        <v>2272</v>
      </c>
      <c r="Y679" s="473">
        <v>362.84</v>
      </c>
      <c r="Z679" s="473">
        <f t="shared" si="13"/>
        <v>404.8</v>
      </c>
    </row>
    <row r="680" spans="1:26">
      <c r="A680" s="473" t="s">
        <v>2172</v>
      </c>
      <c r="B680" s="473"/>
      <c r="C680" s="473"/>
      <c r="D680" s="473"/>
      <c r="E680" s="473"/>
      <c r="F680" s="474" t="s">
        <v>5535</v>
      </c>
      <c r="G680" s="473" t="s">
        <v>224</v>
      </c>
      <c r="H680" s="473" t="s">
        <v>259</v>
      </c>
      <c r="I680" s="478">
        <v>43799</v>
      </c>
      <c r="J680" s="473" t="s">
        <v>5536</v>
      </c>
      <c r="K680" s="473" t="s">
        <v>5537</v>
      </c>
      <c r="L680" s="473" t="s">
        <v>2270</v>
      </c>
      <c r="M680" s="473" t="s">
        <v>5538</v>
      </c>
      <c r="N680" s="473">
        <v>346.15</v>
      </c>
      <c r="O680" s="473" t="s">
        <v>10</v>
      </c>
      <c r="P680" s="473">
        <v>448</v>
      </c>
      <c r="Q680" s="473" t="s">
        <v>490</v>
      </c>
      <c r="R680" s="473" t="s">
        <v>2742</v>
      </c>
      <c r="S680" s="473" t="s">
        <v>307</v>
      </c>
      <c r="T680" s="473" t="s">
        <v>2168</v>
      </c>
      <c r="U680" s="473" t="s">
        <v>2168</v>
      </c>
      <c r="V680" s="473" t="s">
        <v>61</v>
      </c>
      <c r="W680" s="473" t="s">
        <v>240</v>
      </c>
      <c r="X680" s="473" t="s">
        <v>2272</v>
      </c>
      <c r="Y680" s="473">
        <v>401.57</v>
      </c>
      <c r="Z680" s="473">
        <f t="shared" si="13"/>
        <v>448</v>
      </c>
    </row>
    <row r="681" spans="1:26">
      <c r="A681" s="473" t="s">
        <v>2172</v>
      </c>
      <c r="B681" s="473"/>
      <c r="C681" s="473"/>
      <c r="D681" s="473"/>
      <c r="E681" s="473"/>
      <c r="F681" s="474" t="s">
        <v>5539</v>
      </c>
      <c r="G681" s="473" t="s">
        <v>224</v>
      </c>
      <c r="H681" s="473" t="s">
        <v>259</v>
      </c>
      <c r="I681" s="478">
        <v>43799</v>
      </c>
      <c r="J681" s="473" t="s">
        <v>2283</v>
      </c>
      <c r="K681" s="473" t="s">
        <v>5540</v>
      </c>
      <c r="L681" s="473" t="s">
        <v>2270</v>
      </c>
      <c r="M681" s="473" t="s">
        <v>5541</v>
      </c>
      <c r="N681" s="473">
        <v>139.08000000000001</v>
      </c>
      <c r="O681" s="473" t="s">
        <v>10</v>
      </c>
      <c r="P681" s="473">
        <v>180</v>
      </c>
      <c r="Q681" s="473" t="s">
        <v>490</v>
      </c>
      <c r="R681" s="473" t="s">
        <v>2742</v>
      </c>
      <c r="S681" s="473" t="s">
        <v>307</v>
      </c>
      <c r="T681" s="473" t="s">
        <v>2168</v>
      </c>
      <c r="U681" s="473" t="s">
        <v>2168</v>
      </c>
      <c r="V681" s="473" t="s">
        <v>61</v>
      </c>
      <c r="W681" s="473" t="s">
        <v>240</v>
      </c>
      <c r="X681" s="473" t="s">
        <v>302</v>
      </c>
      <c r="Y681" s="473">
        <v>161.35</v>
      </c>
      <c r="Z681" s="473">
        <f t="shared" si="13"/>
        <v>180</v>
      </c>
    </row>
    <row r="682" spans="1:26">
      <c r="A682" s="473" t="s">
        <v>2172</v>
      </c>
      <c r="B682" s="473"/>
      <c r="C682" s="473"/>
      <c r="D682" s="473"/>
      <c r="E682" s="473"/>
      <c r="F682" s="474" t="s">
        <v>5542</v>
      </c>
      <c r="G682" s="473" t="s">
        <v>224</v>
      </c>
      <c r="H682" s="473" t="s">
        <v>259</v>
      </c>
      <c r="I682" s="478">
        <v>43830</v>
      </c>
      <c r="J682" s="473" t="s">
        <v>5543</v>
      </c>
      <c r="K682" s="473" t="s">
        <v>5544</v>
      </c>
      <c r="L682" s="473" t="s">
        <v>5545</v>
      </c>
      <c r="M682" s="473" t="s">
        <v>5546</v>
      </c>
      <c r="N682" s="473">
        <v>44.27</v>
      </c>
      <c r="O682" s="473" t="s">
        <v>10</v>
      </c>
      <c r="P682" s="473">
        <v>57.3</v>
      </c>
      <c r="Q682" s="473" t="s">
        <v>2097</v>
      </c>
      <c r="R682" s="473" t="s">
        <v>2475</v>
      </c>
      <c r="S682" s="473" t="s">
        <v>445</v>
      </c>
      <c r="T682" s="473" t="s">
        <v>2168</v>
      </c>
      <c r="U682" s="473" t="s">
        <v>2168</v>
      </c>
      <c r="V682" s="473" t="s">
        <v>61</v>
      </c>
      <c r="W682" s="473" t="s">
        <v>240</v>
      </c>
      <c r="X682" s="473" t="s">
        <v>302</v>
      </c>
      <c r="Y682" s="473">
        <v>51.97</v>
      </c>
      <c r="Z682" s="473">
        <f t="shared" si="13"/>
        <v>57.3</v>
      </c>
    </row>
    <row r="683" spans="1:26">
      <c r="A683" s="473" t="s">
        <v>2172</v>
      </c>
      <c r="B683" s="473"/>
      <c r="C683" s="473"/>
      <c r="D683" s="473"/>
      <c r="E683" s="473"/>
      <c r="F683" s="474" t="s">
        <v>5547</v>
      </c>
      <c r="G683" s="473" t="s">
        <v>224</v>
      </c>
      <c r="H683" s="473" t="s">
        <v>259</v>
      </c>
      <c r="I683" s="478">
        <v>43830</v>
      </c>
      <c r="J683" s="473" t="s">
        <v>5548</v>
      </c>
      <c r="K683" s="473" t="s">
        <v>5549</v>
      </c>
      <c r="L683" s="473" t="s">
        <v>5545</v>
      </c>
      <c r="M683" s="473" t="s">
        <v>5550</v>
      </c>
      <c r="N683" s="473">
        <v>173.85</v>
      </c>
      <c r="O683" s="473" t="s">
        <v>10</v>
      </c>
      <c r="P683" s="473">
        <v>225</v>
      </c>
      <c r="Q683" s="473" t="s">
        <v>490</v>
      </c>
      <c r="R683" s="473" t="s">
        <v>2742</v>
      </c>
      <c r="S683" s="473" t="s">
        <v>307</v>
      </c>
      <c r="T683" s="473" t="s">
        <v>2168</v>
      </c>
      <c r="U683" s="473" t="s">
        <v>2168</v>
      </c>
      <c r="V683" s="473" t="s">
        <v>61</v>
      </c>
      <c r="W683" s="473" t="s">
        <v>240</v>
      </c>
      <c r="X683" s="473" t="s">
        <v>302</v>
      </c>
      <c r="Y683" s="473">
        <v>204.1</v>
      </c>
      <c r="Z683" s="473">
        <f t="shared" si="13"/>
        <v>225</v>
      </c>
    </row>
    <row r="684" spans="1:26">
      <c r="A684" s="473" t="s">
        <v>2172</v>
      </c>
      <c r="B684" s="473"/>
      <c r="C684" s="473"/>
      <c r="D684" s="473"/>
      <c r="E684" s="473"/>
      <c r="F684" s="474" t="s">
        <v>5551</v>
      </c>
      <c r="G684" s="473" t="s">
        <v>224</v>
      </c>
      <c r="H684" s="473" t="s">
        <v>259</v>
      </c>
      <c r="I684" s="478">
        <v>43830</v>
      </c>
      <c r="J684" s="473" t="s">
        <v>5552</v>
      </c>
      <c r="K684" s="473" t="s">
        <v>2258</v>
      </c>
      <c r="L684" s="473" t="s">
        <v>5545</v>
      </c>
      <c r="M684" s="473" t="s">
        <v>5553</v>
      </c>
      <c r="N684" s="473">
        <v>234.13</v>
      </c>
      <c r="O684" s="473" t="s">
        <v>10</v>
      </c>
      <c r="P684" s="473">
        <v>288</v>
      </c>
      <c r="Q684" s="473" t="s">
        <v>651</v>
      </c>
      <c r="R684" s="473" t="s">
        <v>5554</v>
      </c>
      <c r="S684" s="473" t="s">
        <v>307</v>
      </c>
      <c r="T684" s="473" t="s">
        <v>2168</v>
      </c>
      <c r="U684" s="473" t="s">
        <v>2168</v>
      </c>
      <c r="V684" s="473" t="s">
        <v>61</v>
      </c>
      <c r="W684" s="473" t="s">
        <v>240</v>
      </c>
      <c r="X684" s="473" t="s">
        <v>302</v>
      </c>
      <c r="Y684" s="473">
        <v>274.86</v>
      </c>
      <c r="Z684" s="473">
        <f t="shared" si="13"/>
        <v>288</v>
      </c>
    </row>
    <row r="685" spans="1:26">
      <c r="A685" s="473" t="s">
        <v>2172</v>
      </c>
      <c r="B685" s="473"/>
      <c r="C685" s="473"/>
      <c r="D685" s="473"/>
      <c r="E685" s="473"/>
      <c r="F685" s="474" t="s">
        <v>5555</v>
      </c>
      <c r="G685" s="473" t="s">
        <v>224</v>
      </c>
      <c r="H685" s="473" t="s">
        <v>259</v>
      </c>
      <c r="I685" s="478">
        <v>43830</v>
      </c>
      <c r="J685" s="473" t="s">
        <v>5556</v>
      </c>
      <c r="K685" s="473" t="s">
        <v>2258</v>
      </c>
      <c r="L685" s="473" t="s">
        <v>5545</v>
      </c>
      <c r="M685" s="473" t="s">
        <v>5557</v>
      </c>
      <c r="N685" s="473">
        <v>194.29</v>
      </c>
      <c r="O685" s="473" t="s">
        <v>10</v>
      </c>
      <c r="P685" s="473">
        <v>239</v>
      </c>
      <c r="Q685" s="473" t="s">
        <v>651</v>
      </c>
      <c r="R685" s="473" t="s">
        <v>5554</v>
      </c>
      <c r="S685" s="473" t="s">
        <v>307</v>
      </c>
      <c r="T685" s="473" t="s">
        <v>2168</v>
      </c>
      <c r="U685" s="473" t="s">
        <v>2168</v>
      </c>
      <c r="V685" s="473" t="s">
        <v>61</v>
      </c>
      <c r="W685" s="473" t="s">
        <v>240</v>
      </c>
      <c r="X685" s="473" t="s">
        <v>302</v>
      </c>
      <c r="Y685" s="473">
        <v>228.09</v>
      </c>
      <c r="Z685" s="473">
        <f t="shared" si="13"/>
        <v>239</v>
      </c>
    </row>
    <row r="686" spans="1:26">
      <c r="A686" s="473" t="s">
        <v>2172</v>
      </c>
      <c r="B686" s="473"/>
      <c r="C686" s="473"/>
      <c r="D686" s="473"/>
      <c r="E686" s="473"/>
      <c r="F686" s="474" t="s">
        <v>5558</v>
      </c>
      <c r="G686" s="473" t="s">
        <v>224</v>
      </c>
      <c r="H686" s="473" t="s">
        <v>259</v>
      </c>
      <c r="I686" s="478">
        <v>43830</v>
      </c>
      <c r="J686" s="473" t="s">
        <v>5559</v>
      </c>
      <c r="K686" s="473" t="s">
        <v>5560</v>
      </c>
      <c r="L686" s="473" t="s">
        <v>2397</v>
      </c>
      <c r="M686" s="473" t="s">
        <v>5561</v>
      </c>
      <c r="N686" s="473">
        <v>1194.68</v>
      </c>
      <c r="O686" s="473" t="s">
        <v>10</v>
      </c>
      <c r="P686" s="473">
        <v>1545</v>
      </c>
      <c r="Q686" s="473" t="s">
        <v>2097</v>
      </c>
      <c r="R686" s="473" t="s">
        <v>2475</v>
      </c>
      <c r="S686" s="473" t="s">
        <v>307</v>
      </c>
      <c r="T686" s="473" t="s">
        <v>2168</v>
      </c>
      <c r="U686" s="473" t="s">
        <v>2168</v>
      </c>
      <c r="V686" s="473" t="s">
        <v>61</v>
      </c>
      <c r="W686" s="473" t="s">
        <v>240</v>
      </c>
      <c r="X686" s="473" t="s">
        <v>302</v>
      </c>
      <c r="Y686" s="473">
        <v>1402.53</v>
      </c>
      <c r="Z686" s="473">
        <f t="shared" si="13"/>
        <v>1545</v>
      </c>
    </row>
    <row r="687" spans="1:26">
      <c r="A687" s="473" t="s">
        <v>2172</v>
      </c>
      <c r="B687" s="473"/>
      <c r="C687" s="473"/>
      <c r="D687" s="473"/>
      <c r="E687" s="473"/>
      <c r="F687" s="474" t="s">
        <v>5562</v>
      </c>
      <c r="G687" s="473" t="s">
        <v>224</v>
      </c>
      <c r="H687" s="473" t="s">
        <v>259</v>
      </c>
      <c r="I687" s="478">
        <v>43830</v>
      </c>
      <c r="J687" s="473" t="s">
        <v>2395</v>
      </c>
      <c r="K687" s="473" t="s">
        <v>5563</v>
      </c>
      <c r="L687" s="473" t="s">
        <v>2397</v>
      </c>
      <c r="M687" s="473" t="s">
        <v>1738</v>
      </c>
      <c r="N687" s="473">
        <v>7.73</v>
      </c>
      <c r="O687" s="473" t="s">
        <v>10</v>
      </c>
      <c r="P687" s="473">
        <v>10</v>
      </c>
      <c r="Q687" s="473" t="s">
        <v>490</v>
      </c>
      <c r="R687" s="473" t="s">
        <v>2742</v>
      </c>
      <c r="S687" s="473" t="s">
        <v>307</v>
      </c>
      <c r="T687" s="473" t="s">
        <v>2168</v>
      </c>
      <c r="U687" s="473" t="s">
        <v>2168</v>
      </c>
      <c r="V687" s="473" t="s">
        <v>61</v>
      </c>
      <c r="W687" s="473" t="s">
        <v>240</v>
      </c>
      <c r="X687" s="473" t="s">
        <v>302</v>
      </c>
      <c r="Y687" s="473">
        <v>9.07</v>
      </c>
      <c r="Z687" s="473">
        <f t="shared" si="13"/>
        <v>10</v>
      </c>
    </row>
    <row r="688" spans="1:26">
      <c r="A688" s="473" t="s">
        <v>2172</v>
      </c>
      <c r="B688" s="473"/>
      <c r="C688" s="473"/>
      <c r="D688" s="473"/>
      <c r="E688" s="473"/>
      <c r="F688" s="474" t="s">
        <v>5578</v>
      </c>
      <c r="G688" s="473" t="s">
        <v>225</v>
      </c>
      <c r="H688" s="473" t="s">
        <v>259</v>
      </c>
      <c r="I688" s="478">
        <v>43799</v>
      </c>
      <c r="J688" s="473" t="s">
        <v>4396</v>
      </c>
      <c r="K688" s="473" t="s">
        <v>5563</v>
      </c>
      <c r="L688" s="473" t="s">
        <v>2270</v>
      </c>
      <c r="M688" s="473" t="s">
        <v>5579</v>
      </c>
      <c r="N688" s="473">
        <v>7.73</v>
      </c>
      <c r="O688" s="473" t="s">
        <v>10</v>
      </c>
      <c r="P688" s="473">
        <v>10</v>
      </c>
      <c r="Q688" s="473" t="s">
        <v>490</v>
      </c>
      <c r="R688" s="473" t="s">
        <v>2742</v>
      </c>
      <c r="S688" s="473" t="s">
        <v>307</v>
      </c>
      <c r="T688" s="473" t="s">
        <v>2168</v>
      </c>
      <c r="U688" s="473" t="s">
        <v>2168</v>
      </c>
      <c r="V688" s="473" t="s">
        <v>61</v>
      </c>
      <c r="W688" s="473" t="s">
        <v>240</v>
      </c>
      <c r="X688" s="473" t="s">
        <v>2272</v>
      </c>
      <c r="Y688" s="473">
        <v>8.9700000000000006</v>
      </c>
      <c r="Z688" s="473">
        <f t="shared" si="13"/>
        <v>10</v>
      </c>
    </row>
    <row r="689" spans="1:26">
      <c r="A689" s="473" t="s">
        <v>2172</v>
      </c>
      <c r="B689" s="473"/>
      <c r="C689" s="473"/>
      <c r="D689" s="473"/>
      <c r="E689" s="473"/>
      <c r="F689" s="474" t="s">
        <v>5587</v>
      </c>
      <c r="G689" s="473" t="s">
        <v>226</v>
      </c>
      <c r="H689" s="473" t="s">
        <v>259</v>
      </c>
      <c r="I689" s="478">
        <v>43830</v>
      </c>
      <c r="J689" s="473" t="s">
        <v>2395</v>
      </c>
      <c r="K689" s="473" t="s">
        <v>5588</v>
      </c>
      <c r="L689" s="473" t="s">
        <v>2397</v>
      </c>
      <c r="M689" s="473" t="s">
        <v>5589</v>
      </c>
      <c r="N689" s="473">
        <v>50.26</v>
      </c>
      <c r="O689" s="473" t="s">
        <v>10</v>
      </c>
      <c r="P689" s="473">
        <v>65</v>
      </c>
      <c r="Q689" s="473" t="s">
        <v>1349</v>
      </c>
      <c r="R689" s="473" t="s">
        <v>5583</v>
      </c>
      <c r="S689" s="473" t="s">
        <v>307</v>
      </c>
      <c r="T689" s="473" t="s">
        <v>2168</v>
      </c>
      <c r="U689" s="473" t="s">
        <v>2168</v>
      </c>
      <c r="V689" s="473" t="s">
        <v>61</v>
      </c>
      <c r="W689" s="473" t="s">
        <v>240</v>
      </c>
      <c r="X689" s="473" t="s">
        <v>302</v>
      </c>
      <c r="Y689" s="473">
        <v>59</v>
      </c>
      <c r="Z689" s="473">
        <f t="shared" si="13"/>
        <v>65</v>
      </c>
    </row>
    <row r="690" spans="1:26">
      <c r="A690" s="473" t="s">
        <v>2172</v>
      </c>
      <c r="B690" s="473"/>
      <c r="C690" s="473"/>
      <c r="D690" s="473"/>
      <c r="E690" s="473"/>
      <c r="F690" s="474" t="s">
        <v>5629</v>
      </c>
      <c r="G690" s="473" t="s">
        <v>227</v>
      </c>
      <c r="H690" s="473" t="s">
        <v>259</v>
      </c>
      <c r="I690" s="478">
        <v>43830</v>
      </c>
      <c r="J690" s="473" t="s">
        <v>5630</v>
      </c>
      <c r="K690" s="473" t="s">
        <v>5631</v>
      </c>
      <c r="L690" s="473" t="s">
        <v>2397</v>
      </c>
      <c r="M690" s="473" t="s">
        <v>5632</v>
      </c>
      <c r="N690" s="473">
        <v>109.42</v>
      </c>
      <c r="O690" s="473" t="s">
        <v>10</v>
      </c>
      <c r="P690" s="473">
        <v>141.5</v>
      </c>
      <c r="Q690" s="473" t="s">
        <v>654</v>
      </c>
      <c r="R690" s="473" t="s">
        <v>4272</v>
      </c>
      <c r="S690" s="473" t="s">
        <v>307</v>
      </c>
      <c r="T690" s="473" t="s">
        <v>2168</v>
      </c>
      <c r="U690" s="473" t="s">
        <v>2168</v>
      </c>
      <c r="V690" s="473" t="s">
        <v>61</v>
      </c>
      <c r="W690" s="473" t="s">
        <v>240</v>
      </c>
      <c r="X690" s="473" t="s">
        <v>302</v>
      </c>
      <c r="Y690" s="473">
        <v>128.46</v>
      </c>
      <c r="Z690" s="473">
        <f t="shared" si="13"/>
        <v>141.5</v>
      </c>
    </row>
    <row r="691" spans="1:26">
      <c r="A691" s="473" t="s">
        <v>2172</v>
      </c>
      <c r="B691" s="473"/>
      <c r="C691" s="473"/>
      <c r="D691" s="473"/>
      <c r="E691" s="473"/>
      <c r="F691" s="474" t="s">
        <v>5633</v>
      </c>
      <c r="G691" s="473" t="s">
        <v>227</v>
      </c>
      <c r="H691" s="473" t="s">
        <v>259</v>
      </c>
      <c r="I691" s="478">
        <v>43830</v>
      </c>
      <c r="J691" s="473" t="s">
        <v>5634</v>
      </c>
      <c r="K691" s="473" t="s">
        <v>5635</v>
      </c>
      <c r="L691" s="473" t="s">
        <v>2397</v>
      </c>
      <c r="M691" s="473" t="s">
        <v>5636</v>
      </c>
      <c r="N691" s="473">
        <v>70.17</v>
      </c>
      <c r="O691" s="473" t="s">
        <v>10</v>
      </c>
      <c r="P691" s="473">
        <v>90.75</v>
      </c>
      <c r="Q691" s="473" t="s">
        <v>654</v>
      </c>
      <c r="R691" s="473" t="s">
        <v>4272</v>
      </c>
      <c r="S691" s="473" t="s">
        <v>307</v>
      </c>
      <c r="T691" s="473" t="s">
        <v>2168</v>
      </c>
      <c r="U691" s="473" t="s">
        <v>2168</v>
      </c>
      <c r="V691" s="473" t="s">
        <v>61</v>
      </c>
      <c r="W691" s="473" t="s">
        <v>240</v>
      </c>
      <c r="X691" s="473" t="s">
        <v>302</v>
      </c>
      <c r="Y691" s="473">
        <v>82.38</v>
      </c>
      <c r="Z691" s="473">
        <f t="shared" si="13"/>
        <v>90.75</v>
      </c>
    </row>
    <row r="692" spans="1:26">
      <c r="A692" s="473" t="s">
        <v>2172</v>
      </c>
      <c r="B692" s="473"/>
      <c r="C692" s="473"/>
      <c r="D692" s="473"/>
      <c r="E692" s="473"/>
      <c r="F692" s="474" t="s">
        <v>5637</v>
      </c>
      <c r="G692" s="473" t="s">
        <v>227</v>
      </c>
      <c r="H692" s="473" t="s">
        <v>259</v>
      </c>
      <c r="I692" s="478">
        <v>43830</v>
      </c>
      <c r="J692" s="473" t="s">
        <v>2395</v>
      </c>
      <c r="K692" s="473" t="s">
        <v>5638</v>
      </c>
      <c r="L692" s="473" t="s">
        <v>2397</v>
      </c>
      <c r="M692" s="473" t="s">
        <v>5639</v>
      </c>
      <c r="N692" s="473">
        <v>6.77</v>
      </c>
      <c r="O692" s="473" t="s">
        <v>10</v>
      </c>
      <c r="P692" s="473">
        <v>8.75</v>
      </c>
      <c r="Q692" s="473" t="s">
        <v>678</v>
      </c>
      <c r="R692" s="473" t="s">
        <v>5626</v>
      </c>
      <c r="S692" s="473" t="s">
        <v>307</v>
      </c>
      <c r="T692" s="473" t="s">
        <v>2168</v>
      </c>
      <c r="U692" s="473" t="s">
        <v>2168</v>
      </c>
      <c r="V692" s="473" t="s">
        <v>61</v>
      </c>
      <c r="W692" s="473" t="s">
        <v>240</v>
      </c>
      <c r="X692" s="473" t="s">
        <v>302</v>
      </c>
      <c r="Y692" s="473">
        <v>7.95</v>
      </c>
      <c r="Z692" s="473">
        <f t="shared" si="13"/>
        <v>8.75</v>
      </c>
    </row>
    <row r="693" spans="1:26">
      <c r="A693" s="473" t="s">
        <v>2172</v>
      </c>
      <c r="B693" s="473"/>
      <c r="C693" s="473"/>
      <c r="D693" s="473"/>
      <c r="E693" s="473"/>
      <c r="F693" s="474" t="s">
        <v>5640</v>
      </c>
      <c r="G693" s="473" t="s">
        <v>227</v>
      </c>
      <c r="H693" s="473" t="s">
        <v>259</v>
      </c>
      <c r="I693" s="478">
        <v>43830</v>
      </c>
      <c r="J693" s="473" t="s">
        <v>2395</v>
      </c>
      <c r="K693" s="473" t="s">
        <v>5641</v>
      </c>
      <c r="L693" s="473" t="s">
        <v>2397</v>
      </c>
      <c r="M693" s="473" t="s">
        <v>5642</v>
      </c>
      <c r="N693" s="473">
        <v>38.659999999999997</v>
      </c>
      <c r="O693" s="473" t="s">
        <v>10</v>
      </c>
      <c r="P693" s="473">
        <v>50</v>
      </c>
      <c r="Q693" s="473" t="s">
        <v>918</v>
      </c>
      <c r="R693" s="473" t="s">
        <v>2851</v>
      </c>
      <c r="S693" s="473" t="s">
        <v>307</v>
      </c>
      <c r="T693" s="473" t="s">
        <v>2168</v>
      </c>
      <c r="U693" s="473" t="s">
        <v>2168</v>
      </c>
      <c r="V693" s="473" t="s">
        <v>61</v>
      </c>
      <c r="W693" s="473" t="s">
        <v>240</v>
      </c>
      <c r="X693" s="473" t="s">
        <v>302</v>
      </c>
      <c r="Y693" s="473">
        <v>45.39</v>
      </c>
      <c r="Z693" s="473">
        <f t="shared" si="13"/>
        <v>50</v>
      </c>
    </row>
    <row r="694" spans="1:26">
      <c r="A694" s="473" t="s">
        <v>2172</v>
      </c>
      <c r="B694" s="473"/>
      <c r="C694" s="473"/>
      <c r="D694" s="473"/>
      <c r="E694" s="473"/>
      <c r="F694" s="474" t="s">
        <v>5653</v>
      </c>
      <c r="G694" s="473" t="s">
        <v>228</v>
      </c>
      <c r="H694" s="473" t="s">
        <v>259</v>
      </c>
      <c r="I694" s="478">
        <v>43769</v>
      </c>
      <c r="J694" s="473" t="s">
        <v>5654</v>
      </c>
      <c r="K694" s="473" t="s">
        <v>2258</v>
      </c>
      <c r="L694" s="473" t="s">
        <v>2176</v>
      </c>
      <c r="M694" s="473" t="s">
        <v>5655</v>
      </c>
      <c r="N694" s="473">
        <v>43.9</v>
      </c>
      <c r="O694" s="473" t="s">
        <v>10</v>
      </c>
      <c r="P694" s="473">
        <v>54</v>
      </c>
      <c r="Q694" s="473" t="s">
        <v>672</v>
      </c>
      <c r="R694" s="473" t="s">
        <v>5645</v>
      </c>
      <c r="S694" s="473" t="s">
        <v>307</v>
      </c>
      <c r="T694" s="473" t="s">
        <v>2168</v>
      </c>
      <c r="U694" s="473" t="s">
        <v>2168</v>
      </c>
      <c r="V694" s="473" t="s">
        <v>61</v>
      </c>
      <c r="W694" s="473" t="s">
        <v>240</v>
      </c>
      <c r="X694" s="473" t="s">
        <v>302</v>
      </c>
      <c r="Y694" s="473">
        <v>49.45</v>
      </c>
      <c r="Z694" s="473">
        <f t="shared" si="13"/>
        <v>54</v>
      </c>
    </row>
    <row r="695" spans="1:26">
      <c r="A695" s="473" t="s">
        <v>2172</v>
      </c>
      <c r="B695" s="473"/>
      <c r="C695" s="473"/>
      <c r="D695" s="473"/>
      <c r="E695" s="473"/>
      <c r="F695" s="474" t="s">
        <v>5656</v>
      </c>
      <c r="G695" s="473" t="s">
        <v>228</v>
      </c>
      <c r="H695" s="473" t="s">
        <v>259</v>
      </c>
      <c r="I695" s="478">
        <v>43799</v>
      </c>
      <c r="J695" s="473" t="s">
        <v>5657</v>
      </c>
      <c r="K695" s="473" t="s">
        <v>5658</v>
      </c>
      <c r="L695" s="473" t="s">
        <v>2270</v>
      </c>
      <c r="M695" s="473" t="s">
        <v>5659</v>
      </c>
      <c r="N695" s="473">
        <v>2596.13</v>
      </c>
      <c r="O695" s="473" t="s">
        <v>10</v>
      </c>
      <c r="P695" s="473">
        <v>3360</v>
      </c>
      <c r="Q695" s="473" t="s">
        <v>672</v>
      </c>
      <c r="R695" s="473" t="s">
        <v>5645</v>
      </c>
      <c r="S695" s="473" t="s">
        <v>307</v>
      </c>
      <c r="T695" s="473" t="s">
        <v>2168</v>
      </c>
      <c r="U695" s="473" t="s">
        <v>2168</v>
      </c>
      <c r="V695" s="473" t="s">
        <v>61</v>
      </c>
      <c r="W695" s="473" t="s">
        <v>240</v>
      </c>
      <c r="X695" s="473" t="s">
        <v>2272</v>
      </c>
      <c r="Y695" s="473">
        <v>3011.74</v>
      </c>
      <c r="Z695" s="473">
        <f t="shared" si="13"/>
        <v>3360</v>
      </c>
    </row>
    <row r="696" spans="1:26">
      <c r="A696" s="473" t="s">
        <v>2172</v>
      </c>
      <c r="B696" s="473"/>
      <c r="C696" s="473"/>
      <c r="D696" s="473"/>
      <c r="E696" s="473"/>
      <c r="F696" s="474" t="s">
        <v>5660</v>
      </c>
      <c r="G696" s="473" t="s">
        <v>228</v>
      </c>
      <c r="H696" s="473" t="s">
        <v>259</v>
      </c>
      <c r="I696" s="478">
        <v>43830</v>
      </c>
      <c r="J696" s="473" t="s">
        <v>5661</v>
      </c>
      <c r="K696" s="473" t="s">
        <v>4406</v>
      </c>
      <c r="L696" s="473" t="s">
        <v>2397</v>
      </c>
      <c r="M696" s="473" t="s">
        <v>5662</v>
      </c>
      <c r="N696" s="473">
        <v>458.35</v>
      </c>
      <c r="O696" s="473" t="s">
        <v>10</v>
      </c>
      <c r="P696" s="473">
        <v>592.76</v>
      </c>
      <c r="Q696" s="473" t="s">
        <v>672</v>
      </c>
      <c r="R696" s="473" t="s">
        <v>5645</v>
      </c>
      <c r="S696" s="473" t="s">
        <v>307</v>
      </c>
      <c r="T696" s="473" t="s">
        <v>2168</v>
      </c>
      <c r="U696" s="473" t="s">
        <v>2168</v>
      </c>
      <c r="V696" s="473" t="s">
        <v>61</v>
      </c>
      <c r="W696" s="473" t="s">
        <v>240</v>
      </c>
      <c r="X696" s="473" t="s">
        <v>302</v>
      </c>
      <c r="Y696" s="473">
        <v>538.09</v>
      </c>
      <c r="Z696" s="473">
        <f t="shared" si="13"/>
        <v>592.76</v>
      </c>
    </row>
    <row r="697" spans="1:26">
      <c r="A697" s="473" t="s">
        <v>2172</v>
      </c>
      <c r="B697" s="473"/>
      <c r="C697" s="473"/>
      <c r="D697" s="473"/>
      <c r="E697" s="473"/>
      <c r="F697" s="474" t="s">
        <v>5693</v>
      </c>
      <c r="G697" s="473" t="s">
        <v>229</v>
      </c>
      <c r="H697" s="473" t="s">
        <v>259</v>
      </c>
      <c r="I697" s="478">
        <v>43799</v>
      </c>
      <c r="J697" s="473" t="s">
        <v>2274</v>
      </c>
      <c r="K697" s="473" t="s">
        <v>5694</v>
      </c>
      <c r="L697" s="473" t="s">
        <v>2270</v>
      </c>
      <c r="M697" s="473" t="s">
        <v>5695</v>
      </c>
      <c r="N697" s="473">
        <v>25.54</v>
      </c>
      <c r="O697" s="473" t="s">
        <v>10</v>
      </c>
      <c r="P697" s="473">
        <v>33.049999999999997</v>
      </c>
      <c r="Q697" s="473" t="s">
        <v>664</v>
      </c>
      <c r="R697" s="473" t="s">
        <v>5602</v>
      </c>
      <c r="S697" s="473" t="s">
        <v>307</v>
      </c>
      <c r="T697" s="473" t="s">
        <v>2168</v>
      </c>
      <c r="U697" s="473" t="s">
        <v>2168</v>
      </c>
      <c r="V697" s="473" t="s">
        <v>61</v>
      </c>
      <c r="W697" s="473" t="s">
        <v>240</v>
      </c>
      <c r="X697" s="473" t="s">
        <v>2272</v>
      </c>
      <c r="Y697" s="473">
        <v>29.63</v>
      </c>
      <c r="Z697" s="473">
        <f t="shared" ref="Z697:Z715" si="14">P697</f>
        <v>33.049999999999997</v>
      </c>
    </row>
    <row r="698" spans="1:26">
      <c r="A698" s="473" t="s">
        <v>2172</v>
      </c>
      <c r="B698" s="473"/>
      <c r="C698" s="473"/>
      <c r="D698" s="473"/>
      <c r="E698" s="473"/>
      <c r="F698" s="474" t="s">
        <v>5696</v>
      </c>
      <c r="G698" s="473" t="s">
        <v>229</v>
      </c>
      <c r="H698" s="473" t="s">
        <v>259</v>
      </c>
      <c r="I698" s="478">
        <v>43830</v>
      </c>
      <c r="J698" s="473" t="s">
        <v>2395</v>
      </c>
      <c r="K698" s="473" t="s">
        <v>5694</v>
      </c>
      <c r="L698" s="473" t="s">
        <v>2397</v>
      </c>
      <c r="M698" s="473" t="s">
        <v>5697</v>
      </c>
      <c r="N698" s="473">
        <v>14.03</v>
      </c>
      <c r="O698" s="473" t="s">
        <v>10</v>
      </c>
      <c r="P698" s="473">
        <v>18.149999999999999</v>
      </c>
      <c r="Q698" s="473" t="s">
        <v>664</v>
      </c>
      <c r="R698" s="473" t="s">
        <v>5602</v>
      </c>
      <c r="S698" s="473" t="s">
        <v>307</v>
      </c>
      <c r="T698" s="473" t="s">
        <v>2168</v>
      </c>
      <c r="U698" s="473" t="s">
        <v>2168</v>
      </c>
      <c r="V698" s="473" t="s">
        <v>61</v>
      </c>
      <c r="W698" s="473" t="s">
        <v>240</v>
      </c>
      <c r="X698" s="473" t="s">
        <v>302</v>
      </c>
      <c r="Y698" s="473">
        <v>16.47</v>
      </c>
      <c r="Z698" s="473">
        <f t="shared" si="14"/>
        <v>18.149999999999999</v>
      </c>
    </row>
    <row r="699" spans="1:26">
      <c r="A699" s="473" t="s">
        <v>2172</v>
      </c>
      <c r="B699" s="473"/>
      <c r="C699" s="473"/>
      <c r="D699" s="473"/>
      <c r="E699" s="473"/>
      <c r="F699" s="474" t="s">
        <v>5744</v>
      </c>
      <c r="G699" s="473" t="s">
        <v>230</v>
      </c>
      <c r="H699" s="473" t="s">
        <v>259</v>
      </c>
      <c r="I699" s="478">
        <v>43769</v>
      </c>
      <c r="J699" s="473" t="s">
        <v>5745</v>
      </c>
      <c r="K699" s="473" t="s">
        <v>2258</v>
      </c>
      <c r="L699" s="473" t="s">
        <v>2176</v>
      </c>
      <c r="M699" s="473" t="s">
        <v>5746</v>
      </c>
      <c r="N699" s="473">
        <v>48.78</v>
      </c>
      <c r="O699" s="473" t="s">
        <v>10</v>
      </c>
      <c r="P699" s="473">
        <v>60</v>
      </c>
      <c r="Q699" s="473" t="s">
        <v>700</v>
      </c>
      <c r="R699" s="473" t="s">
        <v>2899</v>
      </c>
      <c r="S699" s="473" t="s">
        <v>307</v>
      </c>
      <c r="T699" s="473" t="s">
        <v>2168</v>
      </c>
      <c r="U699" s="473" t="s">
        <v>2168</v>
      </c>
      <c r="V699" s="473" t="s">
        <v>61</v>
      </c>
      <c r="W699" s="473" t="s">
        <v>240</v>
      </c>
      <c r="X699" s="473" t="s">
        <v>302</v>
      </c>
      <c r="Y699" s="473">
        <v>54.95</v>
      </c>
      <c r="Z699" s="473">
        <f t="shared" si="14"/>
        <v>60</v>
      </c>
    </row>
    <row r="700" spans="1:26">
      <c r="A700" s="473" t="s">
        <v>2172</v>
      </c>
      <c r="B700" s="473"/>
      <c r="C700" s="473"/>
      <c r="D700" s="473"/>
      <c r="E700" s="473"/>
      <c r="F700" s="474" t="s">
        <v>5747</v>
      </c>
      <c r="G700" s="473" t="s">
        <v>230</v>
      </c>
      <c r="H700" s="473" t="s">
        <v>259</v>
      </c>
      <c r="I700" s="478">
        <v>43769</v>
      </c>
      <c r="J700" s="473" t="s">
        <v>5745</v>
      </c>
      <c r="K700" s="473" t="s">
        <v>2258</v>
      </c>
      <c r="L700" s="473" t="s">
        <v>2176</v>
      </c>
      <c r="M700" s="473" t="s">
        <v>5748</v>
      </c>
      <c r="N700" s="473">
        <v>40.65</v>
      </c>
      <c r="O700" s="473" t="s">
        <v>10</v>
      </c>
      <c r="P700" s="473">
        <v>50</v>
      </c>
      <c r="Q700" s="473" t="s">
        <v>700</v>
      </c>
      <c r="R700" s="473" t="s">
        <v>2899</v>
      </c>
      <c r="S700" s="473" t="s">
        <v>307</v>
      </c>
      <c r="T700" s="473" t="s">
        <v>2168</v>
      </c>
      <c r="U700" s="473" t="s">
        <v>2168</v>
      </c>
      <c r="V700" s="473" t="s">
        <v>61</v>
      </c>
      <c r="W700" s="473" t="s">
        <v>240</v>
      </c>
      <c r="X700" s="473" t="s">
        <v>302</v>
      </c>
      <c r="Y700" s="473">
        <v>45.79</v>
      </c>
      <c r="Z700" s="473">
        <f t="shared" si="14"/>
        <v>50</v>
      </c>
    </row>
    <row r="701" spans="1:26">
      <c r="A701" s="473" t="s">
        <v>2172</v>
      </c>
      <c r="B701" s="473"/>
      <c r="C701" s="473"/>
      <c r="D701" s="473"/>
      <c r="E701" s="473"/>
      <c r="F701" s="474" t="s">
        <v>5749</v>
      </c>
      <c r="G701" s="473" t="s">
        <v>230</v>
      </c>
      <c r="H701" s="473" t="s">
        <v>259</v>
      </c>
      <c r="I701" s="478">
        <v>43769</v>
      </c>
      <c r="J701" s="473" t="s">
        <v>5745</v>
      </c>
      <c r="K701" s="473" t="s">
        <v>2258</v>
      </c>
      <c r="L701" s="473" t="s">
        <v>2176</v>
      </c>
      <c r="M701" s="473" t="s">
        <v>5750</v>
      </c>
      <c r="N701" s="473">
        <v>24.39</v>
      </c>
      <c r="O701" s="473" t="s">
        <v>10</v>
      </c>
      <c r="P701" s="473">
        <v>30</v>
      </c>
      <c r="Q701" s="473" t="s">
        <v>700</v>
      </c>
      <c r="R701" s="473" t="s">
        <v>2899</v>
      </c>
      <c r="S701" s="473" t="s">
        <v>307</v>
      </c>
      <c r="T701" s="473" t="s">
        <v>2168</v>
      </c>
      <c r="U701" s="473" t="s">
        <v>2168</v>
      </c>
      <c r="V701" s="473" t="s">
        <v>61</v>
      </c>
      <c r="W701" s="473" t="s">
        <v>240</v>
      </c>
      <c r="X701" s="473" t="s">
        <v>302</v>
      </c>
      <c r="Y701" s="473">
        <v>27.47</v>
      </c>
      <c r="Z701" s="473">
        <f t="shared" si="14"/>
        <v>30</v>
      </c>
    </row>
    <row r="702" spans="1:26">
      <c r="A702" s="473" t="s">
        <v>2172</v>
      </c>
      <c r="B702" s="473"/>
      <c r="C702" s="473"/>
      <c r="D702" s="473"/>
      <c r="E702" s="473"/>
      <c r="F702" s="474" t="s">
        <v>5751</v>
      </c>
      <c r="G702" s="473" t="s">
        <v>230</v>
      </c>
      <c r="H702" s="473" t="s">
        <v>259</v>
      </c>
      <c r="I702" s="478">
        <v>43769</v>
      </c>
      <c r="J702" s="473" t="s">
        <v>5745</v>
      </c>
      <c r="K702" s="473" t="s">
        <v>2258</v>
      </c>
      <c r="L702" s="473" t="s">
        <v>2176</v>
      </c>
      <c r="M702" s="473" t="s">
        <v>5752</v>
      </c>
      <c r="N702" s="473">
        <v>24.39</v>
      </c>
      <c r="O702" s="473" t="s">
        <v>10</v>
      </c>
      <c r="P702" s="473">
        <v>30</v>
      </c>
      <c r="Q702" s="473" t="s">
        <v>700</v>
      </c>
      <c r="R702" s="473" t="s">
        <v>2899</v>
      </c>
      <c r="S702" s="473" t="s">
        <v>307</v>
      </c>
      <c r="T702" s="473" t="s">
        <v>2168</v>
      </c>
      <c r="U702" s="473" t="s">
        <v>2168</v>
      </c>
      <c r="V702" s="473" t="s">
        <v>61</v>
      </c>
      <c r="W702" s="473" t="s">
        <v>240</v>
      </c>
      <c r="X702" s="473" t="s">
        <v>302</v>
      </c>
      <c r="Y702" s="473">
        <v>27.47</v>
      </c>
      <c r="Z702" s="473">
        <f t="shared" si="14"/>
        <v>30</v>
      </c>
    </row>
    <row r="703" spans="1:26">
      <c r="A703" s="473" t="s">
        <v>2172</v>
      </c>
      <c r="B703" s="473"/>
      <c r="C703" s="473"/>
      <c r="D703" s="473"/>
      <c r="E703" s="473"/>
      <c r="F703" s="474" t="s">
        <v>5753</v>
      </c>
      <c r="G703" s="473" t="s">
        <v>230</v>
      </c>
      <c r="H703" s="473" t="s">
        <v>259</v>
      </c>
      <c r="I703" s="478">
        <v>43769</v>
      </c>
      <c r="J703" s="473" t="s">
        <v>5745</v>
      </c>
      <c r="K703" s="473" t="s">
        <v>2258</v>
      </c>
      <c r="L703" s="473" t="s">
        <v>2176</v>
      </c>
      <c r="M703" s="473" t="s">
        <v>5754</v>
      </c>
      <c r="N703" s="473">
        <v>16.260000000000002</v>
      </c>
      <c r="O703" s="473" t="s">
        <v>10</v>
      </c>
      <c r="P703" s="473">
        <v>20</v>
      </c>
      <c r="Q703" s="473" t="s">
        <v>700</v>
      </c>
      <c r="R703" s="473" t="s">
        <v>2899</v>
      </c>
      <c r="S703" s="473" t="s">
        <v>307</v>
      </c>
      <c r="T703" s="473" t="s">
        <v>2168</v>
      </c>
      <c r="U703" s="473" t="s">
        <v>2168</v>
      </c>
      <c r="V703" s="473" t="s">
        <v>61</v>
      </c>
      <c r="W703" s="473" t="s">
        <v>240</v>
      </c>
      <c r="X703" s="473" t="s">
        <v>302</v>
      </c>
      <c r="Y703" s="473">
        <v>18.32</v>
      </c>
      <c r="Z703" s="473">
        <f t="shared" si="14"/>
        <v>20</v>
      </c>
    </row>
    <row r="704" spans="1:26">
      <c r="A704" s="473" t="s">
        <v>2172</v>
      </c>
      <c r="B704" s="473"/>
      <c r="C704" s="473"/>
      <c r="D704" s="473"/>
      <c r="E704" s="473"/>
      <c r="F704" s="474" t="s">
        <v>5755</v>
      </c>
      <c r="G704" s="473" t="s">
        <v>230</v>
      </c>
      <c r="H704" s="473" t="s">
        <v>259</v>
      </c>
      <c r="I704" s="478">
        <v>43769</v>
      </c>
      <c r="J704" s="473" t="s">
        <v>5745</v>
      </c>
      <c r="K704" s="473" t="s">
        <v>2258</v>
      </c>
      <c r="L704" s="473" t="s">
        <v>2176</v>
      </c>
      <c r="M704" s="473" t="s">
        <v>5756</v>
      </c>
      <c r="N704" s="473">
        <v>8.1300000000000008</v>
      </c>
      <c r="O704" s="473" t="s">
        <v>10</v>
      </c>
      <c r="P704" s="473">
        <v>10</v>
      </c>
      <c r="Q704" s="473" t="s">
        <v>700</v>
      </c>
      <c r="R704" s="473" t="s">
        <v>2899</v>
      </c>
      <c r="S704" s="473" t="s">
        <v>307</v>
      </c>
      <c r="T704" s="473" t="s">
        <v>2168</v>
      </c>
      <c r="U704" s="473" t="s">
        <v>2168</v>
      </c>
      <c r="V704" s="473" t="s">
        <v>61</v>
      </c>
      <c r="W704" s="473" t="s">
        <v>240</v>
      </c>
      <c r="X704" s="473" t="s">
        <v>302</v>
      </c>
      <c r="Y704" s="473">
        <v>9.16</v>
      </c>
      <c r="Z704" s="473">
        <f t="shared" si="14"/>
        <v>10</v>
      </c>
    </row>
    <row r="705" spans="1:28">
      <c r="A705" s="473" t="s">
        <v>2172</v>
      </c>
      <c r="B705" s="473"/>
      <c r="C705" s="473"/>
      <c r="D705" s="473"/>
      <c r="E705" s="473"/>
      <c r="F705" s="474" t="s">
        <v>5757</v>
      </c>
      <c r="G705" s="473" t="s">
        <v>230</v>
      </c>
      <c r="H705" s="473" t="s">
        <v>259</v>
      </c>
      <c r="I705" s="478">
        <v>43769</v>
      </c>
      <c r="J705" s="473" t="s">
        <v>5745</v>
      </c>
      <c r="K705" s="473" t="s">
        <v>2258</v>
      </c>
      <c r="L705" s="473" t="s">
        <v>2176</v>
      </c>
      <c r="M705" s="473" t="s">
        <v>5758</v>
      </c>
      <c r="N705" s="473">
        <v>6.84</v>
      </c>
      <c r="O705" s="473" t="s">
        <v>10</v>
      </c>
      <c r="P705" s="473">
        <v>8.42</v>
      </c>
      <c r="Q705" s="473" t="s">
        <v>700</v>
      </c>
      <c r="R705" s="473" t="s">
        <v>2899</v>
      </c>
      <c r="S705" s="473" t="s">
        <v>307</v>
      </c>
      <c r="T705" s="473" t="s">
        <v>2168</v>
      </c>
      <c r="U705" s="473" t="s">
        <v>2168</v>
      </c>
      <c r="V705" s="473" t="s">
        <v>61</v>
      </c>
      <c r="W705" s="473" t="s">
        <v>240</v>
      </c>
      <c r="X705" s="473" t="s">
        <v>302</v>
      </c>
      <c r="Y705" s="473">
        <v>7.7</v>
      </c>
      <c r="Z705" s="473">
        <f t="shared" si="14"/>
        <v>8.42</v>
      </c>
    </row>
    <row r="706" spans="1:28">
      <c r="A706" s="473" t="s">
        <v>2172</v>
      </c>
      <c r="B706" s="473"/>
      <c r="C706" s="473"/>
      <c r="D706" s="473"/>
      <c r="E706" s="473"/>
      <c r="F706" s="474" t="s">
        <v>5759</v>
      </c>
      <c r="G706" s="473" t="s">
        <v>230</v>
      </c>
      <c r="H706" s="473" t="s">
        <v>259</v>
      </c>
      <c r="I706" s="478">
        <v>43769</v>
      </c>
      <c r="J706" s="473" t="s">
        <v>5745</v>
      </c>
      <c r="K706" s="473" t="s">
        <v>2258</v>
      </c>
      <c r="L706" s="473" t="s">
        <v>2176</v>
      </c>
      <c r="M706" s="473" t="s">
        <v>5760</v>
      </c>
      <c r="N706" s="473">
        <v>25.27</v>
      </c>
      <c r="O706" s="473" t="s">
        <v>10</v>
      </c>
      <c r="P706" s="473">
        <v>31.08</v>
      </c>
      <c r="Q706" s="473" t="s">
        <v>700</v>
      </c>
      <c r="R706" s="473" t="s">
        <v>2899</v>
      </c>
      <c r="S706" s="473" t="s">
        <v>307</v>
      </c>
      <c r="T706" s="473" t="s">
        <v>2168</v>
      </c>
      <c r="U706" s="473" t="s">
        <v>2168</v>
      </c>
      <c r="V706" s="473" t="s">
        <v>61</v>
      </c>
      <c r="W706" s="473" t="s">
        <v>240</v>
      </c>
      <c r="X706" s="473" t="s">
        <v>302</v>
      </c>
      <c r="Y706" s="473">
        <v>28.46</v>
      </c>
      <c r="Z706" s="473">
        <f t="shared" si="14"/>
        <v>31.08</v>
      </c>
    </row>
    <row r="707" spans="1:28">
      <c r="A707" s="473" t="s">
        <v>2172</v>
      </c>
      <c r="B707" s="473"/>
      <c r="C707" s="473"/>
      <c r="D707" s="473"/>
      <c r="E707" s="473"/>
      <c r="F707" s="474" t="s">
        <v>5761</v>
      </c>
      <c r="G707" s="473" t="s">
        <v>230</v>
      </c>
      <c r="H707" s="473" t="s">
        <v>259</v>
      </c>
      <c r="I707" s="478">
        <v>43769</v>
      </c>
      <c r="J707" s="473" t="s">
        <v>5745</v>
      </c>
      <c r="K707" s="473" t="s">
        <v>2258</v>
      </c>
      <c r="L707" s="473" t="s">
        <v>2176</v>
      </c>
      <c r="M707" s="473" t="s">
        <v>5762</v>
      </c>
      <c r="N707" s="473">
        <v>3.8</v>
      </c>
      <c r="O707" s="473" t="s">
        <v>10</v>
      </c>
      <c r="P707" s="473">
        <v>4.68</v>
      </c>
      <c r="Q707" s="473" t="s">
        <v>700</v>
      </c>
      <c r="R707" s="473" t="s">
        <v>2899</v>
      </c>
      <c r="S707" s="473" t="s">
        <v>307</v>
      </c>
      <c r="T707" s="473" t="s">
        <v>2168</v>
      </c>
      <c r="U707" s="473" t="s">
        <v>2168</v>
      </c>
      <c r="V707" s="473" t="s">
        <v>61</v>
      </c>
      <c r="W707" s="473" t="s">
        <v>240</v>
      </c>
      <c r="X707" s="473" t="s">
        <v>302</v>
      </c>
      <c r="Y707" s="473">
        <v>4.28</v>
      </c>
      <c r="Z707" s="473">
        <f t="shared" si="14"/>
        <v>4.68</v>
      </c>
    </row>
    <row r="708" spans="1:28">
      <c r="A708" s="473" t="s">
        <v>2172</v>
      </c>
      <c r="B708" s="473"/>
      <c r="C708" s="473"/>
      <c r="D708" s="473"/>
      <c r="E708" s="473"/>
      <c r="F708" s="474" t="s">
        <v>5763</v>
      </c>
      <c r="G708" s="473" t="s">
        <v>230</v>
      </c>
      <c r="H708" s="473" t="s">
        <v>259</v>
      </c>
      <c r="I708" s="478">
        <v>43799</v>
      </c>
      <c r="J708" s="473" t="s">
        <v>5764</v>
      </c>
      <c r="K708" s="473" t="s">
        <v>5765</v>
      </c>
      <c r="L708" s="473" t="s">
        <v>2270</v>
      </c>
      <c r="M708" s="473" t="s">
        <v>5766</v>
      </c>
      <c r="N708" s="473">
        <v>49.45</v>
      </c>
      <c r="O708" s="473" t="s">
        <v>10</v>
      </c>
      <c r="P708" s="473">
        <v>64</v>
      </c>
      <c r="Q708" s="473" t="s">
        <v>694</v>
      </c>
      <c r="R708" s="473" t="s">
        <v>5608</v>
      </c>
      <c r="S708" s="473" t="s">
        <v>307</v>
      </c>
      <c r="T708" s="473" t="s">
        <v>2168</v>
      </c>
      <c r="U708" s="473" t="s">
        <v>2168</v>
      </c>
      <c r="V708" s="473" t="s">
        <v>61</v>
      </c>
      <c r="W708" s="473" t="s">
        <v>240</v>
      </c>
      <c r="X708" s="473" t="s">
        <v>2272</v>
      </c>
      <c r="Y708" s="473">
        <v>57.37</v>
      </c>
      <c r="Z708" s="473">
        <f t="shared" si="14"/>
        <v>64</v>
      </c>
    </row>
    <row r="709" spans="1:28">
      <c r="A709" s="473" t="s">
        <v>2172</v>
      </c>
      <c r="B709" s="473"/>
      <c r="C709" s="473"/>
      <c r="D709" s="473"/>
      <c r="E709" s="473"/>
      <c r="F709" s="474" t="s">
        <v>5767</v>
      </c>
      <c r="G709" s="473" t="s">
        <v>230</v>
      </c>
      <c r="H709" s="473" t="s">
        <v>259</v>
      </c>
      <c r="I709" s="478">
        <v>43799</v>
      </c>
      <c r="J709" s="473" t="s">
        <v>5764</v>
      </c>
      <c r="K709" s="473" t="s">
        <v>5765</v>
      </c>
      <c r="L709" s="473" t="s">
        <v>2270</v>
      </c>
      <c r="M709" s="473" t="s">
        <v>5768</v>
      </c>
      <c r="N709" s="473">
        <v>15.45</v>
      </c>
      <c r="O709" s="473" t="s">
        <v>10</v>
      </c>
      <c r="P709" s="473">
        <v>20</v>
      </c>
      <c r="Q709" s="473" t="s">
        <v>399</v>
      </c>
      <c r="R709" s="473" t="s">
        <v>2540</v>
      </c>
      <c r="S709" s="473" t="s">
        <v>307</v>
      </c>
      <c r="T709" s="473" t="s">
        <v>2168</v>
      </c>
      <c r="U709" s="473" t="s">
        <v>2168</v>
      </c>
      <c r="V709" s="473" t="s">
        <v>61</v>
      </c>
      <c r="W709" s="473" t="s">
        <v>240</v>
      </c>
      <c r="X709" s="473" t="s">
        <v>2272</v>
      </c>
      <c r="Y709" s="473">
        <v>17.920000000000002</v>
      </c>
      <c r="Z709" s="473">
        <f t="shared" si="14"/>
        <v>20</v>
      </c>
    </row>
    <row r="710" spans="1:28">
      <c r="A710" s="473" t="s">
        <v>2172</v>
      </c>
      <c r="B710" s="473"/>
      <c r="C710" s="473"/>
      <c r="D710" s="473"/>
      <c r="E710" s="473"/>
      <c r="F710" s="474" t="s">
        <v>5769</v>
      </c>
      <c r="G710" s="473" t="s">
        <v>230</v>
      </c>
      <c r="H710" s="473" t="s">
        <v>259</v>
      </c>
      <c r="I710" s="478">
        <v>43830</v>
      </c>
      <c r="J710" s="473" t="s">
        <v>5770</v>
      </c>
      <c r="K710" s="473" t="s">
        <v>5765</v>
      </c>
      <c r="L710" s="473" t="s">
        <v>2397</v>
      </c>
      <c r="M710" s="473" t="s">
        <v>5771</v>
      </c>
      <c r="N710" s="473">
        <v>49.49</v>
      </c>
      <c r="O710" s="473" t="s">
        <v>10</v>
      </c>
      <c r="P710" s="473">
        <v>64</v>
      </c>
      <c r="Q710" s="473" t="s">
        <v>694</v>
      </c>
      <c r="R710" s="473" t="s">
        <v>5608</v>
      </c>
      <c r="S710" s="473" t="s">
        <v>307</v>
      </c>
      <c r="T710" s="473" t="s">
        <v>2168</v>
      </c>
      <c r="U710" s="473" t="s">
        <v>2168</v>
      </c>
      <c r="V710" s="473" t="s">
        <v>61</v>
      </c>
      <c r="W710" s="473" t="s">
        <v>240</v>
      </c>
      <c r="X710" s="473" t="s">
        <v>302</v>
      </c>
      <c r="Y710" s="473">
        <v>58.1</v>
      </c>
      <c r="Z710" s="473">
        <f t="shared" si="14"/>
        <v>64</v>
      </c>
    </row>
    <row r="711" spans="1:28">
      <c r="A711" s="473" t="s">
        <v>2172</v>
      </c>
      <c r="B711" s="473"/>
      <c r="C711" s="473"/>
      <c r="D711" s="473"/>
      <c r="E711" s="473"/>
      <c r="F711" s="474" t="s">
        <v>5772</v>
      </c>
      <c r="G711" s="473" t="s">
        <v>230</v>
      </c>
      <c r="H711" s="473" t="s">
        <v>259</v>
      </c>
      <c r="I711" s="478">
        <v>43830</v>
      </c>
      <c r="J711" s="473" t="s">
        <v>5770</v>
      </c>
      <c r="K711" s="473" t="s">
        <v>5765</v>
      </c>
      <c r="L711" s="473" t="s">
        <v>2397</v>
      </c>
      <c r="M711" s="473" t="s">
        <v>5773</v>
      </c>
      <c r="N711" s="473">
        <v>15.47</v>
      </c>
      <c r="O711" s="473" t="s">
        <v>10</v>
      </c>
      <c r="P711" s="473">
        <v>20</v>
      </c>
      <c r="Q711" s="473" t="s">
        <v>399</v>
      </c>
      <c r="R711" s="473" t="s">
        <v>2540</v>
      </c>
      <c r="S711" s="473" t="s">
        <v>307</v>
      </c>
      <c r="T711" s="473" t="s">
        <v>2168</v>
      </c>
      <c r="U711" s="473" t="s">
        <v>2168</v>
      </c>
      <c r="V711" s="473" t="s">
        <v>61</v>
      </c>
      <c r="W711" s="473" t="s">
        <v>240</v>
      </c>
      <c r="X711" s="473" t="s">
        <v>302</v>
      </c>
      <c r="Y711" s="473">
        <v>18.16</v>
      </c>
      <c r="Z711" s="473">
        <f t="shared" si="14"/>
        <v>20</v>
      </c>
    </row>
    <row r="712" spans="1:28">
      <c r="A712" s="473" t="s">
        <v>2172</v>
      </c>
      <c r="B712" s="473"/>
      <c r="C712" s="473"/>
      <c r="D712" s="473"/>
      <c r="E712" s="473"/>
      <c r="F712" s="474" t="s">
        <v>5774</v>
      </c>
      <c r="G712" s="473" t="s">
        <v>230</v>
      </c>
      <c r="H712" s="473" t="s">
        <v>259</v>
      </c>
      <c r="I712" s="478">
        <v>43830</v>
      </c>
      <c r="J712" s="473" t="s">
        <v>2395</v>
      </c>
      <c r="K712" s="473" t="s">
        <v>4362</v>
      </c>
      <c r="L712" s="473" t="s">
        <v>2397</v>
      </c>
      <c r="M712" s="473" t="s">
        <v>5775</v>
      </c>
      <c r="N712" s="473">
        <v>46.4</v>
      </c>
      <c r="O712" s="473" t="s">
        <v>10</v>
      </c>
      <c r="P712" s="473">
        <v>60</v>
      </c>
      <c r="Q712" s="473" t="s">
        <v>700</v>
      </c>
      <c r="R712" s="473" t="s">
        <v>2899</v>
      </c>
      <c r="S712" s="473" t="s">
        <v>307</v>
      </c>
      <c r="T712" s="473" t="s">
        <v>2168</v>
      </c>
      <c r="U712" s="473" t="s">
        <v>2168</v>
      </c>
      <c r="V712" s="473" t="s">
        <v>61</v>
      </c>
      <c r="W712" s="473" t="s">
        <v>240</v>
      </c>
      <c r="X712" s="473" t="s">
        <v>302</v>
      </c>
      <c r="Y712" s="473">
        <v>54.47</v>
      </c>
      <c r="Z712" s="473">
        <f t="shared" si="14"/>
        <v>60</v>
      </c>
    </row>
    <row r="713" spans="1:28">
      <c r="A713" s="473" t="s">
        <v>2172</v>
      </c>
      <c r="B713" s="473"/>
      <c r="C713" s="473"/>
      <c r="D713" s="473"/>
      <c r="E713" s="473"/>
      <c r="F713" s="474" t="s">
        <v>5796</v>
      </c>
      <c r="G713" s="473" t="s">
        <v>231</v>
      </c>
      <c r="H713" s="473" t="s">
        <v>259</v>
      </c>
      <c r="I713" s="478">
        <v>43769</v>
      </c>
      <c r="J713" s="473" t="s">
        <v>5797</v>
      </c>
      <c r="K713" s="473" t="s">
        <v>3035</v>
      </c>
      <c r="L713" s="473" t="s">
        <v>2176</v>
      </c>
      <c r="M713" s="473" t="s">
        <v>5798</v>
      </c>
      <c r="N713" s="473">
        <v>69.099999999999994</v>
      </c>
      <c r="O713" s="473" t="s">
        <v>10</v>
      </c>
      <c r="P713" s="473">
        <v>85</v>
      </c>
      <c r="Q713" s="473" t="s">
        <v>501</v>
      </c>
      <c r="R713" s="473" t="s">
        <v>4041</v>
      </c>
      <c r="S713" s="473" t="s">
        <v>445</v>
      </c>
      <c r="T713" s="473" t="s">
        <v>420</v>
      </c>
      <c r="U713" s="473" t="s">
        <v>2168</v>
      </c>
      <c r="V713" s="473" t="s">
        <v>61</v>
      </c>
      <c r="W713" s="473" t="s">
        <v>240</v>
      </c>
      <c r="X713" s="473" t="s">
        <v>302</v>
      </c>
      <c r="Y713" s="473">
        <v>77.83</v>
      </c>
      <c r="Z713" s="473">
        <f t="shared" si="14"/>
        <v>85</v>
      </c>
    </row>
    <row r="714" spans="1:28">
      <c r="A714" s="473" t="s">
        <v>2172</v>
      </c>
      <c r="B714" s="473"/>
      <c r="C714" s="473"/>
      <c r="D714" s="473"/>
      <c r="E714" s="473"/>
      <c r="F714" s="474" t="s">
        <v>5799</v>
      </c>
      <c r="G714" s="473" t="s">
        <v>231</v>
      </c>
      <c r="H714" s="473" t="s">
        <v>259</v>
      </c>
      <c r="I714" s="478">
        <v>43769</v>
      </c>
      <c r="J714" s="473" t="s">
        <v>5800</v>
      </c>
      <c r="K714" s="473" t="s">
        <v>2258</v>
      </c>
      <c r="L714" s="473" t="s">
        <v>2176</v>
      </c>
      <c r="M714" s="473" t="s">
        <v>5801</v>
      </c>
      <c r="N714" s="473">
        <v>314.61</v>
      </c>
      <c r="O714" s="473" t="s">
        <v>10</v>
      </c>
      <c r="P714" s="473">
        <v>387</v>
      </c>
      <c r="Q714" s="473" t="s">
        <v>709</v>
      </c>
      <c r="R714" s="473" t="s">
        <v>4294</v>
      </c>
      <c r="S714" s="473" t="s">
        <v>307</v>
      </c>
      <c r="T714" s="473" t="s">
        <v>2168</v>
      </c>
      <c r="U714" s="473" t="s">
        <v>2168</v>
      </c>
      <c r="V714" s="473" t="s">
        <v>61</v>
      </c>
      <c r="W714" s="473" t="s">
        <v>240</v>
      </c>
      <c r="X714" s="473" t="s">
        <v>302</v>
      </c>
      <c r="Y714" s="473">
        <v>354.38</v>
      </c>
      <c r="Z714" s="473">
        <f t="shared" si="14"/>
        <v>387</v>
      </c>
    </row>
    <row r="715" spans="1:28">
      <c r="A715" s="473" t="s">
        <v>2172</v>
      </c>
      <c r="B715" s="473"/>
      <c r="C715" s="473"/>
      <c r="D715" s="473"/>
      <c r="E715" s="473"/>
      <c r="F715" s="474" t="s">
        <v>5830</v>
      </c>
      <c r="G715" s="473" t="s">
        <v>232</v>
      </c>
      <c r="H715" s="473" t="s">
        <v>259</v>
      </c>
      <c r="I715" s="478">
        <v>43769</v>
      </c>
      <c r="J715" s="473" t="s">
        <v>5831</v>
      </c>
      <c r="K715" s="473" t="s">
        <v>2258</v>
      </c>
      <c r="L715" s="473" t="s">
        <v>2176</v>
      </c>
      <c r="M715" s="473" t="s">
        <v>5832</v>
      </c>
      <c r="N715" s="473">
        <v>60.97</v>
      </c>
      <c r="O715" s="473" t="s">
        <v>10</v>
      </c>
      <c r="P715" s="473">
        <v>75</v>
      </c>
      <c r="Q715" s="473" t="s">
        <v>399</v>
      </c>
      <c r="R715" s="473" t="s">
        <v>2540</v>
      </c>
      <c r="S715" s="473" t="s">
        <v>307</v>
      </c>
      <c r="T715" s="473" t="s">
        <v>2168</v>
      </c>
      <c r="U715" s="473" t="s">
        <v>2168</v>
      </c>
      <c r="V715" s="473" t="s">
        <v>61</v>
      </c>
      <c r="W715" s="473" t="s">
        <v>240</v>
      </c>
      <c r="X715" s="473" t="s">
        <v>302</v>
      </c>
      <c r="Y715" s="473">
        <v>68.680000000000007</v>
      </c>
      <c r="Z715" s="473">
        <f t="shared" si="14"/>
        <v>75</v>
      </c>
    </row>
    <row r="716" spans="1:28">
      <c r="A716" s="473" t="s">
        <v>2172</v>
      </c>
      <c r="B716" s="473"/>
      <c r="C716" s="473"/>
      <c r="D716" s="473"/>
      <c r="E716" s="473"/>
      <c r="F716" s="474" t="s">
        <v>5859</v>
      </c>
      <c r="G716" s="473" t="s">
        <v>233</v>
      </c>
      <c r="H716" s="473" t="s">
        <v>259</v>
      </c>
      <c r="I716" s="478">
        <v>43769</v>
      </c>
      <c r="J716" s="473" t="s">
        <v>5860</v>
      </c>
      <c r="K716" s="473" t="s">
        <v>5861</v>
      </c>
      <c r="L716" s="473" t="s">
        <v>2176</v>
      </c>
      <c r="M716" s="473" t="s">
        <v>5862</v>
      </c>
      <c r="N716" s="473">
        <v>2622.13</v>
      </c>
      <c r="O716" s="473" t="s">
        <v>2168</v>
      </c>
      <c r="P716" s="473">
        <v>0</v>
      </c>
      <c r="Q716" s="473" t="s">
        <v>733</v>
      </c>
      <c r="R716" s="473" t="s">
        <v>5837</v>
      </c>
      <c r="S716" s="473" t="s">
        <v>299</v>
      </c>
      <c r="T716" s="473" t="s">
        <v>2168</v>
      </c>
      <c r="U716" s="473" t="s">
        <v>2168</v>
      </c>
      <c r="V716" s="473" t="s">
        <v>76</v>
      </c>
      <c r="W716" s="473" t="s">
        <v>240</v>
      </c>
      <c r="X716" s="473" t="s">
        <v>302</v>
      </c>
      <c r="Y716" s="473">
        <v>2953.59</v>
      </c>
      <c r="Z716" s="473">
        <v>3225.51</v>
      </c>
    </row>
    <row r="717" spans="1:28">
      <c r="A717" s="473" t="s">
        <v>2172</v>
      </c>
      <c r="B717" s="473"/>
      <c r="C717" s="473"/>
      <c r="D717" s="473"/>
      <c r="E717" s="473"/>
      <c r="F717" s="474" t="s">
        <v>5863</v>
      </c>
      <c r="G717" s="473" t="s">
        <v>233</v>
      </c>
      <c r="H717" s="473" t="s">
        <v>259</v>
      </c>
      <c r="I717" s="478">
        <v>43799</v>
      </c>
      <c r="J717" s="473" t="s">
        <v>2168</v>
      </c>
      <c r="K717" s="473" t="s">
        <v>5864</v>
      </c>
      <c r="L717" s="473" t="s">
        <v>5865</v>
      </c>
      <c r="M717" s="473" t="s">
        <v>5866</v>
      </c>
      <c r="N717" s="473">
        <v>3302.96</v>
      </c>
      <c r="O717" s="473" t="s">
        <v>2168</v>
      </c>
      <c r="P717" s="473">
        <v>0</v>
      </c>
      <c r="Q717" s="473" t="s">
        <v>733</v>
      </c>
      <c r="R717" s="473" t="s">
        <v>5837</v>
      </c>
      <c r="S717" s="473" t="s">
        <v>299</v>
      </c>
      <c r="T717" s="473" t="s">
        <v>2168</v>
      </c>
      <c r="U717" s="473" t="s">
        <v>2168</v>
      </c>
      <c r="V717" s="473" t="s">
        <v>76</v>
      </c>
      <c r="W717" s="473" t="s">
        <v>240</v>
      </c>
      <c r="X717" s="473" t="s">
        <v>302</v>
      </c>
      <c r="Y717" s="473">
        <v>3831.73</v>
      </c>
      <c r="Z717" s="473">
        <v>4274.8</v>
      </c>
      <c r="AA717" s="473"/>
      <c r="AB717" s="473"/>
    </row>
    <row r="718" spans="1:28">
      <c r="A718" s="473" t="s">
        <v>2172</v>
      </c>
      <c r="B718" s="473"/>
      <c r="C718" s="473"/>
      <c r="D718" s="473"/>
      <c r="E718" s="473"/>
      <c r="F718" s="474" t="s">
        <v>5867</v>
      </c>
      <c r="G718" s="473" t="s">
        <v>233</v>
      </c>
      <c r="H718" s="473" t="s">
        <v>259</v>
      </c>
      <c r="I718" s="478">
        <v>43830</v>
      </c>
      <c r="J718" s="473" t="s">
        <v>2168</v>
      </c>
      <c r="K718" s="473" t="s">
        <v>5868</v>
      </c>
      <c r="L718" s="473" t="s">
        <v>5869</v>
      </c>
      <c r="M718" s="473" t="s">
        <v>5870</v>
      </c>
      <c r="N718" s="473">
        <v>4771.3599999999997</v>
      </c>
      <c r="O718" s="473" t="s">
        <v>2168</v>
      </c>
      <c r="P718" s="473">
        <v>0</v>
      </c>
      <c r="Q718" s="473" t="s">
        <v>733</v>
      </c>
      <c r="R718" s="473" t="s">
        <v>5837</v>
      </c>
      <c r="S718" s="473" t="s">
        <v>299</v>
      </c>
      <c r="T718" s="473" t="s">
        <v>2168</v>
      </c>
      <c r="U718" s="473" t="s">
        <v>2168</v>
      </c>
      <c r="V718" s="473" t="s">
        <v>76</v>
      </c>
      <c r="W718" s="473" t="s">
        <v>240</v>
      </c>
      <c r="X718" s="473" t="s">
        <v>302</v>
      </c>
      <c r="Y718" s="473">
        <v>5601.48</v>
      </c>
      <c r="Z718" s="473">
        <v>6170.5</v>
      </c>
      <c r="AA718" s="473"/>
      <c r="AB718" s="473"/>
    </row>
    <row r="719" spans="1:28">
      <c r="A719" s="473" t="s">
        <v>2172</v>
      </c>
      <c r="B719" s="473"/>
      <c r="C719" s="473"/>
      <c r="D719" s="473"/>
      <c r="E719" s="473"/>
      <c r="F719" s="474" t="s">
        <v>5879</v>
      </c>
      <c r="G719" s="473" t="s">
        <v>5880</v>
      </c>
      <c r="H719" s="473" t="s">
        <v>259</v>
      </c>
      <c r="I719" s="478">
        <v>43830</v>
      </c>
      <c r="J719" s="473" t="s">
        <v>5881</v>
      </c>
      <c r="K719" s="473" t="s">
        <v>2550</v>
      </c>
      <c r="L719" s="473" t="s">
        <v>2397</v>
      </c>
      <c r="M719" s="473" t="s">
        <v>5882</v>
      </c>
      <c r="N719" s="473">
        <v>231.98</v>
      </c>
      <c r="O719" s="473" t="s">
        <v>10</v>
      </c>
      <c r="P719" s="473">
        <v>300</v>
      </c>
      <c r="Q719" s="473" t="s">
        <v>399</v>
      </c>
      <c r="R719" s="473" t="s">
        <v>2540</v>
      </c>
      <c r="S719" s="473" t="s">
        <v>307</v>
      </c>
      <c r="T719" s="473" t="s">
        <v>2168</v>
      </c>
      <c r="U719" s="473" t="s">
        <v>2168</v>
      </c>
      <c r="V719" s="473" t="s">
        <v>61</v>
      </c>
      <c r="W719" s="473" t="s">
        <v>240</v>
      </c>
      <c r="X719" s="473" t="s">
        <v>302</v>
      </c>
      <c r="Y719" s="473">
        <v>272.33999999999997</v>
      </c>
      <c r="Z719" s="473">
        <f t="shared" ref="Z719:Z725" si="15">P719</f>
        <v>300</v>
      </c>
      <c r="AA719" s="473"/>
      <c r="AB719" s="473"/>
    </row>
    <row r="720" spans="1:28">
      <c r="A720" s="473" t="s">
        <v>2172</v>
      </c>
      <c r="B720" s="473"/>
      <c r="C720" s="473"/>
      <c r="D720" s="473"/>
      <c r="E720" s="473"/>
      <c r="F720" s="474" t="s">
        <v>5900</v>
      </c>
      <c r="G720" s="473" t="s">
        <v>736</v>
      </c>
      <c r="H720" s="473" t="s">
        <v>259</v>
      </c>
      <c r="I720" s="478">
        <v>43769</v>
      </c>
      <c r="J720" s="473" t="s">
        <v>5901</v>
      </c>
      <c r="K720" s="473" t="s">
        <v>3035</v>
      </c>
      <c r="L720" s="473" t="s">
        <v>2176</v>
      </c>
      <c r="M720" s="473" t="s">
        <v>5902</v>
      </c>
      <c r="N720" s="473">
        <v>34704.21</v>
      </c>
      <c r="O720" s="473" t="s">
        <v>10</v>
      </c>
      <c r="P720" s="473">
        <v>42690</v>
      </c>
      <c r="Q720" s="473" t="s">
        <v>739</v>
      </c>
      <c r="R720" s="473" t="s">
        <v>5885</v>
      </c>
      <c r="S720" s="473" t="s">
        <v>445</v>
      </c>
      <c r="T720" s="473" t="s">
        <v>2168</v>
      </c>
      <c r="U720" s="473" t="s">
        <v>2316</v>
      </c>
      <c r="V720" s="473" t="s">
        <v>61</v>
      </c>
      <c r="W720" s="473" t="s">
        <v>240</v>
      </c>
      <c r="X720" s="473" t="s">
        <v>302</v>
      </c>
      <c r="Y720" s="473">
        <v>39091.17</v>
      </c>
      <c r="Z720" s="473">
        <f t="shared" si="15"/>
        <v>42690</v>
      </c>
      <c r="AA720" s="473"/>
      <c r="AB720" s="473"/>
    </row>
    <row r="721" spans="1:28">
      <c r="A721" s="473" t="s">
        <v>2172</v>
      </c>
      <c r="B721" s="473"/>
      <c r="C721" s="473"/>
      <c r="D721" s="473"/>
      <c r="E721" s="473"/>
      <c r="F721" s="474" t="s">
        <v>5903</v>
      </c>
      <c r="G721" s="473" t="s">
        <v>736</v>
      </c>
      <c r="H721" s="473" t="s">
        <v>259</v>
      </c>
      <c r="I721" s="478">
        <v>43769</v>
      </c>
      <c r="J721" s="473" t="s">
        <v>5904</v>
      </c>
      <c r="K721" s="473" t="s">
        <v>2258</v>
      </c>
      <c r="L721" s="473" t="s">
        <v>2176</v>
      </c>
      <c r="M721" s="473" t="s">
        <v>5905</v>
      </c>
      <c r="N721" s="473">
        <v>6653.46</v>
      </c>
      <c r="O721" s="473" t="s">
        <v>10</v>
      </c>
      <c r="P721" s="473">
        <v>8184.49</v>
      </c>
      <c r="Q721" s="473" t="s">
        <v>739</v>
      </c>
      <c r="R721" s="473" t="s">
        <v>5885</v>
      </c>
      <c r="S721" s="473" t="s">
        <v>307</v>
      </c>
      <c r="T721" s="473" t="s">
        <v>2168</v>
      </c>
      <c r="U721" s="473" t="s">
        <v>308</v>
      </c>
      <c r="V721" s="473" t="s">
        <v>61</v>
      </c>
      <c r="W721" s="473" t="s">
        <v>240</v>
      </c>
      <c r="X721" s="473" t="s">
        <v>302</v>
      </c>
      <c r="Y721" s="473">
        <v>7494.52</v>
      </c>
      <c r="Z721" s="473">
        <f t="shared" si="15"/>
        <v>8184.49</v>
      </c>
      <c r="AA721" s="473"/>
      <c r="AB721" s="473"/>
    </row>
    <row r="722" spans="1:28">
      <c r="A722" s="473" t="s">
        <v>2172</v>
      </c>
      <c r="B722" s="473"/>
      <c r="C722" s="473"/>
      <c r="D722" s="473"/>
      <c r="E722" s="473"/>
      <c r="F722" s="474" t="s">
        <v>5906</v>
      </c>
      <c r="G722" s="473" t="s">
        <v>736</v>
      </c>
      <c r="H722" s="473" t="s">
        <v>259</v>
      </c>
      <c r="I722" s="478">
        <v>43769</v>
      </c>
      <c r="J722" s="473" t="s">
        <v>5907</v>
      </c>
      <c r="K722" s="473" t="s">
        <v>3035</v>
      </c>
      <c r="L722" s="473" t="s">
        <v>2176</v>
      </c>
      <c r="M722" s="473" t="s">
        <v>5908</v>
      </c>
      <c r="N722" s="473">
        <v>9124.81</v>
      </c>
      <c r="O722" s="473" t="s">
        <v>10</v>
      </c>
      <c r="P722" s="473">
        <v>11224.52</v>
      </c>
      <c r="Q722" s="473" t="s">
        <v>739</v>
      </c>
      <c r="R722" s="473" t="s">
        <v>5885</v>
      </c>
      <c r="S722" s="473" t="s">
        <v>445</v>
      </c>
      <c r="T722" s="473" t="s">
        <v>2168</v>
      </c>
      <c r="U722" s="473" t="s">
        <v>351</v>
      </c>
      <c r="V722" s="473" t="s">
        <v>61</v>
      </c>
      <c r="W722" s="473" t="s">
        <v>240</v>
      </c>
      <c r="X722" s="473" t="s">
        <v>302</v>
      </c>
      <c r="Y722" s="473">
        <v>10278.280000000001</v>
      </c>
      <c r="Z722" s="473">
        <f t="shared" si="15"/>
        <v>11224.52</v>
      </c>
      <c r="AA722" s="473"/>
      <c r="AB722" s="473"/>
    </row>
    <row r="723" spans="1:28">
      <c r="A723" s="473" t="s">
        <v>2172</v>
      </c>
      <c r="B723" s="473"/>
      <c r="C723" s="473"/>
      <c r="D723" s="473"/>
      <c r="E723" s="473"/>
      <c r="F723" s="474" t="s">
        <v>5909</v>
      </c>
      <c r="G723" s="473" t="s">
        <v>736</v>
      </c>
      <c r="H723" s="473" t="s">
        <v>259</v>
      </c>
      <c r="I723" s="478">
        <v>43830</v>
      </c>
      <c r="J723" s="473" t="s">
        <v>2562</v>
      </c>
      <c r="K723" s="473" t="s">
        <v>5910</v>
      </c>
      <c r="L723" s="473" t="s">
        <v>2499</v>
      </c>
      <c r="M723" s="473" t="s">
        <v>1764</v>
      </c>
      <c r="N723" s="473">
        <v>-16415.169999999998</v>
      </c>
      <c r="O723" s="473" t="s">
        <v>10</v>
      </c>
      <c r="P723" s="473">
        <v>-20192.46</v>
      </c>
      <c r="Q723" s="473" t="s">
        <v>739</v>
      </c>
      <c r="R723" s="473" t="s">
        <v>5885</v>
      </c>
      <c r="S723" s="473" t="s">
        <v>307</v>
      </c>
      <c r="T723" s="473" t="s">
        <v>2168</v>
      </c>
      <c r="U723" s="473" t="s">
        <v>351</v>
      </c>
      <c r="V723" s="473" t="s">
        <v>61</v>
      </c>
      <c r="W723" s="473" t="s">
        <v>240</v>
      </c>
      <c r="X723" s="473" t="s">
        <v>302</v>
      </c>
      <c r="Y723" s="473">
        <v>-19271.080000000002</v>
      </c>
      <c r="Z723" s="473">
        <f t="shared" si="15"/>
        <v>-20192.46</v>
      </c>
      <c r="AA723" s="473"/>
      <c r="AB723" s="473"/>
    </row>
    <row r="724" spans="1:28">
      <c r="A724" s="473" t="s">
        <v>2172</v>
      </c>
      <c r="B724" s="473"/>
      <c r="C724" s="473"/>
      <c r="D724" s="473"/>
      <c r="E724" s="473"/>
      <c r="F724" s="474" t="s">
        <v>5911</v>
      </c>
      <c r="G724" s="473" t="s">
        <v>736</v>
      </c>
      <c r="H724" s="473" t="s">
        <v>259</v>
      </c>
      <c r="I724" s="478">
        <v>43830</v>
      </c>
      <c r="J724" s="473" t="s">
        <v>2497</v>
      </c>
      <c r="K724" s="473" t="s">
        <v>2498</v>
      </c>
      <c r="L724" s="473" t="s">
        <v>2499</v>
      </c>
      <c r="M724" s="473" t="s">
        <v>5912</v>
      </c>
      <c r="N724" s="473">
        <v>-9594.91</v>
      </c>
      <c r="O724" s="473" t="s">
        <v>10</v>
      </c>
      <c r="P724" s="473">
        <v>-11802.88</v>
      </c>
      <c r="Q724" s="473" t="s">
        <v>739</v>
      </c>
      <c r="R724" s="473" t="s">
        <v>5885</v>
      </c>
      <c r="S724" s="473" t="s">
        <v>307</v>
      </c>
      <c r="T724" s="473" t="s">
        <v>2168</v>
      </c>
      <c r="U724" s="473" t="s">
        <v>308</v>
      </c>
      <c r="V724" s="473" t="s">
        <v>61</v>
      </c>
      <c r="W724" s="473" t="s">
        <v>240</v>
      </c>
      <c r="X724" s="473" t="s">
        <v>302</v>
      </c>
      <c r="Y724" s="473">
        <v>-11264.23</v>
      </c>
      <c r="Z724" s="473">
        <f t="shared" si="15"/>
        <v>-11802.88</v>
      </c>
      <c r="AA724" s="473"/>
      <c r="AB724" s="473"/>
    </row>
    <row r="725" spans="1:28">
      <c r="A725" s="473" t="s">
        <v>2172</v>
      </c>
      <c r="B725" s="473"/>
      <c r="C725" s="473"/>
      <c r="D725" s="473"/>
      <c r="E725" s="473"/>
      <c r="F725" s="474" t="s">
        <v>5913</v>
      </c>
      <c r="G725" s="473" t="s">
        <v>736</v>
      </c>
      <c r="H725" s="473" t="s">
        <v>259</v>
      </c>
      <c r="I725" s="478">
        <v>43830</v>
      </c>
      <c r="J725" s="473" t="s">
        <v>2312</v>
      </c>
      <c r="K725" s="473" t="s">
        <v>2316</v>
      </c>
      <c r="L725" s="473" t="s">
        <v>2314</v>
      </c>
      <c r="M725" s="473" t="s">
        <v>5914</v>
      </c>
      <c r="N725" s="473">
        <v>-12233.67</v>
      </c>
      <c r="O725" s="473" t="s">
        <v>10</v>
      </c>
      <c r="P725" s="473">
        <v>-15821.03</v>
      </c>
      <c r="Q725" s="473" t="s">
        <v>739</v>
      </c>
      <c r="R725" s="473" t="s">
        <v>5885</v>
      </c>
      <c r="S725" s="473" t="s">
        <v>307</v>
      </c>
      <c r="T725" s="473" t="s">
        <v>2168</v>
      </c>
      <c r="U725" s="473" t="s">
        <v>2316</v>
      </c>
      <c r="V725" s="473" t="s">
        <v>61</v>
      </c>
      <c r="W725" s="473" t="s">
        <v>240</v>
      </c>
      <c r="X725" s="473" t="s">
        <v>302</v>
      </c>
      <c r="Y725" s="473">
        <v>-14362.08</v>
      </c>
      <c r="Z725" s="473">
        <f t="shared" si="15"/>
        <v>-15821.03</v>
      </c>
      <c r="AA725" s="473"/>
      <c r="AB725" s="473"/>
    </row>
    <row r="727" spans="1:28" ht="15" thickBot="1">
      <c r="A727" s="475"/>
      <c r="B727" s="475"/>
      <c r="C727" s="475"/>
      <c r="D727" s="475"/>
      <c r="E727" s="475"/>
      <c r="F727" s="476"/>
      <c r="G727" s="475"/>
      <c r="H727" s="475"/>
      <c r="I727" s="475"/>
      <c r="J727" s="475"/>
      <c r="K727" s="475"/>
      <c r="L727" s="475"/>
      <c r="M727" s="477" t="s">
        <v>5915</v>
      </c>
      <c r="N727" s="477">
        <v>-122887.92999999969</v>
      </c>
      <c r="O727" s="477"/>
      <c r="P727" s="477"/>
      <c r="Q727" s="477"/>
      <c r="R727" s="477"/>
      <c r="S727" s="477"/>
      <c r="T727" s="477"/>
      <c r="U727" s="477"/>
      <c r="V727" s="477"/>
      <c r="W727" s="477"/>
      <c r="X727" s="477"/>
      <c r="Y727" s="477">
        <v>-135068.58999999924</v>
      </c>
      <c r="Z727" s="477">
        <v>-145760.65000000011</v>
      </c>
      <c r="AA727" s="475"/>
      <c r="AB727" s="475"/>
    </row>
    <row r="728" spans="1:28" ht="15" thickTop="1">
      <c r="A728" s="473"/>
      <c r="B728" s="473"/>
      <c r="C728" s="473"/>
      <c r="D728" s="473"/>
      <c r="E728" s="473"/>
      <c r="F728" s="473"/>
      <c r="G728" s="473"/>
      <c r="H728" s="473"/>
      <c r="I728" s="473"/>
      <c r="J728" s="473"/>
      <c r="K728" s="473"/>
      <c r="L728" s="473"/>
      <c r="M728" s="473"/>
      <c r="N728" s="473"/>
      <c r="O728" s="473"/>
      <c r="P728" s="473"/>
      <c r="Q728" s="473"/>
      <c r="R728" s="473"/>
      <c r="S728" s="473"/>
      <c r="T728" s="473"/>
      <c r="U728" s="473"/>
      <c r="V728" s="473"/>
      <c r="W728" s="473"/>
      <c r="X728" s="473"/>
      <c r="Y728" s="473"/>
      <c r="Z728" s="473"/>
      <c r="AA728" s="473"/>
      <c r="AB728" s="473"/>
    </row>
    <row r="729" spans="1:28">
      <c r="A729" s="473"/>
      <c r="B729" s="473"/>
      <c r="C729" s="473"/>
      <c r="D729" s="473"/>
      <c r="E729" s="473"/>
      <c r="F729" s="473"/>
      <c r="G729" s="473"/>
      <c r="H729" s="473"/>
      <c r="I729" s="473"/>
      <c r="J729" s="473"/>
      <c r="K729" s="473"/>
      <c r="L729" s="473"/>
      <c r="M729" s="473"/>
      <c r="N729" s="473" t="e">
        <v>#REF!</v>
      </c>
      <c r="O729" s="473"/>
      <c r="P729" s="473"/>
      <c r="Q729" s="473"/>
      <c r="R729" s="473"/>
      <c r="S729" s="473"/>
      <c r="T729" s="473"/>
      <c r="U729" s="473"/>
      <c r="V729" s="473"/>
      <c r="W729" s="473"/>
      <c r="X729" s="473"/>
      <c r="Y729" s="473"/>
      <c r="Z729" s="473"/>
      <c r="AA729" s="478"/>
      <c r="AB729" s="473"/>
    </row>
    <row r="730" spans="1:28">
      <c r="A730" s="473"/>
      <c r="B730" s="473"/>
      <c r="C730" s="473"/>
      <c r="D730" s="473"/>
      <c r="E730" s="473"/>
      <c r="F730" s="473"/>
      <c r="G730" s="473"/>
      <c r="H730" s="473"/>
      <c r="I730" s="473"/>
      <c r="J730" s="473"/>
      <c r="K730" s="473"/>
      <c r="L730" s="473"/>
      <c r="M730" s="473"/>
      <c r="N730" s="473"/>
      <c r="O730" s="473"/>
      <c r="P730" s="473"/>
      <c r="Q730" s="473"/>
      <c r="R730" s="473"/>
      <c r="S730" s="473"/>
      <c r="T730" s="473"/>
      <c r="U730" s="473"/>
      <c r="V730" s="473"/>
      <c r="W730" s="473"/>
      <c r="X730" s="473"/>
      <c r="Y730" s="473"/>
      <c r="Z730" s="473"/>
      <c r="AA730" s="473"/>
      <c r="AB730" s="478"/>
    </row>
  </sheetData>
  <autoFilter ref="A8:AB728" xr:uid="{4B293FCA-4491-4647-834C-788A7515E33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
  <sheetViews>
    <sheetView workbookViewId="0">
      <selection activeCell="C26" sqref="C26"/>
    </sheetView>
  </sheetViews>
  <sheetFormatPr baseColWidth="10" defaultColWidth="11.54296875" defaultRowHeight="14.5"/>
  <cols>
    <col min="1" max="1" width="47.453125" customWidth="1"/>
    <col min="2" max="3" width="14.1796875" customWidth="1"/>
    <col min="4" max="4" width="11.7265625" customWidth="1"/>
  </cols>
  <sheetData>
    <row r="1" spans="1:5" ht="29">
      <c r="A1" s="404" t="s">
        <v>1462</v>
      </c>
      <c r="B1" s="405" t="s">
        <v>1463</v>
      </c>
      <c r="C1" s="405" t="s">
        <v>1469</v>
      </c>
      <c r="D1" s="405" t="s">
        <v>1470</v>
      </c>
    </row>
    <row r="2" spans="1:5">
      <c r="A2" s="406" t="s">
        <v>37</v>
      </c>
      <c r="B2" s="407">
        <f>'[1]CAT SUM'!E8</f>
        <v>255121.04028502805</v>
      </c>
      <c r="C2" s="407">
        <f>SUMIF('DETAILED REPORT'!$D$20:$D$119,'SUMMARY REPORT'!A2,'DETAILED REPORT'!$O$20:$O$119)</f>
        <v>146604.06</v>
      </c>
      <c r="D2" s="408">
        <f>C2/B2</f>
        <v>0.57464511682850627</v>
      </c>
    </row>
    <row r="3" spans="1:5">
      <c r="A3" s="406" t="s">
        <v>59</v>
      </c>
      <c r="B3" s="409">
        <f>'[1]CAT SUM'!E9</f>
        <v>492676</v>
      </c>
      <c r="C3" s="407">
        <f>SUMIF('DETAILED REPORT'!$D$20:$D$119,'SUMMARY REPORT'!A3,'DETAILED REPORT'!$O$20:$O$119)</f>
        <v>404845.51999999996</v>
      </c>
      <c r="D3" s="408">
        <f t="shared" ref="D3:D13" si="0">C3/B3</f>
        <v>0.82172770745885726</v>
      </c>
    </row>
    <row r="4" spans="1:5">
      <c r="A4" s="406" t="s">
        <v>62</v>
      </c>
      <c r="B4" s="409">
        <f>'[1]CAT SUM'!E10</f>
        <v>0</v>
      </c>
      <c r="C4" s="407">
        <f>SUMIF('DETAILED REPORT'!$D$20:$D$119,'SUMMARY REPORT'!A4,'DETAILED REPORT'!$O$20:$O$119)</f>
        <v>95</v>
      </c>
      <c r="D4" s="408"/>
    </row>
    <row r="5" spans="1:5">
      <c r="A5" s="406" t="s">
        <v>67</v>
      </c>
      <c r="B5" s="407">
        <f>'[1]CAT SUM'!E11</f>
        <v>20000</v>
      </c>
      <c r="C5" s="407">
        <f>SUMIF('DETAILED REPORT'!$D$20:$D$119,'SUMMARY REPORT'!A5,'DETAILED REPORT'!$O$20:$O$119)</f>
        <v>0</v>
      </c>
      <c r="D5" s="408">
        <f t="shared" si="0"/>
        <v>0</v>
      </c>
    </row>
    <row r="6" spans="1:5">
      <c r="A6" s="410" t="s">
        <v>70</v>
      </c>
      <c r="B6" s="409">
        <f>'[1]CAT SUM'!E12</f>
        <v>21000</v>
      </c>
      <c r="C6" s="407">
        <f>SUMIF('DETAILED REPORT'!$D$20:$D$119,'SUMMARY REPORT'!A6,'DETAILED REPORT'!$O$20:$O$119)</f>
        <v>7948.4599999999991</v>
      </c>
      <c r="D6" s="408">
        <f t="shared" si="0"/>
        <v>0.37849809523809519</v>
      </c>
    </row>
    <row r="7" spans="1:5">
      <c r="A7" s="410" t="s">
        <v>77</v>
      </c>
      <c r="B7" s="409">
        <f>'[1]CAT SUM'!E13</f>
        <v>90000</v>
      </c>
      <c r="C7" s="407">
        <f>SUMIF('DETAILED REPORT'!$D$20:$D$119,'SUMMARY REPORT'!A7,'DETAILED REPORT'!$O$20:$O$119)</f>
        <v>61649.75</v>
      </c>
      <c r="D7" s="408">
        <f t="shared" si="0"/>
        <v>0.68499722222222226</v>
      </c>
    </row>
    <row r="8" spans="1:5">
      <c r="A8" s="410" t="s">
        <v>81</v>
      </c>
      <c r="B8" s="409">
        <f>'[1]CAT SUM'!E14</f>
        <v>121202.53281995197</v>
      </c>
      <c r="C8" s="407">
        <f>SUMIF('DETAILED REPORT'!$D$20:$D$119,'SUMMARY REPORT'!A8,'DETAILED REPORT'!$O$20:$O$119)</f>
        <v>90556.35</v>
      </c>
      <c r="D8" s="408">
        <f t="shared" si="0"/>
        <v>0.74714899014959291</v>
      </c>
      <c r="E8" s="411"/>
    </row>
    <row r="9" spans="1:5">
      <c r="A9" s="412" t="s">
        <v>1464</v>
      </c>
      <c r="B9" s="413">
        <f>SUM(B2:B8)</f>
        <v>999999.57310498005</v>
      </c>
      <c r="C9" s="413">
        <f>SUM(C2:C8)</f>
        <v>711699.1399999999</v>
      </c>
      <c r="D9" s="414">
        <f t="shared" si="0"/>
        <v>0.71169944382094819</v>
      </c>
    </row>
    <row r="10" spans="1:5">
      <c r="A10" s="415" t="s">
        <v>1465</v>
      </c>
      <c r="B10" s="407">
        <f>B9*1%</f>
        <v>9999.9957310498012</v>
      </c>
      <c r="C10" s="407">
        <f>SUMIF('DETAILED REPORT'!$D$20:$D$119,'SUMMARY REPORT'!A10,'DETAILED REPORT'!$O$20:$O$119)</f>
        <v>0</v>
      </c>
      <c r="D10" s="408">
        <f t="shared" si="0"/>
        <v>0</v>
      </c>
    </row>
    <row r="11" spans="1:5">
      <c r="A11" s="416" t="s">
        <v>1466</v>
      </c>
      <c r="B11" s="417">
        <f>B9+B10</f>
        <v>1009999.5688360299</v>
      </c>
      <c r="C11" s="417">
        <f>C9+C10</f>
        <v>711699.1399999999</v>
      </c>
      <c r="D11" s="418">
        <f t="shared" si="0"/>
        <v>0.7046529146742061</v>
      </c>
    </row>
    <row r="12" spans="1:5">
      <c r="A12" s="419" t="s">
        <v>1467</v>
      </c>
      <c r="B12" s="420">
        <f>B11*0.0693075</f>
        <v>70000.545117103131</v>
      </c>
      <c r="C12" s="420">
        <v>0</v>
      </c>
      <c r="D12" s="421">
        <f t="shared" si="0"/>
        <v>0</v>
      </c>
    </row>
    <row r="13" spans="1:5">
      <c r="A13" s="404" t="s">
        <v>1468</v>
      </c>
      <c r="B13" s="422">
        <f>B11+B12</f>
        <v>1080000.1139531329</v>
      </c>
      <c r="C13" s="422">
        <f>C11+C12</f>
        <v>711699.1399999999</v>
      </c>
      <c r="D13" s="421">
        <f t="shared" si="0"/>
        <v>0.65898061565471688</v>
      </c>
    </row>
    <row r="14" spans="1:5">
      <c r="B14" s="423"/>
      <c r="C14" s="423"/>
    </row>
    <row r="15" spans="1:5">
      <c r="B15" s="423"/>
      <c r="C15" s="423"/>
    </row>
    <row r="16" spans="1:5">
      <c r="B16" s="423"/>
      <c r="C16" s="4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5:L24"/>
  <sheetViews>
    <sheetView topLeftCell="A4" workbookViewId="0">
      <selection activeCell="E17" sqref="E17"/>
    </sheetView>
  </sheetViews>
  <sheetFormatPr baseColWidth="10" defaultColWidth="8.7265625" defaultRowHeight="14.5"/>
  <cols>
    <col min="1" max="4" width="9.1796875" customWidth="1"/>
    <col min="5" max="5" width="20.1796875" customWidth="1"/>
    <col min="6" max="6" width="13.26953125" customWidth="1"/>
    <col min="7" max="7" width="14.453125" customWidth="1"/>
    <col min="8" max="8" width="17" customWidth="1"/>
    <col min="9" max="9" width="13.7265625" customWidth="1"/>
    <col min="10" max="10" width="12.54296875" customWidth="1"/>
    <col min="11" max="11" width="11.54296875" customWidth="1"/>
    <col min="12" max="12" width="12.453125" customWidth="1"/>
  </cols>
  <sheetData>
    <row r="5" spans="5:12">
      <c r="E5" s="533" t="s">
        <v>1474</v>
      </c>
      <c r="F5" s="533"/>
      <c r="G5" s="533"/>
      <c r="H5" s="533"/>
      <c r="I5" s="533"/>
      <c r="J5" s="533"/>
      <c r="K5" s="533"/>
      <c r="L5" s="533"/>
    </row>
    <row r="6" spans="5:12">
      <c r="E6" s="427" t="s">
        <v>1475</v>
      </c>
      <c r="F6" s="427" t="s">
        <v>1476</v>
      </c>
      <c r="G6" s="427" t="s">
        <v>1479</v>
      </c>
      <c r="H6" s="427" t="s">
        <v>1480</v>
      </c>
      <c r="I6" s="427" t="s">
        <v>1481</v>
      </c>
      <c r="J6" s="427" t="s">
        <v>1482</v>
      </c>
      <c r="K6" s="427" t="s">
        <v>1483</v>
      </c>
      <c r="L6" s="427" t="s">
        <v>1473</v>
      </c>
    </row>
    <row r="7" spans="5:12">
      <c r="E7" s="424" t="s">
        <v>1484</v>
      </c>
      <c r="F7" s="429" t="s">
        <v>1477</v>
      </c>
      <c r="G7" s="436">
        <f>'DETAILED REPORT'!G29</f>
        <v>117236</v>
      </c>
      <c r="H7" s="425">
        <f>G7/G9</f>
        <v>0.20870993470156712</v>
      </c>
      <c r="I7" s="436">
        <f>'DETAILED REPORT'!G66*'REPARTITION OBJECTIFS'!H7</f>
        <v>8594.6751110105342</v>
      </c>
      <c r="J7" s="436">
        <f>'DETAILED REPORT'!G116*'REPARTITION OBJECTIFS'!H7</f>
        <v>69225.255360330935</v>
      </c>
      <c r="K7" s="436">
        <f>'DETAILED REPORT'!G119*'REPARTITION OBJECTIFS'!H7</f>
        <v>13653.915132993905</v>
      </c>
      <c r="L7" s="437">
        <f>K7+J7+I7+G7</f>
        <v>208709.84560433537</v>
      </c>
    </row>
    <row r="8" spans="5:12">
      <c r="E8" s="430" t="s">
        <v>1485</v>
      </c>
      <c r="F8" s="429" t="s">
        <v>1478</v>
      </c>
      <c r="G8" s="436">
        <f>'DETAILED REPORT'!G41+'DETAILED REPORT'!G59</f>
        <v>444481.39101751399</v>
      </c>
      <c r="H8" s="425">
        <f>G8/G9</f>
        <v>0.79129006529843282</v>
      </c>
      <c r="I8" s="436">
        <f>I10*H8</f>
        <v>32585.324888989464</v>
      </c>
      <c r="J8" s="436">
        <f>'DETAILED REPORT'!G116*'REPARTITION OBJECTIFS'!H8</f>
        <v>262456.39390718302</v>
      </c>
      <c r="K8" s="436">
        <f>'DETAILED REPORT'!G119*'REPARTITION OBJECTIFS'!H8</f>
        <v>51766.617686958067</v>
      </c>
      <c r="L8" s="437">
        <f>K8+J8+I8+G8</f>
        <v>791289.72750064451</v>
      </c>
    </row>
    <row r="9" spans="5:12">
      <c r="E9" s="431" t="s">
        <v>1473</v>
      </c>
      <c r="F9" s="429"/>
      <c r="G9" s="437">
        <f>SUM(G7:G8)</f>
        <v>561717.39101751405</v>
      </c>
      <c r="H9" s="427"/>
      <c r="I9" s="437">
        <f>SUM(I7:I8)</f>
        <v>41180</v>
      </c>
      <c r="J9" s="437">
        <f>SUM(J7:J8)</f>
        <v>331681.64926751395</v>
      </c>
      <c r="K9" s="437">
        <f>SUM(K7:K8)</f>
        <v>65420.532819951972</v>
      </c>
      <c r="L9" s="437">
        <f>K9+J9+I9+G9</f>
        <v>999999.57310497994</v>
      </c>
    </row>
    <row r="10" spans="5:12" hidden="1">
      <c r="E10" s="424"/>
      <c r="F10" s="424"/>
      <c r="G10" s="424"/>
      <c r="H10" s="424"/>
      <c r="I10" s="426">
        <f>'DETAILED REPORT'!G66</f>
        <v>41180</v>
      </c>
      <c r="J10" s="424"/>
      <c r="K10" s="424"/>
      <c r="L10" s="424"/>
    </row>
    <row r="11" spans="5:12">
      <c r="E11" s="442"/>
      <c r="F11" s="442"/>
      <c r="G11" s="442"/>
      <c r="H11" s="442"/>
      <c r="I11" s="443"/>
      <c r="J11" s="442"/>
      <c r="K11" s="442"/>
      <c r="L11" s="442"/>
    </row>
    <row r="13" spans="5:12">
      <c r="E13" s="535" t="s">
        <v>1490</v>
      </c>
      <c r="F13" s="535"/>
      <c r="G13" s="535"/>
      <c r="H13" s="535"/>
      <c r="I13" s="535"/>
      <c r="J13" s="535"/>
      <c r="K13" s="535"/>
      <c r="L13" s="535"/>
    </row>
    <row r="14" spans="5:12">
      <c r="E14" s="427" t="s">
        <v>1475</v>
      </c>
      <c r="F14" s="427" t="s">
        <v>1476</v>
      </c>
      <c r="G14" s="424" t="s">
        <v>1487</v>
      </c>
      <c r="H14" s="427" t="s">
        <v>1480</v>
      </c>
      <c r="I14" s="427" t="s">
        <v>1481</v>
      </c>
      <c r="J14" s="427" t="s">
        <v>1482</v>
      </c>
      <c r="K14" s="427" t="s">
        <v>1483</v>
      </c>
      <c r="L14" s="427" t="s">
        <v>1473</v>
      </c>
    </row>
    <row r="15" spans="5:12">
      <c r="E15" s="427" t="s">
        <v>1484</v>
      </c>
      <c r="F15" s="429" t="s">
        <v>1477</v>
      </c>
      <c r="G15" s="436">
        <f>'DETAILED REPORT'!O29</f>
        <v>116720.08</v>
      </c>
      <c r="H15" s="425">
        <f>H7</f>
        <v>0.20870993470156712</v>
      </c>
      <c r="I15" s="436">
        <f>'DETAILED REPORT'!O66*'REPARTITION OBJECTIFS'!H15</f>
        <v>1923.022031850034</v>
      </c>
      <c r="J15" s="436">
        <f>H15*'DETAILED REPORT'!O116</f>
        <v>44128.956547309615</v>
      </c>
      <c r="K15" s="436">
        <f>H15*'DETAILED REPORT'!O119</f>
        <v>9658.363206117725</v>
      </c>
      <c r="L15" s="437">
        <f>K15+J15+I15+G15</f>
        <v>172430.42178527737</v>
      </c>
    </row>
    <row r="16" spans="5:12">
      <c r="E16" s="433" t="s">
        <v>1485</v>
      </c>
      <c r="F16" s="429" t="s">
        <v>1478</v>
      </c>
      <c r="G16" s="436">
        <f>'DETAILED REPORT'!O41+'DETAILED REPORT'!O59</f>
        <v>328051.94</v>
      </c>
      <c r="H16" s="425">
        <f>H8</f>
        <v>0.79129006529843282</v>
      </c>
      <c r="I16" s="436">
        <f>'DETAILED REPORT'!O66*'REPARTITION OBJECTIFS'!H16</f>
        <v>7290.8279681499644</v>
      </c>
      <c r="J16" s="436">
        <f>H16*'DETAILED REPORT'!O116</f>
        <v>167307.82345269038</v>
      </c>
      <c r="K16" s="436">
        <f>H16*'DETAILED REPORT'!O119</f>
        <v>36618.126793882278</v>
      </c>
      <c r="L16" s="437">
        <f>K16+J16+I16+G16</f>
        <v>539268.71821472258</v>
      </c>
    </row>
    <row r="17" spans="5:12">
      <c r="E17" s="447" t="s">
        <v>1473</v>
      </c>
      <c r="F17" s="434"/>
      <c r="G17" s="437">
        <f>SUM(G15:G16)</f>
        <v>444772.02</v>
      </c>
      <c r="H17" s="428"/>
      <c r="I17" s="437">
        <f>SUM(I15:I16)</f>
        <v>9213.8499999999985</v>
      </c>
      <c r="J17" s="437">
        <f>SUM(J15:J16)</f>
        <v>211436.78</v>
      </c>
      <c r="K17" s="437">
        <f>SUM(K15:K16)</f>
        <v>46276.490000000005</v>
      </c>
      <c r="L17" s="437">
        <f>SUM(L15:L16)</f>
        <v>711699.1399999999</v>
      </c>
    </row>
    <row r="18" spans="5:12">
      <c r="E18" s="432"/>
      <c r="F18" s="444"/>
      <c r="G18" s="445"/>
      <c r="H18" s="446"/>
      <c r="I18" s="445"/>
      <c r="J18" s="445"/>
      <c r="K18" s="445"/>
      <c r="L18" s="445"/>
    </row>
    <row r="20" spans="5:12">
      <c r="E20" s="534" t="s">
        <v>1488</v>
      </c>
      <c r="F20" s="534"/>
      <c r="G20" s="534"/>
      <c r="H20" s="534"/>
    </row>
    <row r="21" spans="5:12">
      <c r="E21" s="435" t="s">
        <v>1475</v>
      </c>
      <c r="F21" s="435" t="s">
        <v>1486</v>
      </c>
      <c r="G21" s="435" t="s">
        <v>1487</v>
      </c>
      <c r="H21" s="435" t="s">
        <v>1489</v>
      </c>
    </row>
    <row r="22" spans="5:12">
      <c r="E22" s="448" t="s">
        <v>1484</v>
      </c>
      <c r="F22" s="438">
        <f>L7</f>
        <v>208709.84560433537</v>
      </c>
      <c r="G22" s="438">
        <f>L15</f>
        <v>172430.42178527737</v>
      </c>
      <c r="H22" s="440">
        <f>G22/F22</f>
        <v>0.82617291621289768</v>
      </c>
    </row>
    <row r="23" spans="5:12">
      <c r="E23" s="448" t="s">
        <v>1485</v>
      </c>
      <c r="F23" s="438">
        <f>L8</f>
        <v>791289.72750064451</v>
      </c>
      <c r="G23" s="438">
        <f>L16</f>
        <v>539268.71821472258</v>
      </c>
      <c r="H23" s="440">
        <f>G23/F23</f>
        <v>0.6815060267723283</v>
      </c>
    </row>
    <row r="24" spans="5:12">
      <c r="E24" s="448" t="s">
        <v>1473</v>
      </c>
      <c r="F24" s="439">
        <f>L9</f>
        <v>999999.57310497994</v>
      </c>
      <c r="G24" s="439">
        <f>L17</f>
        <v>711699.1399999999</v>
      </c>
      <c r="H24" s="441">
        <f>G24/F24</f>
        <v>0.7116994438209483</v>
      </c>
    </row>
  </sheetData>
  <mergeCells count="3">
    <mergeCell ref="E5:L5"/>
    <mergeCell ref="E20:H20"/>
    <mergeCell ref="E13:L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5687"/>
  <sheetViews>
    <sheetView topLeftCell="A4" workbookViewId="0">
      <selection activeCell="E12" sqref="E12"/>
    </sheetView>
  </sheetViews>
  <sheetFormatPr baseColWidth="10" defaultColWidth="8.7265625" defaultRowHeight="14.5" outlineLevelRow="1"/>
  <cols>
    <col min="1" max="1" width="16.81640625" bestFit="1" customWidth="1"/>
    <col min="2" max="2" width="18.1796875" bestFit="1" customWidth="1"/>
    <col min="3" max="3" width="17" bestFit="1" customWidth="1"/>
    <col min="4" max="4" width="34.7265625" bestFit="1" customWidth="1"/>
    <col min="5" max="5" width="49" bestFit="1" customWidth="1"/>
    <col min="6" max="6" width="11.1796875" style="151" bestFit="1" customWidth="1"/>
    <col min="7" max="7" width="19.26953125" bestFit="1" customWidth="1"/>
    <col min="8" max="8" width="20" bestFit="1" customWidth="1"/>
    <col min="9" max="9" width="14.7265625" bestFit="1" customWidth="1"/>
    <col min="10" max="10" width="21.453125" bestFit="1" customWidth="1"/>
    <col min="11" max="11" width="14" bestFit="1" customWidth="1"/>
    <col min="12" max="12" width="19.7265625" bestFit="1" customWidth="1"/>
    <col min="13" max="13" width="19.54296875" bestFit="1" customWidth="1"/>
    <col min="14" max="14" width="13.81640625" bestFit="1" customWidth="1"/>
    <col min="15" max="15" width="13.453125" bestFit="1" customWidth="1"/>
    <col min="16" max="16" width="10.1796875" bestFit="1" customWidth="1"/>
    <col min="17" max="17" width="12.81640625" bestFit="1" customWidth="1"/>
    <col min="18" max="18" width="18.26953125" bestFit="1" customWidth="1"/>
    <col min="19" max="19" width="6" bestFit="1" customWidth="1"/>
    <col min="20" max="20" width="2.26953125" bestFit="1" customWidth="1"/>
    <col min="21" max="21" width="7.453125" bestFit="1" customWidth="1"/>
    <col min="22" max="22" width="4" bestFit="1" customWidth="1"/>
    <col min="23" max="23" width="35.453125" customWidth="1"/>
  </cols>
  <sheetData>
    <row r="1" spans="1:22" ht="15" thickBot="1">
      <c r="A1" s="147"/>
      <c r="B1" s="148"/>
      <c r="C1" s="148"/>
      <c r="D1" s="364"/>
    </row>
    <row r="2" spans="1:22" ht="15" thickBot="1">
      <c r="A2" s="152"/>
      <c r="B2" s="365" t="s">
        <v>269</v>
      </c>
      <c r="C2" s="154" t="s">
        <v>270</v>
      </c>
      <c r="D2" s="366"/>
    </row>
    <row r="3" spans="1:22" ht="15" thickBot="1">
      <c r="A3" s="152"/>
      <c r="B3" s="365" t="s">
        <v>271</v>
      </c>
      <c r="C3" s="154" t="s">
        <v>1504</v>
      </c>
      <c r="D3" s="366"/>
    </row>
    <row r="4" spans="1:22" ht="15" thickBot="1">
      <c r="A4" s="152"/>
      <c r="B4" s="365" t="s">
        <v>273</v>
      </c>
      <c r="C4" s="154" t="s">
        <v>1505</v>
      </c>
      <c r="D4" s="366"/>
    </row>
    <row r="5" spans="1:22" ht="15" thickBot="1">
      <c r="A5" s="152"/>
      <c r="B5" s="365" t="s">
        <v>275</v>
      </c>
      <c r="C5" s="154">
        <v>4000</v>
      </c>
      <c r="D5" s="366"/>
    </row>
    <row r="6" spans="1:22" ht="15" thickBot="1">
      <c r="A6" s="152"/>
      <c r="B6" s="365" t="s">
        <v>276</v>
      </c>
      <c r="C6" s="154">
        <v>9999</v>
      </c>
      <c r="D6" s="366"/>
    </row>
    <row r="7" spans="1:22" ht="15" thickBot="1">
      <c r="A7" s="152"/>
      <c r="B7" s="365" t="s">
        <v>277</v>
      </c>
      <c r="C7" s="156" t="s">
        <v>259</v>
      </c>
      <c r="D7" s="366"/>
    </row>
    <row r="8" spans="1:22" ht="15" thickBot="1">
      <c r="A8" s="157"/>
      <c r="B8" s="158"/>
      <c r="C8" s="158"/>
      <c r="D8" s="367"/>
    </row>
    <row r="10" spans="1:22">
      <c r="A10" s="368" t="e">
        <f ca="1">[2]!AG_DTRT("0,Detail Report 1,1",'[3]AP21RR-07-09-19'!$C$2,'[3]AP21RR-07-09-19'!$C$5,'[3]AP21RR-07-09-19'!$C$6,'[3]AP21RR-07-09-19'!$C$3,'[3]AP21RR-07-09-19'!$C$4,'[3]AP21RR-07-09-19'!$C$7,'[3]AP21RR-07-09-19'!$C$7)</f>
        <v>#NAME?</v>
      </c>
      <c r="B10" s="368"/>
      <c r="C10" s="368"/>
      <c r="D10" s="368"/>
      <c r="E10" s="369"/>
      <c r="F10" s="370"/>
      <c r="G10" s="371"/>
      <c r="H10" s="368"/>
      <c r="I10" s="368"/>
      <c r="J10" s="368"/>
      <c r="K10" s="368"/>
      <c r="L10" s="368"/>
      <c r="M10" s="372"/>
      <c r="N10" s="372"/>
      <c r="O10" s="368"/>
      <c r="P10" s="368"/>
      <c r="Q10" s="368"/>
      <c r="R10" s="368"/>
      <c r="S10" s="368"/>
      <c r="T10" s="368"/>
      <c r="U10" s="368"/>
      <c r="V10" s="368"/>
    </row>
    <row r="11" spans="1:22" s="169" customFormat="1" ht="37.5">
      <c r="A11" s="452" t="s">
        <v>278</v>
      </c>
      <c r="B11" s="452" t="s">
        <v>279</v>
      </c>
      <c r="C11" s="452" t="s">
        <v>280</v>
      </c>
      <c r="D11" s="452" t="s">
        <v>281</v>
      </c>
      <c r="E11" s="452" t="s">
        <v>282</v>
      </c>
      <c r="F11" s="453" t="s">
        <v>283</v>
      </c>
      <c r="G11" s="454" t="s">
        <v>284</v>
      </c>
      <c r="H11" s="452" t="s">
        <v>285</v>
      </c>
      <c r="I11" s="452" t="s">
        <v>286</v>
      </c>
      <c r="J11" s="452" t="s">
        <v>287</v>
      </c>
      <c r="K11" s="452" t="s">
        <v>288</v>
      </c>
      <c r="L11" s="452" t="s">
        <v>289</v>
      </c>
      <c r="M11" s="455" t="s">
        <v>290</v>
      </c>
      <c r="N11" s="452" t="s">
        <v>291</v>
      </c>
      <c r="O11" s="452" t="s">
        <v>292</v>
      </c>
      <c r="P11" s="452" t="s">
        <v>293</v>
      </c>
      <c r="Q11" s="452" t="s">
        <v>294</v>
      </c>
      <c r="R11" s="452" t="s">
        <v>295</v>
      </c>
      <c r="S11" s="452"/>
      <c r="T11" s="452"/>
      <c r="U11" s="452"/>
      <c r="V11" s="452"/>
    </row>
    <row r="12" spans="1:22" outlineLevel="1">
      <c r="A12" s="377" t="s">
        <v>169</v>
      </c>
      <c r="B12" s="368" t="s">
        <v>1505</v>
      </c>
      <c r="C12" s="378">
        <v>43738</v>
      </c>
      <c r="D12" s="368" t="s">
        <v>1506</v>
      </c>
      <c r="E12" s="369" t="s">
        <v>1507</v>
      </c>
      <c r="F12" s="370">
        <v>77224</v>
      </c>
      <c r="G12" s="371">
        <v>628.71</v>
      </c>
      <c r="H12" s="368">
        <v>820</v>
      </c>
      <c r="I12" s="368" t="s">
        <v>10</v>
      </c>
      <c r="J12" s="379">
        <f>H12</f>
        <v>820</v>
      </c>
      <c r="K12" s="380" t="s">
        <v>350</v>
      </c>
      <c r="L12" s="381" t="s">
        <v>307</v>
      </c>
      <c r="M12" s="381" t="s">
        <v>259</v>
      </c>
      <c r="N12" s="381"/>
      <c r="O12" s="381" t="s">
        <v>308</v>
      </c>
      <c r="P12" s="381" t="s">
        <v>61</v>
      </c>
      <c r="Q12" s="381" t="s">
        <v>240</v>
      </c>
      <c r="R12" s="381" t="s">
        <v>302</v>
      </c>
      <c r="S12" s="368" t="s">
        <v>308</v>
      </c>
      <c r="T12" s="368" t="s">
        <v>61</v>
      </c>
      <c r="U12" s="368" t="s">
        <v>240</v>
      </c>
      <c r="V12" s="368" t="s">
        <v>302</v>
      </c>
    </row>
    <row r="13" spans="1:22" outlineLevel="1">
      <c r="A13" s="377" t="s">
        <v>169</v>
      </c>
      <c r="B13" s="368" t="s">
        <v>1505</v>
      </c>
      <c r="C13" s="378">
        <v>43738</v>
      </c>
      <c r="D13" s="368" t="s">
        <v>1506</v>
      </c>
      <c r="E13" s="369" t="s">
        <v>1508</v>
      </c>
      <c r="F13" s="370">
        <v>77224</v>
      </c>
      <c r="G13" s="371">
        <v>345.03</v>
      </c>
      <c r="H13" s="368">
        <v>450</v>
      </c>
      <c r="I13" s="368" t="s">
        <v>10</v>
      </c>
      <c r="J13" s="379">
        <f t="shared" ref="J13:J18" si="0">H13</f>
        <v>450</v>
      </c>
      <c r="K13" s="380" t="s">
        <v>306</v>
      </c>
      <c r="L13" s="381" t="s">
        <v>307</v>
      </c>
      <c r="M13" s="381" t="s">
        <v>259</v>
      </c>
      <c r="N13" s="381"/>
      <c r="O13" s="381" t="s">
        <v>308</v>
      </c>
      <c r="P13" s="381" t="s">
        <v>61</v>
      </c>
      <c r="Q13" s="381" t="s">
        <v>240</v>
      </c>
      <c r="R13" s="381" t="s">
        <v>302</v>
      </c>
      <c r="S13" s="368" t="s">
        <v>308</v>
      </c>
      <c r="T13" s="368" t="s">
        <v>61</v>
      </c>
      <c r="U13" s="368" t="s">
        <v>240</v>
      </c>
      <c r="V13" s="368" t="s">
        <v>302</v>
      </c>
    </row>
    <row r="14" spans="1:22" outlineLevel="1">
      <c r="A14" s="377" t="s">
        <v>169</v>
      </c>
      <c r="B14" s="368" t="s">
        <v>1505</v>
      </c>
      <c r="C14" s="378">
        <v>43738</v>
      </c>
      <c r="D14" s="368" t="s">
        <v>1506</v>
      </c>
      <c r="E14" s="369" t="s">
        <v>1509</v>
      </c>
      <c r="F14" s="370">
        <v>77224</v>
      </c>
      <c r="G14" s="371">
        <v>153.34</v>
      </c>
      <c r="H14" s="368">
        <v>200</v>
      </c>
      <c r="I14" s="368" t="s">
        <v>10</v>
      </c>
      <c r="J14" s="379">
        <f t="shared" si="0"/>
        <v>200</v>
      </c>
      <c r="K14" s="380" t="s">
        <v>306</v>
      </c>
      <c r="L14" s="381" t="s">
        <v>307</v>
      </c>
      <c r="M14" s="381" t="s">
        <v>259</v>
      </c>
      <c r="N14" s="381"/>
      <c r="O14" s="381" t="s">
        <v>308</v>
      </c>
      <c r="P14" s="381" t="s">
        <v>61</v>
      </c>
      <c r="Q14" s="381" t="s">
        <v>240</v>
      </c>
      <c r="R14" s="381" t="s">
        <v>302</v>
      </c>
      <c r="S14" s="368" t="s">
        <v>308</v>
      </c>
      <c r="T14" s="368" t="s">
        <v>61</v>
      </c>
      <c r="U14" s="368" t="s">
        <v>240</v>
      </c>
      <c r="V14" s="368" t="s">
        <v>302</v>
      </c>
    </row>
    <row r="15" spans="1:22" s="382" customFormat="1" outlineLevel="1">
      <c r="A15" s="377" t="s">
        <v>169</v>
      </c>
      <c r="B15" s="368" t="s">
        <v>1505</v>
      </c>
      <c r="C15" s="378">
        <v>43738</v>
      </c>
      <c r="D15" s="368" t="s">
        <v>1506</v>
      </c>
      <c r="E15" s="369" t="s">
        <v>1510</v>
      </c>
      <c r="F15" s="370">
        <v>77224</v>
      </c>
      <c r="G15" s="371">
        <v>260.69</v>
      </c>
      <c r="H15" s="368">
        <v>340</v>
      </c>
      <c r="I15" s="368" t="s">
        <v>10</v>
      </c>
      <c r="J15" s="379">
        <f t="shared" si="0"/>
        <v>340</v>
      </c>
      <c r="K15" s="380" t="s">
        <v>306</v>
      </c>
      <c r="L15" s="381" t="s">
        <v>307</v>
      </c>
      <c r="M15" s="381" t="s">
        <v>259</v>
      </c>
      <c r="N15" s="381"/>
      <c r="O15" s="381" t="s">
        <v>308</v>
      </c>
      <c r="P15" s="381" t="s">
        <v>61</v>
      </c>
      <c r="Q15" s="381" t="s">
        <v>240</v>
      </c>
      <c r="R15" s="381" t="s">
        <v>302</v>
      </c>
      <c r="S15" s="368" t="s">
        <v>308</v>
      </c>
      <c r="T15" s="368" t="s">
        <v>61</v>
      </c>
      <c r="U15" s="368" t="s">
        <v>240</v>
      </c>
      <c r="V15" s="368" t="s">
        <v>302</v>
      </c>
    </row>
    <row r="16" spans="1:22" s="382" customFormat="1" outlineLevel="1">
      <c r="A16" s="377" t="s">
        <v>169</v>
      </c>
      <c r="B16" s="368" t="s">
        <v>1505</v>
      </c>
      <c r="C16" s="378">
        <v>43738</v>
      </c>
      <c r="D16" s="368" t="s">
        <v>1506</v>
      </c>
      <c r="E16" s="369" t="s">
        <v>1511</v>
      </c>
      <c r="F16" s="370">
        <v>77224</v>
      </c>
      <c r="G16" s="371">
        <v>105.81</v>
      </c>
      <c r="H16" s="368">
        <v>138</v>
      </c>
      <c r="I16" s="368" t="s">
        <v>10</v>
      </c>
      <c r="J16" s="379">
        <f t="shared" si="0"/>
        <v>138</v>
      </c>
      <c r="K16" s="380" t="s">
        <v>306</v>
      </c>
      <c r="L16" s="381" t="s">
        <v>307</v>
      </c>
      <c r="M16" s="381" t="s">
        <v>259</v>
      </c>
      <c r="N16" s="381"/>
      <c r="O16" s="381" t="s">
        <v>308</v>
      </c>
      <c r="P16" s="381" t="s">
        <v>61</v>
      </c>
      <c r="Q16" s="381" t="s">
        <v>240</v>
      </c>
      <c r="R16" s="381" t="s">
        <v>302</v>
      </c>
      <c r="S16" s="368" t="s">
        <v>308</v>
      </c>
      <c r="T16" s="368" t="s">
        <v>61</v>
      </c>
      <c r="U16" s="368" t="s">
        <v>240</v>
      </c>
      <c r="V16" s="368" t="s">
        <v>302</v>
      </c>
    </row>
    <row r="17" spans="1:22" s="382" customFormat="1" outlineLevel="1">
      <c r="A17" s="377" t="s">
        <v>169</v>
      </c>
      <c r="B17" s="368" t="s">
        <v>1505</v>
      </c>
      <c r="C17" s="378">
        <v>43738</v>
      </c>
      <c r="D17" s="368" t="s">
        <v>1506</v>
      </c>
      <c r="E17" s="369" t="s">
        <v>1512</v>
      </c>
      <c r="F17" s="370">
        <v>77224</v>
      </c>
      <c r="G17" s="371">
        <v>1257.43</v>
      </c>
      <c r="H17" s="368">
        <v>1640</v>
      </c>
      <c r="I17" s="368" t="s">
        <v>10</v>
      </c>
      <c r="J17" s="379">
        <f t="shared" si="0"/>
        <v>1640</v>
      </c>
      <c r="K17" s="380" t="s">
        <v>306</v>
      </c>
      <c r="L17" s="381" t="s">
        <v>307</v>
      </c>
      <c r="M17" s="381" t="s">
        <v>259</v>
      </c>
      <c r="N17" s="381"/>
      <c r="O17" s="381" t="s">
        <v>308</v>
      </c>
      <c r="P17" s="381" t="s">
        <v>61</v>
      </c>
      <c r="Q17" s="381" t="s">
        <v>240</v>
      </c>
      <c r="R17" s="381" t="s">
        <v>302</v>
      </c>
      <c r="S17" s="368" t="s">
        <v>308</v>
      </c>
      <c r="T17" s="368" t="s">
        <v>61</v>
      </c>
      <c r="U17" s="368" t="s">
        <v>240</v>
      </c>
      <c r="V17" s="368" t="s">
        <v>302</v>
      </c>
    </row>
    <row r="18" spans="1:22" outlineLevel="1">
      <c r="A18" s="377" t="s">
        <v>169</v>
      </c>
      <c r="B18" s="368" t="s">
        <v>1505</v>
      </c>
      <c r="C18" s="378">
        <v>43738</v>
      </c>
      <c r="D18" s="368" t="s">
        <v>1506</v>
      </c>
      <c r="E18" s="369" t="s">
        <v>1513</v>
      </c>
      <c r="F18" s="370">
        <v>77224</v>
      </c>
      <c r="G18" s="371">
        <v>383.36</v>
      </c>
      <c r="H18" s="368">
        <v>500</v>
      </c>
      <c r="I18" s="368" t="s">
        <v>10</v>
      </c>
      <c r="J18" s="379">
        <f t="shared" si="0"/>
        <v>500</v>
      </c>
      <c r="K18" s="380" t="s">
        <v>306</v>
      </c>
      <c r="L18" s="381" t="s">
        <v>307</v>
      </c>
      <c r="M18" s="381" t="s">
        <v>259</v>
      </c>
      <c r="N18" s="381"/>
      <c r="O18" s="381" t="s">
        <v>308</v>
      </c>
      <c r="P18" s="381" t="s">
        <v>61</v>
      </c>
      <c r="Q18" s="381" t="s">
        <v>240</v>
      </c>
      <c r="R18" s="381" t="s">
        <v>302</v>
      </c>
      <c r="S18" s="368" t="s">
        <v>308</v>
      </c>
      <c r="T18" s="368" t="s">
        <v>61</v>
      </c>
      <c r="U18" s="368" t="s">
        <v>240</v>
      </c>
      <c r="V18" s="368" t="s">
        <v>302</v>
      </c>
    </row>
    <row r="19" spans="1:22">
      <c r="A19" s="456" t="s">
        <v>301</v>
      </c>
      <c r="B19" s="456"/>
      <c r="C19" s="456"/>
      <c r="D19" s="456"/>
      <c r="E19" s="457"/>
      <c r="F19" s="458"/>
      <c r="G19" s="459">
        <f>SUM(G12:G18)</f>
        <v>3134.3700000000003</v>
      </c>
      <c r="H19" s="460">
        <f>SUM(H12:H18)</f>
        <v>4088</v>
      </c>
      <c r="I19" s="456"/>
      <c r="J19" s="460">
        <f>SUM(J12:J18)</f>
        <v>4088</v>
      </c>
      <c r="K19" s="456"/>
      <c r="L19" s="456"/>
      <c r="M19" s="456"/>
      <c r="N19" s="456"/>
      <c r="O19" s="456"/>
      <c r="P19" s="456"/>
      <c r="Q19" s="456"/>
      <c r="R19" s="456"/>
      <c r="S19" s="368"/>
      <c r="T19" s="368"/>
      <c r="U19" s="368"/>
      <c r="V19" s="368"/>
    </row>
    <row r="20" spans="1:22" outlineLevel="1">
      <c r="A20" s="377" t="s">
        <v>171</v>
      </c>
      <c r="B20" s="368" t="s">
        <v>1765</v>
      </c>
      <c r="C20" s="378">
        <v>43708</v>
      </c>
      <c r="D20" s="368" t="s">
        <v>1766</v>
      </c>
      <c r="E20" s="369" t="s">
        <v>1767</v>
      </c>
      <c r="F20" s="370">
        <v>76983</v>
      </c>
      <c r="G20" s="371">
        <v>234.62</v>
      </c>
      <c r="H20" s="368">
        <v>306</v>
      </c>
      <c r="I20" s="368" t="s">
        <v>10</v>
      </c>
      <c r="J20" s="379">
        <f>H20</f>
        <v>306</v>
      </c>
      <c r="K20" s="380" t="s">
        <v>306</v>
      </c>
      <c r="L20" s="381" t="s">
        <v>307</v>
      </c>
      <c r="M20" s="381" t="s">
        <v>259</v>
      </c>
      <c r="N20" s="381"/>
      <c r="O20" s="381" t="s">
        <v>308</v>
      </c>
      <c r="P20" s="381" t="s">
        <v>61</v>
      </c>
      <c r="Q20" s="381" t="s">
        <v>240</v>
      </c>
      <c r="R20" s="381" t="s">
        <v>302</v>
      </c>
      <c r="S20" s="368" t="s">
        <v>308</v>
      </c>
      <c r="T20" s="368" t="s">
        <v>61</v>
      </c>
      <c r="U20" s="368" t="s">
        <v>240</v>
      </c>
      <c r="V20" s="368" t="s">
        <v>302</v>
      </c>
    </row>
    <row r="21" spans="1:22" outlineLevel="1">
      <c r="A21" s="377" t="s">
        <v>171</v>
      </c>
      <c r="B21" s="368" t="s">
        <v>1765</v>
      </c>
      <c r="C21" s="378">
        <v>43708</v>
      </c>
      <c r="D21" s="368" t="s">
        <v>1766</v>
      </c>
      <c r="E21" s="369" t="s">
        <v>1768</v>
      </c>
      <c r="F21" s="370">
        <v>76983</v>
      </c>
      <c r="G21" s="371">
        <v>234.62</v>
      </c>
      <c r="H21" s="368">
        <v>306</v>
      </c>
      <c r="I21" s="368" t="s">
        <v>10</v>
      </c>
      <c r="J21" s="379">
        <f>H21</f>
        <v>306</v>
      </c>
      <c r="K21" s="380" t="s">
        <v>306</v>
      </c>
      <c r="L21" s="381" t="s">
        <v>307</v>
      </c>
      <c r="M21" s="381" t="s">
        <v>259</v>
      </c>
      <c r="N21" s="381"/>
      <c r="O21" s="381" t="s">
        <v>308</v>
      </c>
      <c r="P21" s="381" t="s">
        <v>61</v>
      </c>
      <c r="Q21" s="381" t="s">
        <v>240</v>
      </c>
      <c r="R21" s="381" t="s">
        <v>302</v>
      </c>
      <c r="S21" s="368" t="s">
        <v>308</v>
      </c>
      <c r="T21" s="368" t="s">
        <v>61</v>
      </c>
      <c r="U21" s="368" t="s">
        <v>240</v>
      </c>
      <c r="V21" s="368" t="s">
        <v>302</v>
      </c>
    </row>
    <row r="22" spans="1:22" outlineLevel="1">
      <c r="A22" s="377" t="s">
        <v>171</v>
      </c>
      <c r="B22" s="368" t="s">
        <v>1765</v>
      </c>
      <c r="C22" s="378">
        <v>43708</v>
      </c>
      <c r="D22" s="368" t="s">
        <v>1766</v>
      </c>
      <c r="E22" s="369" t="s">
        <v>1767</v>
      </c>
      <c r="F22" s="370">
        <v>76983</v>
      </c>
      <c r="G22" s="371">
        <v>234.62</v>
      </c>
      <c r="H22" s="368">
        <v>306</v>
      </c>
      <c r="I22" s="368" t="s">
        <v>10</v>
      </c>
      <c r="J22" s="379">
        <f>H22</f>
        <v>306</v>
      </c>
      <c r="K22" s="380" t="s">
        <v>306</v>
      </c>
      <c r="L22" s="381" t="s">
        <v>307</v>
      </c>
      <c r="M22" s="381" t="s">
        <v>259</v>
      </c>
      <c r="N22" s="381"/>
      <c r="O22" s="381" t="s">
        <v>308</v>
      </c>
      <c r="P22" s="381" t="s">
        <v>61</v>
      </c>
      <c r="Q22" s="381" t="s">
        <v>240</v>
      </c>
      <c r="R22" s="381" t="s">
        <v>302</v>
      </c>
      <c r="S22" s="368" t="s">
        <v>308</v>
      </c>
      <c r="T22" s="368" t="s">
        <v>61</v>
      </c>
      <c r="U22" s="368" t="s">
        <v>240</v>
      </c>
      <c r="V22" s="368" t="s">
        <v>302</v>
      </c>
    </row>
    <row r="23" spans="1:22" outlineLevel="1">
      <c r="A23" s="377" t="s">
        <v>171</v>
      </c>
      <c r="B23" s="368" t="s">
        <v>1765</v>
      </c>
      <c r="C23" s="378">
        <v>43708</v>
      </c>
      <c r="D23" s="368" t="s">
        <v>1766</v>
      </c>
      <c r="E23" s="369" t="s">
        <v>1767</v>
      </c>
      <c r="F23" s="370">
        <v>76983</v>
      </c>
      <c r="G23" s="371">
        <v>234.62</v>
      </c>
      <c r="H23" s="368">
        <v>306</v>
      </c>
      <c r="I23" s="368" t="s">
        <v>10</v>
      </c>
      <c r="J23" s="379">
        <f>H23</f>
        <v>306</v>
      </c>
      <c r="K23" s="380" t="s">
        <v>306</v>
      </c>
      <c r="L23" s="381" t="s">
        <v>307</v>
      </c>
      <c r="M23" s="381" t="s">
        <v>259</v>
      </c>
      <c r="N23" s="381"/>
      <c r="O23" s="381" t="s">
        <v>308</v>
      </c>
      <c r="P23" s="381" t="s">
        <v>61</v>
      </c>
      <c r="Q23" s="381" t="s">
        <v>240</v>
      </c>
      <c r="R23" s="381" t="s">
        <v>302</v>
      </c>
      <c r="S23" s="368" t="s">
        <v>308</v>
      </c>
      <c r="T23" s="368" t="s">
        <v>61</v>
      </c>
      <c r="U23" s="368" t="s">
        <v>240</v>
      </c>
      <c r="V23" s="368" t="s">
        <v>302</v>
      </c>
    </row>
    <row r="24" spans="1:22">
      <c r="A24" s="456" t="s">
        <v>301</v>
      </c>
      <c r="B24" s="456"/>
      <c r="C24" s="456"/>
      <c r="D24" s="456"/>
      <c r="E24" s="457"/>
      <c r="F24" s="458"/>
      <c r="G24" s="459">
        <f>SUM(G20:G23)</f>
        <v>938.48</v>
      </c>
      <c r="H24" s="460">
        <f>SUM(H20:H23)</f>
        <v>1224</v>
      </c>
      <c r="I24" s="456"/>
      <c r="J24" s="460">
        <f>SUM(J20:J23)</f>
        <v>1224</v>
      </c>
      <c r="K24" s="456"/>
      <c r="L24" s="456"/>
      <c r="M24" s="456"/>
      <c r="N24" s="456"/>
      <c r="O24" s="456"/>
      <c r="P24" s="456"/>
      <c r="Q24" s="456"/>
      <c r="R24" s="456"/>
      <c r="S24" s="368"/>
      <c r="T24" s="368"/>
      <c r="U24" s="368"/>
      <c r="V24" s="368"/>
    </row>
    <row r="25" spans="1:22" outlineLevel="1">
      <c r="A25" s="377" t="s">
        <v>172</v>
      </c>
      <c r="B25" s="368" t="s">
        <v>1765</v>
      </c>
      <c r="C25" s="378">
        <v>43708</v>
      </c>
      <c r="D25" s="368" t="s">
        <v>1766</v>
      </c>
      <c r="E25" s="369" t="s">
        <v>1769</v>
      </c>
      <c r="F25" s="370">
        <v>76983</v>
      </c>
      <c r="G25" s="371">
        <v>575.04</v>
      </c>
      <c r="H25" s="368">
        <v>750</v>
      </c>
      <c r="I25" s="368" t="s">
        <v>10</v>
      </c>
      <c r="J25" s="379">
        <f t="shared" ref="J25:J79" si="1">H25</f>
        <v>750</v>
      </c>
      <c r="K25" s="380" t="s">
        <v>350</v>
      </c>
      <c r="L25" s="381" t="s">
        <v>307</v>
      </c>
      <c r="M25" s="381" t="s">
        <v>259</v>
      </c>
      <c r="N25" s="381"/>
      <c r="O25" s="381" t="s">
        <v>308</v>
      </c>
      <c r="P25" s="381" t="s">
        <v>61</v>
      </c>
      <c r="Q25" s="381" t="s">
        <v>240</v>
      </c>
      <c r="R25" s="381" t="s">
        <v>302</v>
      </c>
      <c r="S25" s="368" t="s">
        <v>308</v>
      </c>
      <c r="T25" s="368" t="s">
        <v>61</v>
      </c>
      <c r="U25" s="368" t="s">
        <v>240</v>
      </c>
      <c r="V25" s="368" t="s">
        <v>302</v>
      </c>
    </row>
    <row r="26" spans="1:22" outlineLevel="1">
      <c r="A26" s="377" t="s">
        <v>172</v>
      </c>
      <c r="B26" s="368" t="s">
        <v>1765</v>
      </c>
      <c r="C26" s="378">
        <v>43708</v>
      </c>
      <c r="D26" s="368" t="s">
        <v>1766</v>
      </c>
      <c r="E26" s="369" t="s">
        <v>1770</v>
      </c>
      <c r="F26" s="370">
        <v>76983</v>
      </c>
      <c r="G26" s="371">
        <v>1050.4100000000001</v>
      </c>
      <c r="H26" s="368">
        <v>1370</v>
      </c>
      <c r="I26" s="368" t="s">
        <v>10</v>
      </c>
      <c r="J26" s="379">
        <f t="shared" si="1"/>
        <v>1370</v>
      </c>
      <c r="K26" s="380" t="s">
        <v>306</v>
      </c>
      <c r="L26" s="381" t="s">
        <v>307</v>
      </c>
      <c r="M26" s="381" t="s">
        <v>259</v>
      </c>
      <c r="N26" s="381"/>
      <c r="O26" s="381" t="s">
        <v>308</v>
      </c>
      <c r="P26" s="381" t="s">
        <v>61</v>
      </c>
      <c r="Q26" s="381" t="s">
        <v>240</v>
      </c>
      <c r="R26" s="381" t="s">
        <v>302</v>
      </c>
      <c r="S26" s="368" t="s">
        <v>308</v>
      </c>
      <c r="T26" s="368" t="s">
        <v>61</v>
      </c>
      <c r="U26" s="368" t="s">
        <v>240</v>
      </c>
      <c r="V26" s="368" t="s">
        <v>302</v>
      </c>
    </row>
    <row r="27" spans="1:22" outlineLevel="1">
      <c r="A27" s="377" t="s">
        <v>172</v>
      </c>
      <c r="B27" s="368" t="s">
        <v>1765</v>
      </c>
      <c r="C27" s="378">
        <v>43708</v>
      </c>
      <c r="D27" s="368" t="s">
        <v>1766</v>
      </c>
      <c r="E27" s="369" t="s">
        <v>1771</v>
      </c>
      <c r="F27" s="370">
        <v>76983</v>
      </c>
      <c r="G27" s="371">
        <v>1729.73</v>
      </c>
      <c r="H27" s="368">
        <v>2256</v>
      </c>
      <c r="I27" s="368" t="s">
        <v>10</v>
      </c>
      <c r="J27" s="379">
        <f t="shared" si="1"/>
        <v>2256</v>
      </c>
      <c r="K27" s="380" t="s">
        <v>306</v>
      </c>
      <c r="L27" s="381" t="s">
        <v>307</v>
      </c>
      <c r="M27" s="381" t="s">
        <v>259</v>
      </c>
      <c r="N27" s="381"/>
      <c r="O27" s="381" t="s">
        <v>308</v>
      </c>
      <c r="P27" s="381" t="s">
        <v>61</v>
      </c>
      <c r="Q27" s="381" t="s">
        <v>240</v>
      </c>
      <c r="R27" s="381" t="s">
        <v>302</v>
      </c>
      <c r="S27" s="368" t="s">
        <v>308</v>
      </c>
      <c r="T27" s="368" t="s">
        <v>61</v>
      </c>
      <c r="U27" s="368" t="s">
        <v>240</v>
      </c>
      <c r="V27" s="368" t="s">
        <v>302</v>
      </c>
    </row>
    <row r="28" spans="1:22" outlineLevel="1">
      <c r="A28" s="377" t="s">
        <v>172</v>
      </c>
      <c r="B28" s="368" t="s">
        <v>1765</v>
      </c>
      <c r="C28" s="378">
        <v>43708</v>
      </c>
      <c r="D28" s="368" t="s">
        <v>1766</v>
      </c>
      <c r="E28" s="369" t="s">
        <v>1772</v>
      </c>
      <c r="F28" s="370">
        <v>76983</v>
      </c>
      <c r="G28" s="371">
        <v>1533.45</v>
      </c>
      <c r="H28" s="368">
        <v>2000</v>
      </c>
      <c r="I28" s="368" t="s">
        <v>10</v>
      </c>
      <c r="J28" s="379">
        <f t="shared" si="1"/>
        <v>2000</v>
      </c>
      <c r="K28" s="380" t="s">
        <v>306</v>
      </c>
      <c r="L28" s="381" t="s">
        <v>307</v>
      </c>
      <c r="M28" s="381" t="s">
        <v>259</v>
      </c>
      <c r="N28" s="381"/>
      <c r="O28" s="381" t="s">
        <v>308</v>
      </c>
      <c r="P28" s="381" t="s">
        <v>61</v>
      </c>
      <c r="Q28" s="381" t="s">
        <v>240</v>
      </c>
      <c r="R28" s="381" t="s">
        <v>302</v>
      </c>
      <c r="S28" s="368" t="s">
        <v>308</v>
      </c>
      <c r="T28" s="368" t="s">
        <v>61</v>
      </c>
      <c r="U28" s="368" t="s">
        <v>240</v>
      </c>
      <c r="V28" s="368" t="s">
        <v>302</v>
      </c>
    </row>
    <row r="29" spans="1:22" outlineLevel="1">
      <c r="A29" s="377" t="s">
        <v>172</v>
      </c>
      <c r="B29" s="368" t="s">
        <v>1765</v>
      </c>
      <c r="C29" s="378">
        <v>43708</v>
      </c>
      <c r="D29" s="368" t="s">
        <v>1766</v>
      </c>
      <c r="E29" s="369" t="s">
        <v>1773</v>
      </c>
      <c r="F29" s="370">
        <v>76983</v>
      </c>
      <c r="G29" s="371">
        <v>2484.1799999999998</v>
      </c>
      <c r="H29" s="368">
        <v>3240</v>
      </c>
      <c r="I29" s="368" t="s">
        <v>10</v>
      </c>
      <c r="J29" s="379">
        <f t="shared" si="1"/>
        <v>3240</v>
      </c>
      <c r="K29" s="380" t="s">
        <v>306</v>
      </c>
      <c r="L29" s="381" t="s">
        <v>307</v>
      </c>
      <c r="M29" s="381" t="s">
        <v>259</v>
      </c>
      <c r="N29" s="381"/>
      <c r="O29" s="381" t="s">
        <v>308</v>
      </c>
      <c r="P29" s="381" t="s">
        <v>61</v>
      </c>
      <c r="Q29" s="381" t="s">
        <v>240</v>
      </c>
      <c r="R29" s="381" t="s">
        <v>302</v>
      </c>
      <c r="S29" s="368" t="s">
        <v>308</v>
      </c>
      <c r="T29" s="368" t="s">
        <v>61</v>
      </c>
      <c r="U29" s="368" t="s">
        <v>240</v>
      </c>
      <c r="V29" s="368" t="s">
        <v>302</v>
      </c>
    </row>
    <row r="30" spans="1:22" outlineLevel="1">
      <c r="A30" s="377" t="s">
        <v>172</v>
      </c>
      <c r="B30" s="368" t="s">
        <v>1765</v>
      </c>
      <c r="C30" s="378">
        <v>43708</v>
      </c>
      <c r="D30" s="368" t="s">
        <v>1766</v>
      </c>
      <c r="E30" s="369" t="s">
        <v>1774</v>
      </c>
      <c r="F30" s="370">
        <v>76983</v>
      </c>
      <c r="G30" s="371">
        <v>2913.55</v>
      </c>
      <c r="H30" s="368">
        <v>3800</v>
      </c>
      <c r="I30" s="368" t="s">
        <v>10</v>
      </c>
      <c r="J30" s="379">
        <f t="shared" si="1"/>
        <v>3800</v>
      </c>
      <c r="K30" s="380" t="s">
        <v>306</v>
      </c>
      <c r="L30" s="381" t="s">
        <v>307</v>
      </c>
      <c r="M30" s="381" t="s">
        <v>259</v>
      </c>
      <c r="N30" s="381"/>
      <c r="O30" s="381" t="s">
        <v>308</v>
      </c>
      <c r="P30" s="381" t="s">
        <v>61</v>
      </c>
      <c r="Q30" s="381" t="s">
        <v>240</v>
      </c>
      <c r="R30" s="381" t="s">
        <v>302</v>
      </c>
      <c r="S30" s="368" t="s">
        <v>308</v>
      </c>
      <c r="T30" s="368" t="s">
        <v>61</v>
      </c>
      <c r="U30" s="368" t="s">
        <v>240</v>
      </c>
      <c r="V30" s="368" t="s">
        <v>302</v>
      </c>
    </row>
    <row r="31" spans="1:22" outlineLevel="1">
      <c r="A31" s="377" t="s">
        <v>172</v>
      </c>
      <c r="B31" s="368" t="s">
        <v>1765</v>
      </c>
      <c r="C31" s="378">
        <v>43708</v>
      </c>
      <c r="D31" s="368" t="s">
        <v>1766</v>
      </c>
      <c r="E31" s="369" t="s">
        <v>1775</v>
      </c>
      <c r="F31" s="370">
        <v>76983</v>
      </c>
      <c r="G31" s="371">
        <v>268.35000000000002</v>
      </c>
      <c r="H31" s="368">
        <v>350</v>
      </c>
      <c r="I31" s="368" t="s">
        <v>10</v>
      </c>
      <c r="J31" s="379">
        <f t="shared" si="1"/>
        <v>350</v>
      </c>
      <c r="K31" s="380" t="s">
        <v>306</v>
      </c>
      <c r="L31" s="381" t="s">
        <v>307</v>
      </c>
      <c r="M31" s="381" t="s">
        <v>259</v>
      </c>
      <c r="N31" s="381"/>
      <c r="O31" s="381" t="s">
        <v>308</v>
      </c>
      <c r="P31" s="381" t="s">
        <v>61</v>
      </c>
      <c r="Q31" s="381" t="s">
        <v>240</v>
      </c>
      <c r="R31" s="381" t="s">
        <v>302</v>
      </c>
      <c r="S31" s="368" t="s">
        <v>308</v>
      </c>
      <c r="T31" s="368" t="s">
        <v>61</v>
      </c>
      <c r="U31" s="368" t="s">
        <v>240</v>
      </c>
      <c r="V31" s="368" t="s">
        <v>302</v>
      </c>
    </row>
    <row r="32" spans="1:22" outlineLevel="1">
      <c r="A32" s="377" t="s">
        <v>172</v>
      </c>
      <c r="B32" s="368" t="s">
        <v>1765</v>
      </c>
      <c r="C32" s="378">
        <v>43708</v>
      </c>
      <c r="D32" s="368" t="s">
        <v>1766</v>
      </c>
      <c r="E32" s="369" t="s">
        <v>1776</v>
      </c>
      <c r="F32" s="370">
        <v>76983</v>
      </c>
      <c r="G32" s="371">
        <v>107.34</v>
      </c>
      <c r="H32" s="368">
        <v>140</v>
      </c>
      <c r="I32" s="368" t="s">
        <v>10</v>
      </c>
      <c r="J32" s="379">
        <f t="shared" si="1"/>
        <v>140</v>
      </c>
      <c r="K32" s="380" t="s">
        <v>306</v>
      </c>
      <c r="L32" s="381" t="s">
        <v>307</v>
      </c>
      <c r="M32" s="381" t="s">
        <v>259</v>
      </c>
      <c r="N32" s="381"/>
      <c r="O32" s="381" t="s">
        <v>308</v>
      </c>
      <c r="P32" s="381" t="s">
        <v>61</v>
      </c>
      <c r="Q32" s="381" t="s">
        <v>240</v>
      </c>
      <c r="R32" s="381" t="s">
        <v>302</v>
      </c>
      <c r="S32" s="368" t="s">
        <v>308</v>
      </c>
      <c r="T32" s="368" t="s">
        <v>61</v>
      </c>
      <c r="U32" s="368" t="s">
        <v>240</v>
      </c>
      <c r="V32" s="368" t="s">
        <v>302</v>
      </c>
    </row>
    <row r="33" spans="1:22" outlineLevel="1">
      <c r="A33" s="377" t="s">
        <v>172</v>
      </c>
      <c r="B33" s="368" t="s">
        <v>1765</v>
      </c>
      <c r="C33" s="378">
        <v>43708</v>
      </c>
      <c r="D33" s="368" t="s">
        <v>1766</v>
      </c>
      <c r="E33" s="369" t="s">
        <v>1777</v>
      </c>
      <c r="F33" s="370">
        <v>76983</v>
      </c>
      <c r="G33" s="371">
        <v>69.010000000000005</v>
      </c>
      <c r="H33" s="368">
        <v>90</v>
      </c>
      <c r="I33" s="368" t="s">
        <v>10</v>
      </c>
      <c r="J33" s="379">
        <f t="shared" si="1"/>
        <v>90</v>
      </c>
      <c r="K33" s="380" t="s">
        <v>306</v>
      </c>
      <c r="L33" s="381" t="s">
        <v>307</v>
      </c>
      <c r="M33" s="381" t="s">
        <v>259</v>
      </c>
      <c r="N33" s="381"/>
      <c r="O33" s="381" t="s">
        <v>308</v>
      </c>
      <c r="P33" s="381" t="s">
        <v>61</v>
      </c>
      <c r="Q33" s="381" t="s">
        <v>240</v>
      </c>
      <c r="R33" s="381" t="s">
        <v>302</v>
      </c>
      <c r="S33" s="368" t="s">
        <v>308</v>
      </c>
      <c r="T33" s="368" t="s">
        <v>61</v>
      </c>
      <c r="U33" s="368" t="s">
        <v>240</v>
      </c>
      <c r="V33" s="368" t="s">
        <v>302</v>
      </c>
    </row>
    <row r="34" spans="1:22" outlineLevel="1">
      <c r="A34" s="377" t="s">
        <v>172</v>
      </c>
      <c r="B34" s="368" t="s">
        <v>1765</v>
      </c>
      <c r="C34" s="378">
        <v>43708</v>
      </c>
      <c r="D34" s="368" t="s">
        <v>1766</v>
      </c>
      <c r="E34" s="369" t="s">
        <v>1778</v>
      </c>
      <c r="F34" s="370">
        <v>76983</v>
      </c>
      <c r="G34" s="371">
        <v>690.05</v>
      </c>
      <c r="H34" s="368">
        <v>900</v>
      </c>
      <c r="I34" s="368" t="s">
        <v>10</v>
      </c>
      <c r="J34" s="379">
        <f t="shared" si="1"/>
        <v>900</v>
      </c>
      <c r="K34" s="380" t="s">
        <v>306</v>
      </c>
      <c r="L34" s="381" t="s">
        <v>307</v>
      </c>
      <c r="M34" s="381" t="s">
        <v>259</v>
      </c>
      <c r="N34" s="381"/>
      <c r="O34" s="381" t="s">
        <v>308</v>
      </c>
      <c r="P34" s="381" t="s">
        <v>61</v>
      </c>
      <c r="Q34" s="381" t="s">
        <v>240</v>
      </c>
      <c r="R34" s="381" t="s">
        <v>302</v>
      </c>
      <c r="S34" s="368" t="s">
        <v>308</v>
      </c>
      <c r="T34" s="368" t="s">
        <v>61</v>
      </c>
      <c r="U34" s="368" t="s">
        <v>240</v>
      </c>
      <c r="V34" s="368" t="s">
        <v>302</v>
      </c>
    </row>
    <row r="35" spans="1:22" outlineLevel="1">
      <c r="A35" s="377" t="s">
        <v>172</v>
      </c>
      <c r="B35" s="368" t="s">
        <v>1765</v>
      </c>
      <c r="C35" s="378">
        <v>43708</v>
      </c>
      <c r="D35" s="368" t="s">
        <v>1766</v>
      </c>
      <c r="E35" s="369" t="s">
        <v>1779</v>
      </c>
      <c r="F35" s="370">
        <v>76983</v>
      </c>
      <c r="G35" s="371">
        <v>2070.15</v>
      </c>
      <c r="H35" s="368">
        <v>2700</v>
      </c>
      <c r="I35" s="368" t="s">
        <v>10</v>
      </c>
      <c r="J35" s="379">
        <f t="shared" si="1"/>
        <v>2700</v>
      </c>
      <c r="K35" s="380" t="s">
        <v>306</v>
      </c>
      <c r="L35" s="381" t="s">
        <v>307</v>
      </c>
      <c r="M35" s="381" t="s">
        <v>259</v>
      </c>
      <c r="N35" s="381"/>
      <c r="O35" s="381" t="s">
        <v>308</v>
      </c>
      <c r="P35" s="381" t="s">
        <v>61</v>
      </c>
      <c r="Q35" s="381" t="s">
        <v>240</v>
      </c>
      <c r="R35" s="381" t="s">
        <v>302</v>
      </c>
      <c r="S35" s="368" t="s">
        <v>308</v>
      </c>
      <c r="T35" s="368" t="s">
        <v>61</v>
      </c>
      <c r="U35" s="368" t="s">
        <v>240</v>
      </c>
      <c r="V35" s="368" t="s">
        <v>302</v>
      </c>
    </row>
    <row r="36" spans="1:22" outlineLevel="1">
      <c r="A36" s="377" t="s">
        <v>172</v>
      </c>
      <c r="B36" s="368" t="s">
        <v>1765</v>
      </c>
      <c r="C36" s="378">
        <v>43708</v>
      </c>
      <c r="D36" s="368" t="s">
        <v>1766</v>
      </c>
      <c r="E36" s="369" t="s">
        <v>1780</v>
      </c>
      <c r="F36" s="370">
        <v>76983</v>
      </c>
      <c r="G36" s="371">
        <v>115.01</v>
      </c>
      <c r="H36" s="368">
        <v>150</v>
      </c>
      <c r="I36" s="368" t="s">
        <v>10</v>
      </c>
      <c r="J36" s="379">
        <f t="shared" si="1"/>
        <v>150</v>
      </c>
      <c r="K36" s="380" t="s">
        <v>306</v>
      </c>
      <c r="L36" s="381" t="s">
        <v>307</v>
      </c>
      <c r="M36" s="381" t="s">
        <v>259</v>
      </c>
      <c r="N36" s="381"/>
      <c r="O36" s="381" t="s">
        <v>308</v>
      </c>
      <c r="P36" s="381" t="s">
        <v>61</v>
      </c>
      <c r="Q36" s="381" t="s">
        <v>240</v>
      </c>
      <c r="R36" s="381" t="s">
        <v>302</v>
      </c>
      <c r="S36" s="368" t="s">
        <v>308</v>
      </c>
      <c r="T36" s="368" t="s">
        <v>61</v>
      </c>
      <c r="U36" s="368" t="s">
        <v>240</v>
      </c>
      <c r="V36" s="368" t="s">
        <v>302</v>
      </c>
    </row>
    <row r="37" spans="1:22" outlineLevel="1">
      <c r="A37" s="377" t="s">
        <v>172</v>
      </c>
      <c r="B37" s="368" t="s">
        <v>1765</v>
      </c>
      <c r="C37" s="378">
        <v>43708</v>
      </c>
      <c r="D37" s="368" t="s">
        <v>1766</v>
      </c>
      <c r="E37" s="369" t="s">
        <v>1781</v>
      </c>
      <c r="F37" s="370">
        <v>76983</v>
      </c>
      <c r="G37" s="371">
        <v>72.069999999999993</v>
      </c>
      <c r="H37" s="368">
        <v>94</v>
      </c>
      <c r="I37" s="368" t="s">
        <v>10</v>
      </c>
      <c r="J37" s="379">
        <f t="shared" si="1"/>
        <v>94</v>
      </c>
      <c r="K37" s="380" t="s">
        <v>306</v>
      </c>
      <c r="L37" s="381" t="s">
        <v>307</v>
      </c>
      <c r="M37" s="381" t="s">
        <v>259</v>
      </c>
      <c r="N37" s="381"/>
      <c r="O37" s="381" t="s">
        <v>308</v>
      </c>
      <c r="P37" s="381" t="s">
        <v>61</v>
      </c>
      <c r="Q37" s="381" t="s">
        <v>240</v>
      </c>
      <c r="R37" s="381" t="s">
        <v>302</v>
      </c>
      <c r="S37" s="368" t="s">
        <v>308</v>
      </c>
      <c r="T37" s="368" t="s">
        <v>61</v>
      </c>
      <c r="U37" s="368" t="s">
        <v>240</v>
      </c>
      <c r="V37" s="368" t="s">
        <v>302</v>
      </c>
    </row>
    <row r="38" spans="1:22" outlineLevel="1">
      <c r="A38" s="377" t="s">
        <v>172</v>
      </c>
      <c r="B38" s="368" t="s">
        <v>1765</v>
      </c>
      <c r="C38" s="378">
        <v>43708</v>
      </c>
      <c r="D38" s="368" t="s">
        <v>1766</v>
      </c>
      <c r="E38" s="369" t="s">
        <v>1782</v>
      </c>
      <c r="F38" s="370">
        <v>76983</v>
      </c>
      <c r="G38" s="371">
        <v>76.67</v>
      </c>
      <c r="H38" s="368">
        <v>100</v>
      </c>
      <c r="I38" s="368" t="s">
        <v>10</v>
      </c>
      <c r="J38" s="379">
        <f t="shared" si="1"/>
        <v>100</v>
      </c>
      <c r="K38" s="380" t="s">
        <v>306</v>
      </c>
      <c r="L38" s="381" t="s">
        <v>307</v>
      </c>
      <c r="M38" s="381" t="s">
        <v>259</v>
      </c>
      <c r="N38" s="381"/>
      <c r="O38" s="381" t="s">
        <v>308</v>
      </c>
      <c r="P38" s="381" t="s">
        <v>61</v>
      </c>
      <c r="Q38" s="381" t="s">
        <v>240</v>
      </c>
      <c r="R38" s="381" t="s">
        <v>302</v>
      </c>
      <c r="S38" s="368" t="s">
        <v>308</v>
      </c>
      <c r="T38" s="368" t="s">
        <v>61</v>
      </c>
      <c r="U38" s="368" t="s">
        <v>240</v>
      </c>
      <c r="V38" s="368" t="s">
        <v>302</v>
      </c>
    </row>
    <row r="39" spans="1:22" outlineLevel="1">
      <c r="A39" s="377" t="s">
        <v>172</v>
      </c>
      <c r="B39" s="368" t="s">
        <v>1765</v>
      </c>
      <c r="C39" s="378">
        <v>43708</v>
      </c>
      <c r="D39" s="368" t="s">
        <v>1766</v>
      </c>
      <c r="E39" s="369" t="s">
        <v>1783</v>
      </c>
      <c r="F39" s="370">
        <v>76983</v>
      </c>
      <c r="G39" s="371">
        <v>414.03</v>
      </c>
      <c r="H39" s="368">
        <v>540</v>
      </c>
      <c r="I39" s="368" t="s">
        <v>10</v>
      </c>
      <c r="J39" s="379">
        <f t="shared" si="1"/>
        <v>540</v>
      </c>
      <c r="K39" s="380" t="s">
        <v>306</v>
      </c>
      <c r="L39" s="381" t="s">
        <v>307</v>
      </c>
      <c r="M39" s="381" t="s">
        <v>259</v>
      </c>
      <c r="N39" s="381"/>
      <c r="O39" s="381" t="s">
        <v>308</v>
      </c>
      <c r="P39" s="381" t="s">
        <v>61</v>
      </c>
      <c r="Q39" s="381" t="s">
        <v>240</v>
      </c>
      <c r="R39" s="381" t="s">
        <v>302</v>
      </c>
      <c r="S39" s="368" t="s">
        <v>308</v>
      </c>
      <c r="T39" s="368" t="s">
        <v>61</v>
      </c>
      <c r="U39" s="368" t="s">
        <v>240</v>
      </c>
      <c r="V39" s="368" t="s">
        <v>302</v>
      </c>
    </row>
    <row r="40" spans="1:22" outlineLevel="1">
      <c r="A40" s="377" t="s">
        <v>172</v>
      </c>
      <c r="B40" s="368" t="s">
        <v>1765</v>
      </c>
      <c r="C40" s="378">
        <v>43708</v>
      </c>
      <c r="D40" s="368" t="s">
        <v>1766</v>
      </c>
      <c r="E40" s="369" t="s">
        <v>1784</v>
      </c>
      <c r="F40" s="370">
        <v>76983</v>
      </c>
      <c r="G40" s="371">
        <v>130.34</v>
      </c>
      <c r="H40" s="368">
        <v>170</v>
      </c>
      <c r="I40" s="368" t="s">
        <v>10</v>
      </c>
      <c r="J40" s="379">
        <f t="shared" si="1"/>
        <v>170</v>
      </c>
      <c r="K40" s="380" t="s">
        <v>306</v>
      </c>
      <c r="L40" s="381" t="s">
        <v>307</v>
      </c>
      <c r="M40" s="381" t="s">
        <v>259</v>
      </c>
      <c r="N40" s="381"/>
      <c r="O40" s="381" t="s">
        <v>308</v>
      </c>
      <c r="P40" s="381" t="s">
        <v>61</v>
      </c>
      <c r="Q40" s="381" t="s">
        <v>240</v>
      </c>
      <c r="R40" s="381" t="s">
        <v>302</v>
      </c>
      <c r="S40" s="368" t="s">
        <v>308</v>
      </c>
      <c r="T40" s="368" t="s">
        <v>61</v>
      </c>
      <c r="U40" s="368" t="s">
        <v>240</v>
      </c>
      <c r="V40" s="368" t="s">
        <v>302</v>
      </c>
    </row>
    <row r="41" spans="1:22" outlineLevel="1">
      <c r="A41" s="377" t="s">
        <v>172</v>
      </c>
      <c r="B41" s="368" t="s">
        <v>1765</v>
      </c>
      <c r="C41" s="378">
        <v>43708</v>
      </c>
      <c r="D41" s="368" t="s">
        <v>1766</v>
      </c>
      <c r="E41" s="369" t="s">
        <v>1785</v>
      </c>
      <c r="F41" s="370">
        <v>76983</v>
      </c>
      <c r="G41" s="371">
        <v>207.02</v>
      </c>
      <c r="H41" s="368">
        <v>270</v>
      </c>
      <c r="I41" s="368" t="s">
        <v>10</v>
      </c>
      <c r="J41" s="379">
        <f t="shared" si="1"/>
        <v>270</v>
      </c>
      <c r="K41" s="380" t="s">
        <v>306</v>
      </c>
      <c r="L41" s="381" t="s">
        <v>307</v>
      </c>
      <c r="M41" s="381" t="s">
        <v>259</v>
      </c>
      <c r="N41" s="381"/>
      <c r="O41" s="381" t="s">
        <v>308</v>
      </c>
      <c r="P41" s="381" t="s">
        <v>61</v>
      </c>
      <c r="Q41" s="381" t="s">
        <v>240</v>
      </c>
      <c r="R41" s="381" t="s">
        <v>302</v>
      </c>
      <c r="S41" s="368" t="s">
        <v>308</v>
      </c>
      <c r="T41" s="368" t="s">
        <v>61</v>
      </c>
      <c r="U41" s="368" t="s">
        <v>240</v>
      </c>
      <c r="V41" s="368" t="s">
        <v>302</v>
      </c>
    </row>
    <row r="42" spans="1:22" outlineLevel="1">
      <c r="A42" s="377" t="s">
        <v>172</v>
      </c>
      <c r="B42" s="368" t="s">
        <v>1765</v>
      </c>
      <c r="C42" s="378">
        <v>43708</v>
      </c>
      <c r="D42" s="368" t="s">
        <v>1766</v>
      </c>
      <c r="E42" s="369" t="s">
        <v>1781</v>
      </c>
      <c r="F42" s="370">
        <v>76983</v>
      </c>
      <c r="G42" s="371">
        <v>33.51</v>
      </c>
      <c r="H42" s="368">
        <v>43.71</v>
      </c>
      <c r="I42" s="368" t="s">
        <v>10</v>
      </c>
      <c r="J42" s="379">
        <f t="shared" si="1"/>
        <v>43.71</v>
      </c>
      <c r="K42" s="380" t="s">
        <v>306</v>
      </c>
      <c r="L42" s="381" t="s">
        <v>307</v>
      </c>
      <c r="M42" s="381" t="s">
        <v>259</v>
      </c>
      <c r="N42" s="381"/>
      <c r="O42" s="381" t="s">
        <v>308</v>
      </c>
      <c r="P42" s="381" t="s">
        <v>61</v>
      </c>
      <c r="Q42" s="381" t="s">
        <v>240</v>
      </c>
      <c r="R42" s="381" t="s">
        <v>302</v>
      </c>
      <c r="S42" s="368" t="s">
        <v>308</v>
      </c>
      <c r="T42" s="368" t="s">
        <v>61</v>
      </c>
      <c r="U42" s="368" t="s">
        <v>240</v>
      </c>
      <c r="V42" s="368" t="s">
        <v>302</v>
      </c>
    </row>
    <row r="43" spans="1:22" outlineLevel="1">
      <c r="A43" s="377" t="s">
        <v>172</v>
      </c>
      <c r="B43" s="368" t="s">
        <v>1765</v>
      </c>
      <c r="C43" s="378">
        <v>43708</v>
      </c>
      <c r="D43" s="368" t="s">
        <v>1766</v>
      </c>
      <c r="E43" s="369" t="s">
        <v>1786</v>
      </c>
      <c r="F43" s="370">
        <v>76983</v>
      </c>
      <c r="G43" s="371">
        <v>448.53</v>
      </c>
      <c r="H43" s="368">
        <v>585</v>
      </c>
      <c r="I43" s="368" t="s">
        <v>10</v>
      </c>
      <c r="J43" s="379">
        <f t="shared" si="1"/>
        <v>585</v>
      </c>
      <c r="K43" s="380" t="s">
        <v>306</v>
      </c>
      <c r="L43" s="381" t="s">
        <v>307</v>
      </c>
      <c r="M43" s="381" t="s">
        <v>259</v>
      </c>
      <c r="N43" s="381"/>
      <c r="O43" s="381" t="s">
        <v>308</v>
      </c>
      <c r="P43" s="381" t="s">
        <v>61</v>
      </c>
      <c r="Q43" s="381" t="s">
        <v>240</v>
      </c>
      <c r="R43" s="381" t="s">
        <v>302</v>
      </c>
      <c r="S43" s="368" t="s">
        <v>308</v>
      </c>
      <c r="T43" s="368" t="s">
        <v>61</v>
      </c>
      <c r="U43" s="368" t="s">
        <v>240</v>
      </c>
      <c r="V43" s="368" t="s">
        <v>302</v>
      </c>
    </row>
    <row r="44" spans="1:22" outlineLevel="1">
      <c r="A44" s="377" t="s">
        <v>172</v>
      </c>
      <c r="B44" s="368" t="s">
        <v>1765</v>
      </c>
      <c r="C44" s="378">
        <v>43708</v>
      </c>
      <c r="D44" s="368" t="s">
        <v>1766</v>
      </c>
      <c r="E44" s="369" t="s">
        <v>1787</v>
      </c>
      <c r="F44" s="370">
        <v>76983</v>
      </c>
      <c r="G44" s="371">
        <v>268.35000000000002</v>
      </c>
      <c r="H44" s="368">
        <v>350</v>
      </c>
      <c r="I44" s="368" t="s">
        <v>10</v>
      </c>
      <c r="J44" s="379">
        <f t="shared" si="1"/>
        <v>350</v>
      </c>
      <c r="K44" s="380" t="s">
        <v>306</v>
      </c>
      <c r="L44" s="381" t="s">
        <v>307</v>
      </c>
      <c r="M44" s="381" t="s">
        <v>259</v>
      </c>
      <c r="N44" s="381"/>
      <c r="O44" s="381" t="s">
        <v>308</v>
      </c>
      <c r="P44" s="381" t="s">
        <v>61</v>
      </c>
      <c r="Q44" s="381" t="s">
        <v>240</v>
      </c>
      <c r="R44" s="381" t="s">
        <v>302</v>
      </c>
      <c r="S44" s="368" t="s">
        <v>308</v>
      </c>
      <c r="T44" s="368" t="s">
        <v>61</v>
      </c>
      <c r="U44" s="368" t="s">
        <v>240</v>
      </c>
      <c r="V44" s="368" t="s">
        <v>302</v>
      </c>
    </row>
    <row r="45" spans="1:22" outlineLevel="1">
      <c r="A45" s="377" t="s">
        <v>172</v>
      </c>
      <c r="B45" s="368" t="s">
        <v>1765</v>
      </c>
      <c r="C45" s="378">
        <v>43708</v>
      </c>
      <c r="D45" s="368" t="s">
        <v>1766</v>
      </c>
      <c r="E45" s="369" t="s">
        <v>1788</v>
      </c>
      <c r="F45" s="370">
        <v>76983</v>
      </c>
      <c r="G45" s="371">
        <v>76.67</v>
      </c>
      <c r="H45" s="368">
        <v>100</v>
      </c>
      <c r="I45" s="368" t="s">
        <v>10</v>
      </c>
      <c r="J45" s="379">
        <f t="shared" si="1"/>
        <v>100</v>
      </c>
      <c r="K45" s="380" t="s">
        <v>306</v>
      </c>
      <c r="L45" s="381" t="s">
        <v>307</v>
      </c>
      <c r="M45" s="381" t="s">
        <v>259</v>
      </c>
      <c r="N45" s="381"/>
      <c r="O45" s="381" t="s">
        <v>308</v>
      </c>
      <c r="P45" s="381" t="s">
        <v>61</v>
      </c>
      <c r="Q45" s="381" t="s">
        <v>240</v>
      </c>
      <c r="R45" s="381" t="s">
        <v>302</v>
      </c>
      <c r="S45" s="368" t="s">
        <v>308</v>
      </c>
      <c r="T45" s="368" t="s">
        <v>61</v>
      </c>
      <c r="U45" s="368" t="s">
        <v>240</v>
      </c>
      <c r="V45" s="368" t="s">
        <v>302</v>
      </c>
    </row>
    <row r="46" spans="1:22" outlineLevel="1">
      <c r="A46" s="377" t="s">
        <v>172</v>
      </c>
      <c r="B46" s="368" t="s">
        <v>1765</v>
      </c>
      <c r="C46" s="378">
        <v>43708</v>
      </c>
      <c r="D46" s="368" t="s">
        <v>1766</v>
      </c>
      <c r="E46" s="369" t="s">
        <v>1789</v>
      </c>
      <c r="F46" s="370">
        <v>76983</v>
      </c>
      <c r="G46" s="371">
        <v>76.67</v>
      </c>
      <c r="H46" s="368">
        <v>100</v>
      </c>
      <c r="I46" s="368" t="s">
        <v>10</v>
      </c>
      <c r="J46" s="379">
        <f t="shared" si="1"/>
        <v>100</v>
      </c>
      <c r="K46" s="380" t="s">
        <v>306</v>
      </c>
      <c r="L46" s="381" t="s">
        <v>307</v>
      </c>
      <c r="M46" s="381" t="s">
        <v>259</v>
      </c>
      <c r="N46" s="381"/>
      <c r="O46" s="381" t="s">
        <v>308</v>
      </c>
      <c r="P46" s="381" t="s">
        <v>61</v>
      </c>
      <c r="Q46" s="381" t="s">
        <v>240</v>
      </c>
      <c r="R46" s="381" t="s">
        <v>302</v>
      </c>
      <c r="S46" s="368" t="s">
        <v>308</v>
      </c>
      <c r="T46" s="368" t="s">
        <v>61</v>
      </c>
      <c r="U46" s="368" t="s">
        <v>240</v>
      </c>
      <c r="V46" s="368" t="s">
        <v>302</v>
      </c>
    </row>
    <row r="47" spans="1:22" outlineLevel="1">
      <c r="A47" s="377" t="s">
        <v>172</v>
      </c>
      <c r="B47" s="368" t="s">
        <v>1765</v>
      </c>
      <c r="C47" s="378">
        <v>43708</v>
      </c>
      <c r="D47" s="368" t="s">
        <v>1766</v>
      </c>
      <c r="E47" s="369" t="s">
        <v>1781</v>
      </c>
      <c r="F47" s="370">
        <v>76983</v>
      </c>
      <c r="G47" s="371">
        <v>55.97</v>
      </c>
      <c r="H47" s="368">
        <v>73</v>
      </c>
      <c r="I47" s="368" t="s">
        <v>10</v>
      </c>
      <c r="J47" s="379">
        <f t="shared" si="1"/>
        <v>73</v>
      </c>
      <c r="K47" s="380" t="s">
        <v>306</v>
      </c>
      <c r="L47" s="381" t="s">
        <v>307</v>
      </c>
      <c r="M47" s="381" t="s">
        <v>259</v>
      </c>
      <c r="N47" s="381"/>
      <c r="O47" s="381" t="s">
        <v>308</v>
      </c>
      <c r="P47" s="381" t="s">
        <v>61</v>
      </c>
      <c r="Q47" s="381" t="s">
        <v>240</v>
      </c>
      <c r="R47" s="381" t="s">
        <v>302</v>
      </c>
      <c r="S47" s="368" t="s">
        <v>308</v>
      </c>
      <c r="T47" s="368" t="s">
        <v>61</v>
      </c>
      <c r="U47" s="368" t="s">
        <v>240</v>
      </c>
      <c r="V47" s="368" t="s">
        <v>302</v>
      </c>
    </row>
    <row r="48" spans="1:22" outlineLevel="1">
      <c r="A48" s="377" t="s">
        <v>172</v>
      </c>
      <c r="B48" s="368" t="s">
        <v>1765</v>
      </c>
      <c r="C48" s="378">
        <v>43708</v>
      </c>
      <c r="D48" s="368" t="s">
        <v>1766</v>
      </c>
      <c r="E48" s="369" t="s">
        <v>1790</v>
      </c>
      <c r="F48" s="370">
        <v>76983</v>
      </c>
      <c r="G48" s="371">
        <v>797.39</v>
      </c>
      <c r="H48" s="368">
        <v>1040</v>
      </c>
      <c r="I48" s="368" t="s">
        <v>10</v>
      </c>
      <c r="J48" s="379">
        <f t="shared" si="1"/>
        <v>1040</v>
      </c>
      <c r="K48" s="380" t="s">
        <v>306</v>
      </c>
      <c r="L48" s="381" t="s">
        <v>307</v>
      </c>
      <c r="M48" s="381" t="s">
        <v>259</v>
      </c>
      <c r="N48" s="381"/>
      <c r="O48" s="381" t="s">
        <v>308</v>
      </c>
      <c r="P48" s="381" t="s">
        <v>61</v>
      </c>
      <c r="Q48" s="381" t="s">
        <v>240</v>
      </c>
      <c r="R48" s="381" t="s">
        <v>302</v>
      </c>
      <c r="S48" s="368" t="s">
        <v>308</v>
      </c>
      <c r="T48" s="368" t="s">
        <v>61</v>
      </c>
      <c r="U48" s="368" t="s">
        <v>240</v>
      </c>
      <c r="V48" s="368" t="s">
        <v>302</v>
      </c>
    </row>
    <row r="49" spans="1:22" outlineLevel="1">
      <c r="A49" s="377" t="s">
        <v>172</v>
      </c>
      <c r="B49" s="368" t="s">
        <v>1765</v>
      </c>
      <c r="C49" s="378">
        <v>43708</v>
      </c>
      <c r="D49" s="368" t="s">
        <v>1766</v>
      </c>
      <c r="E49" s="369" t="s">
        <v>1791</v>
      </c>
      <c r="F49" s="370">
        <v>76983</v>
      </c>
      <c r="G49" s="371">
        <v>889.4</v>
      </c>
      <c r="H49" s="368">
        <v>1160</v>
      </c>
      <c r="I49" s="368" t="s">
        <v>10</v>
      </c>
      <c r="J49" s="379">
        <f t="shared" si="1"/>
        <v>1160</v>
      </c>
      <c r="K49" s="380" t="s">
        <v>306</v>
      </c>
      <c r="L49" s="381" t="s">
        <v>307</v>
      </c>
      <c r="M49" s="381" t="s">
        <v>259</v>
      </c>
      <c r="N49" s="381"/>
      <c r="O49" s="381" t="s">
        <v>308</v>
      </c>
      <c r="P49" s="381" t="s">
        <v>61</v>
      </c>
      <c r="Q49" s="381" t="s">
        <v>240</v>
      </c>
      <c r="R49" s="381" t="s">
        <v>302</v>
      </c>
      <c r="S49" s="368" t="s">
        <v>308</v>
      </c>
      <c r="T49" s="368" t="s">
        <v>61</v>
      </c>
      <c r="U49" s="368" t="s">
        <v>240</v>
      </c>
      <c r="V49" s="368" t="s">
        <v>302</v>
      </c>
    </row>
    <row r="50" spans="1:22" outlineLevel="1">
      <c r="A50" s="377" t="s">
        <v>172</v>
      </c>
      <c r="B50" s="368" t="s">
        <v>1765</v>
      </c>
      <c r="C50" s="378">
        <v>43708</v>
      </c>
      <c r="D50" s="368" t="s">
        <v>1766</v>
      </c>
      <c r="E50" s="369" t="s">
        <v>1792</v>
      </c>
      <c r="F50" s="370">
        <v>76983</v>
      </c>
      <c r="G50" s="371">
        <v>1150.0899999999999</v>
      </c>
      <c r="H50" s="368">
        <v>1500</v>
      </c>
      <c r="I50" s="368" t="s">
        <v>10</v>
      </c>
      <c r="J50" s="379">
        <f t="shared" si="1"/>
        <v>1500</v>
      </c>
      <c r="K50" s="380" t="s">
        <v>306</v>
      </c>
      <c r="L50" s="381" t="s">
        <v>307</v>
      </c>
      <c r="M50" s="381" t="s">
        <v>259</v>
      </c>
      <c r="N50" s="381"/>
      <c r="O50" s="381" t="s">
        <v>308</v>
      </c>
      <c r="P50" s="381" t="s">
        <v>61</v>
      </c>
      <c r="Q50" s="381" t="s">
        <v>240</v>
      </c>
      <c r="R50" s="381" t="s">
        <v>302</v>
      </c>
      <c r="S50" s="368" t="s">
        <v>308</v>
      </c>
      <c r="T50" s="368" t="s">
        <v>61</v>
      </c>
      <c r="U50" s="368" t="s">
        <v>240</v>
      </c>
      <c r="V50" s="368" t="s">
        <v>302</v>
      </c>
    </row>
    <row r="51" spans="1:22" outlineLevel="1">
      <c r="A51" s="377" t="s">
        <v>172</v>
      </c>
      <c r="B51" s="368" t="s">
        <v>1765</v>
      </c>
      <c r="C51" s="378">
        <v>43708</v>
      </c>
      <c r="D51" s="368" t="s">
        <v>1766</v>
      </c>
      <c r="E51" s="369" t="s">
        <v>1793</v>
      </c>
      <c r="F51" s="370">
        <v>76983</v>
      </c>
      <c r="G51" s="371">
        <v>2185.16</v>
      </c>
      <c r="H51" s="368">
        <v>2850</v>
      </c>
      <c r="I51" s="368" t="s">
        <v>10</v>
      </c>
      <c r="J51" s="379">
        <f t="shared" si="1"/>
        <v>2850</v>
      </c>
      <c r="K51" s="380" t="s">
        <v>306</v>
      </c>
      <c r="L51" s="381" t="s">
        <v>307</v>
      </c>
      <c r="M51" s="381" t="s">
        <v>259</v>
      </c>
      <c r="N51" s="381"/>
      <c r="O51" s="381" t="s">
        <v>308</v>
      </c>
      <c r="P51" s="381" t="s">
        <v>61</v>
      </c>
      <c r="Q51" s="381" t="s">
        <v>240</v>
      </c>
      <c r="R51" s="381" t="s">
        <v>302</v>
      </c>
      <c r="S51" s="368" t="s">
        <v>308</v>
      </c>
      <c r="T51" s="368" t="s">
        <v>61</v>
      </c>
      <c r="U51" s="368" t="s">
        <v>240</v>
      </c>
      <c r="V51" s="368" t="s">
        <v>302</v>
      </c>
    </row>
    <row r="52" spans="1:22" outlineLevel="1">
      <c r="A52" s="377" t="s">
        <v>172</v>
      </c>
      <c r="B52" s="368" t="s">
        <v>1765</v>
      </c>
      <c r="C52" s="378">
        <v>43708</v>
      </c>
      <c r="D52" s="368" t="s">
        <v>1766</v>
      </c>
      <c r="E52" s="369" t="s">
        <v>1779</v>
      </c>
      <c r="F52" s="370">
        <v>76983</v>
      </c>
      <c r="G52" s="371">
        <v>2208.16</v>
      </c>
      <c r="H52" s="368">
        <v>2880</v>
      </c>
      <c r="I52" s="368" t="s">
        <v>10</v>
      </c>
      <c r="J52" s="379">
        <f t="shared" si="1"/>
        <v>2880</v>
      </c>
      <c r="K52" s="380" t="s">
        <v>306</v>
      </c>
      <c r="L52" s="381" t="s">
        <v>307</v>
      </c>
      <c r="M52" s="381" t="s">
        <v>259</v>
      </c>
      <c r="N52" s="381"/>
      <c r="O52" s="381" t="s">
        <v>308</v>
      </c>
      <c r="P52" s="381" t="s">
        <v>61</v>
      </c>
      <c r="Q52" s="381" t="s">
        <v>240</v>
      </c>
      <c r="R52" s="381" t="s">
        <v>302</v>
      </c>
      <c r="S52" s="368" t="s">
        <v>308</v>
      </c>
      <c r="T52" s="368" t="s">
        <v>61</v>
      </c>
      <c r="U52" s="368" t="s">
        <v>240</v>
      </c>
      <c r="V52" s="368" t="s">
        <v>302</v>
      </c>
    </row>
    <row r="53" spans="1:22" outlineLevel="1">
      <c r="A53" s="377" t="s">
        <v>172</v>
      </c>
      <c r="B53" s="368" t="s">
        <v>1765</v>
      </c>
      <c r="C53" s="378">
        <v>43708</v>
      </c>
      <c r="D53" s="368" t="s">
        <v>1766</v>
      </c>
      <c r="E53" s="369" t="s">
        <v>1794</v>
      </c>
      <c r="F53" s="370">
        <v>76983</v>
      </c>
      <c r="G53" s="371">
        <v>575.04</v>
      </c>
      <c r="H53" s="368">
        <v>750</v>
      </c>
      <c r="I53" s="368" t="s">
        <v>10</v>
      </c>
      <c r="J53" s="379">
        <f t="shared" si="1"/>
        <v>750</v>
      </c>
      <c r="K53" s="380" t="s">
        <v>306</v>
      </c>
      <c r="L53" s="381" t="s">
        <v>307</v>
      </c>
      <c r="M53" s="381" t="s">
        <v>259</v>
      </c>
      <c r="N53" s="381"/>
      <c r="O53" s="381" t="s">
        <v>308</v>
      </c>
      <c r="P53" s="381" t="s">
        <v>61</v>
      </c>
      <c r="Q53" s="381" t="s">
        <v>240</v>
      </c>
      <c r="R53" s="381" t="s">
        <v>302</v>
      </c>
      <c r="S53" s="368" t="s">
        <v>308</v>
      </c>
      <c r="T53" s="368" t="s">
        <v>61</v>
      </c>
      <c r="U53" s="368" t="s">
        <v>240</v>
      </c>
      <c r="V53" s="368" t="s">
        <v>302</v>
      </c>
    </row>
    <row r="54" spans="1:22" outlineLevel="1">
      <c r="A54" s="377" t="s">
        <v>172</v>
      </c>
      <c r="B54" s="368" t="s">
        <v>1765</v>
      </c>
      <c r="C54" s="378">
        <v>43708</v>
      </c>
      <c r="D54" s="368" t="s">
        <v>1766</v>
      </c>
      <c r="E54" s="369" t="s">
        <v>1795</v>
      </c>
      <c r="F54" s="370">
        <v>76983</v>
      </c>
      <c r="G54" s="371">
        <v>107.34</v>
      </c>
      <c r="H54" s="368">
        <v>140</v>
      </c>
      <c r="I54" s="368" t="s">
        <v>10</v>
      </c>
      <c r="J54" s="379">
        <f t="shared" si="1"/>
        <v>140</v>
      </c>
      <c r="K54" s="380" t="s">
        <v>306</v>
      </c>
      <c r="L54" s="381" t="s">
        <v>307</v>
      </c>
      <c r="M54" s="381" t="s">
        <v>259</v>
      </c>
      <c r="N54" s="381"/>
      <c r="O54" s="381" t="s">
        <v>308</v>
      </c>
      <c r="P54" s="381" t="s">
        <v>61</v>
      </c>
      <c r="Q54" s="381" t="s">
        <v>240</v>
      </c>
      <c r="R54" s="381" t="s">
        <v>302</v>
      </c>
      <c r="S54" s="368" t="s">
        <v>308</v>
      </c>
      <c r="T54" s="368" t="s">
        <v>61</v>
      </c>
      <c r="U54" s="368" t="s">
        <v>240</v>
      </c>
      <c r="V54" s="368" t="s">
        <v>302</v>
      </c>
    </row>
    <row r="55" spans="1:22" outlineLevel="1">
      <c r="A55" s="377" t="s">
        <v>172</v>
      </c>
      <c r="B55" s="368" t="s">
        <v>1765</v>
      </c>
      <c r="C55" s="378">
        <v>43708</v>
      </c>
      <c r="D55" s="368" t="s">
        <v>1766</v>
      </c>
      <c r="E55" s="369" t="s">
        <v>1796</v>
      </c>
      <c r="F55" s="370">
        <v>76983</v>
      </c>
      <c r="G55" s="371">
        <v>575.04</v>
      </c>
      <c r="H55" s="368">
        <v>750</v>
      </c>
      <c r="I55" s="368" t="s">
        <v>10</v>
      </c>
      <c r="J55" s="379">
        <f t="shared" si="1"/>
        <v>750</v>
      </c>
      <c r="K55" s="380" t="s">
        <v>306</v>
      </c>
      <c r="L55" s="381" t="s">
        <v>307</v>
      </c>
      <c r="M55" s="381" t="s">
        <v>259</v>
      </c>
      <c r="N55" s="381"/>
      <c r="O55" s="381" t="s">
        <v>308</v>
      </c>
      <c r="P55" s="381" t="s">
        <v>61</v>
      </c>
      <c r="Q55" s="381" t="s">
        <v>240</v>
      </c>
      <c r="R55" s="381" t="s">
        <v>302</v>
      </c>
      <c r="S55" s="368" t="s">
        <v>308</v>
      </c>
      <c r="T55" s="368" t="s">
        <v>61</v>
      </c>
      <c r="U55" s="368" t="s">
        <v>240</v>
      </c>
      <c r="V55" s="368" t="s">
        <v>302</v>
      </c>
    </row>
    <row r="56" spans="1:22" outlineLevel="1">
      <c r="A56" s="377" t="s">
        <v>172</v>
      </c>
      <c r="B56" s="368" t="s">
        <v>1765</v>
      </c>
      <c r="C56" s="378">
        <v>43708</v>
      </c>
      <c r="D56" s="368" t="s">
        <v>1766</v>
      </c>
      <c r="E56" s="369" t="s">
        <v>1797</v>
      </c>
      <c r="F56" s="370">
        <v>76983</v>
      </c>
      <c r="G56" s="371">
        <v>1770.36</v>
      </c>
      <c r="H56" s="368">
        <v>2309</v>
      </c>
      <c r="I56" s="368" t="s">
        <v>10</v>
      </c>
      <c r="J56" s="379">
        <f t="shared" si="1"/>
        <v>2309</v>
      </c>
      <c r="K56" s="380" t="s">
        <v>306</v>
      </c>
      <c r="L56" s="381" t="s">
        <v>307</v>
      </c>
      <c r="M56" s="381" t="s">
        <v>259</v>
      </c>
      <c r="N56" s="381"/>
      <c r="O56" s="381" t="s">
        <v>308</v>
      </c>
      <c r="P56" s="381" t="s">
        <v>61</v>
      </c>
      <c r="Q56" s="381" t="s">
        <v>240</v>
      </c>
      <c r="R56" s="381" t="s">
        <v>302</v>
      </c>
      <c r="S56" s="368" t="s">
        <v>308</v>
      </c>
      <c r="T56" s="368" t="s">
        <v>61</v>
      </c>
      <c r="U56" s="368" t="s">
        <v>240</v>
      </c>
      <c r="V56" s="368" t="s">
        <v>302</v>
      </c>
    </row>
    <row r="57" spans="1:22" outlineLevel="1">
      <c r="A57" s="377" t="s">
        <v>172</v>
      </c>
      <c r="B57" s="368" t="s">
        <v>1765</v>
      </c>
      <c r="C57" s="378">
        <v>43708</v>
      </c>
      <c r="D57" s="368" t="s">
        <v>1766</v>
      </c>
      <c r="E57" s="369" t="s">
        <v>1798</v>
      </c>
      <c r="F57" s="370">
        <v>76983</v>
      </c>
      <c r="G57" s="371">
        <v>1257.43</v>
      </c>
      <c r="H57" s="368">
        <v>1640</v>
      </c>
      <c r="I57" s="368" t="s">
        <v>10</v>
      </c>
      <c r="J57" s="379">
        <f t="shared" si="1"/>
        <v>1640</v>
      </c>
      <c r="K57" s="380" t="s">
        <v>306</v>
      </c>
      <c r="L57" s="381" t="s">
        <v>307</v>
      </c>
      <c r="M57" s="381" t="s">
        <v>259</v>
      </c>
      <c r="N57" s="381"/>
      <c r="O57" s="381" t="s">
        <v>308</v>
      </c>
      <c r="P57" s="381" t="s">
        <v>61</v>
      </c>
      <c r="Q57" s="381" t="s">
        <v>240</v>
      </c>
      <c r="R57" s="381" t="s">
        <v>302</v>
      </c>
      <c r="S57" s="368" t="s">
        <v>308</v>
      </c>
      <c r="T57" s="368" t="s">
        <v>61</v>
      </c>
      <c r="U57" s="368" t="s">
        <v>240</v>
      </c>
      <c r="V57" s="368" t="s">
        <v>302</v>
      </c>
    </row>
    <row r="58" spans="1:22" outlineLevel="1">
      <c r="A58" s="377" t="s">
        <v>172</v>
      </c>
      <c r="B58" s="368" t="s">
        <v>1765</v>
      </c>
      <c r="C58" s="378">
        <v>43708</v>
      </c>
      <c r="D58" s="368" t="s">
        <v>1766</v>
      </c>
      <c r="E58" s="369" t="s">
        <v>1780</v>
      </c>
      <c r="F58" s="370">
        <v>76983</v>
      </c>
      <c r="G58" s="371">
        <v>115.01</v>
      </c>
      <c r="H58" s="368">
        <v>150</v>
      </c>
      <c r="I58" s="368" t="s">
        <v>10</v>
      </c>
      <c r="J58" s="379">
        <f t="shared" si="1"/>
        <v>150</v>
      </c>
      <c r="K58" s="380" t="s">
        <v>306</v>
      </c>
      <c r="L58" s="381" t="s">
        <v>307</v>
      </c>
      <c r="M58" s="381" t="s">
        <v>259</v>
      </c>
      <c r="N58" s="381"/>
      <c r="O58" s="381" t="s">
        <v>308</v>
      </c>
      <c r="P58" s="381" t="s">
        <v>61</v>
      </c>
      <c r="Q58" s="381" t="s">
        <v>240</v>
      </c>
      <c r="R58" s="381" t="s">
        <v>302</v>
      </c>
      <c r="S58" s="368" t="s">
        <v>308</v>
      </c>
      <c r="T58" s="368" t="s">
        <v>61</v>
      </c>
      <c r="U58" s="368" t="s">
        <v>240</v>
      </c>
      <c r="V58" s="368" t="s">
        <v>302</v>
      </c>
    </row>
    <row r="59" spans="1:22" outlineLevel="1">
      <c r="A59" s="377" t="s">
        <v>172</v>
      </c>
      <c r="B59" s="368" t="s">
        <v>1765</v>
      </c>
      <c r="C59" s="378">
        <v>43708</v>
      </c>
      <c r="D59" s="368" t="s">
        <v>1766</v>
      </c>
      <c r="E59" s="369" t="s">
        <v>1793</v>
      </c>
      <c r="F59" s="370">
        <v>76983</v>
      </c>
      <c r="G59" s="371">
        <v>2760.2</v>
      </c>
      <c r="H59" s="368">
        <v>3600</v>
      </c>
      <c r="I59" s="368" t="s">
        <v>10</v>
      </c>
      <c r="J59" s="379">
        <f t="shared" si="1"/>
        <v>3600</v>
      </c>
      <c r="K59" s="380" t="s">
        <v>306</v>
      </c>
      <c r="L59" s="381" t="s">
        <v>307</v>
      </c>
      <c r="M59" s="381" t="s">
        <v>259</v>
      </c>
      <c r="N59" s="381"/>
      <c r="O59" s="381" t="s">
        <v>308</v>
      </c>
      <c r="P59" s="381" t="s">
        <v>61</v>
      </c>
      <c r="Q59" s="381" t="s">
        <v>240</v>
      </c>
      <c r="R59" s="381" t="s">
        <v>302</v>
      </c>
      <c r="S59" s="368" t="s">
        <v>308</v>
      </c>
      <c r="T59" s="368" t="s">
        <v>61</v>
      </c>
      <c r="U59" s="368" t="s">
        <v>240</v>
      </c>
      <c r="V59" s="368" t="s">
        <v>302</v>
      </c>
    </row>
    <row r="60" spans="1:22" outlineLevel="1">
      <c r="A60" s="377" t="s">
        <v>172</v>
      </c>
      <c r="B60" s="368" t="s">
        <v>1765</v>
      </c>
      <c r="C60" s="378">
        <v>43708</v>
      </c>
      <c r="D60" s="368" t="s">
        <v>1766</v>
      </c>
      <c r="E60" s="369" t="s">
        <v>1781</v>
      </c>
      <c r="F60" s="370">
        <v>76983</v>
      </c>
      <c r="G60" s="371">
        <v>75.14</v>
      </c>
      <c r="H60" s="368">
        <v>98</v>
      </c>
      <c r="I60" s="368" t="s">
        <v>10</v>
      </c>
      <c r="J60" s="379">
        <f t="shared" si="1"/>
        <v>98</v>
      </c>
      <c r="K60" s="380" t="s">
        <v>306</v>
      </c>
      <c r="L60" s="381" t="s">
        <v>307</v>
      </c>
      <c r="M60" s="381" t="s">
        <v>259</v>
      </c>
      <c r="N60" s="381"/>
      <c r="O60" s="381" t="s">
        <v>308</v>
      </c>
      <c r="P60" s="381" t="s">
        <v>61</v>
      </c>
      <c r="Q60" s="381" t="s">
        <v>240</v>
      </c>
      <c r="R60" s="381" t="s">
        <v>302</v>
      </c>
      <c r="S60" s="368" t="s">
        <v>308</v>
      </c>
      <c r="T60" s="368" t="s">
        <v>61</v>
      </c>
      <c r="U60" s="368" t="s">
        <v>240</v>
      </c>
      <c r="V60" s="368" t="s">
        <v>302</v>
      </c>
    </row>
    <row r="61" spans="1:22" outlineLevel="1">
      <c r="A61" s="377" t="s">
        <v>172</v>
      </c>
      <c r="B61" s="368" t="s">
        <v>1765</v>
      </c>
      <c r="C61" s="378">
        <v>43708</v>
      </c>
      <c r="D61" s="368" t="s">
        <v>1766</v>
      </c>
      <c r="E61" s="369" t="s">
        <v>836</v>
      </c>
      <c r="F61" s="370">
        <v>76983</v>
      </c>
      <c r="G61" s="371">
        <v>92.01</v>
      </c>
      <c r="H61" s="368">
        <v>120</v>
      </c>
      <c r="I61" s="368" t="s">
        <v>10</v>
      </c>
      <c r="J61" s="379">
        <f t="shared" si="1"/>
        <v>120</v>
      </c>
      <c r="K61" s="380" t="s">
        <v>306</v>
      </c>
      <c r="L61" s="381" t="s">
        <v>307</v>
      </c>
      <c r="M61" s="381" t="s">
        <v>259</v>
      </c>
      <c r="N61" s="381"/>
      <c r="O61" s="381" t="s">
        <v>308</v>
      </c>
      <c r="P61" s="381" t="s">
        <v>61</v>
      </c>
      <c r="Q61" s="381" t="s">
        <v>240</v>
      </c>
      <c r="R61" s="381" t="s">
        <v>302</v>
      </c>
      <c r="S61" s="368" t="s">
        <v>308</v>
      </c>
      <c r="T61" s="368" t="s">
        <v>61</v>
      </c>
      <c r="U61" s="368" t="s">
        <v>240</v>
      </c>
      <c r="V61" s="368" t="s">
        <v>302</v>
      </c>
    </row>
    <row r="62" spans="1:22" outlineLevel="1">
      <c r="A62" s="377" t="s">
        <v>172</v>
      </c>
      <c r="B62" s="368" t="s">
        <v>1765</v>
      </c>
      <c r="C62" s="378">
        <v>43708</v>
      </c>
      <c r="D62" s="368" t="s">
        <v>1766</v>
      </c>
      <c r="E62" s="369" t="s">
        <v>1799</v>
      </c>
      <c r="F62" s="370">
        <v>76983</v>
      </c>
      <c r="G62" s="371">
        <v>2070.15</v>
      </c>
      <c r="H62" s="368">
        <v>2700</v>
      </c>
      <c r="I62" s="368" t="s">
        <v>10</v>
      </c>
      <c r="J62" s="379">
        <f t="shared" si="1"/>
        <v>2700</v>
      </c>
      <c r="K62" s="380" t="s">
        <v>306</v>
      </c>
      <c r="L62" s="381" t="s">
        <v>307</v>
      </c>
      <c r="M62" s="381" t="s">
        <v>259</v>
      </c>
      <c r="N62" s="381"/>
      <c r="O62" s="381" t="s">
        <v>308</v>
      </c>
      <c r="P62" s="381" t="s">
        <v>61</v>
      </c>
      <c r="Q62" s="381" t="s">
        <v>240</v>
      </c>
      <c r="R62" s="381" t="s">
        <v>302</v>
      </c>
      <c r="S62" s="368" t="s">
        <v>308</v>
      </c>
      <c r="T62" s="368" t="s">
        <v>61</v>
      </c>
      <c r="U62" s="368" t="s">
        <v>240</v>
      </c>
      <c r="V62" s="368" t="s">
        <v>302</v>
      </c>
    </row>
    <row r="63" spans="1:22" outlineLevel="1">
      <c r="A63" s="377" t="s">
        <v>172</v>
      </c>
      <c r="B63" s="368" t="s">
        <v>1765</v>
      </c>
      <c r="C63" s="378">
        <v>43708</v>
      </c>
      <c r="D63" s="368" t="s">
        <v>1766</v>
      </c>
      <c r="E63" s="369" t="s">
        <v>1259</v>
      </c>
      <c r="F63" s="370">
        <v>76983</v>
      </c>
      <c r="G63" s="371">
        <v>191.68</v>
      </c>
      <c r="H63" s="368">
        <v>250</v>
      </c>
      <c r="I63" s="368" t="s">
        <v>10</v>
      </c>
      <c r="J63" s="379">
        <f t="shared" si="1"/>
        <v>250</v>
      </c>
      <c r="K63" s="380" t="s">
        <v>306</v>
      </c>
      <c r="L63" s="381" t="s">
        <v>307</v>
      </c>
      <c r="M63" s="381" t="s">
        <v>259</v>
      </c>
      <c r="N63" s="381"/>
      <c r="O63" s="381" t="s">
        <v>308</v>
      </c>
      <c r="P63" s="381" t="s">
        <v>61</v>
      </c>
      <c r="Q63" s="381" t="s">
        <v>240</v>
      </c>
      <c r="R63" s="381" t="s">
        <v>302</v>
      </c>
      <c r="S63" s="368" t="s">
        <v>308</v>
      </c>
      <c r="T63" s="368" t="s">
        <v>61</v>
      </c>
      <c r="U63" s="368" t="s">
        <v>240</v>
      </c>
      <c r="V63" s="368" t="s">
        <v>302</v>
      </c>
    </row>
    <row r="64" spans="1:22" outlineLevel="1">
      <c r="A64" s="377" t="s">
        <v>172</v>
      </c>
      <c r="B64" s="368" t="s">
        <v>1765</v>
      </c>
      <c r="C64" s="378">
        <v>43708</v>
      </c>
      <c r="D64" s="368" t="s">
        <v>1766</v>
      </c>
      <c r="E64" s="369" t="s">
        <v>1800</v>
      </c>
      <c r="F64" s="370">
        <v>76983</v>
      </c>
      <c r="G64" s="371">
        <v>76.67</v>
      </c>
      <c r="H64" s="368">
        <v>100</v>
      </c>
      <c r="I64" s="368" t="s">
        <v>10</v>
      </c>
      <c r="J64" s="379">
        <f t="shared" si="1"/>
        <v>100</v>
      </c>
      <c r="K64" s="380" t="s">
        <v>306</v>
      </c>
      <c r="L64" s="381" t="s">
        <v>307</v>
      </c>
      <c r="M64" s="381" t="s">
        <v>259</v>
      </c>
      <c r="N64" s="381"/>
      <c r="O64" s="381" t="s">
        <v>308</v>
      </c>
      <c r="P64" s="381" t="s">
        <v>61</v>
      </c>
      <c r="Q64" s="381" t="s">
        <v>240</v>
      </c>
      <c r="R64" s="381" t="s">
        <v>302</v>
      </c>
      <c r="S64" s="368" t="s">
        <v>308</v>
      </c>
      <c r="T64" s="368" t="s">
        <v>61</v>
      </c>
      <c r="U64" s="368" t="s">
        <v>240</v>
      </c>
      <c r="V64" s="368" t="s">
        <v>302</v>
      </c>
    </row>
    <row r="65" spans="1:22" outlineLevel="1">
      <c r="A65" s="377" t="s">
        <v>172</v>
      </c>
      <c r="B65" s="368" t="s">
        <v>1765</v>
      </c>
      <c r="C65" s="378">
        <v>43708</v>
      </c>
      <c r="D65" s="368" t="s">
        <v>1766</v>
      </c>
      <c r="E65" s="369" t="s">
        <v>1282</v>
      </c>
      <c r="F65" s="370">
        <v>76983</v>
      </c>
      <c r="G65" s="371">
        <v>690.05</v>
      </c>
      <c r="H65" s="368">
        <v>900</v>
      </c>
      <c r="I65" s="368" t="s">
        <v>10</v>
      </c>
      <c r="J65" s="379">
        <f t="shared" si="1"/>
        <v>900</v>
      </c>
      <c r="K65" s="380" t="s">
        <v>306</v>
      </c>
      <c r="L65" s="381" t="s">
        <v>307</v>
      </c>
      <c r="M65" s="381" t="s">
        <v>259</v>
      </c>
      <c r="N65" s="381"/>
      <c r="O65" s="381" t="s">
        <v>308</v>
      </c>
      <c r="P65" s="381" t="s">
        <v>61</v>
      </c>
      <c r="Q65" s="381" t="s">
        <v>240</v>
      </c>
      <c r="R65" s="381" t="s">
        <v>302</v>
      </c>
      <c r="S65" s="368" t="s">
        <v>308</v>
      </c>
      <c r="T65" s="368" t="s">
        <v>61</v>
      </c>
      <c r="U65" s="368" t="s">
        <v>240</v>
      </c>
      <c r="V65" s="368" t="s">
        <v>302</v>
      </c>
    </row>
    <row r="66" spans="1:22" outlineLevel="1">
      <c r="A66" s="377" t="s">
        <v>172</v>
      </c>
      <c r="B66" s="368" t="s">
        <v>1765</v>
      </c>
      <c r="C66" s="378">
        <v>43708</v>
      </c>
      <c r="D66" s="368" t="s">
        <v>1766</v>
      </c>
      <c r="E66" s="369" t="s">
        <v>1801</v>
      </c>
      <c r="F66" s="370">
        <v>76983</v>
      </c>
      <c r="G66" s="371">
        <v>460.03</v>
      </c>
      <c r="H66" s="368">
        <v>600</v>
      </c>
      <c r="I66" s="368" t="s">
        <v>10</v>
      </c>
      <c r="J66" s="379">
        <f t="shared" si="1"/>
        <v>600</v>
      </c>
      <c r="K66" s="380" t="s">
        <v>306</v>
      </c>
      <c r="L66" s="381" t="s">
        <v>307</v>
      </c>
      <c r="M66" s="381" t="s">
        <v>259</v>
      </c>
      <c r="N66" s="381"/>
      <c r="O66" s="381" t="s">
        <v>308</v>
      </c>
      <c r="P66" s="381" t="s">
        <v>61</v>
      </c>
      <c r="Q66" s="381" t="s">
        <v>240</v>
      </c>
      <c r="R66" s="381" t="s">
        <v>302</v>
      </c>
      <c r="S66" s="368" t="s">
        <v>308</v>
      </c>
      <c r="T66" s="368" t="s">
        <v>61</v>
      </c>
      <c r="U66" s="368" t="s">
        <v>240</v>
      </c>
      <c r="V66" s="368" t="s">
        <v>302</v>
      </c>
    </row>
    <row r="67" spans="1:22" outlineLevel="1">
      <c r="A67" s="377" t="s">
        <v>172</v>
      </c>
      <c r="B67" s="368" t="s">
        <v>1765</v>
      </c>
      <c r="C67" s="378">
        <v>43708</v>
      </c>
      <c r="D67" s="368" t="s">
        <v>1766</v>
      </c>
      <c r="E67" s="369" t="s">
        <v>1802</v>
      </c>
      <c r="F67" s="370">
        <v>76983</v>
      </c>
      <c r="G67" s="371">
        <v>184.01</v>
      </c>
      <c r="H67" s="368">
        <v>240</v>
      </c>
      <c r="I67" s="368" t="s">
        <v>10</v>
      </c>
      <c r="J67" s="379">
        <f t="shared" si="1"/>
        <v>240</v>
      </c>
      <c r="K67" s="380" t="s">
        <v>306</v>
      </c>
      <c r="L67" s="381" t="s">
        <v>307</v>
      </c>
      <c r="M67" s="381" t="s">
        <v>259</v>
      </c>
      <c r="N67" s="381"/>
      <c r="O67" s="381" t="s">
        <v>308</v>
      </c>
      <c r="P67" s="381" t="s">
        <v>61</v>
      </c>
      <c r="Q67" s="381" t="s">
        <v>240</v>
      </c>
      <c r="R67" s="381" t="s">
        <v>302</v>
      </c>
      <c r="S67" s="368" t="s">
        <v>308</v>
      </c>
      <c r="T67" s="368" t="s">
        <v>61</v>
      </c>
      <c r="U67" s="368" t="s">
        <v>240</v>
      </c>
      <c r="V67" s="368" t="s">
        <v>302</v>
      </c>
    </row>
    <row r="68" spans="1:22" outlineLevel="1">
      <c r="A68" s="377" t="s">
        <v>172</v>
      </c>
      <c r="B68" s="368" t="s">
        <v>1765</v>
      </c>
      <c r="C68" s="378">
        <v>43708</v>
      </c>
      <c r="D68" s="368" t="s">
        <v>1766</v>
      </c>
      <c r="E68" s="369" t="s">
        <v>1803</v>
      </c>
      <c r="F68" s="370">
        <v>76983</v>
      </c>
      <c r="G68" s="371">
        <v>61.34</v>
      </c>
      <c r="H68" s="368">
        <v>80</v>
      </c>
      <c r="I68" s="368" t="s">
        <v>10</v>
      </c>
      <c r="J68" s="379">
        <f t="shared" si="1"/>
        <v>80</v>
      </c>
      <c r="K68" s="380" t="s">
        <v>306</v>
      </c>
      <c r="L68" s="381" t="s">
        <v>307</v>
      </c>
      <c r="M68" s="381" t="s">
        <v>259</v>
      </c>
      <c r="N68" s="381"/>
      <c r="O68" s="381" t="s">
        <v>308</v>
      </c>
      <c r="P68" s="381" t="s">
        <v>61</v>
      </c>
      <c r="Q68" s="381" t="s">
        <v>240</v>
      </c>
      <c r="R68" s="381" t="s">
        <v>302</v>
      </c>
      <c r="S68" s="368" t="s">
        <v>308</v>
      </c>
      <c r="T68" s="368" t="s">
        <v>61</v>
      </c>
      <c r="U68" s="368" t="s">
        <v>240</v>
      </c>
      <c r="V68" s="368" t="s">
        <v>302</v>
      </c>
    </row>
    <row r="69" spans="1:22" outlineLevel="1">
      <c r="A69" s="377" t="s">
        <v>172</v>
      </c>
      <c r="B69" s="368" t="s">
        <v>1765</v>
      </c>
      <c r="C69" s="378">
        <v>43708</v>
      </c>
      <c r="D69" s="368" t="s">
        <v>1766</v>
      </c>
      <c r="E69" s="369" t="s">
        <v>1259</v>
      </c>
      <c r="F69" s="370">
        <v>76983</v>
      </c>
      <c r="G69" s="371">
        <v>153.34</v>
      </c>
      <c r="H69" s="368">
        <v>200</v>
      </c>
      <c r="I69" s="368" t="s">
        <v>10</v>
      </c>
      <c r="J69" s="379">
        <f t="shared" si="1"/>
        <v>200</v>
      </c>
      <c r="K69" s="380" t="s">
        <v>306</v>
      </c>
      <c r="L69" s="381" t="s">
        <v>307</v>
      </c>
      <c r="M69" s="381" t="s">
        <v>259</v>
      </c>
      <c r="N69" s="381"/>
      <c r="O69" s="381" t="s">
        <v>308</v>
      </c>
      <c r="P69" s="381" t="s">
        <v>61</v>
      </c>
      <c r="Q69" s="381" t="s">
        <v>240</v>
      </c>
      <c r="R69" s="381" t="s">
        <v>302</v>
      </c>
      <c r="S69" s="368" t="s">
        <v>308</v>
      </c>
      <c r="T69" s="368" t="s">
        <v>61</v>
      </c>
      <c r="U69" s="368" t="s">
        <v>240</v>
      </c>
      <c r="V69" s="368" t="s">
        <v>302</v>
      </c>
    </row>
    <row r="70" spans="1:22" outlineLevel="1">
      <c r="A70" s="377" t="s">
        <v>172</v>
      </c>
      <c r="B70" s="368" t="s">
        <v>1765</v>
      </c>
      <c r="C70" s="378">
        <v>43708</v>
      </c>
      <c r="D70" s="368" t="s">
        <v>1766</v>
      </c>
      <c r="E70" s="369" t="s">
        <v>1804</v>
      </c>
      <c r="F70" s="370">
        <v>76983</v>
      </c>
      <c r="G70" s="371">
        <v>138.01</v>
      </c>
      <c r="H70" s="368">
        <v>180</v>
      </c>
      <c r="I70" s="368" t="s">
        <v>10</v>
      </c>
      <c r="J70" s="379">
        <f t="shared" si="1"/>
        <v>180</v>
      </c>
      <c r="K70" s="380" t="s">
        <v>306</v>
      </c>
      <c r="L70" s="381" t="s">
        <v>307</v>
      </c>
      <c r="M70" s="381" t="s">
        <v>259</v>
      </c>
      <c r="N70" s="381"/>
      <c r="O70" s="381" t="s">
        <v>308</v>
      </c>
      <c r="P70" s="381" t="s">
        <v>61</v>
      </c>
      <c r="Q70" s="381" t="s">
        <v>240</v>
      </c>
      <c r="R70" s="381" t="s">
        <v>302</v>
      </c>
      <c r="S70" s="368" t="s">
        <v>308</v>
      </c>
      <c r="T70" s="368" t="s">
        <v>61</v>
      </c>
      <c r="U70" s="368" t="s">
        <v>240</v>
      </c>
      <c r="V70" s="368" t="s">
        <v>302</v>
      </c>
    </row>
    <row r="71" spans="1:22" outlineLevel="1">
      <c r="A71" s="377" t="s">
        <v>172</v>
      </c>
      <c r="B71" s="368" t="s">
        <v>1765</v>
      </c>
      <c r="C71" s="378">
        <v>43708</v>
      </c>
      <c r="D71" s="368" t="s">
        <v>1766</v>
      </c>
      <c r="E71" s="369" t="s">
        <v>1805</v>
      </c>
      <c r="F71" s="370">
        <v>76983</v>
      </c>
      <c r="G71" s="371">
        <v>184.01</v>
      </c>
      <c r="H71" s="368">
        <v>240</v>
      </c>
      <c r="I71" s="368" t="s">
        <v>10</v>
      </c>
      <c r="J71" s="379">
        <f t="shared" si="1"/>
        <v>240</v>
      </c>
      <c r="K71" s="380" t="s">
        <v>306</v>
      </c>
      <c r="L71" s="381" t="s">
        <v>307</v>
      </c>
      <c r="M71" s="381" t="s">
        <v>259</v>
      </c>
      <c r="N71" s="381"/>
      <c r="O71" s="381" t="s">
        <v>308</v>
      </c>
      <c r="P71" s="381" t="s">
        <v>61</v>
      </c>
      <c r="Q71" s="381" t="s">
        <v>240</v>
      </c>
      <c r="R71" s="381" t="s">
        <v>302</v>
      </c>
      <c r="S71" s="368" t="s">
        <v>308</v>
      </c>
      <c r="T71" s="368" t="s">
        <v>61</v>
      </c>
      <c r="U71" s="368" t="s">
        <v>240</v>
      </c>
      <c r="V71" s="368" t="s">
        <v>302</v>
      </c>
    </row>
    <row r="72" spans="1:22" outlineLevel="1">
      <c r="A72" s="377" t="s">
        <v>172</v>
      </c>
      <c r="B72" s="368" t="s">
        <v>1765</v>
      </c>
      <c r="C72" s="378">
        <v>43708</v>
      </c>
      <c r="D72" s="368" t="s">
        <v>1766</v>
      </c>
      <c r="E72" s="369" t="s">
        <v>1806</v>
      </c>
      <c r="F72" s="370">
        <v>76983</v>
      </c>
      <c r="G72" s="371">
        <v>230.02</v>
      </c>
      <c r="H72" s="368">
        <v>300</v>
      </c>
      <c r="I72" s="368" t="s">
        <v>10</v>
      </c>
      <c r="J72" s="379">
        <f t="shared" si="1"/>
        <v>300</v>
      </c>
      <c r="K72" s="380" t="s">
        <v>306</v>
      </c>
      <c r="L72" s="381" t="s">
        <v>307</v>
      </c>
      <c r="M72" s="381" t="s">
        <v>259</v>
      </c>
      <c r="N72" s="381"/>
      <c r="O72" s="381" t="s">
        <v>308</v>
      </c>
      <c r="P72" s="381" t="s">
        <v>61</v>
      </c>
      <c r="Q72" s="381" t="s">
        <v>240</v>
      </c>
      <c r="R72" s="381" t="s">
        <v>302</v>
      </c>
      <c r="S72" s="368" t="s">
        <v>308</v>
      </c>
      <c r="T72" s="368" t="s">
        <v>61</v>
      </c>
      <c r="U72" s="368" t="s">
        <v>240</v>
      </c>
      <c r="V72" s="368" t="s">
        <v>302</v>
      </c>
    </row>
    <row r="73" spans="1:22" outlineLevel="1">
      <c r="A73" s="377" t="s">
        <v>172</v>
      </c>
      <c r="B73" s="368" t="s">
        <v>1765</v>
      </c>
      <c r="C73" s="378">
        <v>43708</v>
      </c>
      <c r="D73" s="368" t="s">
        <v>1766</v>
      </c>
      <c r="E73" s="369" t="s">
        <v>1807</v>
      </c>
      <c r="F73" s="370">
        <v>76983</v>
      </c>
      <c r="G73" s="371">
        <v>72.069999999999993</v>
      </c>
      <c r="H73" s="368">
        <v>94</v>
      </c>
      <c r="I73" s="368" t="s">
        <v>10</v>
      </c>
      <c r="J73" s="379">
        <f t="shared" si="1"/>
        <v>94</v>
      </c>
      <c r="K73" s="380" t="s">
        <v>306</v>
      </c>
      <c r="L73" s="381" t="s">
        <v>307</v>
      </c>
      <c r="M73" s="381" t="s">
        <v>259</v>
      </c>
      <c r="N73" s="381"/>
      <c r="O73" s="381" t="s">
        <v>308</v>
      </c>
      <c r="P73" s="381" t="s">
        <v>61</v>
      </c>
      <c r="Q73" s="381" t="s">
        <v>240</v>
      </c>
      <c r="R73" s="381" t="s">
        <v>302</v>
      </c>
      <c r="S73" s="368" t="s">
        <v>308</v>
      </c>
      <c r="T73" s="368" t="s">
        <v>61</v>
      </c>
      <c r="U73" s="368" t="s">
        <v>240</v>
      </c>
      <c r="V73" s="368" t="s">
        <v>302</v>
      </c>
    </row>
    <row r="74" spans="1:22" outlineLevel="1">
      <c r="A74" s="377" t="s">
        <v>172</v>
      </c>
      <c r="B74" s="368" t="s">
        <v>1505</v>
      </c>
      <c r="C74" s="378">
        <v>43738</v>
      </c>
      <c r="D74" s="368" t="s">
        <v>1506</v>
      </c>
      <c r="E74" s="369" t="s">
        <v>1514</v>
      </c>
      <c r="F74" s="370">
        <v>77224</v>
      </c>
      <c r="G74" s="371">
        <v>75.14</v>
      </c>
      <c r="H74" s="368">
        <v>98</v>
      </c>
      <c r="I74" s="368" t="s">
        <v>10</v>
      </c>
      <c r="J74" s="379">
        <f t="shared" si="1"/>
        <v>98</v>
      </c>
      <c r="K74" s="380" t="s">
        <v>306</v>
      </c>
      <c r="L74" s="381" t="s">
        <v>307</v>
      </c>
      <c r="M74" s="381" t="s">
        <v>259</v>
      </c>
      <c r="N74" s="381"/>
      <c r="O74" s="381" t="s">
        <v>308</v>
      </c>
      <c r="P74" s="381" t="s">
        <v>61</v>
      </c>
      <c r="Q74" s="381" t="s">
        <v>240</v>
      </c>
      <c r="R74" s="381" t="s">
        <v>302</v>
      </c>
      <c r="S74" s="368" t="s">
        <v>308</v>
      </c>
      <c r="T74" s="368" t="s">
        <v>61</v>
      </c>
      <c r="U74" s="368" t="s">
        <v>240</v>
      </c>
      <c r="V74" s="368" t="s">
        <v>302</v>
      </c>
    </row>
    <row r="75" spans="1:22" outlineLevel="1">
      <c r="A75" s="377" t="s">
        <v>172</v>
      </c>
      <c r="B75" s="368" t="s">
        <v>1505</v>
      </c>
      <c r="C75" s="378">
        <v>43738</v>
      </c>
      <c r="D75" s="368" t="s">
        <v>1506</v>
      </c>
      <c r="E75" s="369" t="s">
        <v>1515</v>
      </c>
      <c r="F75" s="370">
        <v>77224</v>
      </c>
      <c r="G75" s="371">
        <v>644.04999999999995</v>
      </c>
      <c r="H75" s="368">
        <v>840</v>
      </c>
      <c r="I75" s="368" t="s">
        <v>10</v>
      </c>
      <c r="J75" s="379">
        <f t="shared" si="1"/>
        <v>840</v>
      </c>
      <c r="K75" s="380" t="s">
        <v>306</v>
      </c>
      <c r="L75" s="381" t="s">
        <v>307</v>
      </c>
      <c r="M75" s="381" t="s">
        <v>259</v>
      </c>
      <c r="N75" s="381"/>
      <c r="O75" s="381" t="s">
        <v>308</v>
      </c>
      <c r="P75" s="381" t="s">
        <v>61</v>
      </c>
      <c r="Q75" s="381" t="s">
        <v>240</v>
      </c>
      <c r="R75" s="381" t="s">
        <v>302</v>
      </c>
      <c r="S75" s="368" t="s">
        <v>308</v>
      </c>
      <c r="T75" s="368" t="s">
        <v>61</v>
      </c>
      <c r="U75" s="368" t="s">
        <v>240</v>
      </c>
      <c r="V75" s="368" t="s">
        <v>302</v>
      </c>
    </row>
    <row r="76" spans="1:22" outlineLevel="1">
      <c r="A76" s="377" t="s">
        <v>172</v>
      </c>
      <c r="B76" s="368" t="s">
        <v>1505</v>
      </c>
      <c r="C76" s="378">
        <v>43738</v>
      </c>
      <c r="D76" s="368" t="s">
        <v>1506</v>
      </c>
      <c r="E76" s="369" t="s">
        <v>1516</v>
      </c>
      <c r="F76" s="370">
        <v>77224</v>
      </c>
      <c r="G76" s="371">
        <v>1495.11</v>
      </c>
      <c r="H76" s="368">
        <v>1950</v>
      </c>
      <c r="I76" s="368" t="s">
        <v>10</v>
      </c>
      <c r="J76" s="379">
        <f t="shared" si="1"/>
        <v>1950</v>
      </c>
      <c r="K76" s="380" t="s">
        <v>306</v>
      </c>
      <c r="L76" s="381" t="s">
        <v>307</v>
      </c>
      <c r="M76" s="381" t="s">
        <v>259</v>
      </c>
      <c r="N76" s="381"/>
      <c r="O76" s="381" t="s">
        <v>308</v>
      </c>
      <c r="P76" s="381" t="s">
        <v>61</v>
      </c>
      <c r="Q76" s="381" t="s">
        <v>240</v>
      </c>
      <c r="R76" s="381" t="s">
        <v>302</v>
      </c>
      <c r="S76" s="368" t="s">
        <v>308</v>
      </c>
      <c r="T76" s="368" t="s">
        <v>61</v>
      </c>
      <c r="U76" s="368" t="s">
        <v>240</v>
      </c>
      <c r="V76" s="368" t="s">
        <v>302</v>
      </c>
    </row>
    <row r="77" spans="1:22" outlineLevel="1">
      <c r="A77" s="377" t="s">
        <v>172</v>
      </c>
      <c r="B77" s="368" t="s">
        <v>1505</v>
      </c>
      <c r="C77" s="378">
        <v>43738</v>
      </c>
      <c r="D77" s="368" t="s">
        <v>1506</v>
      </c>
      <c r="E77" s="369" t="s">
        <v>1517</v>
      </c>
      <c r="F77" s="370">
        <v>77224</v>
      </c>
      <c r="G77" s="371">
        <v>547.44000000000005</v>
      </c>
      <c r="H77" s="368">
        <v>714</v>
      </c>
      <c r="I77" s="368" t="s">
        <v>10</v>
      </c>
      <c r="J77" s="379">
        <f t="shared" si="1"/>
        <v>714</v>
      </c>
      <c r="K77" s="380" t="s">
        <v>306</v>
      </c>
      <c r="L77" s="381" t="s">
        <v>307</v>
      </c>
      <c r="M77" s="381" t="s">
        <v>259</v>
      </c>
      <c r="N77" s="381"/>
      <c r="O77" s="381" t="s">
        <v>308</v>
      </c>
      <c r="P77" s="381" t="s">
        <v>61</v>
      </c>
      <c r="Q77" s="381" t="s">
        <v>240</v>
      </c>
      <c r="R77" s="381" t="s">
        <v>302</v>
      </c>
      <c r="S77" s="368" t="s">
        <v>308</v>
      </c>
      <c r="T77" s="368" t="s">
        <v>61</v>
      </c>
      <c r="U77" s="368" t="s">
        <v>240</v>
      </c>
      <c r="V77" s="368" t="s">
        <v>302</v>
      </c>
    </row>
    <row r="78" spans="1:22" outlineLevel="1">
      <c r="A78" s="377" t="s">
        <v>172</v>
      </c>
      <c r="B78" s="368" t="s">
        <v>1505</v>
      </c>
      <c r="C78" s="378">
        <v>43738</v>
      </c>
      <c r="D78" s="368" t="s">
        <v>1506</v>
      </c>
      <c r="E78" s="369" t="s">
        <v>1518</v>
      </c>
      <c r="F78" s="370">
        <v>77224</v>
      </c>
      <c r="G78" s="371">
        <v>417.1</v>
      </c>
      <c r="H78" s="368">
        <v>544</v>
      </c>
      <c r="I78" s="368" t="s">
        <v>10</v>
      </c>
      <c r="J78" s="379">
        <f t="shared" si="1"/>
        <v>544</v>
      </c>
      <c r="K78" s="380" t="s">
        <v>306</v>
      </c>
      <c r="L78" s="381" t="s">
        <v>307</v>
      </c>
      <c r="M78" s="381" t="s">
        <v>259</v>
      </c>
      <c r="N78" s="381"/>
      <c r="O78" s="381" t="s">
        <v>308</v>
      </c>
      <c r="P78" s="381" t="s">
        <v>61</v>
      </c>
      <c r="Q78" s="381" t="s">
        <v>240</v>
      </c>
      <c r="R78" s="381" t="s">
        <v>302</v>
      </c>
      <c r="S78" s="368" t="s">
        <v>308</v>
      </c>
      <c r="T78" s="368" t="s">
        <v>61</v>
      </c>
      <c r="U78" s="368" t="s">
        <v>240</v>
      </c>
      <c r="V78" s="368" t="s">
        <v>302</v>
      </c>
    </row>
    <row r="79" spans="1:22" outlineLevel="1">
      <c r="A79" s="377" t="s">
        <v>172</v>
      </c>
      <c r="B79" s="368" t="s">
        <v>1505</v>
      </c>
      <c r="C79" s="378">
        <v>43738</v>
      </c>
      <c r="D79" s="368" t="s">
        <v>1506</v>
      </c>
      <c r="E79" s="369" t="s">
        <v>1519</v>
      </c>
      <c r="F79" s="370">
        <v>77224</v>
      </c>
      <c r="G79" s="371">
        <v>76.67</v>
      </c>
      <c r="H79" s="368">
        <v>100</v>
      </c>
      <c r="I79" s="368" t="s">
        <v>10</v>
      </c>
      <c r="J79" s="379">
        <f t="shared" si="1"/>
        <v>100</v>
      </c>
      <c r="K79" s="380" t="s">
        <v>306</v>
      </c>
      <c r="L79" s="381" t="s">
        <v>307</v>
      </c>
      <c r="M79" s="381" t="s">
        <v>259</v>
      </c>
      <c r="N79" s="381"/>
      <c r="O79" s="381" t="s">
        <v>308</v>
      </c>
      <c r="P79" s="381" t="s">
        <v>61</v>
      </c>
      <c r="Q79" s="381" t="s">
        <v>240</v>
      </c>
      <c r="R79" s="381" t="s">
        <v>302</v>
      </c>
      <c r="S79" s="368" t="s">
        <v>308</v>
      </c>
      <c r="T79" s="368" t="s">
        <v>61</v>
      </c>
      <c r="U79" s="368" t="s">
        <v>240</v>
      </c>
      <c r="V79" s="368" t="s">
        <v>302</v>
      </c>
    </row>
    <row r="80" spans="1:22">
      <c r="A80" s="456" t="s">
        <v>301</v>
      </c>
      <c r="B80" s="456"/>
      <c r="C80" s="456"/>
      <c r="D80" s="456"/>
      <c r="E80" s="457"/>
      <c r="F80" s="458"/>
      <c r="G80" s="459">
        <f>SUM(G25:G79)</f>
        <v>37790.76</v>
      </c>
      <c r="H80" s="460">
        <f>SUM(H25:H79)</f>
        <v>49288.71</v>
      </c>
      <c r="I80" s="456"/>
      <c r="J80" s="460">
        <f>SUM(J25:J79)</f>
        <v>49288.71</v>
      </c>
      <c r="K80" s="456"/>
      <c r="L80" s="456"/>
      <c r="M80" s="456"/>
      <c r="N80" s="456"/>
      <c r="O80" s="456"/>
      <c r="P80" s="456"/>
      <c r="Q80" s="456"/>
      <c r="R80" s="456"/>
      <c r="S80" s="368"/>
      <c r="T80" s="368"/>
      <c r="U80" s="368"/>
      <c r="V80" s="368"/>
    </row>
    <row r="81" spans="1:22" outlineLevel="1">
      <c r="A81" s="377" t="s">
        <v>176</v>
      </c>
      <c r="B81" s="368" t="s">
        <v>1504</v>
      </c>
      <c r="C81" s="378">
        <v>43671</v>
      </c>
      <c r="D81" s="368" t="s">
        <v>1808</v>
      </c>
      <c r="E81" s="369" t="s">
        <v>1809</v>
      </c>
      <c r="F81" s="370">
        <v>76652</v>
      </c>
      <c r="G81" s="371">
        <v>3.94</v>
      </c>
      <c r="H81" s="368">
        <v>5</v>
      </c>
      <c r="I81" s="368" t="s">
        <v>10</v>
      </c>
      <c r="J81" s="379">
        <f t="shared" ref="J81:J106" si="2">H81</f>
        <v>5</v>
      </c>
      <c r="K81" s="380" t="s">
        <v>410</v>
      </c>
      <c r="L81" s="381" t="s">
        <v>307</v>
      </c>
      <c r="M81" s="381" t="s">
        <v>259</v>
      </c>
      <c r="N81" s="381" t="s">
        <v>388</v>
      </c>
      <c r="O81" s="381"/>
      <c r="P81" s="381" t="s">
        <v>61</v>
      </c>
      <c r="Q81" s="381" t="s">
        <v>240</v>
      </c>
      <c r="R81" s="381" t="s">
        <v>302</v>
      </c>
      <c r="S81" s="368"/>
      <c r="T81" s="368" t="s">
        <v>61</v>
      </c>
      <c r="U81" s="368" t="s">
        <v>240</v>
      </c>
      <c r="V81" s="368" t="s">
        <v>302</v>
      </c>
    </row>
    <row r="82" spans="1:22" outlineLevel="1">
      <c r="A82" s="377" t="s">
        <v>176</v>
      </c>
      <c r="B82" s="368" t="s">
        <v>1504</v>
      </c>
      <c r="C82" s="378">
        <v>43656</v>
      </c>
      <c r="D82" s="368" t="s">
        <v>1810</v>
      </c>
      <c r="E82" s="369" t="s">
        <v>1811</v>
      </c>
      <c r="F82" s="370">
        <v>76652</v>
      </c>
      <c r="G82" s="371">
        <v>28.35</v>
      </c>
      <c r="H82" s="368">
        <v>36</v>
      </c>
      <c r="I82" s="368" t="s">
        <v>10</v>
      </c>
      <c r="J82" s="379">
        <f t="shared" si="2"/>
        <v>36</v>
      </c>
      <c r="K82" s="380" t="s">
        <v>416</v>
      </c>
      <c r="L82" s="381" t="s">
        <v>307</v>
      </c>
      <c r="M82" s="381" t="s">
        <v>259</v>
      </c>
      <c r="N82" s="381" t="s">
        <v>947</v>
      </c>
      <c r="O82" s="381"/>
      <c r="P82" s="381" t="s">
        <v>61</v>
      </c>
      <c r="Q82" s="381" t="s">
        <v>240</v>
      </c>
      <c r="R82" s="381" t="s">
        <v>302</v>
      </c>
      <c r="S82" s="368"/>
      <c r="T82" s="368" t="s">
        <v>61</v>
      </c>
      <c r="U82" s="368" t="s">
        <v>240</v>
      </c>
      <c r="V82" s="368" t="s">
        <v>302</v>
      </c>
    </row>
    <row r="83" spans="1:22" outlineLevel="1">
      <c r="A83" s="377" t="s">
        <v>176</v>
      </c>
      <c r="B83" s="368" t="s">
        <v>1504</v>
      </c>
      <c r="C83" s="378">
        <v>43656</v>
      </c>
      <c r="D83" s="368" t="s">
        <v>1810</v>
      </c>
      <c r="E83" s="369" t="s">
        <v>1812</v>
      </c>
      <c r="F83" s="370">
        <v>76652</v>
      </c>
      <c r="G83" s="371">
        <v>28.35</v>
      </c>
      <c r="H83" s="368">
        <v>36</v>
      </c>
      <c r="I83" s="368" t="s">
        <v>10</v>
      </c>
      <c r="J83" s="379">
        <f t="shared" si="2"/>
        <v>36</v>
      </c>
      <c r="K83" s="380" t="s">
        <v>416</v>
      </c>
      <c r="L83" s="381" t="s">
        <v>307</v>
      </c>
      <c r="M83" s="381" t="s">
        <v>259</v>
      </c>
      <c r="N83" s="381" t="s">
        <v>969</v>
      </c>
      <c r="O83" s="381"/>
      <c r="P83" s="381" t="s">
        <v>61</v>
      </c>
      <c r="Q83" s="381" t="s">
        <v>240</v>
      </c>
      <c r="R83" s="381" t="s">
        <v>302</v>
      </c>
      <c r="S83" s="368"/>
      <c r="T83" s="368" t="s">
        <v>61</v>
      </c>
      <c r="U83" s="368" t="s">
        <v>240</v>
      </c>
      <c r="V83" s="368" t="s">
        <v>302</v>
      </c>
    </row>
    <row r="84" spans="1:22" outlineLevel="1">
      <c r="A84" s="377" t="s">
        <v>176</v>
      </c>
      <c r="B84" s="368" t="s">
        <v>1504</v>
      </c>
      <c r="C84" s="378">
        <v>43656</v>
      </c>
      <c r="D84" s="368" t="s">
        <v>1810</v>
      </c>
      <c r="E84" s="369" t="s">
        <v>1813</v>
      </c>
      <c r="F84" s="370">
        <v>76652</v>
      </c>
      <c r="G84" s="371">
        <v>28.35</v>
      </c>
      <c r="H84" s="368">
        <v>36</v>
      </c>
      <c r="I84" s="368" t="s">
        <v>10</v>
      </c>
      <c r="J84" s="379">
        <f t="shared" si="2"/>
        <v>36</v>
      </c>
      <c r="K84" s="380" t="s">
        <v>416</v>
      </c>
      <c r="L84" s="381" t="s">
        <v>307</v>
      </c>
      <c r="M84" s="381" t="s">
        <v>259</v>
      </c>
      <c r="N84" s="381" t="s">
        <v>451</v>
      </c>
      <c r="O84" s="381"/>
      <c r="P84" s="381" t="s">
        <v>61</v>
      </c>
      <c r="Q84" s="381" t="s">
        <v>240</v>
      </c>
      <c r="R84" s="381" t="s">
        <v>302</v>
      </c>
      <c r="S84" s="368"/>
      <c r="T84" s="368" t="s">
        <v>61</v>
      </c>
      <c r="U84" s="368" t="s">
        <v>240</v>
      </c>
      <c r="V84" s="368" t="s">
        <v>302</v>
      </c>
    </row>
    <row r="85" spans="1:22" outlineLevel="1">
      <c r="A85" s="377" t="s">
        <v>176</v>
      </c>
      <c r="B85" s="368" t="s">
        <v>1504</v>
      </c>
      <c r="C85" s="378">
        <v>43677</v>
      </c>
      <c r="D85" s="368" t="s">
        <v>1814</v>
      </c>
      <c r="E85" s="369" t="s">
        <v>1815</v>
      </c>
      <c r="F85" s="370">
        <v>76652</v>
      </c>
      <c r="G85" s="371">
        <v>47.25</v>
      </c>
      <c r="H85" s="368">
        <v>60</v>
      </c>
      <c r="I85" s="368" t="s">
        <v>10</v>
      </c>
      <c r="J85" s="379">
        <f t="shared" si="2"/>
        <v>60</v>
      </c>
      <c r="K85" s="380" t="s">
        <v>416</v>
      </c>
      <c r="L85" s="381" t="s">
        <v>307</v>
      </c>
      <c r="M85" s="381" t="s">
        <v>259</v>
      </c>
      <c r="N85" s="381" t="s">
        <v>947</v>
      </c>
      <c r="O85" s="381"/>
      <c r="P85" s="381" t="s">
        <v>61</v>
      </c>
      <c r="Q85" s="381" t="s">
        <v>240</v>
      </c>
      <c r="R85" s="381" t="s">
        <v>302</v>
      </c>
      <c r="S85" s="368"/>
      <c r="T85" s="368" t="s">
        <v>61</v>
      </c>
      <c r="U85" s="368" t="s">
        <v>240</v>
      </c>
      <c r="V85" s="368" t="s">
        <v>302</v>
      </c>
    </row>
    <row r="86" spans="1:22" outlineLevel="1">
      <c r="A86" s="377" t="s">
        <v>176</v>
      </c>
      <c r="B86" s="368" t="s">
        <v>1504</v>
      </c>
      <c r="C86" s="378">
        <v>43677</v>
      </c>
      <c r="D86" s="368" t="s">
        <v>1814</v>
      </c>
      <c r="E86" s="369" t="s">
        <v>1816</v>
      </c>
      <c r="F86" s="370">
        <v>76652</v>
      </c>
      <c r="G86" s="371">
        <v>149.61000000000001</v>
      </c>
      <c r="H86" s="368">
        <v>190</v>
      </c>
      <c r="I86" s="368" t="s">
        <v>10</v>
      </c>
      <c r="J86" s="379">
        <f t="shared" si="2"/>
        <v>190</v>
      </c>
      <c r="K86" s="380" t="s">
        <v>412</v>
      </c>
      <c r="L86" s="381" t="s">
        <v>307</v>
      </c>
      <c r="M86" s="381" t="s">
        <v>259</v>
      </c>
      <c r="N86" s="381" t="s">
        <v>947</v>
      </c>
      <c r="O86" s="381"/>
      <c r="P86" s="381" t="s">
        <v>61</v>
      </c>
      <c r="Q86" s="381" t="s">
        <v>240</v>
      </c>
      <c r="R86" s="381" t="s">
        <v>302</v>
      </c>
      <c r="S86" s="368"/>
      <c r="T86" s="368" t="s">
        <v>61</v>
      </c>
      <c r="U86" s="368" t="s">
        <v>240</v>
      </c>
      <c r="V86" s="368" t="s">
        <v>302</v>
      </c>
    </row>
    <row r="87" spans="1:22" outlineLevel="1">
      <c r="A87" s="377" t="s">
        <v>176</v>
      </c>
      <c r="B87" s="368" t="s">
        <v>1504</v>
      </c>
      <c r="C87" s="378">
        <v>43677</v>
      </c>
      <c r="D87" s="368" t="s">
        <v>1814</v>
      </c>
      <c r="E87" s="369" t="s">
        <v>1817</v>
      </c>
      <c r="F87" s="370">
        <v>76652</v>
      </c>
      <c r="G87" s="371">
        <v>476.4</v>
      </c>
      <c r="H87" s="368">
        <v>605</v>
      </c>
      <c r="I87" s="368" t="s">
        <v>10</v>
      </c>
      <c r="J87" s="379">
        <f t="shared" si="2"/>
        <v>605</v>
      </c>
      <c r="K87" s="380" t="s">
        <v>339</v>
      </c>
      <c r="L87" s="381" t="s">
        <v>307</v>
      </c>
      <c r="M87" s="381" t="s">
        <v>259</v>
      </c>
      <c r="N87" s="381"/>
      <c r="O87" s="381"/>
      <c r="P87" s="381" t="s">
        <v>61</v>
      </c>
      <c r="Q87" s="381" t="s">
        <v>240</v>
      </c>
      <c r="R87" s="381" t="s">
        <v>302</v>
      </c>
      <c r="S87" s="368"/>
      <c r="T87" s="368" t="s">
        <v>61</v>
      </c>
      <c r="U87" s="368" t="s">
        <v>240</v>
      </c>
      <c r="V87" s="368" t="s">
        <v>302</v>
      </c>
    </row>
    <row r="88" spans="1:22" outlineLevel="1">
      <c r="A88" s="377" t="s">
        <v>176</v>
      </c>
      <c r="B88" s="368" t="s">
        <v>1504</v>
      </c>
      <c r="C88" s="378">
        <v>43662</v>
      </c>
      <c r="D88" s="368" t="s">
        <v>1818</v>
      </c>
      <c r="E88" s="369" t="s">
        <v>1819</v>
      </c>
      <c r="F88" s="370">
        <v>76652</v>
      </c>
      <c r="G88" s="371">
        <v>55.12</v>
      </c>
      <c r="H88" s="368">
        <v>70</v>
      </c>
      <c r="I88" s="368" t="s">
        <v>10</v>
      </c>
      <c r="J88" s="379">
        <f t="shared" si="2"/>
        <v>70</v>
      </c>
      <c r="K88" s="380" t="s">
        <v>339</v>
      </c>
      <c r="L88" s="381" t="s">
        <v>307</v>
      </c>
      <c r="M88" s="381" t="s">
        <v>259</v>
      </c>
      <c r="N88" s="381"/>
      <c r="O88" s="381"/>
      <c r="P88" s="381" t="s">
        <v>61</v>
      </c>
      <c r="Q88" s="381" t="s">
        <v>240</v>
      </c>
      <c r="R88" s="381" t="s">
        <v>302</v>
      </c>
      <c r="S88" s="368"/>
      <c r="T88" s="368" t="s">
        <v>61</v>
      </c>
      <c r="U88" s="368" t="s">
        <v>240</v>
      </c>
      <c r="V88" s="368" t="s">
        <v>302</v>
      </c>
    </row>
    <row r="89" spans="1:22" outlineLevel="1">
      <c r="A89" s="377" t="s">
        <v>176</v>
      </c>
      <c r="B89" s="368" t="s">
        <v>1504</v>
      </c>
      <c r="C89" s="378">
        <v>43662</v>
      </c>
      <c r="D89" s="368" t="s">
        <v>1820</v>
      </c>
      <c r="E89" s="369" t="s">
        <v>1821</v>
      </c>
      <c r="F89" s="370">
        <v>76652</v>
      </c>
      <c r="G89" s="371">
        <v>712.64</v>
      </c>
      <c r="H89" s="368">
        <v>905</v>
      </c>
      <c r="I89" s="368" t="s">
        <v>10</v>
      </c>
      <c r="J89" s="379">
        <f t="shared" si="2"/>
        <v>905</v>
      </c>
      <c r="K89" s="380" t="s">
        <v>339</v>
      </c>
      <c r="L89" s="381" t="s">
        <v>307</v>
      </c>
      <c r="M89" s="381" t="s">
        <v>259</v>
      </c>
      <c r="N89" s="381"/>
      <c r="O89" s="381"/>
      <c r="P89" s="381" t="s">
        <v>61</v>
      </c>
      <c r="Q89" s="381" t="s">
        <v>240</v>
      </c>
      <c r="R89" s="381" t="s">
        <v>302</v>
      </c>
      <c r="S89" s="368"/>
      <c r="T89" s="368" t="s">
        <v>61</v>
      </c>
      <c r="U89" s="368" t="s">
        <v>240</v>
      </c>
      <c r="V89" s="368" t="s">
        <v>302</v>
      </c>
    </row>
    <row r="90" spans="1:22" outlineLevel="1">
      <c r="A90" s="377" t="s">
        <v>176</v>
      </c>
      <c r="B90" s="368" t="s">
        <v>1504</v>
      </c>
      <c r="C90" s="378">
        <v>43656</v>
      </c>
      <c r="D90" s="368" t="s">
        <v>1810</v>
      </c>
      <c r="E90" s="369" t="s">
        <v>1822</v>
      </c>
      <c r="F90" s="370">
        <v>76652</v>
      </c>
      <c r="G90" s="371">
        <v>623.66</v>
      </c>
      <c r="H90" s="368">
        <v>792</v>
      </c>
      <c r="I90" s="368" t="s">
        <v>10</v>
      </c>
      <c r="J90" s="379">
        <f t="shared" si="2"/>
        <v>792</v>
      </c>
      <c r="K90" s="380" t="s">
        <v>344</v>
      </c>
      <c r="L90" s="381" t="s">
        <v>307</v>
      </c>
      <c r="M90" s="381" t="s">
        <v>259</v>
      </c>
      <c r="N90" s="381"/>
      <c r="O90" s="381"/>
      <c r="P90" s="381" t="s">
        <v>61</v>
      </c>
      <c r="Q90" s="381" t="s">
        <v>240</v>
      </c>
      <c r="R90" s="381" t="s">
        <v>302</v>
      </c>
      <c r="S90" s="368"/>
      <c r="T90" s="368" t="s">
        <v>61</v>
      </c>
      <c r="U90" s="368" t="s">
        <v>240</v>
      </c>
      <c r="V90" s="368" t="s">
        <v>302</v>
      </c>
    </row>
    <row r="91" spans="1:22" outlineLevel="1">
      <c r="A91" s="377" t="s">
        <v>176</v>
      </c>
      <c r="B91" s="368" t="s">
        <v>1504</v>
      </c>
      <c r="C91" s="378">
        <v>43669</v>
      </c>
      <c r="D91" s="368" t="s">
        <v>1823</v>
      </c>
      <c r="E91" s="369" t="s">
        <v>1824</v>
      </c>
      <c r="F91" s="370">
        <v>76652</v>
      </c>
      <c r="G91" s="371">
        <v>173.24</v>
      </c>
      <c r="H91" s="368">
        <v>220</v>
      </c>
      <c r="I91" s="368" t="s">
        <v>10</v>
      </c>
      <c r="J91" s="379">
        <f t="shared" si="2"/>
        <v>220</v>
      </c>
      <c r="K91" s="380" t="s">
        <v>344</v>
      </c>
      <c r="L91" s="381" t="s">
        <v>307</v>
      </c>
      <c r="M91" s="381" t="s">
        <v>259</v>
      </c>
      <c r="N91" s="381"/>
      <c r="O91" s="381"/>
      <c r="P91" s="381" t="s">
        <v>61</v>
      </c>
      <c r="Q91" s="381" t="s">
        <v>240</v>
      </c>
      <c r="R91" s="381" t="s">
        <v>302</v>
      </c>
      <c r="S91" s="368"/>
      <c r="T91" s="368" t="s">
        <v>61</v>
      </c>
      <c r="U91" s="368" t="s">
        <v>240</v>
      </c>
      <c r="V91" s="368" t="s">
        <v>302</v>
      </c>
    </row>
    <row r="92" spans="1:22" outlineLevel="1">
      <c r="A92" s="377" t="s">
        <v>176</v>
      </c>
      <c r="B92" s="368" t="s">
        <v>1504</v>
      </c>
      <c r="C92" s="378">
        <v>43669</v>
      </c>
      <c r="D92" s="368" t="s">
        <v>1823</v>
      </c>
      <c r="E92" s="369" t="s">
        <v>1825</v>
      </c>
      <c r="F92" s="370">
        <v>76652</v>
      </c>
      <c r="G92" s="371">
        <v>43.31</v>
      </c>
      <c r="H92" s="368">
        <v>55</v>
      </c>
      <c r="I92" s="368" t="s">
        <v>10</v>
      </c>
      <c r="J92" s="379">
        <f t="shared" si="2"/>
        <v>55</v>
      </c>
      <c r="K92" s="380" t="s">
        <v>344</v>
      </c>
      <c r="L92" s="381" t="s">
        <v>307</v>
      </c>
      <c r="M92" s="381" t="s">
        <v>259</v>
      </c>
      <c r="N92" s="381"/>
      <c r="O92" s="381"/>
      <c r="P92" s="381" t="s">
        <v>61</v>
      </c>
      <c r="Q92" s="381" t="s">
        <v>240</v>
      </c>
      <c r="R92" s="381" t="s">
        <v>302</v>
      </c>
      <c r="S92" s="368"/>
      <c r="T92" s="368" t="s">
        <v>61</v>
      </c>
      <c r="U92" s="368" t="s">
        <v>240</v>
      </c>
      <c r="V92" s="368" t="s">
        <v>302</v>
      </c>
    </row>
    <row r="93" spans="1:22" outlineLevel="1">
      <c r="A93" s="377" t="s">
        <v>176</v>
      </c>
      <c r="B93" s="368" t="s">
        <v>1504</v>
      </c>
      <c r="C93" s="378">
        <v>43676</v>
      </c>
      <c r="D93" s="368" t="s">
        <v>1808</v>
      </c>
      <c r="E93" s="369" t="s">
        <v>1826</v>
      </c>
      <c r="F93" s="370">
        <v>76652</v>
      </c>
      <c r="G93" s="371">
        <v>78.739999999999995</v>
      </c>
      <c r="H93" s="368">
        <v>100</v>
      </c>
      <c r="I93" s="368" t="s">
        <v>10</v>
      </c>
      <c r="J93" s="379">
        <f t="shared" si="2"/>
        <v>100</v>
      </c>
      <c r="K93" s="380" t="s">
        <v>344</v>
      </c>
      <c r="L93" s="381" t="s">
        <v>307</v>
      </c>
      <c r="M93" s="381" t="s">
        <v>259</v>
      </c>
      <c r="N93" s="381"/>
      <c r="O93" s="381"/>
      <c r="P93" s="381" t="s">
        <v>61</v>
      </c>
      <c r="Q93" s="381" t="s">
        <v>240</v>
      </c>
      <c r="R93" s="381" t="s">
        <v>302</v>
      </c>
      <c r="S93" s="368"/>
      <c r="T93" s="368" t="s">
        <v>61</v>
      </c>
      <c r="U93" s="368" t="s">
        <v>240</v>
      </c>
      <c r="V93" s="368" t="s">
        <v>302</v>
      </c>
    </row>
    <row r="94" spans="1:22" outlineLevel="1">
      <c r="A94" s="377" t="s">
        <v>176</v>
      </c>
      <c r="B94" s="368" t="s">
        <v>1504</v>
      </c>
      <c r="C94" s="378">
        <v>43651</v>
      </c>
      <c r="D94" s="368" t="s">
        <v>1827</v>
      </c>
      <c r="E94" s="369" t="s">
        <v>1828</v>
      </c>
      <c r="F94" s="370">
        <v>76652</v>
      </c>
      <c r="G94" s="371">
        <v>800.04</v>
      </c>
      <c r="H94" s="368">
        <v>1016</v>
      </c>
      <c r="I94" s="368" t="s">
        <v>10</v>
      </c>
      <c r="J94" s="379">
        <f t="shared" si="2"/>
        <v>1016</v>
      </c>
      <c r="K94" s="380" t="s">
        <v>346</v>
      </c>
      <c r="L94" s="381" t="s">
        <v>307</v>
      </c>
      <c r="M94" s="381" t="s">
        <v>259</v>
      </c>
      <c r="N94" s="381"/>
      <c r="O94" s="381"/>
      <c r="P94" s="381" t="s">
        <v>61</v>
      </c>
      <c r="Q94" s="381" t="s">
        <v>240</v>
      </c>
      <c r="R94" s="381" t="s">
        <v>302</v>
      </c>
      <c r="S94" s="368"/>
      <c r="T94" s="368" t="s">
        <v>61</v>
      </c>
      <c r="U94" s="368" t="s">
        <v>240</v>
      </c>
      <c r="V94" s="368" t="s">
        <v>302</v>
      </c>
    </row>
    <row r="95" spans="1:22" outlineLevel="1">
      <c r="A95" s="377" t="s">
        <v>176</v>
      </c>
      <c r="B95" s="368" t="s">
        <v>1504</v>
      </c>
      <c r="C95" s="378">
        <v>43658</v>
      </c>
      <c r="D95" s="368" t="s">
        <v>1829</v>
      </c>
      <c r="E95" s="369" t="s">
        <v>1830</v>
      </c>
      <c r="F95" s="370">
        <v>76652</v>
      </c>
      <c r="G95" s="371">
        <v>55.12</v>
      </c>
      <c r="H95" s="368">
        <v>70</v>
      </c>
      <c r="I95" s="368" t="s">
        <v>10</v>
      </c>
      <c r="J95" s="379">
        <f t="shared" si="2"/>
        <v>70</v>
      </c>
      <c r="K95" s="380" t="s">
        <v>346</v>
      </c>
      <c r="L95" s="381" t="s">
        <v>307</v>
      </c>
      <c r="M95" s="381" t="s">
        <v>259</v>
      </c>
      <c r="N95" s="381"/>
      <c r="O95" s="381"/>
      <c r="P95" s="381" t="s">
        <v>61</v>
      </c>
      <c r="Q95" s="381" t="s">
        <v>240</v>
      </c>
      <c r="R95" s="381" t="s">
        <v>302</v>
      </c>
      <c r="S95" s="368"/>
      <c r="T95" s="368" t="s">
        <v>61</v>
      </c>
      <c r="U95" s="368" t="s">
        <v>240</v>
      </c>
      <c r="V95" s="368" t="s">
        <v>302</v>
      </c>
    </row>
    <row r="96" spans="1:22" outlineLevel="1">
      <c r="A96" s="377" t="s">
        <v>176</v>
      </c>
      <c r="B96" s="368" t="s">
        <v>1504</v>
      </c>
      <c r="C96" s="378">
        <v>43662</v>
      </c>
      <c r="D96" s="368" t="s">
        <v>1818</v>
      </c>
      <c r="E96" s="369" t="s">
        <v>1831</v>
      </c>
      <c r="F96" s="370">
        <v>76652</v>
      </c>
      <c r="G96" s="371">
        <v>1129.98</v>
      </c>
      <c r="H96" s="368">
        <v>1435</v>
      </c>
      <c r="I96" s="368" t="s">
        <v>10</v>
      </c>
      <c r="J96" s="379">
        <f t="shared" si="2"/>
        <v>1435</v>
      </c>
      <c r="K96" s="380" t="s">
        <v>346</v>
      </c>
      <c r="L96" s="381" t="s">
        <v>307</v>
      </c>
      <c r="M96" s="381" t="s">
        <v>259</v>
      </c>
      <c r="N96" s="381"/>
      <c r="O96" s="381"/>
      <c r="P96" s="381" t="s">
        <v>61</v>
      </c>
      <c r="Q96" s="381" t="s">
        <v>240</v>
      </c>
      <c r="R96" s="381" t="s">
        <v>302</v>
      </c>
      <c r="S96" s="368"/>
      <c r="T96" s="368" t="s">
        <v>61</v>
      </c>
      <c r="U96" s="368" t="s">
        <v>240</v>
      </c>
      <c r="V96" s="368" t="s">
        <v>302</v>
      </c>
    </row>
    <row r="97" spans="1:22" outlineLevel="1">
      <c r="A97" s="377" t="s">
        <v>176</v>
      </c>
      <c r="B97" s="368" t="s">
        <v>1504</v>
      </c>
      <c r="C97" s="378">
        <v>43662</v>
      </c>
      <c r="D97" s="368" t="s">
        <v>1818</v>
      </c>
      <c r="E97" s="369" t="s">
        <v>1832</v>
      </c>
      <c r="F97" s="370">
        <v>76652</v>
      </c>
      <c r="G97" s="371">
        <v>41.73</v>
      </c>
      <c r="H97" s="368">
        <v>53</v>
      </c>
      <c r="I97" s="368" t="s">
        <v>10</v>
      </c>
      <c r="J97" s="379">
        <f t="shared" si="2"/>
        <v>53</v>
      </c>
      <c r="K97" s="380" t="s">
        <v>346</v>
      </c>
      <c r="L97" s="381" t="s">
        <v>307</v>
      </c>
      <c r="M97" s="381" t="s">
        <v>259</v>
      </c>
      <c r="N97" s="381"/>
      <c r="O97" s="381"/>
      <c r="P97" s="381" t="s">
        <v>61</v>
      </c>
      <c r="Q97" s="381" t="s">
        <v>240</v>
      </c>
      <c r="R97" s="381" t="s">
        <v>302</v>
      </c>
      <c r="S97" s="368"/>
      <c r="T97" s="368" t="s">
        <v>61</v>
      </c>
      <c r="U97" s="368" t="s">
        <v>240</v>
      </c>
      <c r="V97" s="368" t="s">
        <v>302</v>
      </c>
    </row>
    <row r="98" spans="1:22" outlineLevel="1">
      <c r="A98" s="377" t="s">
        <v>176</v>
      </c>
      <c r="B98" s="368" t="s">
        <v>1504</v>
      </c>
      <c r="C98" s="378">
        <v>43662</v>
      </c>
      <c r="D98" s="368" t="s">
        <v>1820</v>
      </c>
      <c r="E98" s="369" t="s">
        <v>1833</v>
      </c>
      <c r="F98" s="370">
        <v>76652</v>
      </c>
      <c r="G98" s="371">
        <v>1007.93</v>
      </c>
      <c r="H98" s="368">
        <v>1280</v>
      </c>
      <c r="I98" s="368" t="s">
        <v>10</v>
      </c>
      <c r="J98" s="379">
        <f t="shared" si="2"/>
        <v>1280</v>
      </c>
      <c r="K98" s="380" t="s">
        <v>346</v>
      </c>
      <c r="L98" s="381" t="s">
        <v>307</v>
      </c>
      <c r="M98" s="381" t="s">
        <v>259</v>
      </c>
      <c r="N98" s="381"/>
      <c r="O98" s="381"/>
      <c r="P98" s="381" t="s">
        <v>61</v>
      </c>
      <c r="Q98" s="381" t="s">
        <v>240</v>
      </c>
      <c r="R98" s="381" t="s">
        <v>302</v>
      </c>
      <c r="S98" s="368"/>
      <c r="T98" s="368" t="s">
        <v>61</v>
      </c>
      <c r="U98" s="368" t="s">
        <v>240</v>
      </c>
      <c r="V98" s="368" t="s">
        <v>302</v>
      </c>
    </row>
    <row r="99" spans="1:22" outlineLevel="1">
      <c r="A99" s="377" t="s">
        <v>176</v>
      </c>
      <c r="B99" s="368" t="s">
        <v>1504</v>
      </c>
      <c r="C99" s="378">
        <v>43669</v>
      </c>
      <c r="D99" s="368" t="s">
        <v>1823</v>
      </c>
      <c r="E99" s="369" t="s">
        <v>1834</v>
      </c>
      <c r="F99" s="370">
        <v>76652</v>
      </c>
      <c r="G99" s="371">
        <v>413.41</v>
      </c>
      <c r="H99" s="368">
        <v>525</v>
      </c>
      <c r="I99" s="368" t="s">
        <v>10</v>
      </c>
      <c r="J99" s="379">
        <f t="shared" si="2"/>
        <v>525</v>
      </c>
      <c r="K99" s="380" t="s">
        <v>346</v>
      </c>
      <c r="L99" s="381" t="s">
        <v>307</v>
      </c>
      <c r="M99" s="381" t="s">
        <v>259</v>
      </c>
      <c r="N99" s="381"/>
      <c r="O99" s="381"/>
      <c r="P99" s="381" t="s">
        <v>61</v>
      </c>
      <c r="Q99" s="381" t="s">
        <v>240</v>
      </c>
      <c r="R99" s="381" t="s">
        <v>302</v>
      </c>
      <c r="S99" s="368"/>
      <c r="T99" s="368" t="s">
        <v>61</v>
      </c>
      <c r="U99" s="368" t="s">
        <v>240</v>
      </c>
      <c r="V99" s="368" t="s">
        <v>302</v>
      </c>
    </row>
    <row r="100" spans="1:22" outlineLevel="1">
      <c r="A100" s="377" t="s">
        <v>176</v>
      </c>
      <c r="B100" s="368" t="s">
        <v>1504</v>
      </c>
      <c r="C100" s="378">
        <v>43677</v>
      </c>
      <c r="D100" s="368" t="s">
        <v>1814</v>
      </c>
      <c r="E100" s="369" t="s">
        <v>1835</v>
      </c>
      <c r="F100" s="370">
        <v>76652</v>
      </c>
      <c r="G100" s="371">
        <v>1110.3</v>
      </c>
      <c r="H100" s="368">
        <v>1410</v>
      </c>
      <c r="I100" s="368" t="s">
        <v>10</v>
      </c>
      <c r="J100" s="379">
        <f t="shared" si="2"/>
        <v>1410</v>
      </c>
      <c r="K100" s="380" t="s">
        <v>346</v>
      </c>
      <c r="L100" s="381" t="s">
        <v>307</v>
      </c>
      <c r="M100" s="381" t="s">
        <v>259</v>
      </c>
      <c r="N100" s="381"/>
      <c r="O100" s="381"/>
      <c r="P100" s="381" t="s">
        <v>61</v>
      </c>
      <c r="Q100" s="381" t="s">
        <v>240</v>
      </c>
      <c r="R100" s="381" t="s">
        <v>302</v>
      </c>
      <c r="S100" s="368"/>
      <c r="T100" s="368" t="s">
        <v>61</v>
      </c>
      <c r="U100" s="368" t="s">
        <v>240</v>
      </c>
      <c r="V100" s="368" t="s">
        <v>302</v>
      </c>
    </row>
    <row r="101" spans="1:22" outlineLevel="1">
      <c r="A101" s="377" t="s">
        <v>176</v>
      </c>
      <c r="B101" s="368" t="s">
        <v>1504</v>
      </c>
      <c r="C101" s="378">
        <v>43677</v>
      </c>
      <c r="D101" s="368" t="s">
        <v>1814</v>
      </c>
      <c r="E101" s="369" t="s">
        <v>1836</v>
      </c>
      <c r="F101" s="370">
        <v>76652</v>
      </c>
      <c r="G101" s="371">
        <v>603.97</v>
      </c>
      <c r="H101" s="368">
        <v>767</v>
      </c>
      <c r="I101" s="368" t="s">
        <v>10</v>
      </c>
      <c r="J101" s="379">
        <f t="shared" si="2"/>
        <v>767</v>
      </c>
      <c r="K101" s="380" t="s">
        <v>346</v>
      </c>
      <c r="L101" s="381" t="s">
        <v>307</v>
      </c>
      <c r="M101" s="381" t="s">
        <v>259</v>
      </c>
      <c r="N101" s="381"/>
      <c r="O101" s="381"/>
      <c r="P101" s="381" t="s">
        <v>61</v>
      </c>
      <c r="Q101" s="381" t="s">
        <v>240</v>
      </c>
      <c r="R101" s="381" t="s">
        <v>302</v>
      </c>
      <c r="S101" s="368"/>
      <c r="T101" s="368" t="s">
        <v>61</v>
      </c>
      <c r="U101" s="368" t="s">
        <v>240</v>
      </c>
      <c r="V101" s="368" t="s">
        <v>302</v>
      </c>
    </row>
    <row r="102" spans="1:22" outlineLevel="1">
      <c r="A102" s="377" t="s">
        <v>176</v>
      </c>
      <c r="B102" s="368" t="s">
        <v>1504</v>
      </c>
      <c r="C102" s="378">
        <v>43648</v>
      </c>
      <c r="D102" s="368" t="s">
        <v>1829</v>
      </c>
      <c r="E102" s="369" t="s">
        <v>983</v>
      </c>
      <c r="F102" s="370">
        <v>76652</v>
      </c>
      <c r="G102" s="371">
        <v>65.36</v>
      </c>
      <c r="H102" s="368">
        <v>83</v>
      </c>
      <c r="I102" s="368" t="s">
        <v>10</v>
      </c>
      <c r="J102" s="379">
        <f t="shared" si="2"/>
        <v>83</v>
      </c>
      <c r="K102" s="380" t="s">
        <v>533</v>
      </c>
      <c r="L102" s="381" t="s">
        <v>307</v>
      </c>
      <c r="M102" s="381" t="s">
        <v>259</v>
      </c>
      <c r="N102" s="381"/>
      <c r="O102" s="381"/>
      <c r="P102" s="381" t="s">
        <v>61</v>
      </c>
      <c r="Q102" s="381" t="s">
        <v>240</v>
      </c>
      <c r="R102" s="381" t="s">
        <v>302</v>
      </c>
      <c r="S102" s="368"/>
      <c r="T102" s="368" t="s">
        <v>61</v>
      </c>
      <c r="U102" s="368" t="s">
        <v>240</v>
      </c>
      <c r="V102" s="368" t="s">
        <v>302</v>
      </c>
    </row>
    <row r="103" spans="1:22" outlineLevel="1">
      <c r="A103" s="377" t="s">
        <v>176</v>
      </c>
      <c r="B103" s="368" t="s">
        <v>1504</v>
      </c>
      <c r="C103" s="378">
        <v>43669</v>
      </c>
      <c r="D103" s="368" t="s">
        <v>1823</v>
      </c>
      <c r="E103" s="369" t="s">
        <v>1837</v>
      </c>
      <c r="F103" s="370">
        <v>76652</v>
      </c>
      <c r="G103" s="371">
        <v>39.369999999999997</v>
      </c>
      <c r="H103" s="368">
        <v>50</v>
      </c>
      <c r="I103" s="368" t="s">
        <v>10</v>
      </c>
      <c r="J103" s="379">
        <f t="shared" si="2"/>
        <v>50</v>
      </c>
      <c r="K103" s="380" t="s">
        <v>536</v>
      </c>
      <c r="L103" s="381" t="s">
        <v>307</v>
      </c>
      <c r="M103" s="381" t="s">
        <v>259</v>
      </c>
      <c r="N103" s="381"/>
      <c r="O103" s="381"/>
      <c r="P103" s="381" t="s">
        <v>61</v>
      </c>
      <c r="Q103" s="381" t="s">
        <v>240</v>
      </c>
      <c r="R103" s="381" t="s">
        <v>302</v>
      </c>
      <c r="S103" s="368"/>
      <c r="T103" s="368" t="s">
        <v>61</v>
      </c>
      <c r="U103" s="368" t="s">
        <v>240</v>
      </c>
      <c r="V103" s="368" t="s">
        <v>302</v>
      </c>
    </row>
    <row r="104" spans="1:22" outlineLevel="1">
      <c r="A104" s="377" t="s">
        <v>176</v>
      </c>
      <c r="B104" s="368" t="s">
        <v>1765</v>
      </c>
      <c r="C104" s="378">
        <v>43699</v>
      </c>
      <c r="D104" s="368" t="s">
        <v>1838</v>
      </c>
      <c r="E104" s="369" t="s">
        <v>1839</v>
      </c>
      <c r="F104" s="370">
        <v>76927</v>
      </c>
      <c r="G104" s="371">
        <v>622.04</v>
      </c>
      <c r="H104" s="368">
        <v>760</v>
      </c>
      <c r="I104" s="368" t="s">
        <v>10</v>
      </c>
      <c r="J104" s="379">
        <f t="shared" si="2"/>
        <v>760</v>
      </c>
      <c r="K104" s="380" t="s">
        <v>339</v>
      </c>
      <c r="L104" s="381" t="s">
        <v>307</v>
      </c>
      <c r="M104" s="381" t="s">
        <v>259</v>
      </c>
      <c r="N104" s="381"/>
      <c r="O104" s="381"/>
      <c r="P104" s="381" t="s">
        <v>61</v>
      </c>
      <c r="Q104" s="381" t="s">
        <v>240</v>
      </c>
      <c r="R104" s="381" t="s">
        <v>302</v>
      </c>
      <c r="S104" s="368"/>
      <c r="T104" s="368" t="s">
        <v>61</v>
      </c>
      <c r="U104" s="368" t="s">
        <v>240</v>
      </c>
      <c r="V104" s="368" t="s">
        <v>302</v>
      </c>
    </row>
    <row r="105" spans="1:22" outlineLevel="1">
      <c r="A105" s="377" t="s">
        <v>176</v>
      </c>
      <c r="B105" s="368" t="s">
        <v>1765</v>
      </c>
      <c r="C105" s="378">
        <v>43692</v>
      </c>
      <c r="D105" s="368" t="s">
        <v>1840</v>
      </c>
      <c r="E105" s="369" t="s">
        <v>1841</v>
      </c>
      <c r="F105" s="370">
        <v>76927</v>
      </c>
      <c r="G105" s="371">
        <v>40.92</v>
      </c>
      <c r="H105" s="368">
        <v>50</v>
      </c>
      <c r="I105" s="368" t="s">
        <v>10</v>
      </c>
      <c r="J105" s="379">
        <f t="shared" si="2"/>
        <v>50</v>
      </c>
      <c r="K105" s="380" t="s">
        <v>344</v>
      </c>
      <c r="L105" s="381" t="s">
        <v>307</v>
      </c>
      <c r="M105" s="381" t="s">
        <v>259</v>
      </c>
      <c r="N105" s="381"/>
      <c r="O105" s="381"/>
      <c r="P105" s="381" t="s">
        <v>61</v>
      </c>
      <c r="Q105" s="381" t="s">
        <v>240</v>
      </c>
      <c r="R105" s="381" t="s">
        <v>302</v>
      </c>
      <c r="S105" s="368"/>
      <c r="T105" s="368" t="s">
        <v>61</v>
      </c>
      <c r="U105" s="368" t="s">
        <v>240</v>
      </c>
      <c r="V105" s="368" t="s">
        <v>302</v>
      </c>
    </row>
    <row r="106" spans="1:22" outlineLevel="1">
      <c r="A106" s="377" t="s">
        <v>176</v>
      </c>
      <c r="B106" s="368" t="s">
        <v>1765</v>
      </c>
      <c r="C106" s="378">
        <v>43696</v>
      </c>
      <c r="D106" s="368" t="s">
        <v>1842</v>
      </c>
      <c r="E106" s="369" t="s">
        <v>1843</v>
      </c>
      <c r="F106" s="370">
        <v>76927</v>
      </c>
      <c r="G106" s="371">
        <v>450.16</v>
      </c>
      <c r="H106" s="368">
        <v>550</v>
      </c>
      <c r="I106" s="368" t="s">
        <v>10</v>
      </c>
      <c r="J106" s="379">
        <f t="shared" si="2"/>
        <v>550</v>
      </c>
      <c r="K106" s="380" t="s">
        <v>344</v>
      </c>
      <c r="L106" s="381" t="s">
        <v>307</v>
      </c>
      <c r="M106" s="381" t="s">
        <v>259</v>
      </c>
      <c r="N106" s="381"/>
      <c r="O106" s="381"/>
      <c r="P106" s="381" t="s">
        <v>61</v>
      </c>
      <c r="Q106" s="381" t="s">
        <v>240</v>
      </c>
      <c r="R106" s="381" t="s">
        <v>302</v>
      </c>
      <c r="S106" s="368"/>
      <c r="T106" s="368" t="s">
        <v>61</v>
      </c>
      <c r="U106" s="368" t="s">
        <v>240</v>
      </c>
      <c r="V106" s="368" t="s">
        <v>302</v>
      </c>
    </row>
    <row r="107" spans="1:22">
      <c r="A107" s="456" t="s">
        <v>301</v>
      </c>
      <c r="B107" s="456"/>
      <c r="C107" s="456"/>
      <c r="D107" s="456"/>
      <c r="E107" s="457"/>
      <c r="F107" s="458"/>
      <c r="G107" s="459">
        <f>SUM(G81:G106)</f>
        <v>8829.2899999999991</v>
      </c>
      <c r="H107" s="460">
        <f>SUM(H81:H106)</f>
        <v>11159</v>
      </c>
      <c r="I107" s="456"/>
      <c r="J107" s="460">
        <f>SUM(J81:J106)</f>
        <v>11159</v>
      </c>
      <c r="K107" s="456"/>
      <c r="L107" s="456"/>
      <c r="M107" s="456"/>
      <c r="N107" s="456"/>
      <c r="O107" s="456"/>
      <c r="P107" s="456"/>
      <c r="Q107" s="456"/>
      <c r="R107" s="456"/>
      <c r="S107" s="368"/>
      <c r="T107" s="368"/>
      <c r="U107" s="368"/>
      <c r="V107" s="368"/>
    </row>
    <row r="108" spans="1:22" outlineLevel="1">
      <c r="A108" s="377" t="s">
        <v>178</v>
      </c>
      <c r="B108" s="368" t="s">
        <v>1765</v>
      </c>
      <c r="C108" s="378">
        <v>43708</v>
      </c>
      <c r="D108" s="368" t="s">
        <v>1766</v>
      </c>
      <c r="E108" s="369" t="s">
        <v>1844</v>
      </c>
      <c r="F108" s="370">
        <v>76983</v>
      </c>
      <c r="G108" s="371">
        <v>191.68</v>
      </c>
      <c r="H108" s="368">
        <v>250</v>
      </c>
      <c r="I108" s="368" t="s">
        <v>10</v>
      </c>
      <c r="J108" s="379">
        <f t="shared" ref="J108:J116" si="3">H108</f>
        <v>250</v>
      </c>
      <c r="K108" s="380" t="s">
        <v>306</v>
      </c>
      <c r="L108" s="381" t="s">
        <v>307</v>
      </c>
      <c r="M108" s="381" t="s">
        <v>259</v>
      </c>
      <c r="N108" s="381"/>
      <c r="O108" s="381" t="s">
        <v>308</v>
      </c>
      <c r="P108" s="381" t="s">
        <v>61</v>
      </c>
      <c r="Q108" s="381" t="s">
        <v>240</v>
      </c>
      <c r="R108" s="381" t="s">
        <v>302</v>
      </c>
      <c r="S108" s="368" t="s">
        <v>308</v>
      </c>
      <c r="T108" s="368" t="s">
        <v>61</v>
      </c>
      <c r="U108" s="368" t="s">
        <v>240</v>
      </c>
      <c r="V108" s="368" t="s">
        <v>302</v>
      </c>
    </row>
    <row r="109" spans="1:22" outlineLevel="1">
      <c r="A109" s="377" t="s">
        <v>178</v>
      </c>
      <c r="B109" s="368" t="s">
        <v>1765</v>
      </c>
      <c r="C109" s="378">
        <v>43708</v>
      </c>
      <c r="D109" s="368" t="s">
        <v>1766</v>
      </c>
      <c r="E109" s="369" t="s">
        <v>1844</v>
      </c>
      <c r="F109" s="370">
        <v>76983</v>
      </c>
      <c r="G109" s="371">
        <v>191.68</v>
      </c>
      <c r="H109" s="368">
        <v>250</v>
      </c>
      <c r="I109" s="368" t="s">
        <v>10</v>
      </c>
      <c r="J109" s="379">
        <f t="shared" si="3"/>
        <v>250</v>
      </c>
      <c r="K109" s="380" t="s">
        <v>306</v>
      </c>
      <c r="L109" s="381" t="s">
        <v>307</v>
      </c>
      <c r="M109" s="381" t="s">
        <v>259</v>
      </c>
      <c r="N109" s="381"/>
      <c r="O109" s="381" t="s">
        <v>308</v>
      </c>
      <c r="P109" s="381" t="s">
        <v>61</v>
      </c>
      <c r="Q109" s="381" t="s">
        <v>240</v>
      </c>
      <c r="R109" s="381" t="s">
        <v>302</v>
      </c>
      <c r="S109" s="368" t="s">
        <v>308</v>
      </c>
      <c r="T109" s="368" t="s">
        <v>61</v>
      </c>
      <c r="U109" s="368" t="s">
        <v>240</v>
      </c>
      <c r="V109" s="368" t="s">
        <v>302</v>
      </c>
    </row>
    <row r="110" spans="1:22" outlineLevel="1">
      <c r="A110" s="377" t="s">
        <v>178</v>
      </c>
      <c r="B110" s="368" t="s">
        <v>1765</v>
      </c>
      <c r="C110" s="378">
        <v>43708</v>
      </c>
      <c r="D110" s="368" t="s">
        <v>1766</v>
      </c>
      <c r="E110" s="369" t="s">
        <v>1844</v>
      </c>
      <c r="F110" s="370">
        <v>76983</v>
      </c>
      <c r="G110" s="371">
        <v>191.68</v>
      </c>
      <c r="H110" s="368">
        <v>250</v>
      </c>
      <c r="I110" s="368" t="s">
        <v>10</v>
      </c>
      <c r="J110" s="379">
        <f t="shared" si="3"/>
        <v>250</v>
      </c>
      <c r="K110" s="380" t="s">
        <v>306</v>
      </c>
      <c r="L110" s="381" t="s">
        <v>307</v>
      </c>
      <c r="M110" s="381" t="s">
        <v>259</v>
      </c>
      <c r="N110" s="381"/>
      <c r="O110" s="381" t="s">
        <v>308</v>
      </c>
      <c r="P110" s="381" t="s">
        <v>61</v>
      </c>
      <c r="Q110" s="381" t="s">
        <v>240</v>
      </c>
      <c r="R110" s="381" t="s">
        <v>302</v>
      </c>
      <c r="S110" s="368" t="s">
        <v>308</v>
      </c>
      <c r="T110" s="368" t="s">
        <v>61</v>
      </c>
      <c r="U110" s="368" t="s">
        <v>240</v>
      </c>
      <c r="V110" s="368" t="s">
        <v>302</v>
      </c>
    </row>
    <row r="111" spans="1:22" outlineLevel="1">
      <c r="A111" s="377" t="s">
        <v>178</v>
      </c>
      <c r="B111" s="368" t="s">
        <v>1765</v>
      </c>
      <c r="C111" s="378">
        <v>43708</v>
      </c>
      <c r="D111" s="368" t="s">
        <v>1766</v>
      </c>
      <c r="E111" s="369" t="s">
        <v>1844</v>
      </c>
      <c r="F111" s="370">
        <v>76983</v>
      </c>
      <c r="G111" s="371">
        <v>191.68</v>
      </c>
      <c r="H111" s="368">
        <v>250</v>
      </c>
      <c r="I111" s="368" t="s">
        <v>10</v>
      </c>
      <c r="J111" s="379">
        <f t="shared" si="3"/>
        <v>250</v>
      </c>
      <c r="K111" s="380" t="s">
        <v>306</v>
      </c>
      <c r="L111" s="381" t="s">
        <v>307</v>
      </c>
      <c r="M111" s="381" t="s">
        <v>259</v>
      </c>
      <c r="N111" s="381"/>
      <c r="O111" s="381" t="s">
        <v>308</v>
      </c>
      <c r="P111" s="381" t="s">
        <v>61</v>
      </c>
      <c r="Q111" s="381" t="s">
        <v>240</v>
      </c>
      <c r="R111" s="381" t="s">
        <v>302</v>
      </c>
      <c r="S111" s="368" t="s">
        <v>308</v>
      </c>
      <c r="T111" s="368" t="s">
        <v>61</v>
      </c>
      <c r="U111" s="368" t="s">
        <v>240</v>
      </c>
      <c r="V111" s="368" t="s">
        <v>302</v>
      </c>
    </row>
    <row r="112" spans="1:22" outlineLevel="1">
      <c r="A112" s="377" t="s">
        <v>178</v>
      </c>
      <c r="B112" s="368" t="s">
        <v>1765</v>
      </c>
      <c r="C112" s="378">
        <v>43708</v>
      </c>
      <c r="D112" s="368" t="s">
        <v>1766</v>
      </c>
      <c r="E112" s="369" t="s">
        <v>1845</v>
      </c>
      <c r="F112" s="370">
        <v>76983</v>
      </c>
      <c r="G112" s="371">
        <v>766.72</v>
      </c>
      <c r="H112" s="368">
        <v>1000</v>
      </c>
      <c r="I112" s="368" t="s">
        <v>10</v>
      </c>
      <c r="J112" s="379">
        <f t="shared" si="3"/>
        <v>1000</v>
      </c>
      <c r="K112" s="380" t="s">
        <v>306</v>
      </c>
      <c r="L112" s="381" t="s">
        <v>307</v>
      </c>
      <c r="M112" s="381" t="s">
        <v>259</v>
      </c>
      <c r="N112" s="381"/>
      <c r="O112" s="381" t="s">
        <v>308</v>
      </c>
      <c r="P112" s="381" t="s">
        <v>61</v>
      </c>
      <c r="Q112" s="381" t="s">
        <v>240</v>
      </c>
      <c r="R112" s="381" t="s">
        <v>302</v>
      </c>
      <c r="S112" s="368" t="s">
        <v>308</v>
      </c>
      <c r="T112" s="368" t="s">
        <v>61</v>
      </c>
      <c r="U112" s="368" t="s">
        <v>240</v>
      </c>
      <c r="V112" s="368" t="s">
        <v>302</v>
      </c>
    </row>
    <row r="113" spans="1:22" outlineLevel="1">
      <c r="A113" s="377" t="s">
        <v>178</v>
      </c>
      <c r="B113" s="368" t="s">
        <v>1765</v>
      </c>
      <c r="C113" s="378">
        <v>43708</v>
      </c>
      <c r="D113" s="368" t="s">
        <v>1766</v>
      </c>
      <c r="E113" s="369" t="s">
        <v>1846</v>
      </c>
      <c r="F113" s="370">
        <v>76983</v>
      </c>
      <c r="G113" s="371">
        <v>191.68</v>
      </c>
      <c r="H113" s="368">
        <v>250</v>
      </c>
      <c r="I113" s="368" t="s">
        <v>10</v>
      </c>
      <c r="J113" s="379">
        <f t="shared" si="3"/>
        <v>250</v>
      </c>
      <c r="K113" s="380" t="s">
        <v>306</v>
      </c>
      <c r="L113" s="381" t="s">
        <v>307</v>
      </c>
      <c r="M113" s="381" t="s">
        <v>259</v>
      </c>
      <c r="N113" s="381"/>
      <c r="O113" s="381" t="s">
        <v>308</v>
      </c>
      <c r="P113" s="381" t="s">
        <v>61</v>
      </c>
      <c r="Q113" s="381" t="s">
        <v>240</v>
      </c>
      <c r="R113" s="381" t="s">
        <v>302</v>
      </c>
      <c r="S113" s="368" t="s">
        <v>308</v>
      </c>
      <c r="T113" s="368" t="s">
        <v>61</v>
      </c>
      <c r="U113" s="368" t="s">
        <v>240</v>
      </c>
      <c r="V113" s="368" t="s">
        <v>302</v>
      </c>
    </row>
    <row r="114" spans="1:22" outlineLevel="1">
      <c r="A114" s="377" t="s">
        <v>178</v>
      </c>
      <c r="B114" s="368" t="s">
        <v>1765</v>
      </c>
      <c r="C114" s="378">
        <v>43708</v>
      </c>
      <c r="D114" s="368" t="s">
        <v>1766</v>
      </c>
      <c r="E114" s="369" t="s">
        <v>1847</v>
      </c>
      <c r="F114" s="370">
        <v>76983</v>
      </c>
      <c r="G114" s="371">
        <v>191.68</v>
      </c>
      <c r="H114" s="368">
        <v>250</v>
      </c>
      <c r="I114" s="368" t="s">
        <v>10</v>
      </c>
      <c r="J114" s="379">
        <f t="shared" si="3"/>
        <v>250</v>
      </c>
      <c r="K114" s="380" t="s">
        <v>306</v>
      </c>
      <c r="L114" s="381" t="s">
        <v>307</v>
      </c>
      <c r="M114" s="381" t="s">
        <v>259</v>
      </c>
      <c r="N114" s="381"/>
      <c r="O114" s="381" t="s">
        <v>308</v>
      </c>
      <c r="P114" s="381" t="s">
        <v>61</v>
      </c>
      <c r="Q114" s="381" t="s">
        <v>240</v>
      </c>
      <c r="R114" s="381" t="s">
        <v>302</v>
      </c>
      <c r="S114" s="368" t="s">
        <v>308</v>
      </c>
      <c r="T114" s="368" t="s">
        <v>61</v>
      </c>
      <c r="U114" s="368" t="s">
        <v>240</v>
      </c>
      <c r="V114" s="368" t="s">
        <v>302</v>
      </c>
    </row>
    <row r="115" spans="1:22" outlineLevel="1">
      <c r="A115" s="377" t="s">
        <v>178</v>
      </c>
      <c r="B115" s="368" t="s">
        <v>1765</v>
      </c>
      <c r="C115" s="378">
        <v>43708</v>
      </c>
      <c r="D115" s="368" t="s">
        <v>1766</v>
      </c>
      <c r="E115" s="369" t="s">
        <v>1848</v>
      </c>
      <c r="F115" s="370">
        <v>76983</v>
      </c>
      <c r="G115" s="371">
        <v>191.68</v>
      </c>
      <c r="H115" s="368">
        <v>250</v>
      </c>
      <c r="I115" s="368" t="s">
        <v>10</v>
      </c>
      <c r="J115" s="379">
        <f t="shared" si="3"/>
        <v>250</v>
      </c>
      <c r="K115" s="380" t="s">
        <v>306</v>
      </c>
      <c r="L115" s="381" t="s">
        <v>307</v>
      </c>
      <c r="M115" s="381" t="s">
        <v>259</v>
      </c>
      <c r="N115" s="381"/>
      <c r="O115" s="381" t="s">
        <v>308</v>
      </c>
      <c r="P115" s="381" t="s">
        <v>61</v>
      </c>
      <c r="Q115" s="381" t="s">
        <v>240</v>
      </c>
      <c r="R115" s="381" t="s">
        <v>302</v>
      </c>
      <c r="S115" s="368" t="s">
        <v>308</v>
      </c>
      <c r="T115" s="368" t="s">
        <v>61</v>
      </c>
      <c r="U115" s="368" t="s">
        <v>240</v>
      </c>
      <c r="V115" s="368" t="s">
        <v>302</v>
      </c>
    </row>
    <row r="116" spans="1:22" outlineLevel="1">
      <c r="A116" s="377" t="s">
        <v>178</v>
      </c>
      <c r="B116" s="368" t="s">
        <v>1765</v>
      </c>
      <c r="C116" s="378">
        <v>43708</v>
      </c>
      <c r="D116" s="368" t="s">
        <v>1766</v>
      </c>
      <c r="E116" s="369" t="s">
        <v>1849</v>
      </c>
      <c r="F116" s="370">
        <v>76983</v>
      </c>
      <c r="G116" s="371">
        <v>191.68</v>
      </c>
      <c r="H116" s="368">
        <v>250</v>
      </c>
      <c r="I116" s="368" t="s">
        <v>10</v>
      </c>
      <c r="J116" s="379">
        <f t="shared" si="3"/>
        <v>250</v>
      </c>
      <c r="K116" s="380" t="s">
        <v>306</v>
      </c>
      <c r="L116" s="381" t="s">
        <v>307</v>
      </c>
      <c r="M116" s="381" t="s">
        <v>259</v>
      </c>
      <c r="N116" s="381"/>
      <c r="O116" s="381" t="s">
        <v>308</v>
      </c>
      <c r="P116" s="381" t="s">
        <v>61</v>
      </c>
      <c r="Q116" s="381" t="s">
        <v>240</v>
      </c>
      <c r="R116" s="381" t="s">
        <v>302</v>
      </c>
      <c r="S116" s="368" t="s">
        <v>308</v>
      </c>
      <c r="T116" s="368" t="s">
        <v>61</v>
      </c>
      <c r="U116" s="368" t="s">
        <v>240</v>
      </c>
      <c r="V116" s="368" t="s">
        <v>302</v>
      </c>
    </row>
    <row r="117" spans="1:22">
      <c r="A117" s="456" t="s">
        <v>301</v>
      </c>
      <c r="B117" s="456"/>
      <c r="C117" s="456"/>
      <c r="D117" s="456"/>
      <c r="E117" s="457"/>
      <c r="F117" s="458"/>
      <c r="G117" s="459">
        <f>SUM(G108:G116)</f>
        <v>2300.16</v>
      </c>
      <c r="H117" s="460">
        <f>SUM(H108:H116)</f>
        <v>3000</v>
      </c>
      <c r="I117" s="456"/>
      <c r="J117" s="460">
        <f>SUM(J108:J116)</f>
        <v>3000</v>
      </c>
      <c r="K117" s="456"/>
      <c r="L117" s="456"/>
      <c r="M117" s="456"/>
      <c r="N117" s="456"/>
      <c r="O117" s="456"/>
      <c r="P117" s="456"/>
      <c r="Q117" s="456"/>
      <c r="R117" s="456"/>
      <c r="S117" s="368"/>
      <c r="T117" s="368"/>
      <c r="U117" s="368"/>
      <c r="V117" s="368"/>
    </row>
    <row r="118" spans="1:22" outlineLevel="1">
      <c r="A118" s="377" t="s">
        <v>184</v>
      </c>
      <c r="B118" s="368" t="s">
        <v>1505</v>
      </c>
      <c r="C118" s="378">
        <v>43657</v>
      </c>
      <c r="D118" s="368" t="s">
        <v>1520</v>
      </c>
      <c r="E118" s="369" t="s">
        <v>1521</v>
      </c>
      <c r="F118" s="370">
        <v>77262</v>
      </c>
      <c r="G118" s="371">
        <v>296.24</v>
      </c>
      <c r="H118" s="368">
        <v>368.1</v>
      </c>
      <c r="I118" s="368" t="s">
        <v>10</v>
      </c>
      <c r="J118" s="379">
        <f t="shared" ref="J118:J133" si="4">H118</f>
        <v>368.1</v>
      </c>
      <c r="K118" s="380" t="s">
        <v>350</v>
      </c>
      <c r="L118" s="381" t="s">
        <v>307</v>
      </c>
      <c r="M118" s="381" t="s">
        <v>259</v>
      </c>
      <c r="N118" s="381"/>
      <c r="O118" s="381" t="s">
        <v>351</v>
      </c>
      <c r="P118" s="381" t="s">
        <v>61</v>
      </c>
      <c r="Q118" s="381" t="s">
        <v>240</v>
      </c>
      <c r="R118" s="381" t="s">
        <v>302</v>
      </c>
      <c r="S118" s="368" t="s">
        <v>351</v>
      </c>
      <c r="T118" s="368" t="s">
        <v>61</v>
      </c>
      <c r="U118" s="368" t="s">
        <v>240</v>
      </c>
      <c r="V118" s="368" t="s">
        <v>302</v>
      </c>
    </row>
    <row r="119" spans="1:22" outlineLevel="1">
      <c r="A119" s="377" t="s">
        <v>184</v>
      </c>
      <c r="B119" s="368" t="s">
        <v>1505</v>
      </c>
      <c r="C119" s="378">
        <v>43657</v>
      </c>
      <c r="D119" s="368" t="s">
        <v>1520</v>
      </c>
      <c r="E119" s="369" t="s">
        <v>1522</v>
      </c>
      <c r="F119" s="370">
        <v>77262</v>
      </c>
      <c r="G119" s="371">
        <v>362.16</v>
      </c>
      <c r="H119" s="368">
        <v>450</v>
      </c>
      <c r="I119" s="368" t="s">
        <v>10</v>
      </c>
      <c r="J119" s="379">
        <f t="shared" si="4"/>
        <v>450</v>
      </c>
      <c r="K119" s="380" t="s">
        <v>350</v>
      </c>
      <c r="L119" s="381" t="s">
        <v>307</v>
      </c>
      <c r="M119" s="381" t="s">
        <v>259</v>
      </c>
      <c r="N119" s="381"/>
      <c r="O119" s="381" t="s">
        <v>351</v>
      </c>
      <c r="P119" s="381" t="s">
        <v>61</v>
      </c>
      <c r="Q119" s="381" t="s">
        <v>240</v>
      </c>
      <c r="R119" s="381" t="s">
        <v>302</v>
      </c>
      <c r="S119" s="368" t="s">
        <v>351</v>
      </c>
      <c r="T119" s="368" t="s">
        <v>61</v>
      </c>
      <c r="U119" s="368" t="s">
        <v>240</v>
      </c>
      <c r="V119" s="368" t="s">
        <v>302</v>
      </c>
    </row>
    <row r="120" spans="1:22" outlineLevel="1">
      <c r="A120" s="377" t="s">
        <v>184</v>
      </c>
      <c r="B120" s="368" t="s">
        <v>1505</v>
      </c>
      <c r="C120" s="378">
        <v>43657</v>
      </c>
      <c r="D120" s="368" t="s">
        <v>1520</v>
      </c>
      <c r="E120" s="369" t="s">
        <v>1521</v>
      </c>
      <c r="F120" s="370">
        <v>77262</v>
      </c>
      <c r="G120" s="371">
        <v>296.24</v>
      </c>
      <c r="H120" s="368">
        <v>368.1</v>
      </c>
      <c r="I120" s="368" t="s">
        <v>10</v>
      </c>
      <c r="J120" s="379">
        <f t="shared" si="4"/>
        <v>368.1</v>
      </c>
      <c r="K120" s="380" t="s">
        <v>350</v>
      </c>
      <c r="L120" s="381" t="s">
        <v>307</v>
      </c>
      <c r="M120" s="381" t="s">
        <v>259</v>
      </c>
      <c r="N120" s="381"/>
      <c r="O120" s="381" t="s">
        <v>351</v>
      </c>
      <c r="P120" s="381" t="s">
        <v>61</v>
      </c>
      <c r="Q120" s="381" t="s">
        <v>240</v>
      </c>
      <c r="R120" s="381" t="s">
        <v>302</v>
      </c>
      <c r="S120" s="368" t="s">
        <v>351</v>
      </c>
      <c r="T120" s="368" t="s">
        <v>61</v>
      </c>
      <c r="U120" s="368" t="s">
        <v>240</v>
      </c>
      <c r="V120" s="368" t="s">
        <v>302</v>
      </c>
    </row>
    <row r="121" spans="1:22" outlineLevel="1">
      <c r="A121" s="377" t="s">
        <v>184</v>
      </c>
      <c r="B121" s="368" t="s">
        <v>1505</v>
      </c>
      <c r="C121" s="378">
        <v>43657</v>
      </c>
      <c r="D121" s="368" t="s">
        <v>1520</v>
      </c>
      <c r="E121" s="369" t="s">
        <v>1522</v>
      </c>
      <c r="F121" s="370">
        <v>77262</v>
      </c>
      <c r="G121" s="371">
        <v>362.16</v>
      </c>
      <c r="H121" s="368">
        <v>450</v>
      </c>
      <c r="I121" s="368" t="s">
        <v>10</v>
      </c>
      <c r="J121" s="379">
        <f t="shared" si="4"/>
        <v>450</v>
      </c>
      <c r="K121" s="380" t="s">
        <v>306</v>
      </c>
      <c r="L121" s="381" t="s">
        <v>307</v>
      </c>
      <c r="M121" s="381" t="s">
        <v>259</v>
      </c>
      <c r="N121" s="381"/>
      <c r="O121" s="381" t="s">
        <v>351</v>
      </c>
      <c r="P121" s="381" t="s">
        <v>61</v>
      </c>
      <c r="Q121" s="381" t="s">
        <v>240</v>
      </c>
      <c r="R121" s="381" t="s">
        <v>302</v>
      </c>
      <c r="S121" s="368" t="s">
        <v>351</v>
      </c>
      <c r="T121" s="368" t="s">
        <v>61</v>
      </c>
      <c r="U121" s="368" t="s">
        <v>240</v>
      </c>
      <c r="V121" s="368" t="s">
        <v>302</v>
      </c>
    </row>
    <row r="122" spans="1:22" outlineLevel="1">
      <c r="A122" s="377" t="s">
        <v>184</v>
      </c>
      <c r="B122" s="368" t="s">
        <v>1505</v>
      </c>
      <c r="C122" s="378">
        <v>43657</v>
      </c>
      <c r="D122" s="368" t="s">
        <v>1520</v>
      </c>
      <c r="E122" s="369" t="s">
        <v>1521</v>
      </c>
      <c r="F122" s="370">
        <v>77262</v>
      </c>
      <c r="G122" s="371">
        <v>296.24</v>
      </c>
      <c r="H122" s="368">
        <v>368.1</v>
      </c>
      <c r="I122" s="368" t="s">
        <v>10</v>
      </c>
      <c r="J122" s="379">
        <f t="shared" si="4"/>
        <v>368.1</v>
      </c>
      <c r="K122" s="380" t="s">
        <v>306</v>
      </c>
      <c r="L122" s="381" t="s">
        <v>307</v>
      </c>
      <c r="M122" s="381" t="s">
        <v>259</v>
      </c>
      <c r="N122" s="381"/>
      <c r="O122" s="381" t="s">
        <v>351</v>
      </c>
      <c r="P122" s="381" t="s">
        <v>61</v>
      </c>
      <c r="Q122" s="381" t="s">
        <v>240</v>
      </c>
      <c r="R122" s="381" t="s">
        <v>302</v>
      </c>
      <c r="S122" s="368" t="s">
        <v>351</v>
      </c>
      <c r="T122" s="368" t="s">
        <v>61</v>
      </c>
      <c r="U122" s="368" t="s">
        <v>240</v>
      </c>
      <c r="V122" s="368" t="s">
        <v>302</v>
      </c>
    </row>
    <row r="123" spans="1:22" outlineLevel="1">
      <c r="A123" s="377" t="s">
        <v>184</v>
      </c>
      <c r="B123" s="368" t="s">
        <v>1505</v>
      </c>
      <c r="C123" s="378">
        <v>43657</v>
      </c>
      <c r="D123" s="368" t="s">
        <v>1520</v>
      </c>
      <c r="E123" s="369" t="s">
        <v>1522</v>
      </c>
      <c r="F123" s="370">
        <v>77262</v>
      </c>
      <c r="G123" s="371">
        <v>362.16</v>
      </c>
      <c r="H123" s="368">
        <v>450</v>
      </c>
      <c r="I123" s="368" t="s">
        <v>10</v>
      </c>
      <c r="J123" s="379">
        <f t="shared" si="4"/>
        <v>450</v>
      </c>
      <c r="K123" s="380" t="s">
        <v>306</v>
      </c>
      <c r="L123" s="381" t="s">
        <v>307</v>
      </c>
      <c r="M123" s="381" t="s">
        <v>259</v>
      </c>
      <c r="N123" s="381"/>
      <c r="O123" s="381" t="s">
        <v>351</v>
      </c>
      <c r="P123" s="381" t="s">
        <v>61</v>
      </c>
      <c r="Q123" s="381" t="s">
        <v>240</v>
      </c>
      <c r="R123" s="381" t="s">
        <v>302</v>
      </c>
      <c r="S123" s="368" t="s">
        <v>351</v>
      </c>
      <c r="T123" s="368" t="s">
        <v>61</v>
      </c>
      <c r="U123" s="368" t="s">
        <v>240</v>
      </c>
      <c r="V123" s="368" t="s">
        <v>302</v>
      </c>
    </row>
    <row r="124" spans="1:22" outlineLevel="1">
      <c r="A124" s="377" t="s">
        <v>184</v>
      </c>
      <c r="B124" s="368" t="s">
        <v>1505</v>
      </c>
      <c r="C124" s="378">
        <v>43657</v>
      </c>
      <c r="D124" s="368" t="s">
        <v>1520</v>
      </c>
      <c r="E124" s="369" t="s">
        <v>1521</v>
      </c>
      <c r="F124" s="370">
        <v>77262</v>
      </c>
      <c r="G124" s="371">
        <v>296.24</v>
      </c>
      <c r="H124" s="368">
        <v>368.1</v>
      </c>
      <c r="I124" s="368" t="s">
        <v>10</v>
      </c>
      <c r="J124" s="379">
        <f t="shared" si="4"/>
        <v>368.1</v>
      </c>
      <c r="K124" s="380" t="s">
        <v>306</v>
      </c>
      <c r="L124" s="381" t="s">
        <v>307</v>
      </c>
      <c r="M124" s="381" t="s">
        <v>259</v>
      </c>
      <c r="N124" s="381"/>
      <c r="O124" s="381" t="s">
        <v>351</v>
      </c>
      <c r="P124" s="381" t="s">
        <v>61</v>
      </c>
      <c r="Q124" s="381" t="s">
        <v>240</v>
      </c>
      <c r="R124" s="381" t="s">
        <v>302</v>
      </c>
      <c r="S124" s="368" t="s">
        <v>351</v>
      </c>
      <c r="T124" s="368" t="s">
        <v>61</v>
      </c>
      <c r="U124" s="368" t="s">
        <v>240</v>
      </c>
      <c r="V124" s="368" t="s">
        <v>302</v>
      </c>
    </row>
    <row r="125" spans="1:22" outlineLevel="1">
      <c r="A125" s="377" t="s">
        <v>184</v>
      </c>
      <c r="B125" s="368" t="s">
        <v>1505</v>
      </c>
      <c r="C125" s="378">
        <v>43657</v>
      </c>
      <c r="D125" s="368" t="s">
        <v>1520</v>
      </c>
      <c r="E125" s="369" t="s">
        <v>1522</v>
      </c>
      <c r="F125" s="370">
        <v>77262</v>
      </c>
      <c r="G125" s="371">
        <v>362.16</v>
      </c>
      <c r="H125" s="368">
        <v>450</v>
      </c>
      <c r="I125" s="368" t="s">
        <v>10</v>
      </c>
      <c r="J125" s="379">
        <f t="shared" si="4"/>
        <v>450</v>
      </c>
      <c r="K125" s="380" t="s">
        <v>306</v>
      </c>
      <c r="L125" s="381" t="s">
        <v>307</v>
      </c>
      <c r="M125" s="381" t="s">
        <v>259</v>
      </c>
      <c r="N125" s="381"/>
      <c r="O125" s="381" t="s">
        <v>351</v>
      </c>
      <c r="P125" s="381" t="s">
        <v>61</v>
      </c>
      <c r="Q125" s="381" t="s">
        <v>240</v>
      </c>
      <c r="R125" s="381" t="s">
        <v>302</v>
      </c>
      <c r="S125" s="368" t="s">
        <v>351</v>
      </c>
      <c r="T125" s="368" t="s">
        <v>61</v>
      </c>
      <c r="U125" s="368" t="s">
        <v>240</v>
      </c>
      <c r="V125" s="368" t="s">
        <v>302</v>
      </c>
    </row>
    <row r="126" spans="1:22" outlineLevel="1">
      <c r="A126" s="377" t="s">
        <v>184</v>
      </c>
      <c r="B126" s="368" t="s">
        <v>1505</v>
      </c>
      <c r="C126" s="378">
        <v>43657</v>
      </c>
      <c r="D126" s="368" t="s">
        <v>1520</v>
      </c>
      <c r="E126" s="369" t="s">
        <v>1521</v>
      </c>
      <c r="F126" s="370">
        <v>77262</v>
      </c>
      <c r="G126" s="371">
        <v>296.24</v>
      </c>
      <c r="H126" s="368">
        <v>368.1</v>
      </c>
      <c r="I126" s="368" t="s">
        <v>10</v>
      </c>
      <c r="J126" s="379">
        <f t="shared" si="4"/>
        <v>368.1</v>
      </c>
      <c r="K126" s="380" t="s">
        <v>306</v>
      </c>
      <c r="L126" s="381" t="s">
        <v>307</v>
      </c>
      <c r="M126" s="381" t="s">
        <v>259</v>
      </c>
      <c r="N126" s="381"/>
      <c r="O126" s="381" t="s">
        <v>351</v>
      </c>
      <c r="P126" s="381" t="s">
        <v>61</v>
      </c>
      <c r="Q126" s="381" t="s">
        <v>240</v>
      </c>
      <c r="R126" s="381" t="s">
        <v>302</v>
      </c>
      <c r="S126" s="368" t="s">
        <v>351</v>
      </c>
      <c r="T126" s="368" t="s">
        <v>61</v>
      </c>
      <c r="U126" s="368" t="s">
        <v>240</v>
      </c>
      <c r="V126" s="368" t="s">
        <v>302</v>
      </c>
    </row>
    <row r="127" spans="1:22" outlineLevel="1">
      <c r="A127" s="377" t="s">
        <v>184</v>
      </c>
      <c r="B127" s="368" t="s">
        <v>1505</v>
      </c>
      <c r="C127" s="378">
        <v>43657</v>
      </c>
      <c r="D127" s="368" t="s">
        <v>1520</v>
      </c>
      <c r="E127" s="369" t="s">
        <v>1522</v>
      </c>
      <c r="F127" s="370">
        <v>77262</v>
      </c>
      <c r="G127" s="371">
        <v>362.16</v>
      </c>
      <c r="H127" s="368">
        <v>450</v>
      </c>
      <c r="I127" s="368" t="s">
        <v>10</v>
      </c>
      <c r="J127" s="379">
        <f t="shared" si="4"/>
        <v>450</v>
      </c>
      <c r="K127" s="380" t="s">
        <v>306</v>
      </c>
      <c r="L127" s="381" t="s">
        <v>307</v>
      </c>
      <c r="M127" s="381" t="s">
        <v>259</v>
      </c>
      <c r="N127" s="381"/>
      <c r="O127" s="381" t="s">
        <v>351</v>
      </c>
      <c r="P127" s="381" t="s">
        <v>61</v>
      </c>
      <c r="Q127" s="381" t="s">
        <v>240</v>
      </c>
      <c r="R127" s="381" t="s">
        <v>302</v>
      </c>
      <c r="S127" s="368" t="s">
        <v>351</v>
      </c>
      <c r="T127" s="368" t="s">
        <v>61</v>
      </c>
      <c r="U127" s="368" t="s">
        <v>240</v>
      </c>
      <c r="V127" s="368" t="s">
        <v>302</v>
      </c>
    </row>
    <row r="128" spans="1:22" outlineLevel="1">
      <c r="A128" s="377" t="s">
        <v>184</v>
      </c>
      <c r="B128" s="368" t="s">
        <v>1505</v>
      </c>
      <c r="C128" s="378">
        <v>43738</v>
      </c>
      <c r="D128" s="368" t="s">
        <v>1523</v>
      </c>
      <c r="E128" s="369" t="s">
        <v>1524</v>
      </c>
      <c r="F128" s="370">
        <v>77263</v>
      </c>
      <c r="G128" s="371">
        <v>560.94000000000005</v>
      </c>
      <c r="H128" s="368">
        <v>697</v>
      </c>
      <c r="I128" s="368" t="s">
        <v>10</v>
      </c>
      <c r="J128" s="379">
        <f t="shared" si="4"/>
        <v>697</v>
      </c>
      <c r="K128" s="380" t="s">
        <v>306</v>
      </c>
      <c r="L128" s="381" t="s">
        <v>307</v>
      </c>
      <c r="M128" s="381" t="s">
        <v>259</v>
      </c>
      <c r="N128" s="381"/>
      <c r="O128" s="381" t="s">
        <v>351</v>
      </c>
      <c r="P128" s="381" t="s">
        <v>61</v>
      </c>
      <c r="Q128" s="381" t="s">
        <v>240</v>
      </c>
      <c r="R128" s="381" t="s">
        <v>302</v>
      </c>
      <c r="S128" s="368" t="s">
        <v>351</v>
      </c>
      <c r="T128" s="368" t="s">
        <v>61</v>
      </c>
      <c r="U128" s="368" t="s">
        <v>240</v>
      </c>
      <c r="V128" s="368" t="s">
        <v>302</v>
      </c>
    </row>
    <row r="129" spans="1:22" outlineLevel="1">
      <c r="A129" s="377" t="s">
        <v>184</v>
      </c>
      <c r="B129" s="368" t="s">
        <v>1505</v>
      </c>
      <c r="C129" s="378">
        <v>43738</v>
      </c>
      <c r="D129" s="368" t="s">
        <v>1523</v>
      </c>
      <c r="E129" s="369" t="s">
        <v>1524</v>
      </c>
      <c r="F129" s="370">
        <v>77263</v>
      </c>
      <c r="G129" s="371">
        <v>560.94000000000005</v>
      </c>
      <c r="H129" s="368">
        <v>697</v>
      </c>
      <c r="I129" s="368" t="s">
        <v>10</v>
      </c>
      <c r="J129" s="379">
        <f t="shared" si="4"/>
        <v>697</v>
      </c>
      <c r="K129" s="380" t="s">
        <v>306</v>
      </c>
      <c r="L129" s="381" t="s">
        <v>307</v>
      </c>
      <c r="M129" s="381" t="s">
        <v>259</v>
      </c>
      <c r="N129" s="381"/>
      <c r="O129" s="381" t="s">
        <v>351</v>
      </c>
      <c r="P129" s="381" t="s">
        <v>61</v>
      </c>
      <c r="Q129" s="381" t="s">
        <v>240</v>
      </c>
      <c r="R129" s="381" t="s">
        <v>302</v>
      </c>
      <c r="S129" s="368" t="s">
        <v>351</v>
      </c>
      <c r="T129" s="368" t="s">
        <v>61</v>
      </c>
      <c r="U129" s="368" t="s">
        <v>240</v>
      </c>
      <c r="V129" s="368" t="s">
        <v>302</v>
      </c>
    </row>
    <row r="130" spans="1:22" outlineLevel="1">
      <c r="A130" s="377" t="s">
        <v>184</v>
      </c>
      <c r="B130" s="368" t="s">
        <v>1505</v>
      </c>
      <c r="C130" s="378">
        <v>43738</v>
      </c>
      <c r="D130" s="368" t="s">
        <v>1523</v>
      </c>
      <c r="E130" s="369" t="s">
        <v>1524</v>
      </c>
      <c r="F130" s="370">
        <v>77263</v>
      </c>
      <c r="G130" s="371">
        <v>560.94000000000005</v>
      </c>
      <c r="H130" s="368">
        <v>697</v>
      </c>
      <c r="I130" s="368" t="s">
        <v>10</v>
      </c>
      <c r="J130" s="379">
        <f t="shared" si="4"/>
        <v>697</v>
      </c>
      <c r="K130" s="380" t="s">
        <v>306</v>
      </c>
      <c r="L130" s="381" t="s">
        <v>307</v>
      </c>
      <c r="M130" s="381" t="s">
        <v>259</v>
      </c>
      <c r="N130" s="381"/>
      <c r="O130" s="381" t="s">
        <v>351</v>
      </c>
      <c r="P130" s="381" t="s">
        <v>61</v>
      </c>
      <c r="Q130" s="381" t="s">
        <v>240</v>
      </c>
      <c r="R130" s="381" t="s">
        <v>302</v>
      </c>
      <c r="S130" s="368" t="s">
        <v>351</v>
      </c>
      <c r="T130" s="368" t="s">
        <v>61</v>
      </c>
      <c r="U130" s="368" t="s">
        <v>240</v>
      </c>
      <c r="V130" s="368" t="s">
        <v>302</v>
      </c>
    </row>
    <row r="131" spans="1:22" outlineLevel="1">
      <c r="A131" s="377" t="s">
        <v>184</v>
      </c>
      <c r="B131" s="368" t="s">
        <v>1505</v>
      </c>
      <c r="C131" s="378">
        <v>43738</v>
      </c>
      <c r="D131" s="368" t="s">
        <v>1523</v>
      </c>
      <c r="E131" s="369" t="s">
        <v>1525</v>
      </c>
      <c r="F131" s="370">
        <v>77263</v>
      </c>
      <c r="G131" s="371">
        <v>321.92</v>
      </c>
      <c r="H131" s="368">
        <v>400</v>
      </c>
      <c r="I131" s="368" t="s">
        <v>10</v>
      </c>
      <c r="J131" s="379">
        <f t="shared" si="4"/>
        <v>400</v>
      </c>
      <c r="K131" s="380" t="s">
        <v>306</v>
      </c>
      <c r="L131" s="381" t="s">
        <v>307</v>
      </c>
      <c r="M131" s="381" t="s">
        <v>259</v>
      </c>
      <c r="N131" s="381"/>
      <c r="O131" s="381" t="s">
        <v>351</v>
      </c>
      <c r="P131" s="381" t="s">
        <v>61</v>
      </c>
      <c r="Q131" s="381" t="s">
        <v>240</v>
      </c>
      <c r="R131" s="381" t="s">
        <v>302</v>
      </c>
      <c r="S131" s="368" t="s">
        <v>351</v>
      </c>
      <c r="T131" s="368" t="s">
        <v>61</v>
      </c>
      <c r="U131" s="368" t="s">
        <v>240</v>
      </c>
      <c r="V131" s="368" t="s">
        <v>302</v>
      </c>
    </row>
    <row r="132" spans="1:22" outlineLevel="1">
      <c r="A132" s="377" t="s">
        <v>184</v>
      </c>
      <c r="B132" s="368" t="s">
        <v>1505</v>
      </c>
      <c r="C132" s="378">
        <v>43738</v>
      </c>
      <c r="D132" s="368" t="s">
        <v>1523</v>
      </c>
      <c r="E132" s="369" t="s">
        <v>1526</v>
      </c>
      <c r="F132" s="370">
        <v>77263</v>
      </c>
      <c r="G132" s="371">
        <v>1448.63</v>
      </c>
      <c r="H132" s="368">
        <v>1800</v>
      </c>
      <c r="I132" s="368" t="s">
        <v>10</v>
      </c>
      <c r="J132" s="379">
        <f t="shared" si="4"/>
        <v>1800</v>
      </c>
      <c r="K132" s="380" t="s">
        <v>306</v>
      </c>
      <c r="L132" s="381" t="s">
        <v>307</v>
      </c>
      <c r="M132" s="381" t="s">
        <v>259</v>
      </c>
      <c r="N132" s="381"/>
      <c r="O132" s="381" t="s">
        <v>351</v>
      </c>
      <c r="P132" s="381" t="s">
        <v>61</v>
      </c>
      <c r="Q132" s="381" t="s">
        <v>240</v>
      </c>
      <c r="R132" s="381" t="s">
        <v>302</v>
      </c>
      <c r="S132" s="368" t="s">
        <v>351</v>
      </c>
      <c r="T132" s="368" t="s">
        <v>61</v>
      </c>
      <c r="U132" s="368" t="s">
        <v>240</v>
      </c>
      <c r="V132" s="368" t="s">
        <v>302</v>
      </c>
    </row>
    <row r="133" spans="1:22" outlineLevel="1">
      <c r="A133" s="377" t="s">
        <v>184</v>
      </c>
      <c r="B133" s="368" t="s">
        <v>1505</v>
      </c>
      <c r="C133" s="378">
        <v>43738</v>
      </c>
      <c r="D133" s="368" t="s">
        <v>1523</v>
      </c>
      <c r="E133" s="369" t="s">
        <v>1527</v>
      </c>
      <c r="F133" s="370">
        <v>77263</v>
      </c>
      <c r="G133" s="371">
        <v>724.32</v>
      </c>
      <c r="H133" s="368">
        <v>900</v>
      </c>
      <c r="I133" s="368" t="s">
        <v>10</v>
      </c>
      <c r="J133" s="379">
        <f t="shared" si="4"/>
        <v>900</v>
      </c>
      <c r="K133" s="380" t="s">
        <v>306</v>
      </c>
      <c r="L133" s="381" t="s">
        <v>307</v>
      </c>
      <c r="M133" s="381" t="s">
        <v>259</v>
      </c>
      <c r="N133" s="381"/>
      <c r="O133" s="381" t="s">
        <v>351</v>
      </c>
      <c r="P133" s="381" t="s">
        <v>61</v>
      </c>
      <c r="Q133" s="381" t="s">
        <v>240</v>
      </c>
      <c r="R133" s="381" t="s">
        <v>302</v>
      </c>
      <c r="S133" s="368" t="s">
        <v>351</v>
      </c>
      <c r="T133" s="368" t="s">
        <v>61</v>
      </c>
      <c r="U133" s="368" t="s">
        <v>240</v>
      </c>
      <c r="V133" s="368" t="s">
        <v>302</v>
      </c>
    </row>
    <row r="134" spans="1:22">
      <c r="A134" s="456" t="s">
        <v>301</v>
      </c>
      <c r="B134" s="456"/>
      <c r="C134" s="456"/>
      <c r="D134" s="456"/>
      <c r="E134" s="457"/>
      <c r="F134" s="458"/>
      <c r="G134" s="459">
        <f>SUM(G118:G133)</f>
        <v>7469.69</v>
      </c>
      <c r="H134" s="460">
        <f>SUM(H118:H133)</f>
        <v>9281.5</v>
      </c>
      <c r="I134" s="456"/>
      <c r="J134" s="460">
        <f>SUM(J118:J133)</f>
        <v>9281.5</v>
      </c>
      <c r="K134" s="456"/>
      <c r="L134" s="456"/>
      <c r="M134" s="456"/>
      <c r="N134" s="456"/>
      <c r="O134" s="456"/>
      <c r="P134" s="456"/>
      <c r="Q134" s="456"/>
      <c r="R134" s="456"/>
      <c r="S134" s="368"/>
      <c r="T134" s="368"/>
      <c r="U134" s="368"/>
      <c r="V134" s="368"/>
    </row>
    <row r="135" spans="1:22" outlineLevel="1">
      <c r="A135" s="377" t="s">
        <v>185</v>
      </c>
      <c r="B135" s="368" t="s">
        <v>1505</v>
      </c>
      <c r="C135" s="378">
        <v>43738</v>
      </c>
      <c r="D135" s="368" t="s">
        <v>1523</v>
      </c>
      <c r="E135" s="369" t="s">
        <v>1528</v>
      </c>
      <c r="F135" s="370">
        <v>77263</v>
      </c>
      <c r="G135" s="371">
        <v>732.36</v>
      </c>
      <c r="H135" s="368">
        <v>910</v>
      </c>
      <c r="I135" s="368" t="s">
        <v>10</v>
      </c>
      <c r="J135" s="379">
        <f t="shared" ref="J135:J165" si="5">H135</f>
        <v>910</v>
      </c>
      <c r="K135" s="380" t="s">
        <v>350</v>
      </c>
      <c r="L135" s="381" t="s">
        <v>307</v>
      </c>
      <c r="M135" s="381" t="s">
        <v>259</v>
      </c>
      <c r="N135" s="381"/>
      <c r="O135" s="381" t="s">
        <v>351</v>
      </c>
      <c r="P135" s="381" t="s">
        <v>61</v>
      </c>
      <c r="Q135" s="381" t="s">
        <v>240</v>
      </c>
      <c r="R135" s="381" t="s">
        <v>302</v>
      </c>
      <c r="S135" s="368" t="s">
        <v>351</v>
      </c>
      <c r="T135" s="368" t="s">
        <v>61</v>
      </c>
      <c r="U135" s="368" t="s">
        <v>240</v>
      </c>
      <c r="V135" s="368" t="s">
        <v>302</v>
      </c>
    </row>
    <row r="136" spans="1:22" outlineLevel="1">
      <c r="A136" s="377" t="s">
        <v>185</v>
      </c>
      <c r="B136" s="368" t="s">
        <v>1505</v>
      </c>
      <c r="C136" s="378">
        <v>43738</v>
      </c>
      <c r="D136" s="368" t="s">
        <v>1523</v>
      </c>
      <c r="E136" s="369" t="s">
        <v>1529</v>
      </c>
      <c r="F136" s="370">
        <v>77263</v>
      </c>
      <c r="G136" s="371">
        <v>56.34</v>
      </c>
      <c r="H136" s="368">
        <v>70</v>
      </c>
      <c r="I136" s="368" t="s">
        <v>10</v>
      </c>
      <c r="J136" s="379">
        <f t="shared" si="5"/>
        <v>70</v>
      </c>
      <c r="K136" s="380" t="s">
        <v>350</v>
      </c>
      <c r="L136" s="381" t="s">
        <v>307</v>
      </c>
      <c r="M136" s="381" t="s">
        <v>259</v>
      </c>
      <c r="N136" s="381"/>
      <c r="O136" s="381" t="s">
        <v>351</v>
      </c>
      <c r="P136" s="381" t="s">
        <v>61</v>
      </c>
      <c r="Q136" s="381" t="s">
        <v>240</v>
      </c>
      <c r="R136" s="381" t="s">
        <v>302</v>
      </c>
      <c r="S136" s="368" t="s">
        <v>351</v>
      </c>
      <c r="T136" s="368" t="s">
        <v>61</v>
      </c>
      <c r="U136" s="368" t="s">
        <v>240</v>
      </c>
      <c r="V136" s="368" t="s">
        <v>302</v>
      </c>
    </row>
    <row r="137" spans="1:22" outlineLevel="1">
      <c r="A137" s="377" t="s">
        <v>185</v>
      </c>
      <c r="B137" s="368" t="s">
        <v>1505</v>
      </c>
      <c r="C137" s="378">
        <v>43738</v>
      </c>
      <c r="D137" s="368" t="s">
        <v>1523</v>
      </c>
      <c r="E137" s="369" t="s">
        <v>1530</v>
      </c>
      <c r="F137" s="370">
        <v>77263</v>
      </c>
      <c r="G137" s="371">
        <v>32.19</v>
      </c>
      <c r="H137" s="368">
        <v>40</v>
      </c>
      <c r="I137" s="368" t="s">
        <v>10</v>
      </c>
      <c r="J137" s="379">
        <f t="shared" si="5"/>
        <v>40</v>
      </c>
      <c r="K137" s="380" t="s">
        <v>350</v>
      </c>
      <c r="L137" s="381" t="s">
        <v>307</v>
      </c>
      <c r="M137" s="381" t="s">
        <v>259</v>
      </c>
      <c r="N137" s="381"/>
      <c r="O137" s="381" t="s">
        <v>351</v>
      </c>
      <c r="P137" s="381" t="s">
        <v>61</v>
      </c>
      <c r="Q137" s="381" t="s">
        <v>240</v>
      </c>
      <c r="R137" s="381" t="s">
        <v>302</v>
      </c>
      <c r="S137" s="368" t="s">
        <v>351</v>
      </c>
      <c r="T137" s="368" t="s">
        <v>61</v>
      </c>
      <c r="U137" s="368" t="s">
        <v>240</v>
      </c>
      <c r="V137" s="368" t="s">
        <v>302</v>
      </c>
    </row>
    <row r="138" spans="1:22" outlineLevel="1">
      <c r="A138" s="377" t="s">
        <v>185</v>
      </c>
      <c r="B138" s="368" t="s">
        <v>1505</v>
      </c>
      <c r="C138" s="378">
        <v>43738</v>
      </c>
      <c r="D138" s="368" t="s">
        <v>1523</v>
      </c>
      <c r="E138" s="369" t="s">
        <v>1531</v>
      </c>
      <c r="F138" s="370">
        <v>77263</v>
      </c>
      <c r="G138" s="371">
        <v>114.28</v>
      </c>
      <c r="H138" s="368">
        <v>142</v>
      </c>
      <c r="I138" s="368" t="s">
        <v>10</v>
      </c>
      <c r="J138" s="379">
        <f t="shared" si="5"/>
        <v>142</v>
      </c>
      <c r="K138" s="380" t="s">
        <v>350</v>
      </c>
      <c r="L138" s="381" t="s">
        <v>307</v>
      </c>
      <c r="M138" s="381" t="s">
        <v>259</v>
      </c>
      <c r="N138" s="381"/>
      <c r="O138" s="381" t="s">
        <v>351</v>
      </c>
      <c r="P138" s="381" t="s">
        <v>61</v>
      </c>
      <c r="Q138" s="381" t="s">
        <v>240</v>
      </c>
      <c r="R138" s="381" t="s">
        <v>302</v>
      </c>
      <c r="S138" s="368" t="s">
        <v>351</v>
      </c>
      <c r="T138" s="368" t="s">
        <v>61</v>
      </c>
      <c r="U138" s="368" t="s">
        <v>240</v>
      </c>
      <c r="V138" s="368" t="s">
        <v>302</v>
      </c>
    </row>
    <row r="139" spans="1:22" outlineLevel="1">
      <c r="A139" s="377" t="s">
        <v>185</v>
      </c>
      <c r="B139" s="368" t="s">
        <v>1505</v>
      </c>
      <c r="C139" s="378">
        <v>43738</v>
      </c>
      <c r="D139" s="368" t="s">
        <v>1523</v>
      </c>
      <c r="E139" s="369" t="s">
        <v>1532</v>
      </c>
      <c r="F139" s="370">
        <v>77263</v>
      </c>
      <c r="G139" s="371">
        <v>1714.21</v>
      </c>
      <c r="H139" s="368">
        <v>2130</v>
      </c>
      <c r="I139" s="368" t="s">
        <v>10</v>
      </c>
      <c r="J139" s="379">
        <f t="shared" si="5"/>
        <v>2130</v>
      </c>
      <c r="K139" s="380" t="s">
        <v>350</v>
      </c>
      <c r="L139" s="381" t="s">
        <v>307</v>
      </c>
      <c r="M139" s="381" t="s">
        <v>259</v>
      </c>
      <c r="N139" s="381"/>
      <c r="O139" s="381" t="s">
        <v>351</v>
      </c>
      <c r="P139" s="381" t="s">
        <v>61</v>
      </c>
      <c r="Q139" s="381" t="s">
        <v>240</v>
      </c>
      <c r="R139" s="381" t="s">
        <v>302</v>
      </c>
      <c r="S139" s="368" t="s">
        <v>351</v>
      </c>
      <c r="T139" s="368" t="s">
        <v>61</v>
      </c>
      <c r="U139" s="368" t="s">
        <v>240</v>
      </c>
      <c r="V139" s="368" t="s">
        <v>302</v>
      </c>
    </row>
    <row r="140" spans="1:22" outlineLevel="1">
      <c r="A140" s="377" t="s">
        <v>185</v>
      </c>
      <c r="B140" s="368" t="s">
        <v>1505</v>
      </c>
      <c r="C140" s="378">
        <v>43738</v>
      </c>
      <c r="D140" s="368" t="s">
        <v>1523</v>
      </c>
      <c r="E140" s="369" t="s">
        <v>1533</v>
      </c>
      <c r="F140" s="370">
        <v>77263</v>
      </c>
      <c r="G140" s="371">
        <v>1158.9000000000001</v>
      </c>
      <c r="H140" s="368">
        <v>1440</v>
      </c>
      <c r="I140" s="368" t="s">
        <v>10</v>
      </c>
      <c r="J140" s="379">
        <f t="shared" si="5"/>
        <v>1440</v>
      </c>
      <c r="K140" s="380" t="s">
        <v>350</v>
      </c>
      <c r="L140" s="381" t="s">
        <v>307</v>
      </c>
      <c r="M140" s="381" t="s">
        <v>259</v>
      </c>
      <c r="N140" s="381"/>
      <c r="O140" s="381" t="s">
        <v>351</v>
      </c>
      <c r="P140" s="381" t="s">
        <v>61</v>
      </c>
      <c r="Q140" s="381" t="s">
        <v>240</v>
      </c>
      <c r="R140" s="381" t="s">
        <v>302</v>
      </c>
      <c r="S140" s="368" t="s">
        <v>351</v>
      </c>
      <c r="T140" s="368" t="s">
        <v>61</v>
      </c>
      <c r="U140" s="368" t="s">
        <v>240</v>
      </c>
      <c r="V140" s="368" t="s">
        <v>302</v>
      </c>
    </row>
    <row r="141" spans="1:22" outlineLevel="1">
      <c r="A141" s="377" t="s">
        <v>185</v>
      </c>
      <c r="B141" s="368" t="s">
        <v>1505</v>
      </c>
      <c r="C141" s="378">
        <v>43738</v>
      </c>
      <c r="D141" s="368" t="s">
        <v>1523</v>
      </c>
      <c r="E141" s="369" t="s">
        <v>1533</v>
      </c>
      <c r="F141" s="370">
        <v>77263</v>
      </c>
      <c r="G141" s="371">
        <v>1158.9000000000001</v>
      </c>
      <c r="H141" s="368">
        <v>1440</v>
      </c>
      <c r="I141" s="368" t="s">
        <v>10</v>
      </c>
      <c r="J141" s="379">
        <f t="shared" si="5"/>
        <v>1440</v>
      </c>
      <c r="K141" s="380" t="s">
        <v>350</v>
      </c>
      <c r="L141" s="381" t="s">
        <v>307</v>
      </c>
      <c r="M141" s="381" t="s">
        <v>259</v>
      </c>
      <c r="N141" s="381"/>
      <c r="O141" s="381" t="s">
        <v>351</v>
      </c>
      <c r="P141" s="381" t="s">
        <v>61</v>
      </c>
      <c r="Q141" s="381" t="s">
        <v>240</v>
      </c>
      <c r="R141" s="381" t="s">
        <v>302</v>
      </c>
      <c r="S141" s="368" t="s">
        <v>351</v>
      </c>
      <c r="T141" s="368" t="s">
        <v>61</v>
      </c>
      <c r="U141" s="368" t="s">
        <v>240</v>
      </c>
      <c r="V141" s="368" t="s">
        <v>302</v>
      </c>
    </row>
    <row r="142" spans="1:22" outlineLevel="1">
      <c r="A142" s="377" t="s">
        <v>185</v>
      </c>
      <c r="B142" s="368" t="s">
        <v>1505</v>
      </c>
      <c r="C142" s="378">
        <v>43738</v>
      </c>
      <c r="D142" s="368" t="s">
        <v>1523</v>
      </c>
      <c r="E142" s="369" t="s">
        <v>1534</v>
      </c>
      <c r="F142" s="370">
        <v>77263</v>
      </c>
      <c r="G142" s="371">
        <v>64.38</v>
      </c>
      <c r="H142" s="368">
        <v>80</v>
      </c>
      <c r="I142" s="368" t="s">
        <v>10</v>
      </c>
      <c r="J142" s="379">
        <f t="shared" si="5"/>
        <v>80</v>
      </c>
      <c r="K142" s="380" t="s">
        <v>350</v>
      </c>
      <c r="L142" s="381" t="s">
        <v>307</v>
      </c>
      <c r="M142" s="381" t="s">
        <v>259</v>
      </c>
      <c r="N142" s="381"/>
      <c r="O142" s="381" t="s">
        <v>351</v>
      </c>
      <c r="P142" s="381" t="s">
        <v>61</v>
      </c>
      <c r="Q142" s="381" t="s">
        <v>240</v>
      </c>
      <c r="R142" s="381" t="s">
        <v>302</v>
      </c>
      <c r="S142" s="368" t="s">
        <v>351</v>
      </c>
      <c r="T142" s="368" t="s">
        <v>61</v>
      </c>
      <c r="U142" s="368" t="s">
        <v>240</v>
      </c>
      <c r="V142" s="368" t="s">
        <v>302</v>
      </c>
    </row>
    <row r="143" spans="1:22" outlineLevel="1">
      <c r="A143" s="377" t="s">
        <v>185</v>
      </c>
      <c r="B143" s="368" t="s">
        <v>1505</v>
      </c>
      <c r="C143" s="378">
        <v>43738</v>
      </c>
      <c r="D143" s="368" t="s">
        <v>1523</v>
      </c>
      <c r="E143" s="369" t="s">
        <v>1535</v>
      </c>
      <c r="F143" s="370">
        <v>77263</v>
      </c>
      <c r="G143" s="371">
        <v>144.86000000000001</v>
      </c>
      <c r="H143" s="368">
        <v>180</v>
      </c>
      <c r="I143" s="368" t="s">
        <v>10</v>
      </c>
      <c r="J143" s="379">
        <f t="shared" si="5"/>
        <v>180</v>
      </c>
      <c r="K143" s="380" t="s">
        <v>350</v>
      </c>
      <c r="L143" s="381" t="s">
        <v>307</v>
      </c>
      <c r="M143" s="381" t="s">
        <v>259</v>
      </c>
      <c r="N143" s="381"/>
      <c r="O143" s="381" t="s">
        <v>351</v>
      </c>
      <c r="P143" s="381" t="s">
        <v>61</v>
      </c>
      <c r="Q143" s="381" t="s">
        <v>240</v>
      </c>
      <c r="R143" s="381" t="s">
        <v>302</v>
      </c>
      <c r="S143" s="368" t="s">
        <v>351</v>
      </c>
      <c r="T143" s="368" t="s">
        <v>61</v>
      </c>
      <c r="U143" s="368" t="s">
        <v>240</v>
      </c>
      <c r="V143" s="368" t="s">
        <v>302</v>
      </c>
    </row>
    <row r="144" spans="1:22" outlineLevel="1">
      <c r="A144" s="377" t="s">
        <v>185</v>
      </c>
      <c r="B144" s="368" t="s">
        <v>1505</v>
      </c>
      <c r="C144" s="378">
        <v>43738</v>
      </c>
      <c r="D144" s="368" t="s">
        <v>1523</v>
      </c>
      <c r="E144" s="369" t="s">
        <v>1536</v>
      </c>
      <c r="F144" s="370">
        <v>77263</v>
      </c>
      <c r="G144" s="371">
        <v>64.38</v>
      </c>
      <c r="H144" s="368">
        <v>80</v>
      </c>
      <c r="I144" s="368" t="s">
        <v>10</v>
      </c>
      <c r="J144" s="379">
        <f t="shared" si="5"/>
        <v>80</v>
      </c>
      <c r="K144" s="380" t="s">
        <v>350</v>
      </c>
      <c r="L144" s="381" t="s">
        <v>307</v>
      </c>
      <c r="M144" s="381" t="s">
        <v>259</v>
      </c>
      <c r="N144" s="381"/>
      <c r="O144" s="381" t="s">
        <v>351</v>
      </c>
      <c r="P144" s="381" t="s">
        <v>61</v>
      </c>
      <c r="Q144" s="381" t="s">
        <v>240</v>
      </c>
      <c r="R144" s="381" t="s">
        <v>302</v>
      </c>
      <c r="S144" s="368" t="s">
        <v>351</v>
      </c>
      <c r="T144" s="368" t="s">
        <v>61</v>
      </c>
      <c r="U144" s="368" t="s">
        <v>240</v>
      </c>
      <c r="V144" s="368" t="s">
        <v>302</v>
      </c>
    </row>
    <row r="145" spans="1:22" outlineLevel="1">
      <c r="A145" s="377" t="s">
        <v>185</v>
      </c>
      <c r="B145" s="368" t="s">
        <v>1505</v>
      </c>
      <c r="C145" s="378">
        <v>43738</v>
      </c>
      <c r="D145" s="368" t="s">
        <v>1523</v>
      </c>
      <c r="E145" s="369" t="s">
        <v>1537</v>
      </c>
      <c r="F145" s="370">
        <v>77263</v>
      </c>
      <c r="G145" s="371">
        <v>482.88</v>
      </c>
      <c r="H145" s="368">
        <v>600</v>
      </c>
      <c r="I145" s="368" t="s">
        <v>10</v>
      </c>
      <c r="J145" s="379">
        <f t="shared" si="5"/>
        <v>600</v>
      </c>
      <c r="K145" s="380" t="s">
        <v>350</v>
      </c>
      <c r="L145" s="381" t="s">
        <v>307</v>
      </c>
      <c r="M145" s="381" t="s">
        <v>259</v>
      </c>
      <c r="N145" s="381"/>
      <c r="O145" s="381" t="s">
        <v>351</v>
      </c>
      <c r="P145" s="381" t="s">
        <v>61</v>
      </c>
      <c r="Q145" s="381" t="s">
        <v>240</v>
      </c>
      <c r="R145" s="381" t="s">
        <v>302</v>
      </c>
      <c r="S145" s="368" t="s">
        <v>351</v>
      </c>
      <c r="T145" s="368" t="s">
        <v>61</v>
      </c>
      <c r="U145" s="368" t="s">
        <v>240</v>
      </c>
      <c r="V145" s="368" t="s">
        <v>302</v>
      </c>
    </row>
    <row r="146" spans="1:22" outlineLevel="1">
      <c r="A146" s="377" t="s">
        <v>185</v>
      </c>
      <c r="B146" s="368" t="s">
        <v>1505</v>
      </c>
      <c r="C146" s="378">
        <v>43738</v>
      </c>
      <c r="D146" s="368" t="s">
        <v>1523</v>
      </c>
      <c r="E146" s="369" t="s">
        <v>1537</v>
      </c>
      <c r="F146" s="370">
        <v>77263</v>
      </c>
      <c r="G146" s="371">
        <v>676.03</v>
      </c>
      <c r="H146" s="368">
        <v>840</v>
      </c>
      <c r="I146" s="368" t="s">
        <v>10</v>
      </c>
      <c r="J146" s="379">
        <f t="shared" si="5"/>
        <v>840</v>
      </c>
      <c r="K146" s="380" t="s">
        <v>350</v>
      </c>
      <c r="L146" s="381" t="s">
        <v>307</v>
      </c>
      <c r="M146" s="381" t="s">
        <v>259</v>
      </c>
      <c r="N146" s="381"/>
      <c r="O146" s="381" t="s">
        <v>351</v>
      </c>
      <c r="P146" s="381" t="s">
        <v>61</v>
      </c>
      <c r="Q146" s="381" t="s">
        <v>240</v>
      </c>
      <c r="R146" s="381" t="s">
        <v>302</v>
      </c>
      <c r="S146" s="368" t="s">
        <v>351</v>
      </c>
      <c r="T146" s="368" t="s">
        <v>61</v>
      </c>
      <c r="U146" s="368" t="s">
        <v>240</v>
      </c>
      <c r="V146" s="368" t="s">
        <v>302</v>
      </c>
    </row>
    <row r="147" spans="1:22" outlineLevel="1">
      <c r="A147" s="377" t="s">
        <v>185</v>
      </c>
      <c r="B147" s="368" t="s">
        <v>1505</v>
      </c>
      <c r="C147" s="378">
        <v>43738</v>
      </c>
      <c r="D147" s="368" t="s">
        <v>1523</v>
      </c>
      <c r="E147" s="369" t="s">
        <v>1538</v>
      </c>
      <c r="F147" s="370">
        <v>77263</v>
      </c>
      <c r="G147" s="371">
        <v>1086.47</v>
      </c>
      <c r="H147" s="368">
        <v>1350</v>
      </c>
      <c r="I147" s="368" t="s">
        <v>10</v>
      </c>
      <c r="J147" s="379">
        <f t="shared" si="5"/>
        <v>1350</v>
      </c>
      <c r="K147" s="380" t="s">
        <v>350</v>
      </c>
      <c r="L147" s="381" t="s">
        <v>307</v>
      </c>
      <c r="M147" s="381" t="s">
        <v>259</v>
      </c>
      <c r="N147" s="381"/>
      <c r="O147" s="381" t="s">
        <v>351</v>
      </c>
      <c r="P147" s="381" t="s">
        <v>61</v>
      </c>
      <c r="Q147" s="381" t="s">
        <v>240</v>
      </c>
      <c r="R147" s="381" t="s">
        <v>302</v>
      </c>
      <c r="S147" s="368" t="s">
        <v>351</v>
      </c>
      <c r="T147" s="368" t="s">
        <v>61</v>
      </c>
      <c r="U147" s="368" t="s">
        <v>240</v>
      </c>
      <c r="V147" s="368" t="s">
        <v>302</v>
      </c>
    </row>
    <row r="148" spans="1:22" outlineLevel="1">
      <c r="A148" s="377" t="s">
        <v>185</v>
      </c>
      <c r="B148" s="368" t="s">
        <v>1505</v>
      </c>
      <c r="C148" s="378">
        <v>43738</v>
      </c>
      <c r="D148" s="368" t="s">
        <v>1523</v>
      </c>
      <c r="E148" s="369" t="s">
        <v>1539</v>
      </c>
      <c r="F148" s="370">
        <v>77263</v>
      </c>
      <c r="G148" s="371">
        <v>64.38</v>
      </c>
      <c r="H148" s="368">
        <v>80</v>
      </c>
      <c r="I148" s="368" t="s">
        <v>10</v>
      </c>
      <c r="J148" s="379">
        <f t="shared" si="5"/>
        <v>80</v>
      </c>
      <c r="K148" s="380" t="s">
        <v>350</v>
      </c>
      <c r="L148" s="381" t="s">
        <v>307</v>
      </c>
      <c r="M148" s="381" t="s">
        <v>259</v>
      </c>
      <c r="N148" s="381"/>
      <c r="O148" s="381" t="s">
        <v>351</v>
      </c>
      <c r="P148" s="381" t="s">
        <v>61</v>
      </c>
      <c r="Q148" s="381" t="s">
        <v>240</v>
      </c>
      <c r="R148" s="381" t="s">
        <v>302</v>
      </c>
      <c r="S148" s="368" t="s">
        <v>351</v>
      </c>
      <c r="T148" s="368" t="s">
        <v>61</v>
      </c>
      <c r="U148" s="368" t="s">
        <v>240</v>
      </c>
      <c r="V148" s="368" t="s">
        <v>302</v>
      </c>
    </row>
    <row r="149" spans="1:22" outlineLevel="1">
      <c r="A149" s="377" t="s">
        <v>185</v>
      </c>
      <c r="B149" s="368" t="s">
        <v>1505</v>
      </c>
      <c r="C149" s="378">
        <v>43738</v>
      </c>
      <c r="D149" s="368" t="s">
        <v>1523</v>
      </c>
      <c r="E149" s="369" t="s">
        <v>1540</v>
      </c>
      <c r="F149" s="370">
        <v>77263</v>
      </c>
      <c r="G149" s="371">
        <v>80.48</v>
      </c>
      <c r="H149" s="368">
        <v>100</v>
      </c>
      <c r="I149" s="368" t="s">
        <v>10</v>
      </c>
      <c r="J149" s="379">
        <f t="shared" si="5"/>
        <v>100</v>
      </c>
      <c r="K149" s="380" t="s">
        <v>350</v>
      </c>
      <c r="L149" s="381" t="s">
        <v>307</v>
      </c>
      <c r="M149" s="381" t="s">
        <v>259</v>
      </c>
      <c r="N149" s="381"/>
      <c r="O149" s="381" t="s">
        <v>351</v>
      </c>
      <c r="P149" s="381" t="s">
        <v>61</v>
      </c>
      <c r="Q149" s="381" t="s">
        <v>240</v>
      </c>
      <c r="R149" s="381" t="s">
        <v>302</v>
      </c>
      <c r="S149" s="368" t="s">
        <v>351</v>
      </c>
      <c r="T149" s="368" t="s">
        <v>61</v>
      </c>
      <c r="U149" s="368" t="s">
        <v>240</v>
      </c>
      <c r="V149" s="368" t="s">
        <v>302</v>
      </c>
    </row>
    <row r="150" spans="1:22" outlineLevel="1">
      <c r="A150" s="377" t="s">
        <v>185</v>
      </c>
      <c r="B150" s="368" t="s">
        <v>1505</v>
      </c>
      <c r="C150" s="378">
        <v>43657</v>
      </c>
      <c r="D150" s="368" t="s">
        <v>1520</v>
      </c>
      <c r="E150" s="369" t="s">
        <v>1541</v>
      </c>
      <c r="F150" s="370">
        <v>77262</v>
      </c>
      <c r="G150" s="371">
        <v>32.19</v>
      </c>
      <c r="H150" s="368">
        <v>40</v>
      </c>
      <c r="I150" s="368" t="s">
        <v>10</v>
      </c>
      <c r="J150" s="379">
        <f t="shared" si="5"/>
        <v>40</v>
      </c>
      <c r="K150" s="380" t="s">
        <v>350</v>
      </c>
      <c r="L150" s="381" t="s">
        <v>307</v>
      </c>
      <c r="M150" s="381" t="s">
        <v>259</v>
      </c>
      <c r="N150" s="381"/>
      <c r="O150" s="381" t="s">
        <v>351</v>
      </c>
      <c r="P150" s="381" t="s">
        <v>61</v>
      </c>
      <c r="Q150" s="381" t="s">
        <v>240</v>
      </c>
      <c r="R150" s="381" t="s">
        <v>302</v>
      </c>
      <c r="S150" s="368" t="s">
        <v>351</v>
      </c>
      <c r="T150" s="368" t="s">
        <v>61</v>
      </c>
      <c r="U150" s="368" t="s">
        <v>240</v>
      </c>
      <c r="V150" s="368" t="s">
        <v>302</v>
      </c>
    </row>
    <row r="151" spans="1:22" outlineLevel="1">
      <c r="A151" s="377" t="s">
        <v>185</v>
      </c>
      <c r="B151" s="368" t="s">
        <v>1505</v>
      </c>
      <c r="C151" s="378">
        <v>43657</v>
      </c>
      <c r="D151" s="368" t="s">
        <v>1520</v>
      </c>
      <c r="E151" s="369" t="s">
        <v>1541</v>
      </c>
      <c r="F151" s="370">
        <v>77262</v>
      </c>
      <c r="G151" s="371">
        <v>32.19</v>
      </c>
      <c r="H151" s="368">
        <v>40</v>
      </c>
      <c r="I151" s="368" t="s">
        <v>10</v>
      </c>
      <c r="J151" s="379">
        <f t="shared" si="5"/>
        <v>40</v>
      </c>
      <c r="K151" s="380" t="s">
        <v>350</v>
      </c>
      <c r="L151" s="381" t="s">
        <v>307</v>
      </c>
      <c r="M151" s="381" t="s">
        <v>259</v>
      </c>
      <c r="N151" s="381"/>
      <c r="O151" s="381" t="s">
        <v>351</v>
      </c>
      <c r="P151" s="381" t="s">
        <v>61</v>
      </c>
      <c r="Q151" s="381" t="s">
        <v>240</v>
      </c>
      <c r="R151" s="381" t="s">
        <v>302</v>
      </c>
      <c r="S151" s="368" t="s">
        <v>351</v>
      </c>
      <c r="T151" s="368" t="s">
        <v>61</v>
      </c>
      <c r="U151" s="368" t="s">
        <v>240</v>
      </c>
      <c r="V151" s="368" t="s">
        <v>302</v>
      </c>
    </row>
    <row r="152" spans="1:22" outlineLevel="1">
      <c r="A152" s="377" t="s">
        <v>185</v>
      </c>
      <c r="B152" s="368" t="s">
        <v>1505</v>
      </c>
      <c r="C152" s="378">
        <v>43657</v>
      </c>
      <c r="D152" s="368" t="s">
        <v>1520</v>
      </c>
      <c r="E152" s="369" t="s">
        <v>1542</v>
      </c>
      <c r="F152" s="370">
        <v>77262</v>
      </c>
      <c r="G152" s="371">
        <v>24.14</v>
      </c>
      <c r="H152" s="368">
        <v>30</v>
      </c>
      <c r="I152" s="368" t="s">
        <v>10</v>
      </c>
      <c r="J152" s="379">
        <f t="shared" si="5"/>
        <v>30</v>
      </c>
      <c r="K152" s="380" t="s">
        <v>350</v>
      </c>
      <c r="L152" s="381" t="s">
        <v>307</v>
      </c>
      <c r="M152" s="381" t="s">
        <v>259</v>
      </c>
      <c r="N152" s="381"/>
      <c r="O152" s="381" t="s">
        <v>351</v>
      </c>
      <c r="P152" s="381" t="s">
        <v>61</v>
      </c>
      <c r="Q152" s="381" t="s">
        <v>240</v>
      </c>
      <c r="R152" s="381" t="s">
        <v>302</v>
      </c>
      <c r="S152" s="368" t="s">
        <v>351</v>
      </c>
      <c r="T152" s="368" t="s">
        <v>61</v>
      </c>
      <c r="U152" s="368" t="s">
        <v>240</v>
      </c>
      <c r="V152" s="368" t="s">
        <v>302</v>
      </c>
    </row>
    <row r="153" spans="1:22" outlineLevel="1">
      <c r="A153" s="377" t="s">
        <v>185</v>
      </c>
      <c r="B153" s="368" t="s">
        <v>1505</v>
      </c>
      <c r="C153" s="378">
        <v>43657</v>
      </c>
      <c r="D153" s="368" t="s">
        <v>1520</v>
      </c>
      <c r="E153" s="369" t="s">
        <v>1542</v>
      </c>
      <c r="F153" s="370">
        <v>77262</v>
      </c>
      <c r="G153" s="371">
        <v>16.100000000000001</v>
      </c>
      <c r="H153" s="368">
        <v>20</v>
      </c>
      <c r="I153" s="368" t="s">
        <v>10</v>
      </c>
      <c r="J153" s="379">
        <f t="shared" si="5"/>
        <v>20</v>
      </c>
      <c r="K153" s="380" t="s">
        <v>350</v>
      </c>
      <c r="L153" s="381" t="s">
        <v>307</v>
      </c>
      <c r="M153" s="381" t="s">
        <v>259</v>
      </c>
      <c r="N153" s="381"/>
      <c r="O153" s="381" t="s">
        <v>351</v>
      </c>
      <c r="P153" s="381" t="s">
        <v>61</v>
      </c>
      <c r="Q153" s="381" t="s">
        <v>240</v>
      </c>
      <c r="R153" s="381" t="s">
        <v>302</v>
      </c>
      <c r="S153" s="368" t="s">
        <v>351</v>
      </c>
      <c r="T153" s="368" t="s">
        <v>61</v>
      </c>
      <c r="U153" s="368" t="s">
        <v>240</v>
      </c>
      <c r="V153" s="368" t="s">
        <v>302</v>
      </c>
    </row>
    <row r="154" spans="1:22" outlineLevel="1">
      <c r="A154" s="377" t="s">
        <v>185</v>
      </c>
      <c r="B154" s="368" t="s">
        <v>1505</v>
      </c>
      <c r="C154" s="378">
        <v>43657</v>
      </c>
      <c r="D154" s="368" t="s">
        <v>1520</v>
      </c>
      <c r="E154" s="369" t="s">
        <v>1541</v>
      </c>
      <c r="F154" s="370">
        <v>77262</v>
      </c>
      <c r="G154" s="371">
        <v>32.19</v>
      </c>
      <c r="H154" s="368">
        <v>40</v>
      </c>
      <c r="I154" s="368" t="s">
        <v>10</v>
      </c>
      <c r="J154" s="379">
        <f t="shared" si="5"/>
        <v>40</v>
      </c>
      <c r="K154" s="380" t="s">
        <v>306</v>
      </c>
      <c r="L154" s="381" t="s">
        <v>307</v>
      </c>
      <c r="M154" s="381" t="s">
        <v>259</v>
      </c>
      <c r="N154" s="381"/>
      <c r="O154" s="381" t="s">
        <v>351</v>
      </c>
      <c r="P154" s="381" t="s">
        <v>61</v>
      </c>
      <c r="Q154" s="381" t="s">
        <v>240</v>
      </c>
      <c r="R154" s="381" t="s">
        <v>302</v>
      </c>
      <c r="S154" s="368" t="s">
        <v>351</v>
      </c>
      <c r="T154" s="368" t="s">
        <v>61</v>
      </c>
      <c r="U154" s="368" t="s">
        <v>240</v>
      </c>
      <c r="V154" s="368" t="s">
        <v>302</v>
      </c>
    </row>
    <row r="155" spans="1:22" outlineLevel="1">
      <c r="A155" s="377" t="s">
        <v>185</v>
      </c>
      <c r="B155" s="368" t="s">
        <v>1505</v>
      </c>
      <c r="C155" s="378">
        <v>43657</v>
      </c>
      <c r="D155" s="368" t="s">
        <v>1520</v>
      </c>
      <c r="E155" s="369" t="s">
        <v>1541</v>
      </c>
      <c r="F155" s="370">
        <v>77262</v>
      </c>
      <c r="G155" s="371">
        <v>32.19</v>
      </c>
      <c r="H155" s="368">
        <v>40</v>
      </c>
      <c r="I155" s="368" t="s">
        <v>10</v>
      </c>
      <c r="J155" s="379">
        <f t="shared" si="5"/>
        <v>40</v>
      </c>
      <c r="K155" s="380" t="s">
        <v>306</v>
      </c>
      <c r="L155" s="381" t="s">
        <v>307</v>
      </c>
      <c r="M155" s="381" t="s">
        <v>259</v>
      </c>
      <c r="N155" s="381"/>
      <c r="O155" s="381" t="s">
        <v>351</v>
      </c>
      <c r="P155" s="381" t="s">
        <v>61</v>
      </c>
      <c r="Q155" s="381" t="s">
        <v>240</v>
      </c>
      <c r="R155" s="381" t="s">
        <v>302</v>
      </c>
      <c r="S155" s="368" t="s">
        <v>351</v>
      </c>
      <c r="T155" s="368" t="s">
        <v>61</v>
      </c>
      <c r="U155" s="368" t="s">
        <v>240</v>
      </c>
      <c r="V155" s="368" t="s">
        <v>302</v>
      </c>
    </row>
    <row r="156" spans="1:22" outlineLevel="1">
      <c r="A156" s="377" t="s">
        <v>185</v>
      </c>
      <c r="B156" s="368" t="s">
        <v>1505</v>
      </c>
      <c r="C156" s="378">
        <v>43657</v>
      </c>
      <c r="D156" s="368" t="s">
        <v>1520</v>
      </c>
      <c r="E156" s="369" t="s">
        <v>1541</v>
      </c>
      <c r="F156" s="370">
        <v>77262</v>
      </c>
      <c r="G156" s="371">
        <v>32.19</v>
      </c>
      <c r="H156" s="368">
        <v>40</v>
      </c>
      <c r="I156" s="368" t="s">
        <v>10</v>
      </c>
      <c r="J156" s="379">
        <f t="shared" si="5"/>
        <v>40</v>
      </c>
      <c r="K156" s="380" t="s">
        <v>306</v>
      </c>
      <c r="L156" s="381" t="s">
        <v>307</v>
      </c>
      <c r="M156" s="381" t="s">
        <v>259</v>
      </c>
      <c r="N156" s="381"/>
      <c r="O156" s="381" t="s">
        <v>351</v>
      </c>
      <c r="P156" s="381" t="s">
        <v>61</v>
      </c>
      <c r="Q156" s="381" t="s">
        <v>240</v>
      </c>
      <c r="R156" s="381" t="s">
        <v>302</v>
      </c>
      <c r="S156" s="368" t="s">
        <v>351</v>
      </c>
      <c r="T156" s="368" t="s">
        <v>61</v>
      </c>
      <c r="U156" s="368" t="s">
        <v>240</v>
      </c>
      <c r="V156" s="368" t="s">
        <v>302</v>
      </c>
    </row>
    <row r="157" spans="1:22" outlineLevel="1">
      <c r="A157" s="377" t="s">
        <v>185</v>
      </c>
      <c r="B157" s="368" t="s">
        <v>1505</v>
      </c>
      <c r="C157" s="378">
        <v>43657</v>
      </c>
      <c r="D157" s="368" t="s">
        <v>1520</v>
      </c>
      <c r="E157" s="369" t="s">
        <v>1542</v>
      </c>
      <c r="F157" s="370">
        <v>77262</v>
      </c>
      <c r="G157" s="371">
        <v>16.100000000000001</v>
      </c>
      <c r="H157" s="368">
        <v>20</v>
      </c>
      <c r="I157" s="368" t="s">
        <v>10</v>
      </c>
      <c r="J157" s="379">
        <f t="shared" si="5"/>
        <v>20</v>
      </c>
      <c r="K157" s="380" t="s">
        <v>306</v>
      </c>
      <c r="L157" s="381" t="s">
        <v>307</v>
      </c>
      <c r="M157" s="381" t="s">
        <v>259</v>
      </c>
      <c r="N157" s="381"/>
      <c r="O157" s="381" t="s">
        <v>351</v>
      </c>
      <c r="P157" s="381" t="s">
        <v>61</v>
      </c>
      <c r="Q157" s="381" t="s">
        <v>240</v>
      </c>
      <c r="R157" s="381" t="s">
        <v>302</v>
      </c>
      <c r="S157" s="368" t="s">
        <v>351</v>
      </c>
      <c r="T157" s="368" t="s">
        <v>61</v>
      </c>
      <c r="U157" s="368" t="s">
        <v>240</v>
      </c>
      <c r="V157" s="368" t="s">
        <v>302</v>
      </c>
    </row>
    <row r="158" spans="1:22" outlineLevel="1">
      <c r="A158" s="377" t="s">
        <v>185</v>
      </c>
      <c r="B158" s="368" t="s">
        <v>1505</v>
      </c>
      <c r="C158" s="378">
        <v>43657</v>
      </c>
      <c r="D158" s="368" t="s">
        <v>1520</v>
      </c>
      <c r="E158" s="369" t="s">
        <v>1542</v>
      </c>
      <c r="F158" s="370">
        <v>77262</v>
      </c>
      <c r="G158" s="371">
        <v>16.100000000000001</v>
      </c>
      <c r="H158" s="368">
        <v>20</v>
      </c>
      <c r="I158" s="368" t="s">
        <v>10</v>
      </c>
      <c r="J158" s="379">
        <f t="shared" si="5"/>
        <v>20</v>
      </c>
      <c r="K158" s="380" t="s">
        <v>306</v>
      </c>
      <c r="L158" s="381" t="s">
        <v>307</v>
      </c>
      <c r="M158" s="381" t="s">
        <v>259</v>
      </c>
      <c r="N158" s="381"/>
      <c r="O158" s="381" t="s">
        <v>351</v>
      </c>
      <c r="P158" s="381" t="s">
        <v>61</v>
      </c>
      <c r="Q158" s="381" t="s">
        <v>240</v>
      </c>
      <c r="R158" s="381" t="s">
        <v>302</v>
      </c>
      <c r="S158" s="368" t="s">
        <v>351</v>
      </c>
      <c r="T158" s="368" t="s">
        <v>61</v>
      </c>
      <c r="U158" s="368" t="s">
        <v>240</v>
      </c>
      <c r="V158" s="368" t="s">
        <v>302</v>
      </c>
    </row>
    <row r="159" spans="1:22" outlineLevel="1">
      <c r="A159" s="377" t="s">
        <v>185</v>
      </c>
      <c r="B159" s="368" t="s">
        <v>1505</v>
      </c>
      <c r="C159" s="378">
        <v>43657</v>
      </c>
      <c r="D159" s="368" t="s">
        <v>1520</v>
      </c>
      <c r="E159" s="369" t="s">
        <v>1542</v>
      </c>
      <c r="F159" s="370">
        <v>77262</v>
      </c>
      <c r="G159" s="371">
        <v>16.100000000000001</v>
      </c>
      <c r="H159" s="368">
        <v>20</v>
      </c>
      <c r="I159" s="368" t="s">
        <v>10</v>
      </c>
      <c r="J159" s="379">
        <f t="shared" si="5"/>
        <v>20</v>
      </c>
      <c r="K159" s="380" t="s">
        <v>306</v>
      </c>
      <c r="L159" s="381" t="s">
        <v>307</v>
      </c>
      <c r="M159" s="381" t="s">
        <v>259</v>
      </c>
      <c r="N159" s="381"/>
      <c r="O159" s="381" t="s">
        <v>351</v>
      </c>
      <c r="P159" s="381" t="s">
        <v>61</v>
      </c>
      <c r="Q159" s="381" t="s">
        <v>240</v>
      </c>
      <c r="R159" s="381" t="s">
        <v>302</v>
      </c>
      <c r="S159" s="368" t="s">
        <v>351</v>
      </c>
      <c r="T159" s="368" t="s">
        <v>61</v>
      </c>
      <c r="U159" s="368" t="s">
        <v>240</v>
      </c>
      <c r="V159" s="368" t="s">
        <v>302</v>
      </c>
    </row>
    <row r="160" spans="1:22" outlineLevel="1">
      <c r="A160" s="377" t="s">
        <v>185</v>
      </c>
      <c r="B160" s="368" t="s">
        <v>1505</v>
      </c>
      <c r="C160" s="378">
        <v>43738</v>
      </c>
      <c r="D160" s="368" t="s">
        <v>1523</v>
      </c>
      <c r="E160" s="369" t="s">
        <v>1543</v>
      </c>
      <c r="F160" s="370">
        <v>77263</v>
      </c>
      <c r="G160" s="371">
        <v>201.2</v>
      </c>
      <c r="H160" s="368">
        <v>250</v>
      </c>
      <c r="I160" s="368" t="s">
        <v>10</v>
      </c>
      <c r="J160" s="379">
        <f t="shared" si="5"/>
        <v>250</v>
      </c>
      <c r="K160" s="380" t="s">
        <v>306</v>
      </c>
      <c r="L160" s="381" t="s">
        <v>307</v>
      </c>
      <c r="M160" s="381" t="s">
        <v>259</v>
      </c>
      <c r="N160" s="381"/>
      <c r="O160" s="381" t="s">
        <v>351</v>
      </c>
      <c r="P160" s="381" t="s">
        <v>61</v>
      </c>
      <c r="Q160" s="381" t="s">
        <v>240</v>
      </c>
      <c r="R160" s="381" t="s">
        <v>302</v>
      </c>
      <c r="S160" s="368" t="s">
        <v>351</v>
      </c>
      <c r="T160" s="368" t="s">
        <v>61</v>
      </c>
      <c r="U160" s="368" t="s">
        <v>240</v>
      </c>
      <c r="V160" s="368" t="s">
        <v>302</v>
      </c>
    </row>
    <row r="161" spans="1:22" outlineLevel="1">
      <c r="A161" s="377" t="s">
        <v>185</v>
      </c>
      <c r="B161" s="368" t="s">
        <v>1505</v>
      </c>
      <c r="C161" s="378">
        <v>43738</v>
      </c>
      <c r="D161" s="368" t="s">
        <v>1523</v>
      </c>
      <c r="E161" s="369" t="s">
        <v>1544</v>
      </c>
      <c r="F161" s="370">
        <v>77263</v>
      </c>
      <c r="G161" s="371">
        <v>64.38</v>
      </c>
      <c r="H161" s="368">
        <v>80</v>
      </c>
      <c r="I161" s="368" t="s">
        <v>10</v>
      </c>
      <c r="J161" s="379">
        <f t="shared" si="5"/>
        <v>80</v>
      </c>
      <c r="K161" s="380" t="s">
        <v>306</v>
      </c>
      <c r="L161" s="381" t="s">
        <v>307</v>
      </c>
      <c r="M161" s="381" t="s">
        <v>259</v>
      </c>
      <c r="N161" s="381"/>
      <c r="O161" s="381" t="s">
        <v>351</v>
      </c>
      <c r="P161" s="381" t="s">
        <v>61</v>
      </c>
      <c r="Q161" s="381" t="s">
        <v>240</v>
      </c>
      <c r="R161" s="381" t="s">
        <v>302</v>
      </c>
      <c r="S161" s="368" t="s">
        <v>351</v>
      </c>
      <c r="T161" s="368" t="s">
        <v>61</v>
      </c>
      <c r="U161" s="368" t="s">
        <v>240</v>
      </c>
      <c r="V161" s="368" t="s">
        <v>302</v>
      </c>
    </row>
    <row r="162" spans="1:22" outlineLevel="1">
      <c r="A162" s="377" t="s">
        <v>185</v>
      </c>
      <c r="B162" s="368" t="s">
        <v>1505</v>
      </c>
      <c r="C162" s="378">
        <v>43738</v>
      </c>
      <c r="D162" s="368" t="s">
        <v>1523</v>
      </c>
      <c r="E162" s="369" t="s">
        <v>1545</v>
      </c>
      <c r="F162" s="370">
        <v>77263</v>
      </c>
      <c r="G162" s="371">
        <v>144.86000000000001</v>
      </c>
      <c r="H162" s="368">
        <v>180</v>
      </c>
      <c r="I162" s="368" t="s">
        <v>10</v>
      </c>
      <c r="J162" s="379">
        <f t="shared" si="5"/>
        <v>180</v>
      </c>
      <c r="K162" s="380" t="s">
        <v>306</v>
      </c>
      <c r="L162" s="381" t="s">
        <v>307</v>
      </c>
      <c r="M162" s="381" t="s">
        <v>259</v>
      </c>
      <c r="N162" s="381"/>
      <c r="O162" s="381" t="s">
        <v>351</v>
      </c>
      <c r="P162" s="381" t="s">
        <v>61</v>
      </c>
      <c r="Q162" s="381" t="s">
        <v>240</v>
      </c>
      <c r="R162" s="381" t="s">
        <v>302</v>
      </c>
      <c r="S162" s="368" t="s">
        <v>351</v>
      </c>
      <c r="T162" s="368" t="s">
        <v>61</v>
      </c>
      <c r="U162" s="368" t="s">
        <v>240</v>
      </c>
      <c r="V162" s="368" t="s">
        <v>302</v>
      </c>
    </row>
    <row r="163" spans="1:22" outlineLevel="1">
      <c r="A163" s="377" t="s">
        <v>185</v>
      </c>
      <c r="B163" s="368" t="s">
        <v>1505</v>
      </c>
      <c r="C163" s="378">
        <v>43738</v>
      </c>
      <c r="D163" s="368" t="s">
        <v>1523</v>
      </c>
      <c r="E163" s="369" t="s">
        <v>1546</v>
      </c>
      <c r="F163" s="370">
        <v>77263</v>
      </c>
      <c r="G163" s="371">
        <v>24.14</v>
      </c>
      <c r="H163" s="368">
        <v>30</v>
      </c>
      <c r="I163" s="368" t="s">
        <v>10</v>
      </c>
      <c r="J163" s="379">
        <f t="shared" si="5"/>
        <v>30</v>
      </c>
      <c r="K163" s="380" t="s">
        <v>306</v>
      </c>
      <c r="L163" s="381" t="s">
        <v>307</v>
      </c>
      <c r="M163" s="381" t="s">
        <v>259</v>
      </c>
      <c r="N163" s="381"/>
      <c r="O163" s="381" t="s">
        <v>351</v>
      </c>
      <c r="P163" s="381" t="s">
        <v>61</v>
      </c>
      <c r="Q163" s="381" t="s">
        <v>240</v>
      </c>
      <c r="R163" s="381" t="s">
        <v>302</v>
      </c>
      <c r="S163" s="368" t="s">
        <v>351</v>
      </c>
      <c r="T163" s="368" t="s">
        <v>61</v>
      </c>
      <c r="U163" s="368" t="s">
        <v>240</v>
      </c>
      <c r="V163" s="368" t="s">
        <v>302</v>
      </c>
    </row>
    <row r="164" spans="1:22" outlineLevel="1">
      <c r="A164" s="377" t="s">
        <v>185</v>
      </c>
      <c r="B164" s="368" t="s">
        <v>1505</v>
      </c>
      <c r="C164" s="378">
        <v>43738</v>
      </c>
      <c r="D164" s="368" t="s">
        <v>1523</v>
      </c>
      <c r="E164" s="369" t="s">
        <v>1547</v>
      </c>
      <c r="F164" s="370">
        <v>77263</v>
      </c>
      <c r="G164" s="371">
        <v>64.38</v>
      </c>
      <c r="H164" s="368">
        <v>80</v>
      </c>
      <c r="I164" s="368" t="s">
        <v>10</v>
      </c>
      <c r="J164" s="379">
        <f t="shared" si="5"/>
        <v>80</v>
      </c>
      <c r="K164" s="380" t="s">
        <v>306</v>
      </c>
      <c r="L164" s="381" t="s">
        <v>307</v>
      </c>
      <c r="M164" s="381" t="s">
        <v>259</v>
      </c>
      <c r="N164" s="381"/>
      <c r="O164" s="381" t="s">
        <v>351</v>
      </c>
      <c r="P164" s="381" t="s">
        <v>61</v>
      </c>
      <c r="Q164" s="381" t="s">
        <v>240</v>
      </c>
      <c r="R164" s="381" t="s">
        <v>302</v>
      </c>
      <c r="S164" s="368" t="s">
        <v>351</v>
      </c>
      <c r="T164" s="368" t="s">
        <v>61</v>
      </c>
      <c r="U164" s="368" t="s">
        <v>240</v>
      </c>
      <c r="V164" s="368" t="s">
        <v>302</v>
      </c>
    </row>
    <row r="165" spans="1:22" outlineLevel="1">
      <c r="A165" s="377" t="s">
        <v>185</v>
      </c>
      <c r="B165" s="368" t="s">
        <v>1505</v>
      </c>
      <c r="C165" s="378">
        <v>43738</v>
      </c>
      <c r="D165" s="368" t="s">
        <v>1523</v>
      </c>
      <c r="E165" s="369" t="s">
        <v>1548</v>
      </c>
      <c r="F165" s="370">
        <v>77263</v>
      </c>
      <c r="G165" s="371">
        <v>70.819999999999993</v>
      </c>
      <c r="H165" s="368">
        <v>88</v>
      </c>
      <c r="I165" s="368" t="s">
        <v>10</v>
      </c>
      <c r="J165" s="379">
        <f t="shared" si="5"/>
        <v>88</v>
      </c>
      <c r="K165" s="380" t="s">
        <v>306</v>
      </c>
      <c r="L165" s="381" t="s">
        <v>307</v>
      </c>
      <c r="M165" s="381" t="s">
        <v>259</v>
      </c>
      <c r="N165" s="381"/>
      <c r="O165" s="381" t="s">
        <v>351</v>
      </c>
      <c r="P165" s="381" t="s">
        <v>61</v>
      </c>
      <c r="Q165" s="381" t="s">
        <v>240</v>
      </c>
      <c r="R165" s="381" t="s">
        <v>302</v>
      </c>
      <c r="S165" s="368" t="s">
        <v>351</v>
      </c>
      <c r="T165" s="368" t="s">
        <v>61</v>
      </c>
      <c r="U165" s="368" t="s">
        <v>240</v>
      </c>
      <c r="V165" s="368" t="s">
        <v>302</v>
      </c>
    </row>
    <row r="166" spans="1:22">
      <c r="A166" s="456" t="s">
        <v>301</v>
      </c>
      <c r="B166" s="456"/>
      <c r="C166" s="456"/>
      <c r="D166" s="456"/>
      <c r="E166" s="457"/>
      <c r="F166" s="458"/>
      <c r="G166" s="459">
        <f>SUM(G135:G165)</f>
        <v>8450.3099999999977</v>
      </c>
      <c r="H166" s="460">
        <f>SUM(H135:H165)</f>
        <v>10500</v>
      </c>
      <c r="I166" s="456"/>
      <c r="J166" s="460">
        <f>SUM(J135:J165)</f>
        <v>10500</v>
      </c>
      <c r="K166" s="456"/>
      <c r="L166" s="456"/>
      <c r="M166" s="456"/>
      <c r="N166" s="456"/>
      <c r="O166" s="456"/>
      <c r="P166" s="456"/>
      <c r="Q166" s="456"/>
      <c r="R166" s="456"/>
      <c r="S166" s="368"/>
      <c r="T166" s="368"/>
      <c r="U166" s="368"/>
      <c r="V166" s="368"/>
    </row>
    <row r="167" spans="1:22" outlineLevel="1">
      <c r="A167" s="377" t="s">
        <v>187</v>
      </c>
      <c r="B167" s="368" t="s">
        <v>1765</v>
      </c>
      <c r="C167" s="378">
        <v>43707</v>
      </c>
      <c r="D167" s="368" t="s">
        <v>1850</v>
      </c>
      <c r="E167" s="369" t="s">
        <v>896</v>
      </c>
      <c r="F167" s="370">
        <v>76927</v>
      </c>
      <c r="G167" s="371">
        <v>13.1</v>
      </c>
      <c r="H167" s="368">
        <v>16</v>
      </c>
      <c r="I167" s="368" t="s">
        <v>10</v>
      </c>
      <c r="J167" s="379">
        <f t="shared" ref="J167:J210" si="6">H167</f>
        <v>16</v>
      </c>
      <c r="K167" s="380" t="s">
        <v>410</v>
      </c>
      <c r="L167" s="381" t="s">
        <v>307</v>
      </c>
      <c r="M167" s="381" t="s">
        <v>259</v>
      </c>
      <c r="N167" s="381" t="s">
        <v>424</v>
      </c>
      <c r="O167" s="381"/>
      <c r="P167" s="381" t="s">
        <v>61</v>
      </c>
      <c r="Q167" s="381" t="s">
        <v>240</v>
      </c>
      <c r="R167" s="381" t="s">
        <v>302</v>
      </c>
      <c r="S167" s="368"/>
      <c r="T167" s="368" t="s">
        <v>61</v>
      </c>
      <c r="U167" s="368" t="s">
        <v>240</v>
      </c>
      <c r="V167" s="368" t="s">
        <v>302</v>
      </c>
    </row>
    <row r="168" spans="1:22" outlineLevel="1">
      <c r="A168" s="377" t="s">
        <v>187</v>
      </c>
      <c r="B168" s="368" t="s">
        <v>1765</v>
      </c>
      <c r="C168" s="378">
        <v>43707</v>
      </c>
      <c r="D168" s="368" t="s">
        <v>1851</v>
      </c>
      <c r="E168" s="369" t="s">
        <v>1852</v>
      </c>
      <c r="F168" s="370">
        <v>76927</v>
      </c>
      <c r="G168" s="371">
        <v>147.32</v>
      </c>
      <c r="H168" s="368">
        <v>180</v>
      </c>
      <c r="I168" s="368" t="s">
        <v>10</v>
      </c>
      <c r="J168" s="379">
        <f t="shared" si="6"/>
        <v>180</v>
      </c>
      <c r="K168" s="380" t="s">
        <v>416</v>
      </c>
      <c r="L168" s="381" t="s">
        <v>307</v>
      </c>
      <c r="M168" s="381" t="s">
        <v>259</v>
      </c>
      <c r="N168" s="381" t="s">
        <v>947</v>
      </c>
      <c r="O168" s="381"/>
      <c r="P168" s="381" t="s">
        <v>61</v>
      </c>
      <c r="Q168" s="381" t="s">
        <v>240</v>
      </c>
      <c r="R168" s="381" t="s">
        <v>302</v>
      </c>
      <c r="S168" s="368"/>
      <c r="T168" s="368" t="s">
        <v>61</v>
      </c>
      <c r="U168" s="368" t="s">
        <v>240</v>
      </c>
      <c r="V168" s="368" t="s">
        <v>302</v>
      </c>
    </row>
    <row r="169" spans="1:22" outlineLevel="1">
      <c r="A169" s="377" t="s">
        <v>187</v>
      </c>
      <c r="B169" s="368" t="s">
        <v>1765</v>
      </c>
      <c r="C169" s="378">
        <v>43707</v>
      </c>
      <c r="D169" s="368" t="s">
        <v>1850</v>
      </c>
      <c r="E169" s="369" t="s">
        <v>1852</v>
      </c>
      <c r="F169" s="370">
        <v>76927</v>
      </c>
      <c r="G169" s="371">
        <v>245.54</v>
      </c>
      <c r="H169" s="368">
        <v>300</v>
      </c>
      <c r="I169" s="368" t="s">
        <v>10</v>
      </c>
      <c r="J169" s="379">
        <f t="shared" si="6"/>
        <v>300</v>
      </c>
      <c r="K169" s="380" t="s">
        <v>416</v>
      </c>
      <c r="L169" s="381" t="s">
        <v>307</v>
      </c>
      <c r="M169" s="381" t="s">
        <v>259</v>
      </c>
      <c r="N169" s="381" t="s">
        <v>424</v>
      </c>
      <c r="O169" s="381"/>
      <c r="P169" s="381" t="s">
        <v>61</v>
      </c>
      <c r="Q169" s="381" t="s">
        <v>240</v>
      </c>
      <c r="R169" s="381" t="s">
        <v>302</v>
      </c>
      <c r="S169" s="368"/>
      <c r="T169" s="368" t="s">
        <v>61</v>
      </c>
      <c r="U169" s="368" t="s">
        <v>240</v>
      </c>
      <c r="V169" s="368" t="s">
        <v>302</v>
      </c>
    </row>
    <row r="170" spans="1:22" outlineLevel="1">
      <c r="A170" s="377" t="s">
        <v>187</v>
      </c>
      <c r="B170" s="368" t="s">
        <v>1765</v>
      </c>
      <c r="C170" s="378">
        <v>43707</v>
      </c>
      <c r="D170" s="368" t="s">
        <v>1851</v>
      </c>
      <c r="E170" s="369" t="s">
        <v>1853</v>
      </c>
      <c r="F170" s="370">
        <v>76927</v>
      </c>
      <c r="G170" s="371">
        <v>319.2</v>
      </c>
      <c r="H170" s="368">
        <v>390</v>
      </c>
      <c r="I170" s="368" t="s">
        <v>10</v>
      </c>
      <c r="J170" s="379">
        <f t="shared" si="6"/>
        <v>390</v>
      </c>
      <c r="K170" s="380" t="s">
        <v>412</v>
      </c>
      <c r="L170" s="381" t="s">
        <v>307</v>
      </c>
      <c r="M170" s="381" t="s">
        <v>259</v>
      </c>
      <c r="N170" s="381" t="s">
        <v>947</v>
      </c>
      <c r="O170" s="381"/>
      <c r="P170" s="381" t="s">
        <v>61</v>
      </c>
      <c r="Q170" s="381" t="s">
        <v>240</v>
      </c>
      <c r="R170" s="381" t="s">
        <v>302</v>
      </c>
      <c r="S170" s="368"/>
      <c r="T170" s="368" t="s">
        <v>61</v>
      </c>
      <c r="U170" s="368" t="s">
        <v>240</v>
      </c>
      <c r="V170" s="368" t="s">
        <v>302</v>
      </c>
    </row>
    <row r="171" spans="1:22" outlineLevel="1">
      <c r="A171" s="377" t="s">
        <v>187</v>
      </c>
      <c r="B171" s="368" t="s">
        <v>1765</v>
      </c>
      <c r="C171" s="378">
        <v>43707</v>
      </c>
      <c r="D171" s="368" t="s">
        <v>1850</v>
      </c>
      <c r="E171" s="369" t="s">
        <v>1854</v>
      </c>
      <c r="F171" s="370">
        <v>76927</v>
      </c>
      <c r="G171" s="371">
        <v>744.81</v>
      </c>
      <c r="H171" s="368">
        <v>910</v>
      </c>
      <c r="I171" s="368" t="s">
        <v>10</v>
      </c>
      <c r="J171" s="379">
        <f t="shared" si="6"/>
        <v>910</v>
      </c>
      <c r="K171" s="380" t="s">
        <v>412</v>
      </c>
      <c r="L171" s="381" t="s">
        <v>307</v>
      </c>
      <c r="M171" s="381" t="s">
        <v>259</v>
      </c>
      <c r="N171" s="381" t="s">
        <v>424</v>
      </c>
      <c r="O171" s="381"/>
      <c r="P171" s="381" t="s">
        <v>61</v>
      </c>
      <c r="Q171" s="381" t="s">
        <v>240</v>
      </c>
      <c r="R171" s="381" t="s">
        <v>302</v>
      </c>
      <c r="S171" s="368"/>
      <c r="T171" s="368" t="s">
        <v>61</v>
      </c>
      <c r="U171" s="368" t="s">
        <v>240</v>
      </c>
      <c r="V171" s="368" t="s">
        <v>302</v>
      </c>
    </row>
    <row r="172" spans="1:22" outlineLevel="1">
      <c r="A172" s="377" t="s">
        <v>180</v>
      </c>
      <c r="B172" s="368" t="s">
        <v>1765</v>
      </c>
      <c r="C172" s="378">
        <v>43696</v>
      </c>
      <c r="D172" s="368" t="s">
        <v>1855</v>
      </c>
      <c r="E172" s="369" t="s">
        <v>1856</v>
      </c>
      <c r="F172" s="370">
        <v>76927</v>
      </c>
      <c r="G172" s="371">
        <v>13995.84</v>
      </c>
      <c r="H172" s="368">
        <v>17100</v>
      </c>
      <c r="I172" s="368" t="s">
        <v>10</v>
      </c>
      <c r="J172" s="379">
        <f t="shared" si="6"/>
        <v>17100</v>
      </c>
      <c r="K172" s="380" t="s">
        <v>399</v>
      </c>
      <c r="L172" s="381" t="s">
        <v>307</v>
      </c>
      <c r="M172" s="381" t="s">
        <v>259</v>
      </c>
      <c r="N172" s="381"/>
      <c r="O172" s="381"/>
      <c r="P172" s="381" t="s">
        <v>61</v>
      </c>
      <c r="Q172" s="381" t="s">
        <v>240</v>
      </c>
      <c r="R172" s="381" t="s">
        <v>302</v>
      </c>
      <c r="S172" s="368"/>
      <c r="T172" s="368" t="s">
        <v>61</v>
      </c>
      <c r="U172" s="368" t="s">
        <v>240</v>
      </c>
      <c r="V172" s="368" t="s">
        <v>302</v>
      </c>
    </row>
    <row r="173" spans="1:22" outlineLevel="1">
      <c r="A173" s="377" t="s">
        <v>188</v>
      </c>
      <c r="B173" s="368" t="s">
        <v>1765</v>
      </c>
      <c r="C173" s="378">
        <v>43708</v>
      </c>
      <c r="D173" s="368" t="s">
        <v>1857</v>
      </c>
      <c r="E173" s="369" t="s">
        <v>1858</v>
      </c>
      <c r="F173" s="370">
        <v>76927</v>
      </c>
      <c r="G173" s="371">
        <v>13995.84</v>
      </c>
      <c r="H173" s="368">
        <v>17100</v>
      </c>
      <c r="I173" s="368" t="s">
        <v>10</v>
      </c>
      <c r="J173" s="379">
        <f t="shared" si="6"/>
        <v>17100</v>
      </c>
      <c r="K173" s="380" t="s">
        <v>399</v>
      </c>
      <c r="L173" s="381" t="s">
        <v>307</v>
      </c>
      <c r="M173" s="381" t="s">
        <v>259</v>
      </c>
      <c r="N173" s="381"/>
      <c r="O173" s="381"/>
      <c r="P173" s="381" t="s">
        <v>61</v>
      </c>
      <c r="Q173" s="381" t="s">
        <v>240</v>
      </c>
      <c r="R173" s="381" t="s">
        <v>302</v>
      </c>
      <c r="S173" s="368"/>
      <c r="T173" s="368" t="s">
        <v>61</v>
      </c>
      <c r="U173" s="368" t="s">
        <v>240</v>
      </c>
      <c r="V173" s="368" t="s">
        <v>302</v>
      </c>
    </row>
    <row r="174" spans="1:22" outlineLevel="1">
      <c r="A174" s="377" t="s">
        <v>187</v>
      </c>
      <c r="B174" s="368" t="s">
        <v>1765</v>
      </c>
      <c r="C174" s="378">
        <v>43707</v>
      </c>
      <c r="D174" s="368" t="s">
        <v>1851</v>
      </c>
      <c r="E174" s="369" t="s">
        <v>1859</v>
      </c>
      <c r="F174" s="370">
        <v>76927</v>
      </c>
      <c r="G174" s="371">
        <v>8.18</v>
      </c>
      <c r="H174" s="368">
        <v>10</v>
      </c>
      <c r="I174" s="368" t="s">
        <v>10</v>
      </c>
      <c r="J174" s="379">
        <f t="shared" si="6"/>
        <v>10</v>
      </c>
      <c r="K174" s="380" t="s">
        <v>339</v>
      </c>
      <c r="L174" s="381" t="s">
        <v>307</v>
      </c>
      <c r="M174" s="381" t="s">
        <v>259</v>
      </c>
      <c r="N174" s="381"/>
      <c r="O174" s="381"/>
      <c r="P174" s="381" t="s">
        <v>61</v>
      </c>
      <c r="Q174" s="381" t="s">
        <v>240</v>
      </c>
      <c r="R174" s="381" t="s">
        <v>302</v>
      </c>
      <c r="S174" s="368"/>
      <c r="T174" s="368" t="s">
        <v>61</v>
      </c>
      <c r="U174" s="368" t="s">
        <v>240</v>
      </c>
      <c r="V174" s="368" t="s">
        <v>302</v>
      </c>
    </row>
    <row r="175" spans="1:22" outlineLevel="1">
      <c r="A175" s="377" t="s">
        <v>187</v>
      </c>
      <c r="B175" s="368" t="s">
        <v>1765</v>
      </c>
      <c r="C175" s="378">
        <v>43707</v>
      </c>
      <c r="D175" s="368" t="s">
        <v>1850</v>
      </c>
      <c r="E175" s="369" t="s">
        <v>1859</v>
      </c>
      <c r="F175" s="370">
        <v>76927</v>
      </c>
      <c r="G175" s="371">
        <v>77.75</v>
      </c>
      <c r="H175" s="368">
        <v>95</v>
      </c>
      <c r="I175" s="368" t="s">
        <v>10</v>
      </c>
      <c r="J175" s="379">
        <f t="shared" si="6"/>
        <v>95</v>
      </c>
      <c r="K175" s="380" t="s">
        <v>339</v>
      </c>
      <c r="L175" s="381" t="s">
        <v>307</v>
      </c>
      <c r="M175" s="381" t="s">
        <v>259</v>
      </c>
      <c r="N175" s="381"/>
      <c r="O175" s="381"/>
      <c r="P175" s="381" t="s">
        <v>61</v>
      </c>
      <c r="Q175" s="381" t="s">
        <v>240</v>
      </c>
      <c r="R175" s="381" t="s">
        <v>302</v>
      </c>
      <c r="S175" s="368"/>
      <c r="T175" s="368" t="s">
        <v>61</v>
      </c>
      <c r="U175" s="368" t="s">
        <v>240</v>
      </c>
      <c r="V175" s="368" t="s">
        <v>302</v>
      </c>
    </row>
    <row r="176" spans="1:22" outlineLevel="1">
      <c r="A176" s="377" t="s">
        <v>187</v>
      </c>
      <c r="B176" s="368" t="s">
        <v>1765</v>
      </c>
      <c r="C176" s="378">
        <v>43704</v>
      </c>
      <c r="D176" s="368" t="s">
        <v>1840</v>
      </c>
      <c r="E176" s="369" t="s">
        <v>1860</v>
      </c>
      <c r="F176" s="370">
        <v>76927</v>
      </c>
      <c r="G176" s="371">
        <v>110.49</v>
      </c>
      <c r="H176" s="368">
        <v>135</v>
      </c>
      <c r="I176" s="368" t="s">
        <v>10</v>
      </c>
      <c r="J176" s="379">
        <f t="shared" si="6"/>
        <v>135</v>
      </c>
      <c r="K176" s="380" t="s">
        <v>533</v>
      </c>
      <c r="L176" s="381" t="s">
        <v>307</v>
      </c>
      <c r="M176" s="381" t="s">
        <v>259</v>
      </c>
      <c r="N176" s="381"/>
      <c r="O176" s="381"/>
      <c r="P176" s="381" t="s">
        <v>61</v>
      </c>
      <c r="Q176" s="381" t="s">
        <v>240</v>
      </c>
      <c r="R176" s="381" t="s">
        <v>302</v>
      </c>
      <c r="S176" s="368"/>
      <c r="T176" s="368" t="s">
        <v>61</v>
      </c>
      <c r="U176" s="368" t="s">
        <v>240</v>
      </c>
      <c r="V176" s="368" t="s">
        <v>302</v>
      </c>
    </row>
    <row r="177" spans="1:22" outlineLevel="1">
      <c r="A177" s="377" t="s">
        <v>187</v>
      </c>
      <c r="B177" s="368" t="s">
        <v>1765</v>
      </c>
      <c r="C177" s="378">
        <v>43707</v>
      </c>
      <c r="D177" s="368" t="s">
        <v>1861</v>
      </c>
      <c r="E177" s="369" t="s">
        <v>1036</v>
      </c>
      <c r="F177" s="370">
        <v>76927</v>
      </c>
      <c r="G177" s="371">
        <v>131.77000000000001</v>
      </c>
      <c r="H177" s="368">
        <v>161</v>
      </c>
      <c r="I177" s="368" t="s">
        <v>10</v>
      </c>
      <c r="J177" s="379">
        <f t="shared" si="6"/>
        <v>161</v>
      </c>
      <c r="K177" s="380" t="s">
        <v>533</v>
      </c>
      <c r="L177" s="381" t="s">
        <v>307</v>
      </c>
      <c r="M177" s="381" t="s">
        <v>259</v>
      </c>
      <c r="N177" s="381"/>
      <c r="O177" s="381"/>
      <c r="P177" s="381" t="s">
        <v>61</v>
      </c>
      <c r="Q177" s="381" t="s">
        <v>240</v>
      </c>
      <c r="R177" s="381" t="s">
        <v>302</v>
      </c>
      <c r="S177" s="368"/>
      <c r="T177" s="368" t="s">
        <v>61</v>
      </c>
      <c r="U177" s="368" t="s">
        <v>240</v>
      </c>
      <c r="V177" s="368" t="s">
        <v>302</v>
      </c>
    </row>
    <row r="178" spans="1:22" outlineLevel="1">
      <c r="A178" s="377" t="s">
        <v>187</v>
      </c>
      <c r="B178" s="368" t="s">
        <v>1765</v>
      </c>
      <c r="C178" s="378">
        <v>43707</v>
      </c>
      <c r="D178" s="368" t="s">
        <v>1850</v>
      </c>
      <c r="E178" s="369" t="s">
        <v>1862</v>
      </c>
      <c r="F178" s="370">
        <v>76927</v>
      </c>
      <c r="G178" s="371">
        <v>6.55</v>
      </c>
      <c r="H178" s="368">
        <v>8</v>
      </c>
      <c r="I178" s="368" t="s">
        <v>10</v>
      </c>
      <c r="J178" s="379">
        <f t="shared" si="6"/>
        <v>8</v>
      </c>
      <c r="K178" s="380" t="s">
        <v>533</v>
      </c>
      <c r="L178" s="381" t="s">
        <v>307</v>
      </c>
      <c r="M178" s="381" t="s">
        <v>259</v>
      </c>
      <c r="N178" s="381"/>
      <c r="O178" s="381"/>
      <c r="P178" s="381" t="s">
        <v>61</v>
      </c>
      <c r="Q178" s="381" t="s">
        <v>240</v>
      </c>
      <c r="R178" s="381" t="s">
        <v>302</v>
      </c>
      <c r="S178" s="368"/>
      <c r="T178" s="368" t="s">
        <v>61</v>
      </c>
      <c r="U178" s="368" t="s">
        <v>240</v>
      </c>
      <c r="V178" s="368" t="s">
        <v>302</v>
      </c>
    </row>
    <row r="179" spans="1:22" outlineLevel="1">
      <c r="A179" s="377" t="s">
        <v>187</v>
      </c>
      <c r="B179" s="368" t="s">
        <v>1765</v>
      </c>
      <c r="C179" s="378">
        <v>43700</v>
      </c>
      <c r="D179" s="368" t="s">
        <v>1840</v>
      </c>
      <c r="E179" s="369" t="s">
        <v>1863</v>
      </c>
      <c r="F179" s="370">
        <v>76927</v>
      </c>
      <c r="G179" s="371">
        <v>8.18</v>
      </c>
      <c r="H179" s="368">
        <v>10</v>
      </c>
      <c r="I179" s="368" t="s">
        <v>10</v>
      </c>
      <c r="J179" s="379">
        <f t="shared" si="6"/>
        <v>10</v>
      </c>
      <c r="K179" s="380" t="s">
        <v>913</v>
      </c>
      <c r="L179" s="381" t="s">
        <v>307</v>
      </c>
      <c r="M179" s="381" t="s">
        <v>259</v>
      </c>
      <c r="N179" s="381"/>
      <c r="O179" s="381"/>
      <c r="P179" s="381" t="s">
        <v>61</v>
      </c>
      <c r="Q179" s="381" t="s">
        <v>240</v>
      </c>
      <c r="R179" s="381" t="s">
        <v>302</v>
      </c>
      <c r="S179" s="368"/>
      <c r="T179" s="368" t="s">
        <v>61</v>
      </c>
      <c r="U179" s="368" t="s">
        <v>240</v>
      </c>
      <c r="V179" s="368" t="s">
        <v>302</v>
      </c>
    </row>
    <row r="180" spans="1:22" outlineLevel="1">
      <c r="A180" s="377" t="s">
        <v>187</v>
      </c>
      <c r="B180" s="368" t="s">
        <v>1765</v>
      </c>
      <c r="C180" s="378">
        <v>43707</v>
      </c>
      <c r="D180" s="368" t="s">
        <v>1861</v>
      </c>
      <c r="E180" s="369" t="s">
        <v>1864</v>
      </c>
      <c r="F180" s="370">
        <v>76927</v>
      </c>
      <c r="G180" s="371">
        <v>184.16</v>
      </c>
      <c r="H180" s="368">
        <v>225</v>
      </c>
      <c r="I180" s="368" t="s">
        <v>10</v>
      </c>
      <c r="J180" s="379">
        <f t="shared" si="6"/>
        <v>225</v>
      </c>
      <c r="K180" s="380" t="s">
        <v>918</v>
      </c>
      <c r="L180" s="381" t="s">
        <v>307</v>
      </c>
      <c r="M180" s="381" t="s">
        <v>259</v>
      </c>
      <c r="N180" s="381"/>
      <c r="O180" s="381"/>
      <c r="P180" s="381" t="s">
        <v>61</v>
      </c>
      <c r="Q180" s="381" t="s">
        <v>240</v>
      </c>
      <c r="R180" s="381" t="s">
        <v>302</v>
      </c>
      <c r="S180" s="368"/>
      <c r="T180" s="368" t="s">
        <v>61</v>
      </c>
      <c r="U180" s="368" t="s">
        <v>240</v>
      </c>
      <c r="V180" s="368" t="s">
        <v>302</v>
      </c>
    </row>
    <row r="181" spans="1:22" outlineLevel="1">
      <c r="A181" s="377" t="s">
        <v>187</v>
      </c>
      <c r="B181" s="368" t="s">
        <v>1765</v>
      </c>
      <c r="C181" s="378">
        <v>43707</v>
      </c>
      <c r="D181" s="368" t="s">
        <v>1851</v>
      </c>
      <c r="E181" s="369" t="s">
        <v>1865</v>
      </c>
      <c r="F181" s="370">
        <v>76927</v>
      </c>
      <c r="G181" s="371">
        <v>25.17</v>
      </c>
      <c r="H181" s="368">
        <v>30.75</v>
      </c>
      <c r="I181" s="368" t="s">
        <v>10</v>
      </c>
      <c r="J181" s="379">
        <f t="shared" si="6"/>
        <v>30.75</v>
      </c>
      <c r="K181" s="380" t="s">
        <v>918</v>
      </c>
      <c r="L181" s="381" t="s">
        <v>307</v>
      </c>
      <c r="M181" s="381" t="s">
        <v>259</v>
      </c>
      <c r="N181" s="381"/>
      <c r="O181" s="381"/>
      <c r="P181" s="381" t="s">
        <v>61</v>
      </c>
      <c r="Q181" s="381" t="s">
        <v>240</v>
      </c>
      <c r="R181" s="381" t="s">
        <v>302</v>
      </c>
      <c r="S181" s="368"/>
      <c r="T181" s="368" t="s">
        <v>61</v>
      </c>
      <c r="U181" s="368" t="s">
        <v>240</v>
      </c>
      <c r="V181" s="368" t="s">
        <v>302</v>
      </c>
    </row>
    <row r="182" spans="1:22" outlineLevel="1">
      <c r="A182" s="377" t="s">
        <v>187</v>
      </c>
      <c r="B182" s="368" t="s">
        <v>1765</v>
      </c>
      <c r="C182" s="378">
        <v>43679</v>
      </c>
      <c r="D182" s="368" t="s">
        <v>1866</v>
      </c>
      <c r="E182" s="369" t="s">
        <v>1867</v>
      </c>
      <c r="F182" s="370">
        <v>76927</v>
      </c>
      <c r="G182" s="371">
        <v>9139.86</v>
      </c>
      <c r="H182" s="368">
        <v>11167</v>
      </c>
      <c r="I182" s="368" t="s">
        <v>10</v>
      </c>
      <c r="J182" s="379">
        <f t="shared" si="6"/>
        <v>11167</v>
      </c>
      <c r="K182" s="380" t="s">
        <v>1387</v>
      </c>
      <c r="L182" s="381" t="s">
        <v>307</v>
      </c>
      <c r="M182" s="381" t="s">
        <v>259</v>
      </c>
      <c r="N182" s="381"/>
      <c r="O182" s="381"/>
      <c r="P182" s="381" t="s">
        <v>61</v>
      </c>
      <c r="Q182" s="381" t="s">
        <v>240</v>
      </c>
      <c r="R182" s="381" t="s">
        <v>302</v>
      </c>
      <c r="S182" s="368"/>
      <c r="T182" s="368" t="s">
        <v>61</v>
      </c>
      <c r="U182" s="368" t="s">
        <v>240</v>
      </c>
      <c r="V182" s="368" t="s">
        <v>302</v>
      </c>
    </row>
    <row r="183" spans="1:22" outlineLevel="1">
      <c r="A183" s="377" t="s">
        <v>187</v>
      </c>
      <c r="B183" s="368" t="s">
        <v>1765</v>
      </c>
      <c r="C183" s="378">
        <v>43707</v>
      </c>
      <c r="D183" s="368" t="s">
        <v>1861</v>
      </c>
      <c r="E183" s="369" t="s">
        <v>1868</v>
      </c>
      <c r="F183" s="370">
        <v>76927</v>
      </c>
      <c r="G183" s="371">
        <v>229.17</v>
      </c>
      <c r="H183" s="368">
        <v>280</v>
      </c>
      <c r="I183" s="368" t="s">
        <v>10</v>
      </c>
      <c r="J183" s="379">
        <f t="shared" si="6"/>
        <v>280</v>
      </c>
      <c r="K183" s="380" t="s">
        <v>680</v>
      </c>
      <c r="L183" s="381" t="s">
        <v>307</v>
      </c>
      <c r="M183" s="381" t="s">
        <v>259</v>
      </c>
      <c r="N183" s="381"/>
      <c r="O183" s="381"/>
      <c r="P183" s="381" t="s">
        <v>61</v>
      </c>
      <c r="Q183" s="381" t="s">
        <v>240</v>
      </c>
      <c r="R183" s="381" t="s">
        <v>302</v>
      </c>
      <c r="S183" s="368"/>
      <c r="T183" s="368" t="s">
        <v>61</v>
      </c>
      <c r="U183" s="368" t="s">
        <v>240</v>
      </c>
      <c r="V183" s="368" t="s">
        <v>302</v>
      </c>
    </row>
    <row r="184" spans="1:22" outlineLevel="1">
      <c r="A184" s="377" t="s">
        <v>187</v>
      </c>
      <c r="B184" s="368" t="s">
        <v>1505</v>
      </c>
      <c r="C184" s="378">
        <v>43725</v>
      </c>
      <c r="D184" s="368" t="s">
        <v>1549</v>
      </c>
      <c r="E184" s="369" t="s">
        <v>896</v>
      </c>
      <c r="F184" s="370">
        <v>77220</v>
      </c>
      <c r="G184" s="371">
        <v>3.29</v>
      </c>
      <c r="H184" s="368">
        <v>4</v>
      </c>
      <c r="I184" s="368" t="s">
        <v>10</v>
      </c>
      <c r="J184" s="379">
        <f t="shared" si="6"/>
        <v>4</v>
      </c>
      <c r="K184" s="380" t="s">
        <v>410</v>
      </c>
      <c r="L184" s="381" t="s">
        <v>307</v>
      </c>
      <c r="M184" s="381" t="s">
        <v>259</v>
      </c>
      <c r="N184" s="381" t="s">
        <v>947</v>
      </c>
      <c r="O184" s="381"/>
      <c r="P184" s="381" t="s">
        <v>61</v>
      </c>
      <c r="Q184" s="381" t="s">
        <v>240</v>
      </c>
      <c r="R184" s="381" t="s">
        <v>302</v>
      </c>
      <c r="S184" s="368"/>
      <c r="T184" s="368" t="s">
        <v>61</v>
      </c>
      <c r="U184" s="368" t="s">
        <v>240</v>
      </c>
      <c r="V184" s="368" t="s">
        <v>302</v>
      </c>
    </row>
    <row r="185" spans="1:22" outlineLevel="1">
      <c r="A185" s="377" t="s">
        <v>187</v>
      </c>
      <c r="B185" s="368" t="s">
        <v>1505</v>
      </c>
      <c r="C185" s="378">
        <v>43738</v>
      </c>
      <c r="D185" s="368" t="s">
        <v>1550</v>
      </c>
      <c r="E185" s="369" t="s">
        <v>896</v>
      </c>
      <c r="F185" s="370">
        <v>77220</v>
      </c>
      <c r="G185" s="371">
        <v>3.29</v>
      </c>
      <c r="H185" s="368">
        <v>4</v>
      </c>
      <c r="I185" s="368" t="s">
        <v>10</v>
      </c>
      <c r="J185" s="379">
        <f t="shared" si="6"/>
        <v>4</v>
      </c>
      <c r="K185" s="380" t="s">
        <v>410</v>
      </c>
      <c r="L185" s="381" t="s">
        <v>307</v>
      </c>
      <c r="M185" s="381" t="s">
        <v>259</v>
      </c>
      <c r="N185" s="381" t="s">
        <v>388</v>
      </c>
      <c r="O185" s="381"/>
      <c r="P185" s="381" t="s">
        <v>61</v>
      </c>
      <c r="Q185" s="381" t="s">
        <v>240</v>
      </c>
      <c r="R185" s="381" t="s">
        <v>302</v>
      </c>
      <c r="S185" s="368"/>
      <c r="T185" s="368" t="s">
        <v>61</v>
      </c>
      <c r="U185" s="368" t="s">
        <v>240</v>
      </c>
      <c r="V185" s="368" t="s">
        <v>302</v>
      </c>
    </row>
    <row r="186" spans="1:22" outlineLevel="1">
      <c r="A186" s="377" t="s">
        <v>187</v>
      </c>
      <c r="B186" s="368" t="s">
        <v>1505</v>
      </c>
      <c r="C186" s="378">
        <v>43720</v>
      </c>
      <c r="D186" s="368" t="s">
        <v>1551</v>
      </c>
      <c r="E186" s="369" t="s">
        <v>1552</v>
      </c>
      <c r="F186" s="370">
        <v>77220</v>
      </c>
      <c r="G186" s="371">
        <v>29.6</v>
      </c>
      <c r="H186" s="368">
        <v>36</v>
      </c>
      <c r="I186" s="368" t="s">
        <v>10</v>
      </c>
      <c r="J186" s="379">
        <f t="shared" si="6"/>
        <v>36</v>
      </c>
      <c r="K186" s="380" t="s">
        <v>416</v>
      </c>
      <c r="L186" s="381" t="s">
        <v>307</v>
      </c>
      <c r="M186" s="381" t="s">
        <v>259</v>
      </c>
      <c r="N186" s="381" t="s">
        <v>388</v>
      </c>
      <c r="O186" s="381"/>
      <c r="P186" s="381" t="s">
        <v>61</v>
      </c>
      <c r="Q186" s="381" t="s">
        <v>240</v>
      </c>
      <c r="R186" s="381" t="s">
        <v>302</v>
      </c>
      <c r="S186" s="368"/>
      <c r="T186" s="368" t="s">
        <v>61</v>
      </c>
      <c r="U186" s="368" t="s">
        <v>240</v>
      </c>
      <c r="V186" s="368" t="s">
        <v>302</v>
      </c>
    </row>
    <row r="187" spans="1:22" outlineLevel="1">
      <c r="A187" s="377" t="s">
        <v>187</v>
      </c>
      <c r="B187" s="368" t="s">
        <v>1505</v>
      </c>
      <c r="C187" s="378">
        <v>43720</v>
      </c>
      <c r="D187" s="368" t="s">
        <v>1551</v>
      </c>
      <c r="E187" s="369" t="s">
        <v>1553</v>
      </c>
      <c r="F187" s="370">
        <v>77220</v>
      </c>
      <c r="G187" s="371">
        <v>29.6</v>
      </c>
      <c r="H187" s="368">
        <v>36</v>
      </c>
      <c r="I187" s="368" t="s">
        <v>10</v>
      </c>
      <c r="J187" s="379">
        <f t="shared" si="6"/>
        <v>36</v>
      </c>
      <c r="K187" s="380" t="s">
        <v>416</v>
      </c>
      <c r="L187" s="381" t="s">
        <v>307</v>
      </c>
      <c r="M187" s="381" t="s">
        <v>259</v>
      </c>
      <c r="N187" s="381" t="s">
        <v>424</v>
      </c>
      <c r="O187" s="381"/>
      <c r="P187" s="381" t="s">
        <v>61</v>
      </c>
      <c r="Q187" s="381" t="s">
        <v>240</v>
      </c>
      <c r="R187" s="381" t="s">
        <v>302</v>
      </c>
      <c r="S187" s="368"/>
      <c r="T187" s="368" t="s">
        <v>61</v>
      </c>
      <c r="U187" s="368" t="s">
        <v>240</v>
      </c>
      <c r="V187" s="368" t="s">
        <v>302</v>
      </c>
    </row>
    <row r="188" spans="1:22" outlineLevel="1">
      <c r="A188" s="377" t="s">
        <v>187</v>
      </c>
      <c r="B188" s="368" t="s">
        <v>1505</v>
      </c>
      <c r="C188" s="378">
        <v>43720</v>
      </c>
      <c r="D188" s="368" t="s">
        <v>1551</v>
      </c>
      <c r="E188" s="369" t="s">
        <v>1554</v>
      </c>
      <c r="F188" s="370">
        <v>77220</v>
      </c>
      <c r="G188" s="371">
        <v>9.8699999999999992</v>
      </c>
      <c r="H188" s="368">
        <v>12</v>
      </c>
      <c r="I188" s="368" t="s">
        <v>10</v>
      </c>
      <c r="J188" s="379">
        <f t="shared" si="6"/>
        <v>12</v>
      </c>
      <c r="K188" s="380" t="s">
        <v>416</v>
      </c>
      <c r="L188" s="381" t="s">
        <v>307</v>
      </c>
      <c r="M188" s="381" t="s">
        <v>259</v>
      </c>
      <c r="N188" s="381" t="s">
        <v>969</v>
      </c>
      <c r="O188" s="381"/>
      <c r="P188" s="381" t="s">
        <v>61</v>
      </c>
      <c r="Q188" s="381" t="s">
        <v>240</v>
      </c>
      <c r="R188" s="381" t="s">
        <v>302</v>
      </c>
      <c r="S188" s="368"/>
      <c r="T188" s="368" t="s">
        <v>61</v>
      </c>
      <c r="U188" s="368" t="s">
        <v>240</v>
      </c>
      <c r="V188" s="368" t="s">
        <v>302</v>
      </c>
    </row>
    <row r="189" spans="1:22" outlineLevel="1">
      <c r="A189" s="377" t="s">
        <v>187</v>
      </c>
      <c r="B189" s="368" t="s">
        <v>1505</v>
      </c>
      <c r="C189" s="378">
        <v>43720</v>
      </c>
      <c r="D189" s="368" t="s">
        <v>1551</v>
      </c>
      <c r="E189" s="369" t="s">
        <v>1555</v>
      </c>
      <c r="F189" s="370">
        <v>77220</v>
      </c>
      <c r="G189" s="371">
        <v>9.8699999999999992</v>
      </c>
      <c r="H189" s="368">
        <v>12</v>
      </c>
      <c r="I189" s="368" t="s">
        <v>10</v>
      </c>
      <c r="J189" s="379">
        <f t="shared" si="6"/>
        <v>12</v>
      </c>
      <c r="K189" s="380" t="s">
        <v>416</v>
      </c>
      <c r="L189" s="381" t="s">
        <v>307</v>
      </c>
      <c r="M189" s="381" t="s">
        <v>259</v>
      </c>
      <c r="N189" s="381" t="s">
        <v>947</v>
      </c>
      <c r="O189" s="381"/>
      <c r="P189" s="381" t="s">
        <v>61</v>
      </c>
      <c r="Q189" s="381" t="s">
        <v>240</v>
      </c>
      <c r="R189" s="381" t="s">
        <v>302</v>
      </c>
      <c r="S189" s="368"/>
      <c r="T189" s="368" t="s">
        <v>61</v>
      </c>
      <c r="U189" s="368" t="s">
        <v>240</v>
      </c>
      <c r="V189" s="368" t="s">
        <v>302</v>
      </c>
    </row>
    <row r="190" spans="1:22" outlineLevel="1">
      <c r="A190" s="377" t="s">
        <v>187</v>
      </c>
      <c r="B190" s="368" t="s">
        <v>1505</v>
      </c>
      <c r="C190" s="378">
        <v>43720</v>
      </c>
      <c r="D190" s="368" t="s">
        <v>1551</v>
      </c>
      <c r="E190" s="369" t="s">
        <v>1556</v>
      </c>
      <c r="F190" s="370">
        <v>77220</v>
      </c>
      <c r="G190" s="371">
        <v>9.8699999999999992</v>
      </c>
      <c r="H190" s="368">
        <v>12</v>
      </c>
      <c r="I190" s="368" t="s">
        <v>10</v>
      </c>
      <c r="J190" s="379">
        <f t="shared" si="6"/>
        <v>12</v>
      </c>
      <c r="K190" s="380" t="s">
        <v>416</v>
      </c>
      <c r="L190" s="381" t="s">
        <v>307</v>
      </c>
      <c r="M190" s="381" t="s">
        <v>259</v>
      </c>
      <c r="N190" s="381" t="s">
        <v>451</v>
      </c>
      <c r="O190" s="381"/>
      <c r="P190" s="381" t="s">
        <v>61</v>
      </c>
      <c r="Q190" s="381" t="s">
        <v>240</v>
      </c>
      <c r="R190" s="381" t="s">
        <v>302</v>
      </c>
      <c r="S190" s="368"/>
      <c r="T190" s="368" t="s">
        <v>61</v>
      </c>
      <c r="U190" s="368" t="s">
        <v>240</v>
      </c>
      <c r="V190" s="368" t="s">
        <v>302</v>
      </c>
    </row>
    <row r="191" spans="1:22" outlineLevel="1">
      <c r="A191" s="377" t="s">
        <v>187</v>
      </c>
      <c r="B191" s="368" t="s">
        <v>1505</v>
      </c>
      <c r="C191" s="378">
        <v>43720</v>
      </c>
      <c r="D191" s="368" t="s">
        <v>1551</v>
      </c>
      <c r="E191" s="369" t="s">
        <v>1557</v>
      </c>
      <c r="F191" s="370">
        <v>77220</v>
      </c>
      <c r="G191" s="371">
        <v>29.6</v>
      </c>
      <c r="H191" s="368">
        <v>36</v>
      </c>
      <c r="I191" s="368" t="s">
        <v>10</v>
      </c>
      <c r="J191" s="379">
        <f t="shared" si="6"/>
        <v>36</v>
      </c>
      <c r="K191" s="380" t="s">
        <v>416</v>
      </c>
      <c r="L191" s="381" t="s">
        <v>307</v>
      </c>
      <c r="M191" s="381" t="s">
        <v>259</v>
      </c>
      <c r="N191" s="381" t="s">
        <v>449</v>
      </c>
      <c r="O191" s="381"/>
      <c r="P191" s="381" t="s">
        <v>61</v>
      </c>
      <c r="Q191" s="381" t="s">
        <v>240</v>
      </c>
      <c r="R191" s="381" t="s">
        <v>302</v>
      </c>
      <c r="S191" s="368"/>
      <c r="T191" s="368" t="s">
        <v>61</v>
      </c>
      <c r="U191" s="368" t="s">
        <v>240</v>
      </c>
      <c r="V191" s="368" t="s">
        <v>302</v>
      </c>
    </row>
    <row r="192" spans="1:22" outlineLevel="1">
      <c r="A192" s="377" t="s">
        <v>187</v>
      </c>
      <c r="B192" s="368" t="s">
        <v>1505</v>
      </c>
      <c r="C192" s="378">
        <v>43725</v>
      </c>
      <c r="D192" s="368" t="s">
        <v>1549</v>
      </c>
      <c r="E192" s="369" t="s">
        <v>1558</v>
      </c>
      <c r="F192" s="370">
        <v>77220</v>
      </c>
      <c r="G192" s="371">
        <v>180.89</v>
      </c>
      <c r="H192" s="368">
        <v>220</v>
      </c>
      <c r="I192" s="368" t="s">
        <v>10</v>
      </c>
      <c r="J192" s="379">
        <f t="shared" si="6"/>
        <v>220</v>
      </c>
      <c r="K192" s="380" t="s">
        <v>416</v>
      </c>
      <c r="L192" s="381" t="s">
        <v>307</v>
      </c>
      <c r="M192" s="381" t="s">
        <v>259</v>
      </c>
      <c r="N192" s="381" t="s">
        <v>947</v>
      </c>
      <c r="O192" s="381"/>
      <c r="P192" s="381" t="s">
        <v>61</v>
      </c>
      <c r="Q192" s="381" t="s">
        <v>240</v>
      </c>
      <c r="R192" s="381" t="s">
        <v>302</v>
      </c>
      <c r="S192" s="368"/>
      <c r="T192" s="368" t="s">
        <v>61</v>
      </c>
      <c r="U192" s="368" t="s">
        <v>240</v>
      </c>
      <c r="V192" s="368" t="s">
        <v>302</v>
      </c>
    </row>
    <row r="193" spans="1:22" outlineLevel="1">
      <c r="A193" s="377" t="s">
        <v>187</v>
      </c>
      <c r="B193" s="368" t="s">
        <v>1505</v>
      </c>
      <c r="C193" s="378">
        <v>43734</v>
      </c>
      <c r="D193" s="368" t="s">
        <v>1559</v>
      </c>
      <c r="E193" s="369" t="s">
        <v>1560</v>
      </c>
      <c r="F193" s="370">
        <v>77220</v>
      </c>
      <c r="G193" s="371">
        <v>296.01</v>
      </c>
      <c r="H193" s="368">
        <v>360</v>
      </c>
      <c r="I193" s="368" t="s">
        <v>10</v>
      </c>
      <c r="J193" s="379">
        <f t="shared" si="6"/>
        <v>360</v>
      </c>
      <c r="K193" s="380" t="s">
        <v>416</v>
      </c>
      <c r="L193" s="381" t="s">
        <v>307</v>
      </c>
      <c r="M193" s="381" t="s">
        <v>259</v>
      </c>
      <c r="N193" s="381" t="s">
        <v>947</v>
      </c>
      <c r="O193" s="381"/>
      <c r="P193" s="381" t="s">
        <v>61</v>
      </c>
      <c r="Q193" s="381" t="s">
        <v>240</v>
      </c>
      <c r="R193" s="381" t="s">
        <v>302</v>
      </c>
      <c r="S193" s="368"/>
      <c r="T193" s="368" t="s">
        <v>61</v>
      </c>
      <c r="U193" s="368" t="s">
        <v>240</v>
      </c>
      <c r="V193" s="368" t="s">
        <v>302</v>
      </c>
    </row>
    <row r="194" spans="1:22" outlineLevel="1">
      <c r="A194" s="377" t="s">
        <v>187</v>
      </c>
      <c r="B194" s="368" t="s">
        <v>1505</v>
      </c>
      <c r="C194" s="378">
        <v>43738</v>
      </c>
      <c r="D194" s="368" t="s">
        <v>1550</v>
      </c>
      <c r="E194" s="369" t="s">
        <v>1561</v>
      </c>
      <c r="F194" s="370">
        <v>77220</v>
      </c>
      <c r="G194" s="371">
        <v>160.34</v>
      </c>
      <c r="H194" s="368">
        <v>195</v>
      </c>
      <c r="I194" s="368" t="s">
        <v>10</v>
      </c>
      <c r="J194" s="379">
        <f t="shared" si="6"/>
        <v>195</v>
      </c>
      <c r="K194" s="380" t="s">
        <v>416</v>
      </c>
      <c r="L194" s="381" t="s">
        <v>307</v>
      </c>
      <c r="M194" s="381" t="s">
        <v>259</v>
      </c>
      <c r="N194" s="381" t="s">
        <v>388</v>
      </c>
      <c r="O194" s="381"/>
      <c r="P194" s="381" t="s">
        <v>61</v>
      </c>
      <c r="Q194" s="381" t="s">
        <v>240</v>
      </c>
      <c r="R194" s="381" t="s">
        <v>302</v>
      </c>
      <c r="S194" s="368"/>
      <c r="T194" s="368" t="s">
        <v>61</v>
      </c>
      <c r="U194" s="368" t="s">
        <v>240</v>
      </c>
      <c r="V194" s="368" t="s">
        <v>302</v>
      </c>
    </row>
    <row r="195" spans="1:22" outlineLevel="1">
      <c r="A195" s="377" t="s">
        <v>187</v>
      </c>
      <c r="B195" s="368" t="s">
        <v>1505</v>
      </c>
      <c r="C195" s="378">
        <v>43725</v>
      </c>
      <c r="D195" s="368" t="s">
        <v>1549</v>
      </c>
      <c r="E195" s="369" t="s">
        <v>1562</v>
      </c>
      <c r="F195" s="370">
        <v>77220</v>
      </c>
      <c r="G195" s="371">
        <v>394.68</v>
      </c>
      <c r="H195" s="368">
        <v>480</v>
      </c>
      <c r="I195" s="368" t="s">
        <v>10</v>
      </c>
      <c r="J195" s="379">
        <f t="shared" si="6"/>
        <v>480</v>
      </c>
      <c r="K195" s="380" t="s">
        <v>412</v>
      </c>
      <c r="L195" s="381" t="s">
        <v>307</v>
      </c>
      <c r="M195" s="381" t="s">
        <v>259</v>
      </c>
      <c r="N195" s="381" t="s">
        <v>947</v>
      </c>
      <c r="O195" s="381"/>
      <c r="P195" s="381" t="s">
        <v>61</v>
      </c>
      <c r="Q195" s="381" t="s">
        <v>240</v>
      </c>
      <c r="R195" s="381" t="s">
        <v>302</v>
      </c>
      <c r="S195" s="368"/>
      <c r="T195" s="368" t="s">
        <v>61</v>
      </c>
      <c r="U195" s="368" t="s">
        <v>240</v>
      </c>
      <c r="V195" s="368" t="s">
        <v>302</v>
      </c>
    </row>
    <row r="196" spans="1:22" outlineLevel="1">
      <c r="A196" s="377" t="s">
        <v>187</v>
      </c>
      <c r="B196" s="368" t="s">
        <v>1505</v>
      </c>
      <c r="C196" s="378">
        <v>43734</v>
      </c>
      <c r="D196" s="368" t="s">
        <v>1559</v>
      </c>
      <c r="E196" s="369" t="s">
        <v>1563</v>
      </c>
      <c r="F196" s="370">
        <v>77220</v>
      </c>
      <c r="G196" s="371">
        <v>641.35</v>
      </c>
      <c r="H196" s="368">
        <v>780</v>
      </c>
      <c r="I196" s="368" t="s">
        <v>10</v>
      </c>
      <c r="J196" s="379">
        <f t="shared" si="6"/>
        <v>780</v>
      </c>
      <c r="K196" s="380" t="s">
        <v>412</v>
      </c>
      <c r="L196" s="381" t="s">
        <v>307</v>
      </c>
      <c r="M196" s="381" t="s">
        <v>259</v>
      </c>
      <c r="N196" s="381" t="s">
        <v>947</v>
      </c>
      <c r="O196" s="381"/>
      <c r="P196" s="381" t="s">
        <v>61</v>
      </c>
      <c r="Q196" s="381" t="s">
        <v>240</v>
      </c>
      <c r="R196" s="381" t="s">
        <v>302</v>
      </c>
      <c r="S196" s="368"/>
      <c r="T196" s="368" t="s">
        <v>61</v>
      </c>
      <c r="U196" s="368" t="s">
        <v>240</v>
      </c>
      <c r="V196" s="368" t="s">
        <v>302</v>
      </c>
    </row>
    <row r="197" spans="1:22" outlineLevel="1">
      <c r="A197" s="377" t="s">
        <v>187</v>
      </c>
      <c r="B197" s="368" t="s">
        <v>1505</v>
      </c>
      <c r="C197" s="378">
        <v>43738</v>
      </c>
      <c r="D197" s="368" t="s">
        <v>1550</v>
      </c>
      <c r="E197" s="369" t="s">
        <v>1564</v>
      </c>
      <c r="F197" s="370">
        <v>77220</v>
      </c>
      <c r="G197" s="371">
        <v>74</v>
      </c>
      <c r="H197" s="368">
        <v>90</v>
      </c>
      <c r="I197" s="368" t="s">
        <v>10</v>
      </c>
      <c r="J197" s="379">
        <f t="shared" si="6"/>
        <v>90</v>
      </c>
      <c r="K197" s="380" t="s">
        <v>412</v>
      </c>
      <c r="L197" s="381" t="s">
        <v>307</v>
      </c>
      <c r="M197" s="381" t="s">
        <v>259</v>
      </c>
      <c r="N197" s="381" t="s">
        <v>388</v>
      </c>
      <c r="O197" s="381"/>
      <c r="P197" s="381" t="s">
        <v>61</v>
      </c>
      <c r="Q197" s="381" t="s">
        <v>240</v>
      </c>
      <c r="R197" s="381" t="s">
        <v>302</v>
      </c>
      <c r="S197" s="368"/>
      <c r="T197" s="368" t="s">
        <v>61</v>
      </c>
      <c r="U197" s="368" t="s">
        <v>240</v>
      </c>
      <c r="V197" s="368" t="s">
        <v>302</v>
      </c>
    </row>
    <row r="198" spans="1:22" outlineLevel="1">
      <c r="A198" s="377" t="s">
        <v>187</v>
      </c>
      <c r="B198" s="368" t="s">
        <v>1505</v>
      </c>
      <c r="C198" s="378">
        <v>43738</v>
      </c>
      <c r="D198" s="368" t="s">
        <v>1550</v>
      </c>
      <c r="E198" s="369" t="s">
        <v>1565</v>
      </c>
      <c r="F198" s="370">
        <v>77220</v>
      </c>
      <c r="G198" s="371">
        <v>542.67999999999995</v>
      </c>
      <c r="H198" s="368">
        <v>660</v>
      </c>
      <c r="I198" s="368" t="s">
        <v>10</v>
      </c>
      <c r="J198" s="379">
        <f t="shared" si="6"/>
        <v>660</v>
      </c>
      <c r="K198" s="380" t="s">
        <v>412</v>
      </c>
      <c r="L198" s="381" t="s">
        <v>307</v>
      </c>
      <c r="M198" s="381" t="s">
        <v>259</v>
      </c>
      <c r="N198" s="381" t="s">
        <v>388</v>
      </c>
      <c r="O198" s="381"/>
      <c r="P198" s="381" t="s">
        <v>61</v>
      </c>
      <c r="Q198" s="381" t="s">
        <v>240</v>
      </c>
      <c r="R198" s="381" t="s">
        <v>302</v>
      </c>
      <c r="S198" s="368"/>
      <c r="T198" s="368" t="s">
        <v>61</v>
      </c>
      <c r="U198" s="368" t="s">
        <v>240</v>
      </c>
      <c r="V198" s="368" t="s">
        <v>302</v>
      </c>
    </row>
    <row r="199" spans="1:22" outlineLevel="1">
      <c r="A199" s="377" t="s">
        <v>187</v>
      </c>
      <c r="B199" s="368" t="s">
        <v>1505</v>
      </c>
      <c r="C199" s="378">
        <v>43738</v>
      </c>
      <c r="D199" s="368" t="s">
        <v>1566</v>
      </c>
      <c r="E199" s="369" t="s">
        <v>1567</v>
      </c>
      <c r="F199" s="370">
        <v>77220</v>
      </c>
      <c r="G199" s="371">
        <v>44449.97</v>
      </c>
      <c r="H199" s="368">
        <v>54059.09</v>
      </c>
      <c r="I199" s="368" t="s">
        <v>10</v>
      </c>
      <c r="J199" s="379">
        <f t="shared" si="6"/>
        <v>54059.09</v>
      </c>
      <c r="K199" s="380" t="s">
        <v>399</v>
      </c>
      <c r="L199" s="381" t="s">
        <v>307</v>
      </c>
      <c r="M199" s="381" t="s">
        <v>259</v>
      </c>
      <c r="N199" s="381"/>
      <c r="O199" s="381"/>
      <c r="P199" s="381" t="s">
        <v>61</v>
      </c>
      <c r="Q199" s="381" t="s">
        <v>240</v>
      </c>
      <c r="R199" s="381" t="s">
        <v>302</v>
      </c>
      <c r="S199" s="368"/>
      <c r="T199" s="368" t="s">
        <v>61</v>
      </c>
      <c r="U199" s="368" t="s">
        <v>240</v>
      </c>
      <c r="V199" s="368" t="s">
        <v>302</v>
      </c>
    </row>
    <row r="200" spans="1:22" outlineLevel="1">
      <c r="A200" s="377" t="s">
        <v>187</v>
      </c>
      <c r="B200" s="368" t="s">
        <v>1505</v>
      </c>
      <c r="C200" s="378">
        <v>43725</v>
      </c>
      <c r="D200" s="368" t="s">
        <v>1549</v>
      </c>
      <c r="E200" s="369" t="s">
        <v>1568</v>
      </c>
      <c r="F200" s="370">
        <v>77220</v>
      </c>
      <c r="G200" s="371">
        <v>180.89</v>
      </c>
      <c r="H200" s="368">
        <v>220</v>
      </c>
      <c r="I200" s="368" t="s">
        <v>10</v>
      </c>
      <c r="J200" s="379">
        <f t="shared" si="6"/>
        <v>220</v>
      </c>
      <c r="K200" s="380" t="s">
        <v>339</v>
      </c>
      <c r="L200" s="381" t="s">
        <v>307</v>
      </c>
      <c r="M200" s="381" t="s">
        <v>259</v>
      </c>
      <c r="N200" s="381"/>
      <c r="O200" s="381"/>
      <c r="P200" s="381" t="s">
        <v>61</v>
      </c>
      <c r="Q200" s="381" t="s">
        <v>240</v>
      </c>
      <c r="R200" s="381" t="s">
        <v>302</v>
      </c>
      <c r="S200" s="368"/>
      <c r="T200" s="368" t="s">
        <v>61</v>
      </c>
      <c r="U200" s="368" t="s">
        <v>240</v>
      </c>
      <c r="V200" s="368" t="s">
        <v>302</v>
      </c>
    </row>
    <row r="201" spans="1:22" outlineLevel="1">
      <c r="A201" s="377" t="s">
        <v>187</v>
      </c>
      <c r="B201" s="368" t="s">
        <v>1505</v>
      </c>
      <c r="C201" s="378">
        <v>43734</v>
      </c>
      <c r="D201" s="368" t="s">
        <v>1559</v>
      </c>
      <c r="E201" s="369" t="s">
        <v>1569</v>
      </c>
      <c r="F201" s="370">
        <v>77220</v>
      </c>
      <c r="G201" s="371">
        <v>32.89</v>
      </c>
      <c r="H201" s="368">
        <v>40</v>
      </c>
      <c r="I201" s="368" t="s">
        <v>10</v>
      </c>
      <c r="J201" s="379">
        <f t="shared" si="6"/>
        <v>40</v>
      </c>
      <c r="K201" s="380" t="s">
        <v>339</v>
      </c>
      <c r="L201" s="381" t="s">
        <v>307</v>
      </c>
      <c r="M201" s="381" t="s">
        <v>259</v>
      </c>
      <c r="N201" s="381"/>
      <c r="O201" s="381"/>
      <c r="P201" s="381" t="s">
        <v>61</v>
      </c>
      <c r="Q201" s="381" t="s">
        <v>240</v>
      </c>
      <c r="R201" s="381" t="s">
        <v>302</v>
      </c>
      <c r="S201" s="368"/>
      <c r="T201" s="368" t="s">
        <v>61</v>
      </c>
      <c r="U201" s="368" t="s">
        <v>240</v>
      </c>
      <c r="V201" s="368" t="s">
        <v>302</v>
      </c>
    </row>
    <row r="202" spans="1:22" outlineLevel="1">
      <c r="A202" s="377" t="s">
        <v>187</v>
      </c>
      <c r="B202" s="368" t="s">
        <v>1505</v>
      </c>
      <c r="C202" s="378">
        <v>43738</v>
      </c>
      <c r="D202" s="368" t="s">
        <v>1550</v>
      </c>
      <c r="E202" s="369" t="s">
        <v>1568</v>
      </c>
      <c r="F202" s="370">
        <v>77220</v>
      </c>
      <c r="G202" s="371">
        <v>267.23</v>
      </c>
      <c r="H202" s="368">
        <v>325</v>
      </c>
      <c r="I202" s="368" t="s">
        <v>10</v>
      </c>
      <c r="J202" s="379">
        <f t="shared" si="6"/>
        <v>325</v>
      </c>
      <c r="K202" s="380" t="s">
        <v>339</v>
      </c>
      <c r="L202" s="381" t="s">
        <v>307</v>
      </c>
      <c r="M202" s="381" t="s">
        <v>259</v>
      </c>
      <c r="N202" s="381"/>
      <c r="O202" s="381"/>
      <c r="P202" s="381" t="s">
        <v>61</v>
      </c>
      <c r="Q202" s="381" t="s">
        <v>240</v>
      </c>
      <c r="R202" s="381" t="s">
        <v>302</v>
      </c>
      <c r="S202" s="368"/>
      <c r="T202" s="368" t="s">
        <v>61</v>
      </c>
      <c r="U202" s="368" t="s">
        <v>240</v>
      </c>
      <c r="V202" s="368" t="s">
        <v>302</v>
      </c>
    </row>
    <row r="203" spans="1:22" outlineLevel="1">
      <c r="A203" s="377" t="s">
        <v>187</v>
      </c>
      <c r="B203" s="368" t="s">
        <v>1505</v>
      </c>
      <c r="C203" s="378">
        <v>43738</v>
      </c>
      <c r="D203" s="368" t="s">
        <v>1550</v>
      </c>
      <c r="E203" s="369" t="s">
        <v>1570</v>
      </c>
      <c r="F203" s="370">
        <v>77220</v>
      </c>
      <c r="G203" s="371">
        <v>906.45</v>
      </c>
      <c r="H203" s="368">
        <v>1102.4000000000001</v>
      </c>
      <c r="I203" s="368" t="s">
        <v>10</v>
      </c>
      <c r="J203" s="379">
        <f t="shared" si="6"/>
        <v>1102.4000000000001</v>
      </c>
      <c r="K203" s="380" t="s">
        <v>346</v>
      </c>
      <c r="L203" s="381" t="s">
        <v>307</v>
      </c>
      <c r="M203" s="381" t="s">
        <v>259</v>
      </c>
      <c r="N203" s="381"/>
      <c r="O203" s="381"/>
      <c r="P203" s="381" t="s">
        <v>61</v>
      </c>
      <c r="Q203" s="381" t="s">
        <v>240</v>
      </c>
      <c r="R203" s="381" t="s">
        <v>302</v>
      </c>
      <c r="S203" s="368"/>
      <c r="T203" s="368" t="s">
        <v>61</v>
      </c>
      <c r="U203" s="368" t="s">
        <v>240</v>
      </c>
      <c r="V203" s="368" t="s">
        <v>302</v>
      </c>
    </row>
    <row r="204" spans="1:22" outlineLevel="1">
      <c r="A204" s="377" t="s">
        <v>187</v>
      </c>
      <c r="B204" s="368" t="s">
        <v>1505</v>
      </c>
      <c r="C204" s="378">
        <v>43714</v>
      </c>
      <c r="D204" s="368" t="s">
        <v>1551</v>
      </c>
      <c r="E204" s="369" t="s">
        <v>1571</v>
      </c>
      <c r="F204" s="370">
        <v>77220</v>
      </c>
      <c r="G204" s="371">
        <v>16.440000000000001</v>
      </c>
      <c r="H204" s="368">
        <v>20</v>
      </c>
      <c r="I204" s="368" t="s">
        <v>10</v>
      </c>
      <c r="J204" s="379">
        <f t="shared" si="6"/>
        <v>20</v>
      </c>
      <c r="K204" s="380" t="s">
        <v>533</v>
      </c>
      <c r="L204" s="381" t="s">
        <v>307</v>
      </c>
      <c r="M204" s="381" t="s">
        <v>259</v>
      </c>
      <c r="N204" s="381"/>
      <c r="O204" s="381"/>
      <c r="P204" s="381" t="s">
        <v>61</v>
      </c>
      <c r="Q204" s="381" t="s">
        <v>240</v>
      </c>
      <c r="R204" s="381" t="s">
        <v>302</v>
      </c>
      <c r="S204" s="368"/>
      <c r="T204" s="368" t="s">
        <v>61</v>
      </c>
      <c r="U204" s="368" t="s">
        <v>240</v>
      </c>
      <c r="V204" s="368" t="s">
        <v>302</v>
      </c>
    </row>
    <row r="205" spans="1:22" outlineLevel="1">
      <c r="A205" s="377" t="s">
        <v>187</v>
      </c>
      <c r="B205" s="368" t="s">
        <v>1505</v>
      </c>
      <c r="C205" s="378">
        <v>43734</v>
      </c>
      <c r="D205" s="368" t="s">
        <v>1559</v>
      </c>
      <c r="E205" s="369" t="s">
        <v>1572</v>
      </c>
      <c r="F205" s="370">
        <v>77220</v>
      </c>
      <c r="G205" s="371">
        <v>316.57</v>
      </c>
      <c r="H205" s="368">
        <v>385</v>
      </c>
      <c r="I205" s="368" t="s">
        <v>10</v>
      </c>
      <c r="J205" s="379">
        <f t="shared" si="6"/>
        <v>385</v>
      </c>
      <c r="K205" s="380" t="s">
        <v>533</v>
      </c>
      <c r="L205" s="381" t="s">
        <v>307</v>
      </c>
      <c r="M205" s="381" t="s">
        <v>259</v>
      </c>
      <c r="N205" s="381"/>
      <c r="O205" s="381"/>
      <c r="P205" s="381" t="s">
        <v>61</v>
      </c>
      <c r="Q205" s="381" t="s">
        <v>240</v>
      </c>
      <c r="R205" s="381" t="s">
        <v>302</v>
      </c>
      <c r="S205" s="368"/>
      <c r="T205" s="368" t="s">
        <v>61</v>
      </c>
      <c r="U205" s="368" t="s">
        <v>240</v>
      </c>
      <c r="V205" s="368" t="s">
        <v>302</v>
      </c>
    </row>
    <row r="206" spans="1:22" outlineLevel="1">
      <c r="A206" s="377" t="s">
        <v>187</v>
      </c>
      <c r="B206" s="368" t="s">
        <v>1505</v>
      </c>
      <c r="C206" s="378">
        <v>43734</v>
      </c>
      <c r="D206" s="368" t="s">
        <v>1559</v>
      </c>
      <c r="E206" s="369" t="s">
        <v>1573</v>
      </c>
      <c r="F206" s="370">
        <v>77220</v>
      </c>
      <c r="G206" s="371">
        <v>8.3000000000000007</v>
      </c>
      <c r="H206" s="368">
        <v>10.1</v>
      </c>
      <c r="I206" s="368" t="s">
        <v>10</v>
      </c>
      <c r="J206" s="379">
        <f t="shared" si="6"/>
        <v>10.1</v>
      </c>
      <c r="K206" s="380" t="s">
        <v>913</v>
      </c>
      <c r="L206" s="381" t="s">
        <v>307</v>
      </c>
      <c r="M206" s="381" t="s">
        <v>259</v>
      </c>
      <c r="N206" s="381"/>
      <c r="O206" s="381"/>
      <c r="P206" s="381" t="s">
        <v>61</v>
      </c>
      <c r="Q206" s="381" t="s">
        <v>240</v>
      </c>
      <c r="R206" s="381" t="s">
        <v>302</v>
      </c>
      <c r="S206" s="368"/>
      <c r="T206" s="368" t="s">
        <v>61</v>
      </c>
      <c r="U206" s="368" t="s">
        <v>240</v>
      </c>
      <c r="V206" s="368" t="s">
        <v>302</v>
      </c>
    </row>
    <row r="207" spans="1:22" outlineLevel="1">
      <c r="A207" s="377" t="s">
        <v>187</v>
      </c>
      <c r="B207" s="368" t="s">
        <v>1505</v>
      </c>
      <c r="C207" s="378">
        <v>43725</v>
      </c>
      <c r="D207" s="368" t="s">
        <v>1549</v>
      </c>
      <c r="E207" s="369" t="s">
        <v>1574</v>
      </c>
      <c r="F207" s="370">
        <v>77220</v>
      </c>
      <c r="G207" s="371">
        <v>10.38</v>
      </c>
      <c r="H207" s="368">
        <v>12.63</v>
      </c>
      <c r="I207" s="368" t="s">
        <v>10</v>
      </c>
      <c r="J207" s="379">
        <f t="shared" si="6"/>
        <v>12.63</v>
      </c>
      <c r="K207" s="380" t="s">
        <v>1575</v>
      </c>
      <c r="L207" s="381" t="s">
        <v>307</v>
      </c>
      <c r="M207" s="381" t="s">
        <v>259</v>
      </c>
      <c r="N207" s="381"/>
      <c r="O207" s="381"/>
      <c r="P207" s="381" t="s">
        <v>61</v>
      </c>
      <c r="Q207" s="381" t="s">
        <v>240</v>
      </c>
      <c r="R207" s="381" t="s">
        <v>302</v>
      </c>
      <c r="S207" s="368"/>
      <c r="T207" s="368" t="s">
        <v>61</v>
      </c>
      <c r="U207" s="368" t="s">
        <v>240</v>
      </c>
      <c r="V207" s="368" t="s">
        <v>302</v>
      </c>
    </row>
    <row r="208" spans="1:22" outlineLevel="1">
      <c r="A208" s="377" t="s">
        <v>187</v>
      </c>
      <c r="B208" s="368" t="s">
        <v>1505</v>
      </c>
      <c r="C208" s="378">
        <v>43734</v>
      </c>
      <c r="D208" s="368" t="s">
        <v>1559</v>
      </c>
      <c r="E208" s="369" t="s">
        <v>1576</v>
      </c>
      <c r="F208" s="370">
        <v>77220</v>
      </c>
      <c r="G208" s="371">
        <v>66.52</v>
      </c>
      <c r="H208" s="368">
        <v>80.900000000000006</v>
      </c>
      <c r="I208" s="368" t="s">
        <v>10</v>
      </c>
      <c r="J208" s="379">
        <f t="shared" si="6"/>
        <v>80.900000000000006</v>
      </c>
      <c r="K208" s="380" t="s">
        <v>918</v>
      </c>
      <c r="L208" s="381" t="s">
        <v>307</v>
      </c>
      <c r="M208" s="381" t="s">
        <v>259</v>
      </c>
      <c r="N208" s="381"/>
      <c r="O208" s="381"/>
      <c r="P208" s="381" t="s">
        <v>61</v>
      </c>
      <c r="Q208" s="381" t="s">
        <v>240</v>
      </c>
      <c r="R208" s="381" t="s">
        <v>302</v>
      </c>
      <c r="S208" s="368"/>
      <c r="T208" s="368" t="s">
        <v>61</v>
      </c>
      <c r="U208" s="368" t="s">
        <v>240</v>
      </c>
      <c r="V208" s="368" t="s">
        <v>302</v>
      </c>
    </row>
    <row r="209" spans="1:22" outlineLevel="1">
      <c r="A209" s="377" t="s">
        <v>187</v>
      </c>
      <c r="B209" s="368" t="s">
        <v>1505</v>
      </c>
      <c r="C209" s="378">
        <v>43738</v>
      </c>
      <c r="D209" s="368" t="s">
        <v>1550</v>
      </c>
      <c r="E209" s="369" t="s">
        <v>1577</v>
      </c>
      <c r="F209" s="370">
        <v>77220</v>
      </c>
      <c r="G209" s="371">
        <v>4.1100000000000003</v>
      </c>
      <c r="H209" s="368">
        <v>5</v>
      </c>
      <c r="I209" s="368" t="s">
        <v>10</v>
      </c>
      <c r="J209" s="379">
        <f t="shared" si="6"/>
        <v>5</v>
      </c>
      <c r="K209" s="380" t="s">
        <v>680</v>
      </c>
      <c r="L209" s="381" t="s">
        <v>307</v>
      </c>
      <c r="M209" s="381" t="s">
        <v>259</v>
      </c>
      <c r="N209" s="381"/>
      <c r="O209" s="381"/>
      <c r="P209" s="381" t="s">
        <v>61</v>
      </c>
      <c r="Q209" s="381" t="s">
        <v>240</v>
      </c>
      <c r="R209" s="381" t="s">
        <v>302</v>
      </c>
      <c r="S209" s="368"/>
      <c r="T209" s="368" t="s">
        <v>61</v>
      </c>
      <c r="U209" s="368" t="s">
        <v>240</v>
      </c>
      <c r="V209" s="368" t="s">
        <v>302</v>
      </c>
    </row>
    <row r="210" spans="1:22" outlineLevel="1">
      <c r="A210" s="377" t="s">
        <v>187</v>
      </c>
      <c r="B210" s="368" t="s">
        <v>1505</v>
      </c>
      <c r="C210" s="378">
        <v>43738</v>
      </c>
      <c r="D210" s="368" t="s">
        <v>1566</v>
      </c>
      <c r="E210" s="369" t="s">
        <v>569</v>
      </c>
      <c r="F210" s="370">
        <v>77220</v>
      </c>
      <c r="G210" s="371">
        <v>988.01</v>
      </c>
      <c r="H210" s="368">
        <v>1201.5999999999999</v>
      </c>
      <c r="I210" s="368" t="s">
        <v>10</v>
      </c>
      <c r="J210" s="379">
        <f t="shared" si="6"/>
        <v>1201.5999999999999</v>
      </c>
      <c r="K210" s="380" t="s">
        <v>303</v>
      </c>
      <c r="L210" s="381" t="s">
        <v>307</v>
      </c>
      <c r="M210" s="381" t="s">
        <v>259</v>
      </c>
      <c r="N210" s="381"/>
      <c r="O210" s="381"/>
      <c r="P210" s="381" t="s">
        <v>61</v>
      </c>
      <c r="Q210" s="381" t="s">
        <v>240</v>
      </c>
      <c r="R210" s="381" t="s">
        <v>302</v>
      </c>
      <c r="S210" s="368"/>
      <c r="T210" s="368" t="s">
        <v>61</v>
      </c>
      <c r="U210" s="368" t="s">
        <v>240</v>
      </c>
      <c r="V210" s="368" t="s">
        <v>302</v>
      </c>
    </row>
    <row r="211" spans="1:22">
      <c r="A211" s="456" t="s">
        <v>301</v>
      </c>
      <c r="B211" s="456"/>
      <c r="C211" s="456"/>
      <c r="D211" s="456"/>
      <c r="E211" s="457"/>
      <c r="F211" s="458"/>
      <c r="G211" s="459">
        <f>SUM(G167:G210)</f>
        <v>89045.63</v>
      </c>
      <c r="H211" s="460">
        <f>SUM(H167:H210)</f>
        <v>108516.47</v>
      </c>
      <c r="I211" s="456"/>
      <c r="J211" s="460">
        <f>SUM(J167:J210)</f>
        <v>108516.47</v>
      </c>
      <c r="K211" s="456"/>
      <c r="L211" s="456"/>
      <c r="M211" s="456"/>
      <c r="N211" s="456"/>
      <c r="O211" s="456"/>
      <c r="P211" s="456"/>
      <c r="Q211" s="456"/>
      <c r="R211" s="456"/>
      <c r="S211" s="368"/>
      <c r="T211" s="368"/>
      <c r="U211" s="368"/>
      <c r="V211" s="368"/>
    </row>
    <row r="212" spans="1:22" outlineLevel="1">
      <c r="A212" s="377" t="s">
        <v>188</v>
      </c>
      <c r="B212" s="368" t="s">
        <v>1504</v>
      </c>
      <c r="C212" s="378">
        <v>43676</v>
      </c>
      <c r="D212" s="368" t="s">
        <v>1808</v>
      </c>
      <c r="E212" s="369" t="s">
        <v>1869</v>
      </c>
      <c r="F212" s="370">
        <v>76652</v>
      </c>
      <c r="G212" s="371">
        <v>27.56</v>
      </c>
      <c r="H212" s="368">
        <v>35</v>
      </c>
      <c r="I212" s="368" t="s">
        <v>10</v>
      </c>
      <c r="J212" s="379">
        <f>H212</f>
        <v>35</v>
      </c>
      <c r="K212" s="380" t="s">
        <v>700</v>
      </c>
      <c r="L212" s="381" t="s">
        <v>307</v>
      </c>
      <c r="M212" s="381" t="s">
        <v>259</v>
      </c>
      <c r="N212" s="381"/>
      <c r="O212" s="381"/>
      <c r="P212" s="381" t="s">
        <v>61</v>
      </c>
      <c r="Q212" s="381" t="s">
        <v>240</v>
      </c>
      <c r="R212" s="381" t="s">
        <v>302</v>
      </c>
      <c r="S212" s="368"/>
      <c r="T212" s="368" t="s">
        <v>61</v>
      </c>
      <c r="U212" s="368" t="s">
        <v>240</v>
      </c>
      <c r="V212" s="368" t="s">
        <v>302</v>
      </c>
    </row>
    <row r="213" spans="1:22">
      <c r="A213" s="456" t="s">
        <v>301</v>
      </c>
      <c r="B213" s="456"/>
      <c r="C213" s="456"/>
      <c r="D213" s="456"/>
      <c r="E213" s="457"/>
      <c r="F213" s="458"/>
      <c r="G213" s="459">
        <f>SUM(G212:G212)</f>
        <v>27.56</v>
      </c>
      <c r="H213" s="460">
        <f>SUM(H212:H212)</f>
        <v>35</v>
      </c>
      <c r="I213" s="456"/>
      <c r="J213" s="460">
        <f>SUM(J212:J212)</f>
        <v>35</v>
      </c>
      <c r="K213" s="456"/>
      <c r="L213" s="456"/>
      <c r="M213" s="456"/>
      <c r="N213" s="456"/>
      <c r="O213" s="456"/>
      <c r="P213" s="456"/>
      <c r="Q213" s="456"/>
      <c r="R213" s="456"/>
      <c r="S213" s="368"/>
      <c r="T213" s="368"/>
      <c r="U213" s="368"/>
      <c r="V213" s="368"/>
    </row>
    <row r="214" spans="1:22" outlineLevel="1">
      <c r="A214" s="377" t="s">
        <v>189</v>
      </c>
      <c r="B214" s="368" t="s">
        <v>1505</v>
      </c>
      <c r="C214" s="378">
        <v>43657</v>
      </c>
      <c r="D214" s="368" t="s">
        <v>1520</v>
      </c>
      <c r="E214" s="369" t="s">
        <v>1578</v>
      </c>
      <c r="F214" s="370">
        <v>77262</v>
      </c>
      <c r="G214" s="371">
        <v>1327.91</v>
      </c>
      <c r="H214" s="368">
        <v>1650</v>
      </c>
      <c r="I214" s="368" t="s">
        <v>10</v>
      </c>
      <c r="J214" s="379">
        <f t="shared" ref="J214:J224" si="7">H214</f>
        <v>1650</v>
      </c>
      <c r="K214" s="380" t="s">
        <v>350</v>
      </c>
      <c r="L214" s="381" t="s">
        <v>307</v>
      </c>
      <c r="M214" s="381" t="s">
        <v>259</v>
      </c>
      <c r="N214" s="381"/>
      <c r="O214" s="381" t="s">
        <v>351</v>
      </c>
      <c r="P214" s="381" t="s">
        <v>61</v>
      </c>
      <c r="Q214" s="381" t="s">
        <v>240</v>
      </c>
      <c r="R214" s="381" t="s">
        <v>302</v>
      </c>
      <c r="S214" s="368" t="s">
        <v>351</v>
      </c>
      <c r="T214" s="368" t="s">
        <v>61</v>
      </c>
      <c r="U214" s="368" t="s">
        <v>240</v>
      </c>
      <c r="V214" s="368" t="s">
        <v>302</v>
      </c>
    </row>
    <row r="215" spans="1:22" outlineLevel="1">
      <c r="A215" s="377" t="s">
        <v>189</v>
      </c>
      <c r="B215" s="368" t="s">
        <v>1505</v>
      </c>
      <c r="C215" s="378">
        <v>43657</v>
      </c>
      <c r="D215" s="368" t="s">
        <v>1520</v>
      </c>
      <c r="E215" s="369" t="s">
        <v>1579</v>
      </c>
      <c r="F215" s="370">
        <v>77262</v>
      </c>
      <c r="G215" s="371">
        <v>233.39</v>
      </c>
      <c r="H215" s="368">
        <v>290</v>
      </c>
      <c r="I215" s="368" t="s">
        <v>10</v>
      </c>
      <c r="J215" s="379">
        <f t="shared" si="7"/>
        <v>290</v>
      </c>
      <c r="K215" s="380" t="s">
        <v>306</v>
      </c>
      <c r="L215" s="381" t="s">
        <v>307</v>
      </c>
      <c r="M215" s="381" t="s">
        <v>259</v>
      </c>
      <c r="N215" s="381"/>
      <c r="O215" s="381" t="s">
        <v>351</v>
      </c>
      <c r="P215" s="381" t="s">
        <v>61</v>
      </c>
      <c r="Q215" s="381" t="s">
        <v>240</v>
      </c>
      <c r="R215" s="381" t="s">
        <v>302</v>
      </c>
      <c r="S215" s="368" t="s">
        <v>351</v>
      </c>
      <c r="T215" s="368" t="s">
        <v>61</v>
      </c>
      <c r="U215" s="368" t="s">
        <v>240</v>
      </c>
      <c r="V215" s="368" t="s">
        <v>302</v>
      </c>
    </row>
    <row r="216" spans="1:22" outlineLevel="1">
      <c r="A216" s="377" t="s">
        <v>189</v>
      </c>
      <c r="B216" s="368" t="s">
        <v>1505</v>
      </c>
      <c r="C216" s="378">
        <v>43657</v>
      </c>
      <c r="D216" s="368" t="s">
        <v>1520</v>
      </c>
      <c r="E216" s="369" t="s">
        <v>1580</v>
      </c>
      <c r="F216" s="370">
        <v>77262</v>
      </c>
      <c r="G216" s="371">
        <v>72.430000000000007</v>
      </c>
      <c r="H216" s="368">
        <v>90</v>
      </c>
      <c r="I216" s="368" t="s">
        <v>10</v>
      </c>
      <c r="J216" s="379">
        <f t="shared" si="7"/>
        <v>90</v>
      </c>
      <c r="K216" s="380" t="s">
        <v>306</v>
      </c>
      <c r="L216" s="381" t="s">
        <v>307</v>
      </c>
      <c r="M216" s="381" t="s">
        <v>259</v>
      </c>
      <c r="N216" s="381"/>
      <c r="O216" s="381" t="s">
        <v>351</v>
      </c>
      <c r="P216" s="381" t="s">
        <v>61</v>
      </c>
      <c r="Q216" s="381" t="s">
        <v>240</v>
      </c>
      <c r="R216" s="381" t="s">
        <v>302</v>
      </c>
      <c r="S216" s="368" t="s">
        <v>351</v>
      </c>
      <c r="T216" s="368" t="s">
        <v>61</v>
      </c>
      <c r="U216" s="368" t="s">
        <v>240</v>
      </c>
      <c r="V216" s="368" t="s">
        <v>302</v>
      </c>
    </row>
    <row r="217" spans="1:22" outlineLevel="1">
      <c r="A217" s="377" t="s">
        <v>189</v>
      </c>
      <c r="B217" s="368" t="s">
        <v>1505</v>
      </c>
      <c r="C217" s="378">
        <v>43657</v>
      </c>
      <c r="D217" s="368" t="s">
        <v>1520</v>
      </c>
      <c r="E217" s="369" t="s">
        <v>1579</v>
      </c>
      <c r="F217" s="370">
        <v>77262</v>
      </c>
      <c r="G217" s="371">
        <v>233.39</v>
      </c>
      <c r="H217" s="368">
        <v>290</v>
      </c>
      <c r="I217" s="368" t="s">
        <v>10</v>
      </c>
      <c r="J217" s="379">
        <f t="shared" si="7"/>
        <v>290</v>
      </c>
      <c r="K217" s="380" t="s">
        <v>306</v>
      </c>
      <c r="L217" s="381" t="s">
        <v>307</v>
      </c>
      <c r="M217" s="381" t="s">
        <v>259</v>
      </c>
      <c r="N217" s="381"/>
      <c r="O217" s="381" t="s">
        <v>351</v>
      </c>
      <c r="P217" s="381" t="s">
        <v>61</v>
      </c>
      <c r="Q217" s="381" t="s">
        <v>240</v>
      </c>
      <c r="R217" s="381" t="s">
        <v>302</v>
      </c>
      <c r="S217" s="368" t="s">
        <v>351</v>
      </c>
      <c r="T217" s="368" t="s">
        <v>61</v>
      </c>
      <c r="U217" s="368" t="s">
        <v>240</v>
      </c>
      <c r="V217" s="368" t="s">
        <v>302</v>
      </c>
    </row>
    <row r="218" spans="1:22" outlineLevel="1">
      <c r="A218" s="377" t="s">
        <v>189</v>
      </c>
      <c r="B218" s="368" t="s">
        <v>1505</v>
      </c>
      <c r="C218" s="378">
        <v>43657</v>
      </c>
      <c r="D218" s="368" t="s">
        <v>1520</v>
      </c>
      <c r="E218" s="369" t="s">
        <v>1580</v>
      </c>
      <c r="F218" s="370">
        <v>77262</v>
      </c>
      <c r="G218" s="371">
        <v>72.430000000000007</v>
      </c>
      <c r="H218" s="368">
        <v>90</v>
      </c>
      <c r="I218" s="368" t="s">
        <v>10</v>
      </c>
      <c r="J218" s="379">
        <f t="shared" si="7"/>
        <v>90</v>
      </c>
      <c r="K218" s="380" t="s">
        <v>306</v>
      </c>
      <c r="L218" s="381" t="s">
        <v>307</v>
      </c>
      <c r="M218" s="381" t="s">
        <v>259</v>
      </c>
      <c r="N218" s="381"/>
      <c r="O218" s="381" t="s">
        <v>351</v>
      </c>
      <c r="P218" s="381" t="s">
        <v>61</v>
      </c>
      <c r="Q218" s="381" t="s">
        <v>240</v>
      </c>
      <c r="R218" s="381" t="s">
        <v>302</v>
      </c>
      <c r="S218" s="368" t="s">
        <v>351</v>
      </c>
      <c r="T218" s="368" t="s">
        <v>61</v>
      </c>
      <c r="U218" s="368" t="s">
        <v>240</v>
      </c>
      <c r="V218" s="368" t="s">
        <v>302</v>
      </c>
    </row>
    <row r="219" spans="1:22" outlineLevel="1">
      <c r="A219" s="377" t="s">
        <v>189</v>
      </c>
      <c r="B219" s="368" t="s">
        <v>1505</v>
      </c>
      <c r="C219" s="378">
        <v>43657</v>
      </c>
      <c r="D219" s="368" t="s">
        <v>1520</v>
      </c>
      <c r="E219" s="369" t="s">
        <v>1579</v>
      </c>
      <c r="F219" s="370">
        <v>77262</v>
      </c>
      <c r="G219" s="371">
        <v>235</v>
      </c>
      <c r="H219" s="368">
        <v>292</v>
      </c>
      <c r="I219" s="368" t="s">
        <v>10</v>
      </c>
      <c r="J219" s="379">
        <f t="shared" si="7"/>
        <v>292</v>
      </c>
      <c r="K219" s="380" t="s">
        <v>306</v>
      </c>
      <c r="L219" s="381" t="s">
        <v>307</v>
      </c>
      <c r="M219" s="381" t="s">
        <v>259</v>
      </c>
      <c r="N219" s="381"/>
      <c r="O219" s="381" t="s">
        <v>351</v>
      </c>
      <c r="P219" s="381" t="s">
        <v>61</v>
      </c>
      <c r="Q219" s="381" t="s">
        <v>240</v>
      </c>
      <c r="R219" s="381" t="s">
        <v>302</v>
      </c>
      <c r="S219" s="368" t="s">
        <v>351</v>
      </c>
      <c r="T219" s="368" t="s">
        <v>61</v>
      </c>
      <c r="U219" s="368" t="s">
        <v>240</v>
      </c>
      <c r="V219" s="368" t="s">
        <v>302</v>
      </c>
    </row>
    <row r="220" spans="1:22" outlineLevel="1">
      <c r="A220" s="377" t="s">
        <v>189</v>
      </c>
      <c r="B220" s="368" t="s">
        <v>1505</v>
      </c>
      <c r="C220" s="378">
        <v>43657</v>
      </c>
      <c r="D220" s="368" t="s">
        <v>1520</v>
      </c>
      <c r="E220" s="369" t="s">
        <v>1580</v>
      </c>
      <c r="F220" s="370">
        <v>77262</v>
      </c>
      <c r="G220" s="371">
        <v>72.430000000000007</v>
      </c>
      <c r="H220" s="368">
        <v>90</v>
      </c>
      <c r="I220" s="368" t="s">
        <v>10</v>
      </c>
      <c r="J220" s="379">
        <f t="shared" si="7"/>
        <v>90</v>
      </c>
      <c r="K220" s="380" t="s">
        <v>306</v>
      </c>
      <c r="L220" s="381" t="s">
        <v>307</v>
      </c>
      <c r="M220" s="381" t="s">
        <v>259</v>
      </c>
      <c r="N220" s="381"/>
      <c r="O220" s="381" t="s">
        <v>351</v>
      </c>
      <c r="P220" s="381" t="s">
        <v>61</v>
      </c>
      <c r="Q220" s="381" t="s">
        <v>240</v>
      </c>
      <c r="R220" s="381" t="s">
        <v>302</v>
      </c>
      <c r="S220" s="368" t="s">
        <v>351</v>
      </c>
      <c r="T220" s="368" t="s">
        <v>61</v>
      </c>
      <c r="U220" s="368" t="s">
        <v>240</v>
      </c>
      <c r="V220" s="368" t="s">
        <v>302</v>
      </c>
    </row>
    <row r="221" spans="1:22" outlineLevel="1">
      <c r="A221" s="377" t="s">
        <v>189</v>
      </c>
      <c r="B221" s="368" t="s">
        <v>1505</v>
      </c>
      <c r="C221" s="378">
        <v>43657</v>
      </c>
      <c r="D221" s="368" t="s">
        <v>1520</v>
      </c>
      <c r="E221" s="369" t="s">
        <v>1581</v>
      </c>
      <c r="F221" s="370">
        <v>77262</v>
      </c>
      <c r="G221" s="371">
        <v>235</v>
      </c>
      <c r="H221" s="368">
        <v>292</v>
      </c>
      <c r="I221" s="368" t="s">
        <v>10</v>
      </c>
      <c r="J221" s="379">
        <f t="shared" si="7"/>
        <v>292</v>
      </c>
      <c r="K221" s="380" t="s">
        <v>306</v>
      </c>
      <c r="L221" s="381" t="s">
        <v>307</v>
      </c>
      <c r="M221" s="381" t="s">
        <v>259</v>
      </c>
      <c r="N221" s="381"/>
      <c r="O221" s="381" t="s">
        <v>351</v>
      </c>
      <c r="P221" s="381" t="s">
        <v>61</v>
      </c>
      <c r="Q221" s="381" t="s">
        <v>240</v>
      </c>
      <c r="R221" s="381" t="s">
        <v>302</v>
      </c>
      <c r="S221" s="368" t="s">
        <v>351</v>
      </c>
      <c r="T221" s="368" t="s">
        <v>61</v>
      </c>
      <c r="U221" s="368" t="s">
        <v>240</v>
      </c>
      <c r="V221" s="368" t="s">
        <v>302</v>
      </c>
    </row>
    <row r="222" spans="1:22" outlineLevel="1">
      <c r="A222" s="377" t="s">
        <v>189</v>
      </c>
      <c r="B222" s="368" t="s">
        <v>1505</v>
      </c>
      <c r="C222" s="378">
        <v>43657</v>
      </c>
      <c r="D222" s="368" t="s">
        <v>1520</v>
      </c>
      <c r="E222" s="369" t="s">
        <v>1580</v>
      </c>
      <c r="F222" s="370">
        <v>77262</v>
      </c>
      <c r="G222" s="371">
        <v>72.430000000000007</v>
      </c>
      <c r="H222" s="368">
        <v>90</v>
      </c>
      <c r="I222" s="368" t="s">
        <v>10</v>
      </c>
      <c r="J222" s="379">
        <f t="shared" si="7"/>
        <v>90</v>
      </c>
      <c r="K222" s="380" t="s">
        <v>306</v>
      </c>
      <c r="L222" s="381" t="s">
        <v>307</v>
      </c>
      <c r="M222" s="381" t="s">
        <v>259</v>
      </c>
      <c r="N222" s="381"/>
      <c r="O222" s="381" t="s">
        <v>351</v>
      </c>
      <c r="P222" s="381" t="s">
        <v>61</v>
      </c>
      <c r="Q222" s="381" t="s">
        <v>240</v>
      </c>
      <c r="R222" s="381" t="s">
        <v>302</v>
      </c>
      <c r="S222" s="368" t="s">
        <v>351</v>
      </c>
      <c r="T222" s="368" t="s">
        <v>61</v>
      </c>
      <c r="U222" s="368" t="s">
        <v>240</v>
      </c>
      <c r="V222" s="368" t="s">
        <v>302</v>
      </c>
    </row>
    <row r="223" spans="1:22" outlineLevel="1">
      <c r="A223" s="377" t="s">
        <v>189</v>
      </c>
      <c r="B223" s="368" t="s">
        <v>1505</v>
      </c>
      <c r="C223" s="378">
        <v>43657</v>
      </c>
      <c r="D223" s="368" t="s">
        <v>1520</v>
      </c>
      <c r="E223" s="369" t="s">
        <v>1579</v>
      </c>
      <c r="F223" s="370">
        <v>77262</v>
      </c>
      <c r="G223" s="371">
        <v>234.2</v>
      </c>
      <c r="H223" s="368">
        <v>291</v>
      </c>
      <c r="I223" s="368" t="s">
        <v>10</v>
      </c>
      <c r="J223" s="379">
        <f t="shared" si="7"/>
        <v>291</v>
      </c>
      <c r="K223" s="380" t="s">
        <v>306</v>
      </c>
      <c r="L223" s="381" t="s">
        <v>307</v>
      </c>
      <c r="M223" s="381" t="s">
        <v>259</v>
      </c>
      <c r="N223" s="381"/>
      <c r="O223" s="381" t="s">
        <v>351</v>
      </c>
      <c r="P223" s="381" t="s">
        <v>61</v>
      </c>
      <c r="Q223" s="381" t="s">
        <v>240</v>
      </c>
      <c r="R223" s="381" t="s">
        <v>302</v>
      </c>
      <c r="S223" s="368" t="s">
        <v>351</v>
      </c>
      <c r="T223" s="368" t="s">
        <v>61</v>
      </c>
      <c r="U223" s="368" t="s">
        <v>240</v>
      </c>
      <c r="V223" s="368" t="s">
        <v>302</v>
      </c>
    </row>
    <row r="224" spans="1:22" outlineLevel="1">
      <c r="A224" s="377" t="s">
        <v>189</v>
      </c>
      <c r="B224" s="368" t="s">
        <v>1505</v>
      </c>
      <c r="C224" s="378">
        <v>43657</v>
      </c>
      <c r="D224" s="368" t="s">
        <v>1520</v>
      </c>
      <c r="E224" s="369" t="s">
        <v>1580</v>
      </c>
      <c r="F224" s="370">
        <v>77262</v>
      </c>
      <c r="G224" s="371">
        <v>120.72</v>
      </c>
      <c r="H224" s="368">
        <v>150</v>
      </c>
      <c r="I224" s="368" t="s">
        <v>10</v>
      </c>
      <c r="J224" s="379">
        <f t="shared" si="7"/>
        <v>150</v>
      </c>
      <c r="K224" s="380" t="s">
        <v>306</v>
      </c>
      <c r="L224" s="381" t="s">
        <v>307</v>
      </c>
      <c r="M224" s="381" t="s">
        <v>259</v>
      </c>
      <c r="N224" s="381"/>
      <c r="O224" s="381" t="s">
        <v>351</v>
      </c>
      <c r="P224" s="381" t="s">
        <v>61</v>
      </c>
      <c r="Q224" s="381" t="s">
        <v>240</v>
      </c>
      <c r="R224" s="381" t="s">
        <v>302</v>
      </c>
      <c r="S224" s="368" t="s">
        <v>351</v>
      </c>
      <c r="T224" s="368" t="s">
        <v>61</v>
      </c>
      <c r="U224" s="368" t="s">
        <v>240</v>
      </c>
      <c r="V224" s="368" t="s">
        <v>302</v>
      </c>
    </row>
    <row r="225" spans="1:22">
      <c r="A225" s="456" t="s">
        <v>301</v>
      </c>
      <c r="B225" s="456"/>
      <c r="C225" s="456"/>
      <c r="D225" s="456"/>
      <c r="E225" s="457"/>
      <c r="F225" s="458"/>
      <c r="G225" s="459">
        <f>SUM(G214:G224)</f>
        <v>2909.3299999999995</v>
      </c>
      <c r="H225" s="460">
        <f>SUM(H214:H224)</f>
        <v>3615</v>
      </c>
      <c r="I225" s="456"/>
      <c r="J225" s="460">
        <f>SUM(J214:J224)</f>
        <v>3615</v>
      </c>
      <c r="K225" s="456"/>
      <c r="L225" s="456"/>
      <c r="M225" s="456"/>
      <c r="N225" s="456"/>
      <c r="O225" s="456"/>
      <c r="P225" s="456"/>
      <c r="Q225" s="456"/>
      <c r="R225" s="456"/>
      <c r="S225" s="368"/>
      <c r="T225" s="368"/>
      <c r="U225" s="368"/>
      <c r="V225" s="368"/>
    </row>
    <row r="226" spans="1:22" outlineLevel="1">
      <c r="A226" s="377" t="s">
        <v>190</v>
      </c>
      <c r="B226" s="368" t="s">
        <v>1505</v>
      </c>
      <c r="C226" s="378">
        <v>43657</v>
      </c>
      <c r="D226" s="368" t="s">
        <v>1520</v>
      </c>
      <c r="E226" s="369" t="s">
        <v>1582</v>
      </c>
      <c r="F226" s="370">
        <v>77262</v>
      </c>
      <c r="G226" s="371">
        <v>210.05</v>
      </c>
      <c r="H226" s="368">
        <v>261</v>
      </c>
      <c r="I226" s="368" t="s">
        <v>10</v>
      </c>
      <c r="J226" s="379">
        <f>H226</f>
        <v>261</v>
      </c>
      <c r="K226" s="380" t="s">
        <v>306</v>
      </c>
      <c r="L226" s="381" t="s">
        <v>307</v>
      </c>
      <c r="M226" s="381" t="s">
        <v>259</v>
      </c>
      <c r="N226" s="381"/>
      <c r="O226" s="381" t="s">
        <v>351</v>
      </c>
      <c r="P226" s="381" t="s">
        <v>61</v>
      </c>
      <c r="Q226" s="381" t="s">
        <v>240</v>
      </c>
      <c r="R226" s="381" t="s">
        <v>302</v>
      </c>
      <c r="S226" s="368" t="s">
        <v>351</v>
      </c>
      <c r="T226" s="368" t="s">
        <v>61</v>
      </c>
      <c r="U226" s="368" t="s">
        <v>240</v>
      </c>
      <c r="V226" s="368" t="s">
        <v>302</v>
      </c>
    </row>
    <row r="227" spans="1:22">
      <c r="A227" s="456" t="s">
        <v>301</v>
      </c>
      <c r="B227" s="456"/>
      <c r="C227" s="456"/>
      <c r="D227" s="456"/>
      <c r="E227" s="457"/>
      <c r="F227" s="458"/>
      <c r="G227" s="459">
        <f>SUM(G226:G226)</f>
        <v>210.05</v>
      </c>
      <c r="H227" s="460">
        <f>SUM(H226:H226)</f>
        <v>261</v>
      </c>
      <c r="I227" s="456"/>
      <c r="J227" s="460">
        <f>SUM(J226:J226)</f>
        <v>261</v>
      </c>
      <c r="K227" s="456"/>
      <c r="L227" s="456"/>
      <c r="M227" s="456"/>
      <c r="N227" s="456"/>
      <c r="O227" s="456"/>
      <c r="P227" s="456"/>
      <c r="Q227" s="456"/>
      <c r="R227" s="456"/>
      <c r="S227" s="368"/>
      <c r="T227" s="368"/>
      <c r="U227" s="368"/>
      <c r="V227" s="368"/>
    </row>
    <row r="228" spans="1:22" outlineLevel="1">
      <c r="A228" s="377" t="s">
        <v>191</v>
      </c>
      <c r="B228" s="368" t="s">
        <v>1504</v>
      </c>
      <c r="C228" s="378">
        <v>43672</v>
      </c>
      <c r="D228" s="368" t="s">
        <v>1870</v>
      </c>
      <c r="E228" s="369" t="s">
        <v>1871</v>
      </c>
      <c r="F228" s="370">
        <v>76652</v>
      </c>
      <c r="G228" s="371">
        <v>649.80999999999995</v>
      </c>
      <c r="H228" s="368">
        <v>825.21</v>
      </c>
      <c r="I228" s="368" t="s">
        <v>10</v>
      </c>
      <c r="J228" s="379">
        <f t="shared" ref="J228:J239" si="8">H228</f>
        <v>825.21</v>
      </c>
      <c r="K228" s="380" t="s">
        <v>387</v>
      </c>
      <c r="L228" s="381" t="s">
        <v>307</v>
      </c>
      <c r="M228" s="381" t="s">
        <v>259</v>
      </c>
      <c r="N228" s="381" t="s">
        <v>947</v>
      </c>
      <c r="O228" s="381"/>
      <c r="P228" s="381" t="s">
        <v>61</v>
      </c>
      <c r="Q228" s="381" t="s">
        <v>240</v>
      </c>
      <c r="R228" s="381" t="s">
        <v>302</v>
      </c>
      <c r="S228" s="368"/>
      <c r="T228" s="368" t="s">
        <v>61</v>
      </c>
      <c r="U228" s="368" t="s">
        <v>240</v>
      </c>
      <c r="V228" s="368" t="s">
        <v>302</v>
      </c>
    </row>
    <row r="229" spans="1:22" outlineLevel="1">
      <c r="A229" s="377" t="s">
        <v>191</v>
      </c>
      <c r="B229" s="368" t="s">
        <v>1504</v>
      </c>
      <c r="C229" s="378">
        <v>43672</v>
      </c>
      <c r="D229" s="368" t="s">
        <v>1872</v>
      </c>
      <c r="E229" s="369" t="s">
        <v>1873</v>
      </c>
      <c r="F229" s="370">
        <v>76652</v>
      </c>
      <c r="G229" s="371">
        <v>88.57</v>
      </c>
      <c r="H229" s="368">
        <v>112.48</v>
      </c>
      <c r="I229" s="368" t="s">
        <v>10</v>
      </c>
      <c r="J229" s="379">
        <f t="shared" si="8"/>
        <v>112.48</v>
      </c>
      <c r="K229" s="380" t="s">
        <v>391</v>
      </c>
      <c r="L229" s="381" t="s">
        <v>307</v>
      </c>
      <c r="M229" s="381" t="s">
        <v>259</v>
      </c>
      <c r="N229" s="381" t="s">
        <v>947</v>
      </c>
      <c r="O229" s="381"/>
      <c r="P229" s="381" t="s">
        <v>61</v>
      </c>
      <c r="Q229" s="381" t="s">
        <v>240</v>
      </c>
      <c r="R229" s="381" t="s">
        <v>302</v>
      </c>
      <c r="S229" s="368"/>
      <c r="T229" s="368" t="s">
        <v>61</v>
      </c>
      <c r="U229" s="368" t="s">
        <v>240</v>
      </c>
      <c r="V229" s="368" t="s">
        <v>302</v>
      </c>
    </row>
    <row r="230" spans="1:22" outlineLevel="1">
      <c r="A230" s="377" t="s">
        <v>191</v>
      </c>
      <c r="B230" s="368" t="s">
        <v>1504</v>
      </c>
      <c r="C230" s="378">
        <v>43672</v>
      </c>
      <c r="D230" s="368" t="s">
        <v>1874</v>
      </c>
      <c r="E230" s="369" t="s">
        <v>958</v>
      </c>
      <c r="F230" s="370">
        <v>76652</v>
      </c>
      <c r="G230" s="371">
        <v>14.76</v>
      </c>
      <c r="H230" s="368">
        <v>18.75</v>
      </c>
      <c r="I230" s="368" t="s">
        <v>10</v>
      </c>
      <c r="J230" s="379">
        <f t="shared" si="8"/>
        <v>18.75</v>
      </c>
      <c r="K230" s="380" t="s">
        <v>394</v>
      </c>
      <c r="L230" s="381" t="s">
        <v>307</v>
      </c>
      <c r="M230" s="381" t="s">
        <v>259</v>
      </c>
      <c r="N230" s="381" t="s">
        <v>947</v>
      </c>
      <c r="O230" s="381"/>
      <c r="P230" s="381" t="s">
        <v>61</v>
      </c>
      <c r="Q230" s="381" t="s">
        <v>240</v>
      </c>
      <c r="R230" s="381" t="s">
        <v>302</v>
      </c>
      <c r="S230" s="368"/>
      <c r="T230" s="368" t="s">
        <v>61</v>
      </c>
      <c r="U230" s="368" t="s">
        <v>240</v>
      </c>
      <c r="V230" s="368" t="s">
        <v>302</v>
      </c>
    </row>
    <row r="231" spans="1:22" outlineLevel="1">
      <c r="A231" s="377" t="s">
        <v>191</v>
      </c>
      <c r="B231" s="368" t="s">
        <v>1504</v>
      </c>
      <c r="C231" s="378">
        <v>43672</v>
      </c>
      <c r="D231" s="368" t="s">
        <v>1808</v>
      </c>
      <c r="E231" s="369" t="s">
        <v>952</v>
      </c>
      <c r="F231" s="370">
        <v>76652</v>
      </c>
      <c r="G231" s="371">
        <v>0.98</v>
      </c>
      <c r="H231" s="368">
        <v>1.25</v>
      </c>
      <c r="I231" s="368" t="s">
        <v>10</v>
      </c>
      <c r="J231" s="379">
        <f t="shared" si="8"/>
        <v>1.25</v>
      </c>
      <c r="K231" s="380" t="s">
        <v>394</v>
      </c>
      <c r="L231" s="381" t="s">
        <v>307</v>
      </c>
      <c r="M231" s="381" t="s">
        <v>259</v>
      </c>
      <c r="N231" s="381" t="s">
        <v>947</v>
      </c>
      <c r="O231" s="381"/>
      <c r="P231" s="381" t="s">
        <v>61</v>
      </c>
      <c r="Q231" s="381" t="s">
        <v>240</v>
      </c>
      <c r="R231" s="381" t="s">
        <v>302</v>
      </c>
      <c r="S231" s="368"/>
      <c r="T231" s="368" t="s">
        <v>61</v>
      </c>
      <c r="U231" s="368" t="s">
        <v>240</v>
      </c>
      <c r="V231" s="368" t="s">
        <v>302</v>
      </c>
    </row>
    <row r="232" spans="1:22" outlineLevel="1">
      <c r="A232" s="377" t="s">
        <v>191</v>
      </c>
      <c r="B232" s="368" t="s">
        <v>1765</v>
      </c>
      <c r="C232" s="378">
        <v>43703</v>
      </c>
      <c r="D232" s="368" t="s">
        <v>1875</v>
      </c>
      <c r="E232" s="369" t="s">
        <v>1876</v>
      </c>
      <c r="F232" s="370">
        <v>76927</v>
      </c>
      <c r="G232" s="371">
        <v>675.41</v>
      </c>
      <c r="H232" s="368">
        <v>825.21</v>
      </c>
      <c r="I232" s="368" t="s">
        <v>10</v>
      </c>
      <c r="J232" s="379">
        <f t="shared" si="8"/>
        <v>825.21</v>
      </c>
      <c r="K232" s="380" t="s">
        <v>387</v>
      </c>
      <c r="L232" s="381" t="s">
        <v>307</v>
      </c>
      <c r="M232" s="381" t="s">
        <v>259</v>
      </c>
      <c r="N232" s="381" t="s">
        <v>947</v>
      </c>
      <c r="O232" s="381"/>
      <c r="P232" s="381" t="s">
        <v>61</v>
      </c>
      <c r="Q232" s="381" t="s">
        <v>240</v>
      </c>
      <c r="R232" s="381" t="s">
        <v>302</v>
      </c>
      <c r="S232" s="368"/>
      <c r="T232" s="368" t="s">
        <v>61</v>
      </c>
      <c r="U232" s="368" t="s">
        <v>240</v>
      </c>
      <c r="V232" s="368" t="s">
        <v>302</v>
      </c>
    </row>
    <row r="233" spans="1:22" outlineLevel="1">
      <c r="A233" s="377" t="s">
        <v>191</v>
      </c>
      <c r="B233" s="368" t="s">
        <v>1765</v>
      </c>
      <c r="C233" s="378">
        <v>43703</v>
      </c>
      <c r="D233" s="368" t="s">
        <v>1877</v>
      </c>
      <c r="E233" s="369" t="s">
        <v>1878</v>
      </c>
      <c r="F233" s="370">
        <v>76927</v>
      </c>
      <c r="G233" s="371">
        <v>92.06</v>
      </c>
      <c r="H233" s="368">
        <v>112.48</v>
      </c>
      <c r="I233" s="368" t="s">
        <v>10</v>
      </c>
      <c r="J233" s="379">
        <f t="shared" si="8"/>
        <v>112.48</v>
      </c>
      <c r="K233" s="380" t="s">
        <v>391</v>
      </c>
      <c r="L233" s="381" t="s">
        <v>307</v>
      </c>
      <c r="M233" s="381" t="s">
        <v>259</v>
      </c>
      <c r="N233" s="381" t="s">
        <v>947</v>
      </c>
      <c r="O233" s="381"/>
      <c r="P233" s="381" t="s">
        <v>61</v>
      </c>
      <c r="Q233" s="381" t="s">
        <v>240</v>
      </c>
      <c r="R233" s="381" t="s">
        <v>302</v>
      </c>
      <c r="S233" s="368"/>
      <c r="T233" s="368" t="s">
        <v>61</v>
      </c>
      <c r="U233" s="368" t="s">
        <v>240</v>
      </c>
      <c r="V233" s="368" t="s">
        <v>302</v>
      </c>
    </row>
    <row r="234" spans="1:22" outlineLevel="1">
      <c r="A234" s="377" t="s">
        <v>191</v>
      </c>
      <c r="B234" s="368" t="s">
        <v>1765</v>
      </c>
      <c r="C234" s="378">
        <v>43703</v>
      </c>
      <c r="D234" s="368" t="s">
        <v>1879</v>
      </c>
      <c r="E234" s="369" t="s">
        <v>1880</v>
      </c>
      <c r="F234" s="370">
        <v>76927</v>
      </c>
      <c r="G234" s="371">
        <v>15.35</v>
      </c>
      <c r="H234" s="368">
        <v>18.75</v>
      </c>
      <c r="I234" s="368" t="s">
        <v>10</v>
      </c>
      <c r="J234" s="379">
        <f t="shared" si="8"/>
        <v>18.75</v>
      </c>
      <c r="K234" s="380" t="s">
        <v>394</v>
      </c>
      <c r="L234" s="381" t="s">
        <v>307</v>
      </c>
      <c r="M234" s="381" t="s">
        <v>259</v>
      </c>
      <c r="N234" s="381" t="s">
        <v>947</v>
      </c>
      <c r="O234" s="381"/>
      <c r="P234" s="381" t="s">
        <v>61</v>
      </c>
      <c r="Q234" s="381" t="s">
        <v>240</v>
      </c>
      <c r="R234" s="381" t="s">
        <v>302</v>
      </c>
      <c r="S234" s="368"/>
      <c r="T234" s="368" t="s">
        <v>61</v>
      </c>
      <c r="U234" s="368" t="s">
        <v>240</v>
      </c>
      <c r="V234" s="368" t="s">
        <v>302</v>
      </c>
    </row>
    <row r="235" spans="1:22" outlineLevel="1">
      <c r="A235" s="377" t="s">
        <v>191</v>
      </c>
      <c r="B235" s="368" t="s">
        <v>1765</v>
      </c>
      <c r="C235" s="378">
        <v>43704</v>
      </c>
      <c r="D235" s="368" t="s">
        <v>1840</v>
      </c>
      <c r="E235" s="369" t="s">
        <v>1881</v>
      </c>
      <c r="F235" s="370">
        <v>76927</v>
      </c>
      <c r="G235" s="371">
        <v>1.02</v>
      </c>
      <c r="H235" s="368">
        <v>1.25</v>
      </c>
      <c r="I235" s="368" t="s">
        <v>10</v>
      </c>
      <c r="J235" s="379">
        <f t="shared" si="8"/>
        <v>1.25</v>
      </c>
      <c r="K235" s="380" t="s">
        <v>394</v>
      </c>
      <c r="L235" s="381" t="s">
        <v>307</v>
      </c>
      <c r="M235" s="381" t="s">
        <v>259</v>
      </c>
      <c r="N235" s="381" t="s">
        <v>947</v>
      </c>
      <c r="O235" s="381"/>
      <c r="P235" s="381" t="s">
        <v>61</v>
      </c>
      <c r="Q235" s="381" t="s">
        <v>240</v>
      </c>
      <c r="R235" s="381" t="s">
        <v>302</v>
      </c>
      <c r="S235" s="368"/>
      <c r="T235" s="368" t="s">
        <v>61</v>
      </c>
      <c r="U235" s="368" t="s">
        <v>240</v>
      </c>
      <c r="V235" s="368" t="s">
        <v>302</v>
      </c>
    </row>
    <row r="236" spans="1:22" outlineLevel="1">
      <c r="A236" s="377" t="s">
        <v>191</v>
      </c>
      <c r="B236" s="368" t="s">
        <v>1505</v>
      </c>
      <c r="C236" s="378">
        <v>43733</v>
      </c>
      <c r="D236" s="368" t="s">
        <v>1583</v>
      </c>
      <c r="E236" s="369" t="s">
        <v>954</v>
      </c>
      <c r="F236" s="370">
        <v>77220</v>
      </c>
      <c r="G236" s="371">
        <v>680.17</v>
      </c>
      <c r="H236" s="368">
        <v>827.21</v>
      </c>
      <c r="I236" s="368" t="s">
        <v>10</v>
      </c>
      <c r="J236" s="379">
        <f t="shared" si="8"/>
        <v>827.21</v>
      </c>
      <c r="K236" s="380" t="s">
        <v>387</v>
      </c>
      <c r="L236" s="381" t="s">
        <v>307</v>
      </c>
      <c r="M236" s="381" t="s">
        <v>259</v>
      </c>
      <c r="N236" s="381" t="s">
        <v>947</v>
      </c>
      <c r="O236" s="381"/>
      <c r="P236" s="381" t="s">
        <v>61</v>
      </c>
      <c r="Q236" s="381" t="s">
        <v>240</v>
      </c>
      <c r="R236" s="381" t="s">
        <v>302</v>
      </c>
      <c r="S236" s="368"/>
      <c r="T236" s="368" t="s">
        <v>61</v>
      </c>
      <c r="U236" s="368" t="s">
        <v>240</v>
      </c>
      <c r="V236" s="368" t="s">
        <v>302</v>
      </c>
    </row>
    <row r="237" spans="1:22" outlineLevel="1">
      <c r="A237" s="377" t="s">
        <v>191</v>
      </c>
      <c r="B237" s="368" t="s">
        <v>1505</v>
      </c>
      <c r="C237" s="378">
        <v>43734</v>
      </c>
      <c r="D237" s="368" t="s">
        <v>1584</v>
      </c>
      <c r="E237" s="369" t="s">
        <v>1585</v>
      </c>
      <c r="F237" s="370">
        <v>77220</v>
      </c>
      <c r="G237" s="371">
        <v>92.49</v>
      </c>
      <c r="H237" s="368">
        <v>112.48</v>
      </c>
      <c r="I237" s="368" t="s">
        <v>10</v>
      </c>
      <c r="J237" s="379">
        <f t="shared" si="8"/>
        <v>112.48</v>
      </c>
      <c r="K237" s="380" t="s">
        <v>391</v>
      </c>
      <c r="L237" s="381" t="s">
        <v>307</v>
      </c>
      <c r="M237" s="381" t="s">
        <v>259</v>
      </c>
      <c r="N237" s="381" t="s">
        <v>947</v>
      </c>
      <c r="O237" s="381"/>
      <c r="P237" s="381" t="s">
        <v>61</v>
      </c>
      <c r="Q237" s="381" t="s">
        <v>240</v>
      </c>
      <c r="R237" s="381" t="s">
        <v>302</v>
      </c>
      <c r="S237" s="368"/>
      <c r="T237" s="368" t="s">
        <v>61</v>
      </c>
      <c r="U237" s="368" t="s">
        <v>240</v>
      </c>
      <c r="V237" s="368" t="s">
        <v>302</v>
      </c>
    </row>
    <row r="238" spans="1:22" outlineLevel="1">
      <c r="A238" s="377" t="s">
        <v>191</v>
      </c>
      <c r="B238" s="368" t="s">
        <v>1505</v>
      </c>
      <c r="C238" s="378">
        <v>43734</v>
      </c>
      <c r="D238" s="368" t="s">
        <v>1586</v>
      </c>
      <c r="E238" s="369" t="s">
        <v>1587</v>
      </c>
      <c r="F238" s="370">
        <v>77220</v>
      </c>
      <c r="G238" s="371">
        <v>15.42</v>
      </c>
      <c r="H238" s="368">
        <v>18.75</v>
      </c>
      <c r="I238" s="368" t="s">
        <v>10</v>
      </c>
      <c r="J238" s="379">
        <f t="shared" si="8"/>
        <v>18.75</v>
      </c>
      <c r="K238" s="380" t="s">
        <v>394</v>
      </c>
      <c r="L238" s="381" t="s">
        <v>307</v>
      </c>
      <c r="M238" s="381" t="s">
        <v>259</v>
      </c>
      <c r="N238" s="381" t="s">
        <v>947</v>
      </c>
      <c r="O238" s="381"/>
      <c r="P238" s="381" t="s">
        <v>61</v>
      </c>
      <c r="Q238" s="381" t="s">
        <v>240</v>
      </c>
      <c r="R238" s="381" t="s">
        <v>302</v>
      </c>
      <c r="S238" s="368"/>
      <c r="T238" s="368" t="s">
        <v>61</v>
      </c>
      <c r="U238" s="368" t="s">
        <v>240</v>
      </c>
      <c r="V238" s="368" t="s">
        <v>302</v>
      </c>
    </row>
    <row r="239" spans="1:22" outlineLevel="1">
      <c r="A239" s="377" t="s">
        <v>191</v>
      </c>
      <c r="B239" s="368" t="s">
        <v>1505</v>
      </c>
      <c r="C239" s="378">
        <v>43734</v>
      </c>
      <c r="D239" s="368" t="s">
        <v>1588</v>
      </c>
      <c r="E239" s="369" t="s">
        <v>1589</v>
      </c>
      <c r="F239" s="370">
        <v>77220</v>
      </c>
      <c r="G239" s="371">
        <v>1.03</v>
      </c>
      <c r="H239" s="368">
        <v>1.25</v>
      </c>
      <c r="I239" s="368" t="s">
        <v>10</v>
      </c>
      <c r="J239" s="379">
        <f t="shared" si="8"/>
        <v>1.25</v>
      </c>
      <c r="K239" s="380" t="s">
        <v>394</v>
      </c>
      <c r="L239" s="381" t="s">
        <v>307</v>
      </c>
      <c r="M239" s="381" t="s">
        <v>259</v>
      </c>
      <c r="N239" s="381" t="s">
        <v>947</v>
      </c>
      <c r="O239" s="381"/>
      <c r="P239" s="381" t="s">
        <v>61</v>
      </c>
      <c r="Q239" s="381" t="s">
        <v>240</v>
      </c>
      <c r="R239" s="381" t="s">
        <v>302</v>
      </c>
      <c r="S239" s="368"/>
      <c r="T239" s="368" t="s">
        <v>61</v>
      </c>
      <c r="U239" s="368" t="s">
        <v>240</v>
      </c>
      <c r="V239" s="368" t="s">
        <v>302</v>
      </c>
    </row>
    <row r="240" spans="1:22">
      <c r="A240" s="456" t="s">
        <v>301</v>
      </c>
      <c r="B240" s="456"/>
      <c r="C240" s="456"/>
      <c r="D240" s="456"/>
      <c r="E240" s="457"/>
      <c r="F240" s="458"/>
      <c r="G240" s="459">
        <f>SUM(G228:G239)</f>
        <v>2327.0699999999997</v>
      </c>
      <c r="H240" s="460">
        <f>SUM(H228:H239)</f>
        <v>2875.07</v>
      </c>
      <c r="I240" s="456"/>
      <c r="J240" s="460">
        <f>SUM(J228:J239)</f>
        <v>2875.07</v>
      </c>
      <c r="K240" s="456"/>
      <c r="L240" s="456"/>
      <c r="M240" s="456"/>
      <c r="N240" s="456"/>
      <c r="O240" s="456"/>
      <c r="P240" s="456"/>
      <c r="Q240" s="456"/>
      <c r="R240" s="456"/>
      <c r="S240" s="368"/>
      <c r="T240" s="368"/>
      <c r="U240" s="368"/>
      <c r="V240" s="368"/>
    </row>
    <row r="241" spans="1:22" outlineLevel="1">
      <c r="A241" s="377" t="s">
        <v>192</v>
      </c>
      <c r="B241" s="368" t="s">
        <v>1504</v>
      </c>
      <c r="C241" s="378">
        <v>43672</v>
      </c>
      <c r="D241" s="368" t="s">
        <v>1870</v>
      </c>
      <c r="E241" s="369" t="s">
        <v>1882</v>
      </c>
      <c r="F241" s="370">
        <v>76652</v>
      </c>
      <c r="G241" s="371">
        <v>957.18</v>
      </c>
      <c r="H241" s="368">
        <v>1215.55</v>
      </c>
      <c r="I241" s="368" t="s">
        <v>10</v>
      </c>
      <c r="J241" s="379">
        <f t="shared" ref="J241:J248" si="9">H241</f>
        <v>1215.55</v>
      </c>
      <c r="K241" s="380" t="s">
        <v>387</v>
      </c>
      <c r="L241" s="381" t="s">
        <v>307</v>
      </c>
      <c r="M241" s="381" t="s">
        <v>259</v>
      </c>
      <c r="N241" s="381" t="s">
        <v>388</v>
      </c>
      <c r="O241" s="381"/>
      <c r="P241" s="381" t="s">
        <v>61</v>
      </c>
      <c r="Q241" s="381" t="s">
        <v>240</v>
      </c>
      <c r="R241" s="381" t="s">
        <v>302</v>
      </c>
      <c r="S241" s="368"/>
      <c r="T241" s="368" t="s">
        <v>61</v>
      </c>
      <c r="U241" s="368" t="s">
        <v>240</v>
      </c>
      <c r="V241" s="368" t="s">
        <v>302</v>
      </c>
    </row>
    <row r="242" spans="1:22" outlineLevel="1">
      <c r="A242" s="377" t="s">
        <v>192</v>
      </c>
      <c r="B242" s="368" t="s">
        <v>1504</v>
      </c>
      <c r="C242" s="378">
        <v>43672</v>
      </c>
      <c r="D242" s="368" t="s">
        <v>1872</v>
      </c>
      <c r="E242" s="369" t="s">
        <v>1883</v>
      </c>
      <c r="F242" s="370">
        <v>76652</v>
      </c>
      <c r="G242" s="371">
        <v>133.44</v>
      </c>
      <c r="H242" s="368">
        <v>169.46</v>
      </c>
      <c r="I242" s="368" t="s">
        <v>10</v>
      </c>
      <c r="J242" s="379">
        <f t="shared" si="9"/>
        <v>169.46</v>
      </c>
      <c r="K242" s="380" t="s">
        <v>391</v>
      </c>
      <c r="L242" s="381" t="s">
        <v>307</v>
      </c>
      <c r="M242" s="381" t="s">
        <v>259</v>
      </c>
      <c r="N242" s="381" t="s">
        <v>388</v>
      </c>
      <c r="O242" s="381"/>
      <c r="P242" s="381" t="s">
        <v>61</v>
      </c>
      <c r="Q242" s="381" t="s">
        <v>240</v>
      </c>
      <c r="R242" s="381" t="s">
        <v>302</v>
      </c>
      <c r="S242" s="368"/>
      <c r="T242" s="368" t="s">
        <v>61</v>
      </c>
      <c r="U242" s="368" t="s">
        <v>240</v>
      </c>
      <c r="V242" s="368" t="s">
        <v>302</v>
      </c>
    </row>
    <row r="243" spans="1:22" outlineLevel="1">
      <c r="A243" s="377" t="s">
        <v>192</v>
      </c>
      <c r="B243" s="368" t="s">
        <v>1504</v>
      </c>
      <c r="C243" s="378">
        <v>43672</v>
      </c>
      <c r="D243" s="368" t="s">
        <v>1874</v>
      </c>
      <c r="E243" s="369" t="s">
        <v>1884</v>
      </c>
      <c r="F243" s="370">
        <v>76652</v>
      </c>
      <c r="G243" s="371">
        <v>22.24</v>
      </c>
      <c r="H243" s="368">
        <v>28.24</v>
      </c>
      <c r="I243" s="368" t="s">
        <v>10</v>
      </c>
      <c r="J243" s="379">
        <f t="shared" si="9"/>
        <v>28.24</v>
      </c>
      <c r="K243" s="380" t="s">
        <v>394</v>
      </c>
      <c r="L243" s="381" t="s">
        <v>307</v>
      </c>
      <c r="M243" s="381" t="s">
        <v>259</v>
      </c>
      <c r="N243" s="381" t="s">
        <v>388</v>
      </c>
      <c r="O243" s="381"/>
      <c r="P243" s="381" t="s">
        <v>61</v>
      </c>
      <c r="Q243" s="381" t="s">
        <v>240</v>
      </c>
      <c r="R243" s="381" t="s">
        <v>302</v>
      </c>
      <c r="S243" s="368"/>
      <c r="T243" s="368" t="s">
        <v>61</v>
      </c>
      <c r="U243" s="368" t="s">
        <v>240</v>
      </c>
      <c r="V243" s="368" t="s">
        <v>302</v>
      </c>
    </row>
    <row r="244" spans="1:22" outlineLevel="1">
      <c r="A244" s="377" t="s">
        <v>192</v>
      </c>
      <c r="B244" s="368" t="s">
        <v>1504</v>
      </c>
      <c r="C244" s="378">
        <v>43672</v>
      </c>
      <c r="D244" s="368" t="s">
        <v>1808</v>
      </c>
      <c r="E244" s="369" t="s">
        <v>966</v>
      </c>
      <c r="F244" s="370">
        <v>76652</v>
      </c>
      <c r="G244" s="371">
        <v>1.48</v>
      </c>
      <c r="H244" s="368">
        <v>1.88</v>
      </c>
      <c r="I244" s="368" t="s">
        <v>10</v>
      </c>
      <c r="J244" s="379">
        <f t="shared" si="9"/>
        <v>1.88</v>
      </c>
      <c r="K244" s="380" t="s">
        <v>394</v>
      </c>
      <c r="L244" s="381" t="s">
        <v>307</v>
      </c>
      <c r="M244" s="381" t="s">
        <v>259</v>
      </c>
      <c r="N244" s="381" t="s">
        <v>388</v>
      </c>
      <c r="O244" s="381"/>
      <c r="P244" s="381" t="s">
        <v>61</v>
      </c>
      <c r="Q244" s="381" t="s">
        <v>240</v>
      </c>
      <c r="R244" s="381" t="s">
        <v>302</v>
      </c>
      <c r="S244" s="368"/>
      <c r="T244" s="368" t="s">
        <v>61</v>
      </c>
      <c r="U244" s="368" t="s">
        <v>240</v>
      </c>
      <c r="V244" s="368" t="s">
        <v>302</v>
      </c>
    </row>
    <row r="245" spans="1:22" outlineLevel="1">
      <c r="A245" s="377" t="s">
        <v>192</v>
      </c>
      <c r="B245" s="368" t="s">
        <v>1765</v>
      </c>
      <c r="C245" s="378">
        <v>43703</v>
      </c>
      <c r="D245" s="368" t="s">
        <v>1875</v>
      </c>
      <c r="E245" s="369" t="s">
        <v>1885</v>
      </c>
      <c r="F245" s="370">
        <v>76927</v>
      </c>
      <c r="G245" s="371">
        <v>997.51</v>
      </c>
      <c r="H245" s="368">
        <v>1218.75</v>
      </c>
      <c r="I245" s="368" t="s">
        <v>10</v>
      </c>
      <c r="J245" s="379">
        <f t="shared" si="9"/>
        <v>1218.75</v>
      </c>
      <c r="K245" s="380" t="s">
        <v>387</v>
      </c>
      <c r="L245" s="381" t="s">
        <v>307</v>
      </c>
      <c r="M245" s="381" t="s">
        <v>259</v>
      </c>
      <c r="N245" s="381" t="s">
        <v>388</v>
      </c>
      <c r="O245" s="381"/>
      <c r="P245" s="381" t="s">
        <v>61</v>
      </c>
      <c r="Q245" s="381" t="s">
        <v>240</v>
      </c>
      <c r="R245" s="381" t="s">
        <v>302</v>
      </c>
      <c r="S245" s="368"/>
      <c r="T245" s="368" t="s">
        <v>61</v>
      </c>
      <c r="U245" s="368" t="s">
        <v>240</v>
      </c>
      <c r="V245" s="368" t="s">
        <v>302</v>
      </c>
    </row>
    <row r="246" spans="1:22" outlineLevel="1">
      <c r="A246" s="377" t="s">
        <v>192</v>
      </c>
      <c r="B246" s="368" t="s">
        <v>1765</v>
      </c>
      <c r="C246" s="378">
        <v>43703</v>
      </c>
      <c r="D246" s="368" t="s">
        <v>1877</v>
      </c>
      <c r="E246" s="369" t="s">
        <v>1886</v>
      </c>
      <c r="F246" s="370">
        <v>76927</v>
      </c>
      <c r="G246" s="371">
        <v>138.69999999999999</v>
      </c>
      <c r="H246" s="368">
        <v>169.46</v>
      </c>
      <c r="I246" s="368" t="s">
        <v>10</v>
      </c>
      <c r="J246" s="379">
        <f t="shared" si="9"/>
        <v>169.46</v>
      </c>
      <c r="K246" s="380" t="s">
        <v>391</v>
      </c>
      <c r="L246" s="381" t="s">
        <v>307</v>
      </c>
      <c r="M246" s="381" t="s">
        <v>259</v>
      </c>
      <c r="N246" s="381" t="s">
        <v>388</v>
      </c>
      <c r="O246" s="381"/>
      <c r="P246" s="381" t="s">
        <v>61</v>
      </c>
      <c r="Q246" s="381" t="s">
        <v>240</v>
      </c>
      <c r="R246" s="381" t="s">
        <v>302</v>
      </c>
      <c r="S246" s="368"/>
      <c r="T246" s="368" t="s">
        <v>61</v>
      </c>
      <c r="U246" s="368" t="s">
        <v>240</v>
      </c>
      <c r="V246" s="368" t="s">
        <v>302</v>
      </c>
    </row>
    <row r="247" spans="1:22" outlineLevel="1">
      <c r="A247" s="377" t="s">
        <v>192</v>
      </c>
      <c r="B247" s="368" t="s">
        <v>1765</v>
      </c>
      <c r="C247" s="378">
        <v>43704</v>
      </c>
      <c r="D247" s="368" t="s">
        <v>1840</v>
      </c>
      <c r="E247" s="369" t="s">
        <v>1887</v>
      </c>
      <c r="F247" s="370">
        <v>76927</v>
      </c>
      <c r="G247" s="371">
        <v>1.54</v>
      </c>
      <c r="H247" s="368">
        <v>1.88</v>
      </c>
      <c r="I247" s="368" t="s">
        <v>10</v>
      </c>
      <c r="J247" s="379">
        <f t="shared" si="9"/>
        <v>1.88</v>
      </c>
      <c r="K247" s="380" t="s">
        <v>394</v>
      </c>
      <c r="L247" s="381" t="s">
        <v>307</v>
      </c>
      <c r="M247" s="381" t="s">
        <v>259</v>
      </c>
      <c r="N247" s="381" t="s">
        <v>388</v>
      </c>
      <c r="O247" s="381"/>
      <c r="P247" s="381" t="s">
        <v>61</v>
      </c>
      <c r="Q247" s="381" t="s">
        <v>240</v>
      </c>
      <c r="R247" s="381" t="s">
        <v>302</v>
      </c>
      <c r="S247" s="368"/>
      <c r="T247" s="368" t="s">
        <v>61</v>
      </c>
      <c r="U247" s="368" t="s">
        <v>240</v>
      </c>
      <c r="V247" s="368" t="s">
        <v>302</v>
      </c>
    </row>
    <row r="248" spans="1:22" outlineLevel="1">
      <c r="A248" s="377" t="s">
        <v>192</v>
      </c>
      <c r="B248" s="368" t="s">
        <v>1765</v>
      </c>
      <c r="C248" s="378">
        <v>43703</v>
      </c>
      <c r="D248" s="368" t="s">
        <v>1879</v>
      </c>
      <c r="E248" s="369" t="s">
        <v>1888</v>
      </c>
      <c r="F248" s="370">
        <v>76927</v>
      </c>
      <c r="G248" s="371">
        <v>23.11</v>
      </c>
      <c r="H248" s="368">
        <v>28.24</v>
      </c>
      <c r="I248" s="368" t="s">
        <v>10</v>
      </c>
      <c r="J248" s="379">
        <f t="shared" si="9"/>
        <v>28.24</v>
      </c>
      <c r="K248" s="380" t="s">
        <v>394</v>
      </c>
      <c r="L248" s="381" t="s">
        <v>307</v>
      </c>
      <c r="M248" s="381" t="s">
        <v>259</v>
      </c>
      <c r="N248" s="381" t="s">
        <v>388</v>
      </c>
      <c r="O248" s="381"/>
      <c r="P248" s="381" t="s">
        <v>61</v>
      </c>
      <c r="Q248" s="381" t="s">
        <v>240</v>
      </c>
      <c r="R248" s="381" t="s">
        <v>302</v>
      </c>
      <c r="S248" s="368"/>
      <c r="T248" s="368" t="s">
        <v>61</v>
      </c>
      <c r="U248" s="368" t="s">
        <v>240</v>
      </c>
      <c r="V248" s="368" t="s">
        <v>302</v>
      </c>
    </row>
    <row r="249" spans="1:22">
      <c r="A249" s="456" t="s">
        <v>301</v>
      </c>
      <c r="B249" s="456"/>
      <c r="C249" s="456"/>
      <c r="D249" s="456"/>
      <c r="E249" s="457"/>
      <c r="F249" s="458"/>
      <c r="G249" s="459">
        <f>SUM(G241:G248)</f>
        <v>2275.1999999999998</v>
      </c>
      <c r="H249" s="460">
        <f>SUM(H241:H248)</f>
        <v>2833.46</v>
      </c>
      <c r="I249" s="456"/>
      <c r="J249" s="460">
        <f>SUM(J241:J248)</f>
        <v>2833.46</v>
      </c>
      <c r="K249" s="456"/>
      <c r="L249" s="456"/>
      <c r="M249" s="456"/>
      <c r="N249" s="456"/>
      <c r="O249" s="456"/>
      <c r="P249" s="456"/>
      <c r="Q249" s="456"/>
      <c r="R249" s="456"/>
      <c r="S249" s="368"/>
      <c r="T249" s="368"/>
      <c r="U249" s="368"/>
      <c r="V249" s="368"/>
    </row>
    <row r="250" spans="1:22" outlineLevel="1">
      <c r="A250" s="377" t="s">
        <v>193</v>
      </c>
      <c r="B250" s="368" t="s">
        <v>1504</v>
      </c>
      <c r="C250" s="378">
        <v>43672</v>
      </c>
      <c r="D250" s="368" t="s">
        <v>1870</v>
      </c>
      <c r="E250" s="369" t="s">
        <v>1889</v>
      </c>
      <c r="F250" s="370">
        <v>76652</v>
      </c>
      <c r="G250" s="371">
        <v>861.65</v>
      </c>
      <c r="H250" s="368">
        <v>1094.24</v>
      </c>
      <c r="I250" s="368" t="s">
        <v>10</v>
      </c>
      <c r="J250" s="379">
        <f t="shared" ref="J250:J261" si="10">H250</f>
        <v>1094.24</v>
      </c>
      <c r="K250" s="380" t="s">
        <v>387</v>
      </c>
      <c r="L250" s="381" t="s">
        <v>307</v>
      </c>
      <c r="M250" s="381" t="s">
        <v>259</v>
      </c>
      <c r="N250" s="381" t="s">
        <v>969</v>
      </c>
      <c r="O250" s="381"/>
      <c r="P250" s="381" t="s">
        <v>61</v>
      </c>
      <c r="Q250" s="381" t="s">
        <v>240</v>
      </c>
      <c r="R250" s="381" t="s">
        <v>302</v>
      </c>
      <c r="S250" s="368"/>
      <c r="T250" s="368" t="s">
        <v>61</v>
      </c>
      <c r="U250" s="368" t="s">
        <v>240</v>
      </c>
      <c r="V250" s="368" t="s">
        <v>302</v>
      </c>
    </row>
    <row r="251" spans="1:22" outlineLevel="1">
      <c r="A251" s="377" t="s">
        <v>193</v>
      </c>
      <c r="B251" s="368" t="s">
        <v>1504</v>
      </c>
      <c r="C251" s="378">
        <v>43672</v>
      </c>
      <c r="D251" s="368" t="s">
        <v>1872</v>
      </c>
      <c r="E251" s="369" t="s">
        <v>974</v>
      </c>
      <c r="F251" s="370">
        <v>76652</v>
      </c>
      <c r="G251" s="371">
        <v>115.5</v>
      </c>
      <c r="H251" s="368">
        <v>146.68</v>
      </c>
      <c r="I251" s="368" t="s">
        <v>10</v>
      </c>
      <c r="J251" s="379">
        <f t="shared" si="10"/>
        <v>146.68</v>
      </c>
      <c r="K251" s="380" t="s">
        <v>391</v>
      </c>
      <c r="L251" s="381" t="s">
        <v>307</v>
      </c>
      <c r="M251" s="381" t="s">
        <v>259</v>
      </c>
      <c r="N251" s="381" t="s">
        <v>969</v>
      </c>
      <c r="O251" s="381"/>
      <c r="P251" s="381" t="s">
        <v>61</v>
      </c>
      <c r="Q251" s="381" t="s">
        <v>240</v>
      </c>
      <c r="R251" s="381" t="s">
        <v>302</v>
      </c>
      <c r="S251" s="368"/>
      <c r="T251" s="368" t="s">
        <v>61</v>
      </c>
      <c r="U251" s="368" t="s">
        <v>240</v>
      </c>
      <c r="V251" s="368" t="s">
        <v>302</v>
      </c>
    </row>
    <row r="252" spans="1:22" outlineLevel="1">
      <c r="A252" s="377" t="s">
        <v>193</v>
      </c>
      <c r="B252" s="368" t="s">
        <v>1504</v>
      </c>
      <c r="C252" s="378">
        <v>43672</v>
      </c>
      <c r="D252" s="368" t="s">
        <v>1874</v>
      </c>
      <c r="E252" s="369" t="s">
        <v>975</v>
      </c>
      <c r="F252" s="370">
        <v>76652</v>
      </c>
      <c r="G252" s="371">
        <v>19.25</v>
      </c>
      <c r="H252" s="368">
        <v>24.45</v>
      </c>
      <c r="I252" s="368" t="s">
        <v>10</v>
      </c>
      <c r="J252" s="379">
        <f t="shared" si="10"/>
        <v>24.45</v>
      </c>
      <c r="K252" s="380" t="s">
        <v>394</v>
      </c>
      <c r="L252" s="381" t="s">
        <v>307</v>
      </c>
      <c r="M252" s="381" t="s">
        <v>259</v>
      </c>
      <c r="N252" s="381" t="s">
        <v>969</v>
      </c>
      <c r="O252" s="381"/>
      <c r="P252" s="381" t="s">
        <v>61</v>
      </c>
      <c r="Q252" s="381" t="s">
        <v>240</v>
      </c>
      <c r="R252" s="381" t="s">
        <v>302</v>
      </c>
      <c r="S252" s="368"/>
      <c r="T252" s="368" t="s">
        <v>61</v>
      </c>
      <c r="U252" s="368" t="s">
        <v>240</v>
      </c>
      <c r="V252" s="368" t="s">
        <v>302</v>
      </c>
    </row>
    <row r="253" spans="1:22" outlineLevel="1">
      <c r="A253" s="377" t="s">
        <v>193</v>
      </c>
      <c r="B253" s="368" t="s">
        <v>1504</v>
      </c>
      <c r="C253" s="378">
        <v>43672</v>
      </c>
      <c r="D253" s="368" t="s">
        <v>1808</v>
      </c>
      <c r="E253" s="369" t="s">
        <v>971</v>
      </c>
      <c r="F253" s="370">
        <v>76652</v>
      </c>
      <c r="G253" s="371">
        <v>1.28</v>
      </c>
      <c r="H253" s="368">
        <v>1.63</v>
      </c>
      <c r="I253" s="368" t="s">
        <v>10</v>
      </c>
      <c r="J253" s="379">
        <f t="shared" si="10"/>
        <v>1.63</v>
      </c>
      <c r="K253" s="380" t="s">
        <v>394</v>
      </c>
      <c r="L253" s="381" t="s">
        <v>307</v>
      </c>
      <c r="M253" s="381" t="s">
        <v>259</v>
      </c>
      <c r="N253" s="381" t="s">
        <v>969</v>
      </c>
      <c r="O253" s="381"/>
      <c r="P253" s="381" t="s">
        <v>61</v>
      </c>
      <c r="Q253" s="381" t="s">
        <v>240</v>
      </c>
      <c r="R253" s="381" t="s">
        <v>302</v>
      </c>
      <c r="S253" s="368"/>
      <c r="T253" s="368" t="s">
        <v>61</v>
      </c>
      <c r="U253" s="368" t="s">
        <v>240</v>
      </c>
      <c r="V253" s="368" t="s">
        <v>302</v>
      </c>
    </row>
    <row r="254" spans="1:22" outlineLevel="1">
      <c r="A254" s="377" t="s">
        <v>193</v>
      </c>
      <c r="B254" s="368" t="s">
        <v>1765</v>
      </c>
      <c r="C254" s="378">
        <v>43703</v>
      </c>
      <c r="D254" s="368" t="s">
        <v>1875</v>
      </c>
      <c r="E254" s="369" t="s">
        <v>1890</v>
      </c>
      <c r="F254" s="370">
        <v>76927</v>
      </c>
      <c r="G254" s="371">
        <v>845.85</v>
      </c>
      <c r="H254" s="368">
        <v>1033.45</v>
      </c>
      <c r="I254" s="368" t="s">
        <v>10</v>
      </c>
      <c r="J254" s="379">
        <f t="shared" si="10"/>
        <v>1033.45</v>
      </c>
      <c r="K254" s="380" t="s">
        <v>387</v>
      </c>
      <c r="L254" s="381" t="s">
        <v>307</v>
      </c>
      <c r="M254" s="381" t="s">
        <v>259</v>
      </c>
      <c r="N254" s="381" t="s">
        <v>969</v>
      </c>
      <c r="O254" s="381"/>
      <c r="P254" s="381" t="s">
        <v>61</v>
      </c>
      <c r="Q254" s="381" t="s">
        <v>240</v>
      </c>
      <c r="R254" s="381" t="s">
        <v>302</v>
      </c>
      <c r="S254" s="368"/>
      <c r="T254" s="368" t="s">
        <v>61</v>
      </c>
      <c r="U254" s="368" t="s">
        <v>240</v>
      </c>
      <c r="V254" s="368" t="s">
        <v>302</v>
      </c>
    </row>
    <row r="255" spans="1:22" outlineLevel="1">
      <c r="A255" s="377" t="s">
        <v>193</v>
      </c>
      <c r="B255" s="368" t="s">
        <v>1765</v>
      </c>
      <c r="C255" s="378">
        <v>43703</v>
      </c>
      <c r="D255" s="368" t="s">
        <v>1877</v>
      </c>
      <c r="E255" s="369" t="s">
        <v>1891</v>
      </c>
      <c r="F255" s="370">
        <v>76927</v>
      </c>
      <c r="G255" s="371">
        <v>113.39</v>
      </c>
      <c r="H255" s="368">
        <v>138.54</v>
      </c>
      <c r="I255" s="368" t="s">
        <v>10</v>
      </c>
      <c r="J255" s="379">
        <f t="shared" si="10"/>
        <v>138.54</v>
      </c>
      <c r="K255" s="380" t="s">
        <v>391</v>
      </c>
      <c r="L255" s="381" t="s">
        <v>307</v>
      </c>
      <c r="M255" s="381" t="s">
        <v>259</v>
      </c>
      <c r="N255" s="381" t="s">
        <v>969</v>
      </c>
      <c r="O255" s="381"/>
      <c r="P255" s="381" t="s">
        <v>61</v>
      </c>
      <c r="Q255" s="381" t="s">
        <v>240</v>
      </c>
      <c r="R255" s="381" t="s">
        <v>302</v>
      </c>
      <c r="S255" s="368"/>
      <c r="T255" s="368" t="s">
        <v>61</v>
      </c>
      <c r="U255" s="368" t="s">
        <v>240</v>
      </c>
      <c r="V255" s="368" t="s">
        <v>302</v>
      </c>
    </row>
    <row r="256" spans="1:22" outlineLevel="1">
      <c r="A256" s="377" t="s">
        <v>193</v>
      </c>
      <c r="B256" s="368" t="s">
        <v>1765</v>
      </c>
      <c r="C256" s="378">
        <v>43703</v>
      </c>
      <c r="D256" s="368" t="s">
        <v>1879</v>
      </c>
      <c r="E256" s="369" t="s">
        <v>1892</v>
      </c>
      <c r="F256" s="370">
        <v>76927</v>
      </c>
      <c r="G256" s="371">
        <v>18.899999999999999</v>
      </c>
      <c r="H256" s="368">
        <v>23.09</v>
      </c>
      <c r="I256" s="368" t="s">
        <v>10</v>
      </c>
      <c r="J256" s="379">
        <f t="shared" si="10"/>
        <v>23.09</v>
      </c>
      <c r="K256" s="380" t="s">
        <v>394</v>
      </c>
      <c r="L256" s="381" t="s">
        <v>307</v>
      </c>
      <c r="M256" s="381" t="s">
        <v>259</v>
      </c>
      <c r="N256" s="381" t="s">
        <v>969</v>
      </c>
      <c r="O256" s="381"/>
      <c r="P256" s="381" t="s">
        <v>61</v>
      </c>
      <c r="Q256" s="381" t="s">
        <v>240</v>
      </c>
      <c r="R256" s="381" t="s">
        <v>302</v>
      </c>
      <c r="S256" s="368"/>
      <c r="T256" s="368" t="s">
        <v>61</v>
      </c>
      <c r="U256" s="368" t="s">
        <v>240</v>
      </c>
      <c r="V256" s="368" t="s">
        <v>302</v>
      </c>
    </row>
    <row r="257" spans="1:22" outlineLevel="1">
      <c r="A257" s="377" t="s">
        <v>193</v>
      </c>
      <c r="B257" s="368" t="s">
        <v>1765</v>
      </c>
      <c r="C257" s="378">
        <v>43705</v>
      </c>
      <c r="D257" s="368" t="s">
        <v>1840</v>
      </c>
      <c r="E257" s="369" t="s">
        <v>1893</v>
      </c>
      <c r="F257" s="370">
        <v>76927</v>
      </c>
      <c r="G257" s="371">
        <v>1.26</v>
      </c>
      <c r="H257" s="368">
        <v>1.54</v>
      </c>
      <c r="I257" s="368" t="s">
        <v>10</v>
      </c>
      <c r="J257" s="379">
        <f t="shared" si="10"/>
        <v>1.54</v>
      </c>
      <c r="K257" s="380" t="s">
        <v>394</v>
      </c>
      <c r="L257" s="381" t="s">
        <v>307</v>
      </c>
      <c r="M257" s="381" t="s">
        <v>259</v>
      </c>
      <c r="N257" s="381" t="s">
        <v>969</v>
      </c>
      <c r="O257" s="381"/>
      <c r="P257" s="381" t="s">
        <v>61</v>
      </c>
      <c r="Q257" s="381" t="s">
        <v>240</v>
      </c>
      <c r="R257" s="381" t="s">
        <v>302</v>
      </c>
      <c r="S257" s="368"/>
      <c r="T257" s="368" t="s">
        <v>61</v>
      </c>
      <c r="U257" s="368" t="s">
        <v>240</v>
      </c>
      <c r="V257" s="368" t="s">
        <v>302</v>
      </c>
    </row>
    <row r="258" spans="1:22" outlineLevel="1">
      <c r="A258" s="377" t="s">
        <v>193</v>
      </c>
      <c r="B258" s="368" t="s">
        <v>1505</v>
      </c>
      <c r="C258" s="378">
        <v>43733</v>
      </c>
      <c r="D258" s="368" t="s">
        <v>1583</v>
      </c>
      <c r="E258" s="369" t="s">
        <v>973</v>
      </c>
      <c r="F258" s="370">
        <v>77220</v>
      </c>
      <c r="G258" s="371">
        <v>852.55</v>
      </c>
      <c r="H258" s="368">
        <v>1036.8499999999999</v>
      </c>
      <c r="I258" s="368" t="s">
        <v>10</v>
      </c>
      <c r="J258" s="379">
        <f t="shared" si="10"/>
        <v>1036.8499999999999</v>
      </c>
      <c r="K258" s="380" t="s">
        <v>387</v>
      </c>
      <c r="L258" s="381" t="s">
        <v>307</v>
      </c>
      <c r="M258" s="381" t="s">
        <v>259</v>
      </c>
      <c r="N258" s="381" t="s">
        <v>969</v>
      </c>
      <c r="O258" s="381"/>
      <c r="P258" s="381" t="s">
        <v>61</v>
      </c>
      <c r="Q258" s="381" t="s">
        <v>240</v>
      </c>
      <c r="R258" s="381" t="s">
        <v>302</v>
      </c>
      <c r="S258" s="368"/>
      <c r="T258" s="368" t="s">
        <v>61</v>
      </c>
      <c r="U258" s="368" t="s">
        <v>240</v>
      </c>
      <c r="V258" s="368" t="s">
        <v>302</v>
      </c>
    </row>
    <row r="259" spans="1:22" outlineLevel="1">
      <c r="A259" s="377" t="s">
        <v>193</v>
      </c>
      <c r="B259" s="368" t="s">
        <v>1505</v>
      </c>
      <c r="C259" s="378">
        <v>43734</v>
      </c>
      <c r="D259" s="368" t="s">
        <v>1584</v>
      </c>
      <c r="E259" s="369" t="s">
        <v>1590</v>
      </c>
      <c r="F259" s="370">
        <v>77220</v>
      </c>
      <c r="G259" s="371">
        <v>113.91</v>
      </c>
      <c r="H259" s="368">
        <v>138.54</v>
      </c>
      <c r="I259" s="368" t="s">
        <v>10</v>
      </c>
      <c r="J259" s="379">
        <f t="shared" si="10"/>
        <v>138.54</v>
      </c>
      <c r="K259" s="380" t="s">
        <v>391</v>
      </c>
      <c r="L259" s="381" t="s">
        <v>307</v>
      </c>
      <c r="M259" s="381" t="s">
        <v>259</v>
      </c>
      <c r="N259" s="381" t="s">
        <v>969</v>
      </c>
      <c r="O259" s="381"/>
      <c r="P259" s="381" t="s">
        <v>61</v>
      </c>
      <c r="Q259" s="381" t="s">
        <v>240</v>
      </c>
      <c r="R259" s="381" t="s">
        <v>302</v>
      </c>
      <c r="S259" s="368"/>
      <c r="T259" s="368" t="s">
        <v>61</v>
      </c>
      <c r="U259" s="368" t="s">
        <v>240</v>
      </c>
      <c r="V259" s="368" t="s">
        <v>302</v>
      </c>
    </row>
    <row r="260" spans="1:22" outlineLevel="1">
      <c r="A260" s="377" t="s">
        <v>193</v>
      </c>
      <c r="B260" s="368" t="s">
        <v>1505</v>
      </c>
      <c r="C260" s="378">
        <v>43734</v>
      </c>
      <c r="D260" s="368" t="s">
        <v>1586</v>
      </c>
      <c r="E260" s="369" t="s">
        <v>1592</v>
      </c>
      <c r="F260" s="370">
        <v>77220</v>
      </c>
      <c r="G260" s="371">
        <v>18.989999999999998</v>
      </c>
      <c r="H260" s="368">
        <v>23.09</v>
      </c>
      <c r="I260" s="368" t="s">
        <v>10</v>
      </c>
      <c r="J260" s="379">
        <f t="shared" si="10"/>
        <v>23.09</v>
      </c>
      <c r="K260" s="380" t="s">
        <v>394</v>
      </c>
      <c r="L260" s="381" t="s">
        <v>307</v>
      </c>
      <c r="M260" s="381" t="s">
        <v>259</v>
      </c>
      <c r="N260" s="381" t="s">
        <v>969</v>
      </c>
      <c r="O260" s="381"/>
      <c r="P260" s="381" t="s">
        <v>61</v>
      </c>
      <c r="Q260" s="381" t="s">
        <v>240</v>
      </c>
      <c r="R260" s="381" t="s">
        <v>302</v>
      </c>
      <c r="S260" s="368"/>
      <c r="T260" s="368" t="s">
        <v>61</v>
      </c>
      <c r="U260" s="368" t="s">
        <v>240</v>
      </c>
      <c r="V260" s="368" t="s">
        <v>302</v>
      </c>
    </row>
    <row r="261" spans="1:22" outlineLevel="1">
      <c r="A261" s="377" t="s">
        <v>193</v>
      </c>
      <c r="B261" s="368" t="s">
        <v>1505</v>
      </c>
      <c r="C261" s="378">
        <v>43734</v>
      </c>
      <c r="D261" s="368" t="s">
        <v>1588</v>
      </c>
      <c r="E261" s="369" t="s">
        <v>1591</v>
      </c>
      <c r="F261" s="370">
        <v>77220</v>
      </c>
      <c r="G261" s="371">
        <v>1.27</v>
      </c>
      <c r="H261" s="368">
        <v>1.54</v>
      </c>
      <c r="I261" s="368" t="s">
        <v>10</v>
      </c>
      <c r="J261" s="379">
        <f t="shared" si="10"/>
        <v>1.54</v>
      </c>
      <c r="K261" s="380" t="s">
        <v>394</v>
      </c>
      <c r="L261" s="381" t="s">
        <v>307</v>
      </c>
      <c r="M261" s="381" t="s">
        <v>259</v>
      </c>
      <c r="N261" s="381" t="s">
        <v>969</v>
      </c>
      <c r="O261" s="381"/>
      <c r="P261" s="381" t="s">
        <v>61</v>
      </c>
      <c r="Q261" s="381" t="s">
        <v>240</v>
      </c>
      <c r="R261" s="381" t="s">
        <v>302</v>
      </c>
      <c r="S261" s="368"/>
      <c r="T261" s="368" t="s">
        <v>61</v>
      </c>
      <c r="U261" s="368" t="s">
        <v>240</v>
      </c>
      <c r="V261" s="368" t="s">
        <v>302</v>
      </c>
    </row>
    <row r="262" spans="1:22">
      <c r="A262" s="456" t="s">
        <v>301</v>
      </c>
      <c r="B262" s="456"/>
      <c r="C262" s="456"/>
      <c r="D262" s="456"/>
      <c r="E262" s="457"/>
      <c r="F262" s="458"/>
      <c r="G262" s="459">
        <f>SUM(G250:G261)</f>
        <v>2963.7999999999997</v>
      </c>
      <c r="H262" s="460">
        <f>SUM(H250:H261)</f>
        <v>3663.6400000000003</v>
      </c>
      <c r="I262" s="456"/>
      <c r="J262" s="460">
        <f>SUM(J250:J261)</f>
        <v>3663.6400000000003</v>
      </c>
      <c r="K262" s="456"/>
      <c r="L262" s="456"/>
      <c r="M262" s="456"/>
      <c r="N262" s="456"/>
      <c r="O262" s="456"/>
      <c r="P262" s="456"/>
      <c r="Q262" s="456"/>
      <c r="R262" s="456"/>
      <c r="S262" s="368"/>
      <c r="T262" s="368"/>
      <c r="U262" s="368"/>
      <c r="V262" s="368"/>
    </row>
    <row r="263" spans="1:22" outlineLevel="1">
      <c r="A263" s="377" t="s">
        <v>195</v>
      </c>
      <c r="B263" s="368" t="s">
        <v>1504</v>
      </c>
      <c r="C263" s="378">
        <v>43662</v>
      </c>
      <c r="D263" s="368" t="s">
        <v>1820</v>
      </c>
      <c r="E263" s="369" t="s">
        <v>1894</v>
      </c>
      <c r="F263" s="370">
        <v>76652</v>
      </c>
      <c r="G263" s="371">
        <v>6.3</v>
      </c>
      <c r="H263" s="368">
        <v>8</v>
      </c>
      <c r="I263" s="368" t="s">
        <v>10</v>
      </c>
      <c r="J263" s="379">
        <f t="shared" ref="J263:J271" si="11">H263</f>
        <v>8</v>
      </c>
      <c r="K263" s="380" t="s">
        <v>410</v>
      </c>
      <c r="L263" s="381" t="s">
        <v>307</v>
      </c>
      <c r="M263" s="381" t="s">
        <v>259</v>
      </c>
      <c r="N263" s="381" t="s">
        <v>947</v>
      </c>
      <c r="O263" s="381"/>
      <c r="P263" s="381" t="s">
        <v>61</v>
      </c>
      <c r="Q263" s="381" t="s">
        <v>240</v>
      </c>
      <c r="R263" s="381" t="s">
        <v>302</v>
      </c>
      <c r="S263" s="368"/>
      <c r="T263" s="368" t="s">
        <v>61</v>
      </c>
      <c r="U263" s="368" t="s">
        <v>240</v>
      </c>
      <c r="V263" s="368" t="s">
        <v>302</v>
      </c>
    </row>
    <row r="264" spans="1:22" outlineLevel="1">
      <c r="A264" s="377" t="s">
        <v>195</v>
      </c>
      <c r="B264" s="368" t="s">
        <v>1504</v>
      </c>
      <c r="C264" s="378">
        <v>43665</v>
      </c>
      <c r="D264" s="368" t="s">
        <v>1895</v>
      </c>
      <c r="E264" s="369" t="s">
        <v>1896</v>
      </c>
      <c r="F264" s="370">
        <v>76665</v>
      </c>
      <c r="G264" s="371">
        <v>188.99</v>
      </c>
      <c r="H264" s="368">
        <v>240</v>
      </c>
      <c r="I264" s="368" t="s">
        <v>10</v>
      </c>
      <c r="J264" s="379">
        <f t="shared" si="11"/>
        <v>240</v>
      </c>
      <c r="K264" s="380" t="s">
        <v>416</v>
      </c>
      <c r="L264" s="381" t="s">
        <v>445</v>
      </c>
      <c r="M264" s="381" t="s">
        <v>259</v>
      </c>
      <c r="N264" s="381" t="s">
        <v>429</v>
      </c>
      <c r="O264" s="381"/>
      <c r="P264" s="381" t="s">
        <v>61</v>
      </c>
      <c r="Q264" s="381" t="s">
        <v>240</v>
      </c>
      <c r="R264" s="381" t="s">
        <v>302</v>
      </c>
      <c r="S264" s="368"/>
      <c r="T264" s="368" t="s">
        <v>61</v>
      </c>
      <c r="U264" s="368" t="s">
        <v>240</v>
      </c>
      <c r="V264" s="368" t="s">
        <v>302</v>
      </c>
    </row>
    <row r="265" spans="1:22" outlineLevel="1">
      <c r="A265" s="377" t="s">
        <v>195</v>
      </c>
      <c r="B265" s="368" t="s">
        <v>1504</v>
      </c>
      <c r="C265" s="378">
        <v>43649</v>
      </c>
      <c r="D265" s="368" t="s">
        <v>1829</v>
      </c>
      <c r="E265" s="369" t="s">
        <v>1897</v>
      </c>
      <c r="F265" s="370">
        <v>76652</v>
      </c>
      <c r="G265" s="371">
        <v>23.88</v>
      </c>
      <c r="H265" s="368">
        <v>30.33</v>
      </c>
      <c r="I265" s="368" t="s">
        <v>10</v>
      </c>
      <c r="J265" s="379">
        <f t="shared" si="11"/>
        <v>30.33</v>
      </c>
      <c r="K265" s="380" t="s">
        <v>412</v>
      </c>
      <c r="L265" s="381" t="s">
        <v>307</v>
      </c>
      <c r="M265" s="381" t="s">
        <v>259</v>
      </c>
      <c r="N265" s="381" t="s">
        <v>420</v>
      </c>
      <c r="O265" s="381"/>
      <c r="P265" s="381" t="s">
        <v>61</v>
      </c>
      <c r="Q265" s="381" t="s">
        <v>240</v>
      </c>
      <c r="R265" s="381" t="s">
        <v>302</v>
      </c>
      <c r="S265" s="368"/>
      <c r="T265" s="368" t="s">
        <v>61</v>
      </c>
      <c r="U265" s="368" t="s">
        <v>240</v>
      </c>
      <c r="V265" s="368" t="s">
        <v>302</v>
      </c>
    </row>
    <row r="266" spans="1:22" outlineLevel="1">
      <c r="A266" s="377" t="s">
        <v>195</v>
      </c>
      <c r="B266" s="368" t="s">
        <v>1504</v>
      </c>
      <c r="C266" s="378">
        <v>43656</v>
      </c>
      <c r="D266" s="368" t="s">
        <v>1829</v>
      </c>
      <c r="E266" s="369" t="s">
        <v>1898</v>
      </c>
      <c r="F266" s="370">
        <v>76652</v>
      </c>
      <c r="G266" s="371">
        <v>19.84</v>
      </c>
      <c r="H266" s="368">
        <v>25.2</v>
      </c>
      <c r="I266" s="368" t="s">
        <v>10</v>
      </c>
      <c r="J266" s="379">
        <f t="shared" si="11"/>
        <v>25.2</v>
      </c>
      <c r="K266" s="380" t="s">
        <v>412</v>
      </c>
      <c r="L266" s="381" t="s">
        <v>307</v>
      </c>
      <c r="M266" s="381" t="s">
        <v>259</v>
      </c>
      <c r="N266" s="381" t="s">
        <v>420</v>
      </c>
      <c r="O266" s="381"/>
      <c r="P266" s="381" t="s">
        <v>61</v>
      </c>
      <c r="Q266" s="381" t="s">
        <v>240</v>
      </c>
      <c r="R266" s="381" t="s">
        <v>302</v>
      </c>
      <c r="S266" s="368"/>
      <c r="T266" s="368" t="s">
        <v>61</v>
      </c>
      <c r="U266" s="368" t="s">
        <v>240</v>
      </c>
      <c r="V266" s="368" t="s">
        <v>302</v>
      </c>
    </row>
    <row r="267" spans="1:22" outlineLevel="1">
      <c r="A267" s="377" t="s">
        <v>195</v>
      </c>
      <c r="B267" s="368" t="s">
        <v>1504</v>
      </c>
      <c r="C267" s="378">
        <v>43662</v>
      </c>
      <c r="D267" s="368" t="s">
        <v>1820</v>
      </c>
      <c r="E267" s="369" t="s">
        <v>1899</v>
      </c>
      <c r="F267" s="370">
        <v>76652</v>
      </c>
      <c r="G267" s="371">
        <v>188.99</v>
      </c>
      <c r="H267" s="368">
        <v>240</v>
      </c>
      <c r="I267" s="368" t="s">
        <v>10</v>
      </c>
      <c r="J267" s="379">
        <f t="shared" si="11"/>
        <v>240</v>
      </c>
      <c r="K267" s="380" t="s">
        <v>412</v>
      </c>
      <c r="L267" s="381" t="s">
        <v>307</v>
      </c>
      <c r="M267" s="381" t="s">
        <v>259</v>
      </c>
      <c r="N267" s="381" t="s">
        <v>947</v>
      </c>
      <c r="O267" s="381"/>
      <c r="P267" s="381" t="s">
        <v>61</v>
      </c>
      <c r="Q267" s="381" t="s">
        <v>240</v>
      </c>
      <c r="R267" s="381" t="s">
        <v>302</v>
      </c>
      <c r="S267" s="368"/>
      <c r="T267" s="368" t="s">
        <v>61</v>
      </c>
      <c r="U267" s="368" t="s">
        <v>240</v>
      </c>
      <c r="V267" s="368" t="s">
        <v>302</v>
      </c>
    </row>
    <row r="268" spans="1:22" outlineLevel="1">
      <c r="A268" s="377" t="s">
        <v>195</v>
      </c>
      <c r="B268" s="368" t="s">
        <v>1504</v>
      </c>
      <c r="C268" s="378">
        <v>43669</v>
      </c>
      <c r="D268" s="368" t="s">
        <v>1808</v>
      </c>
      <c r="E268" s="369" t="s">
        <v>1900</v>
      </c>
      <c r="F268" s="370">
        <v>76652</v>
      </c>
      <c r="G268" s="371">
        <v>9.4499999999999993</v>
      </c>
      <c r="H268" s="368">
        <v>12</v>
      </c>
      <c r="I268" s="368" t="s">
        <v>10</v>
      </c>
      <c r="J268" s="379">
        <f t="shared" si="11"/>
        <v>12</v>
      </c>
      <c r="K268" s="380" t="s">
        <v>339</v>
      </c>
      <c r="L268" s="381" t="s">
        <v>307</v>
      </c>
      <c r="M268" s="381" t="s">
        <v>259</v>
      </c>
      <c r="N268" s="381"/>
      <c r="O268" s="381"/>
      <c r="P268" s="381" t="s">
        <v>61</v>
      </c>
      <c r="Q268" s="381" t="s">
        <v>240</v>
      </c>
      <c r="R268" s="381" t="s">
        <v>302</v>
      </c>
      <c r="S268" s="368"/>
      <c r="T268" s="368" t="s">
        <v>61</v>
      </c>
      <c r="U268" s="368" t="s">
        <v>240</v>
      </c>
      <c r="V268" s="368" t="s">
        <v>302</v>
      </c>
    </row>
    <row r="269" spans="1:22" outlineLevel="1">
      <c r="A269" s="377" t="s">
        <v>195</v>
      </c>
      <c r="B269" s="368" t="s">
        <v>1504</v>
      </c>
      <c r="C269" s="378">
        <v>43662</v>
      </c>
      <c r="D269" s="368" t="s">
        <v>1820</v>
      </c>
      <c r="E269" s="369" t="s">
        <v>1901</v>
      </c>
      <c r="F269" s="370">
        <v>76652</v>
      </c>
      <c r="G269" s="371">
        <v>78.739999999999995</v>
      </c>
      <c r="H269" s="368">
        <v>100</v>
      </c>
      <c r="I269" s="368" t="s">
        <v>10</v>
      </c>
      <c r="J269" s="379">
        <f t="shared" si="11"/>
        <v>100</v>
      </c>
      <c r="K269" s="380" t="s">
        <v>536</v>
      </c>
      <c r="L269" s="381" t="s">
        <v>307</v>
      </c>
      <c r="M269" s="381" t="s">
        <v>259</v>
      </c>
      <c r="N269" s="381"/>
      <c r="O269" s="381"/>
      <c r="P269" s="381" t="s">
        <v>61</v>
      </c>
      <c r="Q269" s="381" t="s">
        <v>240</v>
      </c>
      <c r="R269" s="381" t="s">
        <v>302</v>
      </c>
      <c r="S269" s="368"/>
      <c r="T269" s="368" t="s">
        <v>61</v>
      </c>
      <c r="U269" s="368" t="s">
        <v>240</v>
      </c>
      <c r="V269" s="368" t="s">
        <v>302</v>
      </c>
    </row>
    <row r="270" spans="1:22" outlineLevel="1">
      <c r="A270" s="377" t="s">
        <v>195</v>
      </c>
      <c r="B270" s="368" t="s">
        <v>1765</v>
      </c>
      <c r="C270" s="378">
        <v>43685</v>
      </c>
      <c r="D270" s="368" t="s">
        <v>1840</v>
      </c>
      <c r="E270" s="369" t="s">
        <v>1902</v>
      </c>
      <c r="F270" s="370">
        <v>76927</v>
      </c>
      <c r="G270" s="371">
        <v>67.52</v>
      </c>
      <c r="H270" s="368">
        <v>82.5</v>
      </c>
      <c r="I270" s="368" t="s">
        <v>10</v>
      </c>
      <c r="J270" s="379">
        <f t="shared" si="11"/>
        <v>82.5</v>
      </c>
      <c r="K270" s="380" t="s">
        <v>344</v>
      </c>
      <c r="L270" s="381" t="s">
        <v>307</v>
      </c>
      <c r="M270" s="381" t="s">
        <v>259</v>
      </c>
      <c r="N270" s="381"/>
      <c r="O270" s="381"/>
      <c r="P270" s="381" t="s">
        <v>61</v>
      </c>
      <c r="Q270" s="381" t="s">
        <v>240</v>
      </c>
      <c r="R270" s="381" t="s">
        <v>302</v>
      </c>
      <c r="S270" s="368"/>
      <c r="T270" s="368" t="s">
        <v>61</v>
      </c>
      <c r="U270" s="368" t="s">
        <v>240</v>
      </c>
      <c r="V270" s="368" t="s">
        <v>302</v>
      </c>
    </row>
    <row r="271" spans="1:22" outlineLevel="1">
      <c r="A271" s="377" t="s">
        <v>195</v>
      </c>
      <c r="B271" s="368" t="s">
        <v>1505</v>
      </c>
      <c r="C271" s="378">
        <v>43725</v>
      </c>
      <c r="D271" s="368" t="s">
        <v>1593</v>
      </c>
      <c r="E271" s="369" t="s">
        <v>1594</v>
      </c>
      <c r="F271" s="370">
        <v>77220</v>
      </c>
      <c r="G271" s="371">
        <v>24.67</v>
      </c>
      <c r="H271" s="368">
        <v>30</v>
      </c>
      <c r="I271" s="368" t="s">
        <v>10</v>
      </c>
      <c r="J271" s="379">
        <f t="shared" si="11"/>
        <v>30</v>
      </c>
      <c r="K271" s="380" t="s">
        <v>339</v>
      </c>
      <c r="L271" s="381" t="s">
        <v>307</v>
      </c>
      <c r="M271" s="381" t="s">
        <v>259</v>
      </c>
      <c r="N271" s="381"/>
      <c r="O271" s="381"/>
      <c r="P271" s="381" t="s">
        <v>61</v>
      </c>
      <c r="Q271" s="381" t="s">
        <v>240</v>
      </c>
      <c r="R271" s="381" t="s">
        <v>302</v>
      </c>
      <c r="S271" s="368"/>
      <c r="T271" s="368" t="s">
        <v>61</v>
      </c>
      <c r="U271" s="368" t="s">
        <v>240</v>
      </c>
      <c r="V271" s="368" t="s">
        <v>302</v>
      </c>
    </row>
    <row r="272" spans="1:22">
      <c r="A272" s="456" t="s">
        <v>301</v>
      </c>
      <c r="B272" s="456"/>
      <c r="C272" s="456"/>
      <c r="D272" s="456"/>
      <c r="E272" s="457"/>
      <c r="F272" s="458"/>
      <c r="G272" s="459">
        <f>SUM(G263:G271)</f>
        <v>608.37999999999988</v>
      </c>
      <c r="H272" s="460">
        <f>SUM(H263:H271)</f>
        <v>768.03</v>
      </c>
      <c r="I272" s="456"/>
      <c r="J272" s="460">
        <f>SUM(J263:J271)</f>
        <v>768.03</v>
      </c>
      <c r="K272" s="456"/>
      <c r="L272" s="456"/>
      <c r="M272" s="456"/>
      <c r="N272" s="456"/>
      <c r="O272" s="456"/>
      <c r="P272" s="456"/>
      <c r="Q272" s="456"/>
      <c r="R272" s="456"/>
      <c r="S272" s="368"/>
      <c r="T272" s="368"/>
      <c r="U272" s="368"/>
      <c r="V272" s="368"/>
    </row>
    <row r="273" spans="1:22" outlineLevel="1">
      <c r="A273" s="377" t="s">
        <v>196</v>
      </c>
      <c r="B273" s="368" t="s">
        <v>1504</v>
      </c>
      <c r="C273" s="378">
        <v>43677</v>
      </c>
      <c r="D273" s="368" t="s">
        <v>1903</v>
      </c>
      <c r="E273" s="369" t="s">
        <v>1904</v>
      </c>
      <c r="F273" s="370">
        <v>76652</v>
      </c>
      <c r="G273" s="371">
        <v>23.62</v>
      </c>
      <c r="H273" s="368">
        <v>30</v>
      </c>
      <c r="I273" s="368" t="s">
        <v>10</v>
      </c>
      <c r="J273" s="379">
        <f>H273</f>
        <v>30</v>
      </c>
      <c r="K273" s="380" t="s">
        <v>410</v>
      </c>
      <c r="L273" s="381" t="s">
        <v>307</v>
      </c>
      <c r="M273" s="381" t="s">
        <v>259</v>
      </c>
      <c r="N273" s="381" t="s">
        <v>1905</v>
      </c>
      <c r="O273" s="381"/>
      <c r="P273" s="381" t="s">
        <v>61</v>
      </c>
      <c r="Q273" s="381" t="s">
        <v>240</v>
      </c>
      <c r="R273" s="381" t="s">
        <v>302</v>
      </c>
      <c r="S273" s="368"/>
      <c r="T273" s="368" t="s">
        <v>61</v>
      </c>
      <c r="U273" s="368" t="s">
        <v>240</v>
      </c>
      <c r="V273" s="368" t="s">
        <v>302</v>
      </c>
    </row>
    <row r="274" spans="1:22" outlineLevel="1">
      <c r="A274" s="377" t="s">
        <v>196</v>
      </c>
      <c r="B274" s="368" t="s">
        <v>1504</v>
      </c>
      <c r="C274" s="378">
        <v>43672</v>
      </c>
      <c r="D274" s="368" t="s">
        <v>1906</v>
      </c>
      <c r="E274" s="369" t="s">
        <v>1907</v>
      </c>
      <c r="F274" s="370">
        <v>76665</v>
      </c>
      <c r="G274" s="371">
        <v>188.99</v>
      </c>
      <c r="H274" s="368">
        <v>240</v>
      </c>
      <c r="I274" s="368" t="s">
        <v>10</v>
      </c>
      <c r="J274" s="379">
        <f>H274</f>
        <v>240</v>
      </c>
      <c r="K274" s="380" t="s">
        <v>416</v>
      </c>
      <c r="L274" s="381" t="s">
        <v>445</v>
      </c>
      <c r="M274" s="381" t="s">
        <v>259</v>
      </c>
      <c r="N274" s="381" t="s">
        <v>969</v>
      </c>
      <c r="O274" s="381"/>
      <c r="P274" s="381" t="s">
        <v>61</v>
      </c>
      <c r="Q274" s="381" t="s">
        <v>240</v>
      </c>
      <c r="R274" s="381" t="s">
        <v>302</v>
      </c>
      <c r="S274" s="368"/>
      <c r="T274" s="368" t="s">
        <v>61</v>
      </c>
      <c r="U274" s="368" t="s">
        <v>240</v>
      </c>
      <c r="V274" s="368" t="s">
        <v>302</v>
      </c>
    </row>
    <row r="275" spans="1:22" outlineLevel="1">
      <c r="A275" s="377" t="s">
        <v>196</v>
      </c>
      <c r="B275" s="368" t="s">
        <v>1765</v>
      </c>
      <c r="C275" s="378">
        <v>43707</v>
      </c>
      <c r="D275" s="368" t="s">
        <v>1908</v>
      </c>
      <c r="E275" s="369" t="s">
        <v>1909</v>
      </c>
      <c r="F275" s="370">
        <v>76927</v>
      </c>
      <c r="G275" s="371">
        <v>9.82</v>
      </c>
      <c r="H275" s="368">
        <v>12</v>
      </c>
      <c r="I275" s="368" t="s">
        <v>10</v>
      </c>
      <c r="J275" s="379">
        <f>H275</f>
        <v>12</v>
      </c>
      <c r="K275" s="380" t="s">
        <v>410</v>
      </c>
      <c r="L275" s="381" t="s">
        <v>307</v>
      </c>
      <c r="M275" s="381" t="s">
        <v>259</v>
      </c>
      <c r="N275" s="381" t="s">
        <v>969</v>
      </c>
      <c r="O275" s="381"/>
      <c r="P275" s="381" t="s">
        <v>61</v>
      </c>
      <c r="Q275" s="381" t="s">
        <v>240</v>
      </c>
      <c r="R275" s="381" t="s">
        <v>302</v>
      </c>
      <c r="S275" s="368"/>
      <c r="T275" s="368" t="s">
        <v>61</v>
      </c>
      <c r="U275" s="368" t="s">
        <v>240</v>
      </c>
      <c r="V275" s="368" t="s">
        <v>302</v>
      </c>
    </row>
    <row r="276" spans="1:22" outlineLevel="1">
      <c r="A276" s="377" t="s">
        <v>196</v>
      </c>
      <c r="B276" s="368" t="s">
        <v>1765</v>
      </c>
      <c r="C276" s="378">
        <v>43707</v>
      </c>
      <c r="D276" s="368" t="s">
        <v>1908</v>
      </c>
      <c r="E276" s="369" t="s">
        <v>1910</v>
      </c>
      <c r="F276" s="370">
        <v>76927</v>
      </c>
      <c r="G276" s="371">
        <v>97.4</v>
      </c>
      <c r="H276" s="368">
        <v>119</v>
      </c>
      <c r="I276" s="368" t="s">
        <v>10</v>
      </c>
      <c r="J276" s="379">
        <f>H276</f>
        <v>119</v>
      </c>
      <c r="K276" s="380" t="s">
        <v>412</v>
      </c>
      <c r="L276" s="381" t="s">
        <v>307</v>
      </c>
      <c r="M276" s="381" t="s">
        <v>259</v>
      </c>
      <c r="N276" s="381" t="s">
        <v>969</v>
      </c>
      <c r="O276" s="381"/>
      <c r="P276" s="381" t="s">
        <v>61</v>
      </c>
      <c r="Q276" s="381" t="s">
        <v>240</v>
      </c>
      <c r="R276" s="381" t="s">
        <v>302</v>
      </c>
      <c r="S276" s="368"/>
      <c r="T276" s="368" t="s">
        <v>61</v>
      </c>
      <c r="U276" s="368" t="s">
        <v>240</v>
      </c>
      <c r="V276" s="368" t="s">
        <v>302</v>
      </c>
    </row>
    <row r="277" spans="1:22">
      <c r="A277" s="456" t="s">
        <v>301</v>
      </c>
      <c r="B277" s="456"/>
      <c r="C277" s="456"/>
      <c r="D277" s="456"/>
      <c r="E277" s="457"/>
      <c r="F277" s="458"/>
      <c r="G277" s="459">
        <f>SUM(G273:G276)</f>
        <v>319.83000000000004</v>
      </c>
      <c r="H277" s="460">
        <f>SUM(H273:H276)</f>
        <v>401</v>
      </c>
      <c r="I277" s="456"/>
      <c r="J277" s="460">
        <f>SUM(J273:J276)</f>
        <v>401</v>
      </c>
      <c r="K277" s="456"/>
      <c r="L277" s="456"/>
      <c r="M277" s="456"/>
      <c r="N277" s="456"/>
      <c r="O277" s="456"/>
      <c r="P277" s="456"/>
      <c r="Q277" s="456"/>
      <c r="R277" s="456"/>
      <c r="S277" s="368"/>
      <c r="T277" s="368"/>
      <c r="U277" s="368"/>
      <c r="V277" s="368"/>
    </row>
    <row r="278" spans="1:22" outlineLevel="1">
      <c r="A278" s="377" t="s">
        <v>199</v>
      </c>
      <c r="B278" s="368" t="s">
        <v>1504</v>
      </c>
      <c r="C278" s="378">
        <v>43672</v>
      </c>
      <c r="D278" s="368" t="s">
        <v>1870</v>
      </c>
      <c r="E278" s="369" t="s">
        <v>1871</v>
      </c>
      <c r="F278" s="370">
        <v>76652</v>
      </c>
      <c r="G278" s="371">
        <v>649.80999999999995</v>
      </c>
      <c r="H278" s="368">
        <v>825.21</v>
      </c>
      <c r="I278" s="368" t="s">
        <v>10</v>
      </c>
      <c r="J278" s="379">
        <f t="shared" ref="J278:J289" si="12">H278</f>
        <v>825.21</v>
      </c>
      <c r="K278" s="380" t="s">
        <v>387</v>
      </c>
      <c r="L278" s="381" t="s">
        <v>307</v>
      </c>
      <c r="M278" s="381" t="s">
        <v>259</v>
      </c>
      <c r="N278" s="381" t="s">
        <v>947</v>
      </c>
      <c r="O278" s="381"/>
      <c r="P278" s="381" t="s">
        <v>61</v>
      </c>
      <c r="Q278" s="381" t="s">
        <v>240</v>
      </c>
      <c r="R278" s="381" t="s">
        <v>302</v>
      </c>
      <c r="S278" s="368"/>
      <c r="T278" s="368" t="s">
        <v>61</v>
      </c>
      <c r="U278" s="368" t="s">
        <v>240</v>
      </c>
      <c r="V278" s="368" t="s">
        <v>302</v>
      </c>
    </row>
    <row r="279" spans="1:22" outlineLevel="1">
      <c r="A279" s="377" t="s">
        <v>199</v>
      </c>
      <c r="B279" s="368" t="s">
        <v>1504</v>
      </c>
      <c r="C279" s="378">
        <v>43672</v>
      </c>
      <c r="D279" s="368" t="s">
        <v>1872</v>
      </c>
      <c r="E279" s="369" t="s">
        <v>1873</v>
      </c>
      <c r="F279" s="370">
        <v>76652</v>
      </c>
      <c r="G279" s="371">
        <v>88.57</v>
      </c>
      <c r="H279" s="368">
        <v>112.48</v>
      </c>
      <c r="I279" s="368" t="s">
        <v>10</v>
      </c>
      <c r="J279" s="379">
        <f t="shared" si="12"/>
        <v>112.48</v>
      </c>
      <c r="K279" s="380" t="s">
        <v>391</v>
      </c>
      <c r="L279" s="381" t="s">
        <v>307</v>
      </c>
      <c r="M279" s="381" t="s">
        <v>259</v>
      </c>
      <c r="N279" s="381" t="s">
        <v>947</v>
      </c>
      <c r="O279" s="381"/>
      <c r="P279" s="381" t="s">
        <v>61</v>
      </c>
      <c r="Q279" s="381" t="s">
        <v>240</v>
      </c>
      <c r="R279" s="381" t="s">
        <v>302</v>
      </c>
      <c r="S279" s="368"/>
      <c r="T279" s="368" t="s">
        <v>61</v>
      </c>
      <c r="U279" s="368" t="s">
        <v>240</v>
      </c>
      <c r="V279" s="368" t="s">
        <v>302</v>
      </c>
    </row>
    <row r="280" spans="1:22" outlineLevel="1">
      <c r="A280" s="377" t="s">
        <v>199</v>
      </c>
      <c r="B280" s="368" t="s">
        <v>1504</v>
      </c>
      <c r="C280" s="378">
        <v>43672</v>
      </c>
      <c r="D280" s="368" t="s">
        <v>1874</v>
      </c>
      <c r="E280" s="369" t="s">
        <v>958</v>
      </c>
      <c r="F280" s="370">
        <v>76652</v>
      </c>
      <c r="G280" s="371">
        <v>14.76</v>
      </c>
      <c r="H280" s="368">
        <v>18.75</v>
      </c>
      <c r="I280" s="368" t="s">
        <v>10</v>
      </c>
      <c r="J280" s="379">
        <f t="shared" si="12"/>
        <v>18.75</v>
      </c>
      <c r="K280" s="380" t="s">
        <v>394</v>
      </c>
      <c r="L280" s="381" t="s">
        <v>307</v>
      </c>
      <c r="M280" s="381" t="s">
        <v>259</v>
      </c>
      <c r="N280" s="381" t="s">
        <v>947</v>
      </c>
      <c r="O280" s="381"/>
      <c r="P280" s="381" t="s">
        <v>61</v>
      </c>
      <c r="Q280" s="381" t="s">
        <v>240</v>
      </c>
      <c r="R280" s="381" t="s">
        <v>302</v>
      </c>
      <c r="S280" s="368"/>
      <c r="T280" s="368" t="s">
        <v>61</v>
      </c>
      <c r="U280" s="368" t="s">
        <v>240</v>
      </c>
      <c r="V280" s="368" t="s">
        <v>302</v>
      </c>
    </row>
    <row r="281" spans="1:22" outlineLevel="1">
      <c r="A281" s="377" t="s">
        <v>199</v>
      </c>
      <c r="B281" s="368" t="s">
        <v>1504</v>
      </c>
      <c r="C281" s="378">
        <v>43672</v>
      </c>
      <c r="D281" s="368" t="s">
        <v>1808</v>
      </c>
      <c r="E281" s="369" t="s">
        <v>952</v>
      </c>
      <c r="F281" s="370">
        <v>76652</v>
      </c>
      <c r="G281" s="371">
        <v>0.98</v>
      </c>
      <c r="H281" s="368">
        <v>1.25</v>
      </c>
      <c r="I281" s="368" t="s">
        <v>10</v>
      </c>
      <c r="J281" s="379">
        <f t="shared" si="12"/>
        <v>1.25</v>
      </c>
      <c r="K281" s="380" t="s">
        <v>394</v>
      </c>
      <c r="L281" s="381" t="s">
        <v>307</v>
      </c>
      <c r="M281" s="381" t="s">
        <v>259</v>
      </c>
      <c r="N281" s="381" t="s">
        <v>947</v>
      </c>
      <c r="O281" s="381"/>
      <c r="P281" s="381" t="s">
        <v>61</v>
      </c>
      <c r="Q281" s="381" t="s">
        <v>240</v>
      </c>
      <c r="R281" s="381" t="s">
        <v>302</v>
      </c>
      <c r="S281" s="368"/>
      <c r="T281" s="368" t="s">
        <v>61</v>
      </c>
      <c r="U281" s="368" t="s">
        <v>240</v>
      </c>
      <c r="V281" s="368" t="s">
        <v>302</v>
      </c>
    </row>
    <row r="282" spans="1:22" outlineLevel="1">
      <c r="A282" s="377" t="s">
        <v>199</v>
      </c>
      <c r="B282" s="368" t="s">
        <v>1765</v>
      </c>
      <c r="C282" s="378">
        <v>43703</v>
      </c>
      <c r="D282" s="368" t="s">
        <v>1875</v>
      </c>
      <c r="E282" s="369" t="s">
        <v>1876</v>
      </c>
      <c r="F282" s="370">
        <v>76927</v>
      </c>
      <c r="G282" s="371">
        <v>675.41</v>
      </c>
      <c r="H282" s="368">
        <v>825.21</v>
      </c>
      <c r="I282" s="368" t="s">
        <v>10</v>
      </c>
      <c r="J282" s="379">
        <f t="shared" si="12"/>
        <v>825.21</v>
      </c>
      <c r="K282" s="380" t="s">
        <v>387</v>
      </c>
      <c r="L282" s="381" t="s">
        <v>307</v>
      </c>
      <c r="M282" s="381" t="s">
        <v>259</v>
      </c>
      <c r="N282" s="381" t="s">
        <v>947</v>
      </c>
      <c r="O282" s="381"/>
      <c r="P282" s="381" t="s">
        <v>61</v>
      </c>
      <c r="Q282" s="381" t="s">
        <v>240</v>
      </c>
      <c r="R282" s="381" t="s">
        <v>302</v>
      </c>
      <c r="S282" s="368"/>
      <c r="T282" s="368" t="s">
        <v>61</v>
      </c>
      <c r="U282" s="368" t="s">
        <v>240</v>
      </c>
      <c r="V282" s="368" t="s">
        <v>302</v>
      </c>
    </row>
    <row r="283" spans="1:22" outlineLevel="1">
      <c r="A283" s="377" t="s">
        <v>199</v>
      </c>
      <c r="B283" s="368" t="s">
        <v>1765</v>
      </c>
      <c r="C283" s="378">
        <v>43703</v>
      </c>
      <c r="D283" s="368" t="s">
        <v>1877</v>
      </c>
      <c r="E283" s="369" t="s">
        <v>1878</v>
      </c>
      <c r="F283" s="370">
        <v>76927</v>
      </c>
      <c r="G283" s="371">
        <v>92.06</v>
      </c>
      <c r="H283" s="368">
        <v>112.48</v>
      </c>
      <c r="I283" s="368" t="s">
        <v>10</v>
      </c>
      <c r="J283" s="379">
        <f t="shared" si="12"/>
        <v>112.48</v>
      </c>
      <c r="K283" s="380" t="s">
        <v>391</v>
      </c>
      <c r="L283" s="381" t="s">
        <v>307</v>
      </c>
      <c r="M283" s="381" t="s">
        <v>259</v>
      </c>
      <c r="N283" s="381" t="s">
        <v>947</v>
      </c>
      <c r="O283" s="381"/>
      <c r="P283" s="381" t="s">
        <v>61</v>
      </c>
      <c r="Q283" s="381" t="s">
        <v>240</v>
      </c>
      <c r="R283" s="381" t="s">
        <v>302</v>
      </c>
      <c r="S283" s="368"/>
      <c r="T283" s="368" t="s">
        <v>61</v>
      </c>
      <c r="U283" s="368" t="s">
        <v>240</v>
      </c>
      <c r="V283" s="368" t="s">
        <v>302</v>
      </c>
    </row>
    <row r="284" spans="1:22" outlineLevel="1">
      <c r="A284" s="377" t="s">
        <v>199</v>
      </c>
      <c r="B284" s="368" t="s">
        <v>1765</v>
      </c>
      <c r="C284" s="378">
        <v>43703</v>
      </c>
      <c r="D284" s="368" t="s">
        <v>1879</v>
      </c>
      <c r="E284" s="369" t="s">
        <v>1880</v>
      </c>
      <c r="F284" s="370">
        <v>76927</v>
      </c>
      <c r="G284" s="371">
        <v>15.35</v>
      </c>
      <c r="H284" s="368">
        <v>18.75</v>
      </c>
      <c r="I284" s="368" t="s">
        <v>10</v>
      </c>
      <c r="J284" s="379">
        <f t="shared" si="12"/>
        <v>18.75</v>
      </c>
      <c r="K284" s="380" t="s">
        <v>394</v>
      </c>
      <c r="L284" s="381" t="s">
        <v>307</v>
      </c>
      <c r="M284" s="381" t="s">
        <v>259</v>
      </c>
      <c r="N284" s="381" t="s">
        <v>947</v>
      </c>
      <c r="O284" s="381"/>
      <c r="P284" s="381" t="s">
        <v>61</v>
      </c>
      <c r="Q284" s="381" t="s">
        <v>240</v>
      </c>
      <c r="R284" s="381" t="s">
        <v>302</v>
      </c>
      <c r="S284" s="368"/>
      <c r="T284" s="368" t="s">
        <v>61</v>
      </c>
      <c r="U284" s="368" t="s">
        <v>240</v>
      </c>
      <c r="V284" s="368" t="s">
        <v>302</v>
      </c>
    </row>
    <row r="285" spans="1:22" outlineLevel="1">
      <c r="A285" s="377" t="s">
        <v>199</v>
      </c>
      <c r="B285" s="368" t="s">
        <v>1765</v>
      </c>
      <c r="C285" s="378">
        <v>43704</v>
      </c>
      <c r="D285" s="368" t="s">
        <v>1840</v>
      </c>
      <c r="E285" s="369" t="s">
        <v>1881</v>
      </c>
      <c r="F285" s="370">
        <v>76927</v>
      </c>
      <c r="G285" s="371">
        <v>1.02</v>
      </c>
      <c r="H285" s="368">
        <v>1.25</v>
      </c>
      <c r="I285" s="368" t="s">
        <v>10</v>
      </c>
      <c r="J285" s="379">
        <f t="shared" si="12"/>
        <v>1.25</v>
      </c>
      <c r="K285" s="380" t="s">
        <v>394</v>
      </c>
      <c r="L285" s="381" t="s">
        <v>307</v>
      </c>
      <c r="M285" s="381" t="s">
        <v>259</v>
      </c>
      <c r="N285" s="381" t="s">
        <v>947</v>
      </c>
      <c r="O285" s="381"/>
      <c r="P285" s="381" t="s">
        <v>61</v>
      </c>
      <c r="Q285" s="381" t="s">
        <v>240</v>
      </c>
      <c r="R285" s="381" t="s">
        <v>302</v>
      </c>
      <c r="S285" s="368"/>
      <c r="T285" s="368" t="s">
        <v>61</v>
      </c>
      <c r="U285" s="368" t="s">
        <v>240</v>
      </c>
      <c r="V285" s="368" t="s">
        <v>302</v>
      </c>
    </row>
    <row r="286" spans="1:22" outlineLevel="1">
      <c r="A286" s="377" t="s">
        <v>199</v>
      </c>
      <c r="B286" s="368" t="s">
        <v>1505</v>
      </c>
      <c r="C286" s="378">
        <v>43733</v>
      </c>
      <c r="D286" s="368" t="s">
        <v>1583</v>
      </c>
      <c r="E286" s="369" t="s">
        <v>954</v>
      </c>
      <c r="F286" s="370">
        <v>77220</v>
      </c>
      <c r="G286" s="371">
        <v>680.17</v>
      </c>
      <c r="H286" s="368">
        <v>827.21</v>
      </c>
      <c r="I286" s="368" t="s">
        <v>10</v>
      </c>
      <c r="J286" s="379">
        <f t="shared" si="12"/>
        <v>827.21</v>
      </c>
      <c r="K286" s="380" t="s">
        <v>387</v>
      </c>
      <c r="L286" s="381" t="s">
        <v>307</v>
      </c>
      <c r="M286" s="381" t="s">
        <v>259</v>
      </c>
      <c r="N286" s="381" t="s">
        <v>947</v>
      </c>
      <c r="O286" s="381"/>
      <c r="P286" s="381" t="s">
        <v>61</v>
      </c>
      <c r="Q286" s="381" t="s">
        <v>240</v>
      </c>
      <c r="R286" s="381" t="s">
        <v>302</v>
      </c>
      <c r="S286" s="368"/>
      <c r="T286" s="368" t="s">
        <v>61</v>
      </c>
      <c r="U286" s="368" t="s">
        <v>240</v>
      </c>
      <c r="V286" s="368" t="s">
        <v>302</v>
      </c>
    </row>
    <row r="287" spans="1:22" outlineLevel="1">
      <c r="A287" s="377" t="s">
        <v>199</v>
      </c>
      <c r="B287" s="368" t="s">
        <v>1505</v>
      </c>
      <c r="C287" s="378">
        <v>43734</v>
      </c>
      <c r="D287" s="368" t="s">
        <v>1584</v>
      </c>
      <c r="E287" s="369" t="s">
        <v>1585</v>
      </c>
      <c r="F287" s="370">
        <v>77220</v>
      </c>
      <c r="G287" s="371">
        <v>92.49</v>
      </c>
      <c r="H287" s="368">
        <v>112.48</v>
      </c>
      <c r="I287" s="368" t="s">
        <v>10</v>
      </c>
      <c r="J287" s="379">
        <f t="shared" si="12"/>
        <v>112.48</v>
      </c>
      <c r="K287" s="380" t="s">
        <v>391</v>
      </c>
      <c r="L287" s="381" t="s">
        <v>307</v>
      </c>
      <c r="M287" s="381" t="s">
        <v>259</v>
      </c>
      <c r="N287" s="381" t="s">
        <v>947</v>
      </c>
      <c r="O287" s="381"/>
      <c r="P287" s="381" t="s">
        <v>61</v>
      </c>
      <c r="Q287" s="381" t="s">
        <v>240</v>
      </c>
      <c r="R287" s="381" t="s">
        <v>302</v>
      </c>
      <c r="S287" s="368"/>
      <c r="T287" s="368" t="s">
        <v>61</v>
      </c>
      <c r="U287" s="368" t="s">
        <v>240</v>
      </c>
      <c r="V287" s="368" t="s">
        <v>302</v>
      </c>
    </row>
    <row r="288" spans="1:22" outlineLevel="1">
      <c r="A288" s="377" t="s">
        <v>199</v>
      </c>
      <c r="B288" s="368" t="s">
        <v>1505</v>
      </c>
      <c r="C288" s="378">
        <v>43734</v>
      </c>
      <c r="D288" s="368" t="s">
        <v>1588</v>
      </c>
      <c r="E288" s="369" t="s">
        <v>1589</v>
      </c>
      <c r="F288" s="370">
        <v>77220</v>
      </c>
      <c r="G288" s="371">
        <v>1.03</v>
      </c>
      <c r="H288" s="368">
        <v>1.25</v>
      </c>
      <c r="I288" s="368" t="s">
        <v>10</v>
      </c>
      <c r="J288" s="379">
        <f t="shared" si="12"/>
        <v>1.25</v>
      </c>
      <c r="K288" s="380" t="s">
        <v>394</v>
      </c>
      <c r="L288" s="381" t="s">
        <v>307</v>
      </c>
      <c r="M288" s="381" t="s">
        <v>259</v>
      </c>
      <c r="N288" s="381" t="s">
        <v>947</v>
      </c>
      <c r="O288" s="381"/>
      <c r="P288" s="381" t="s">
        <v>61</v>
      </c>
      <c r="Q288" s="381" t="s">
        <v>240</v>
      </c>
      <c r="R288" s="381" t="s">
        <v>302</v>
      </c>
      <c r="S288" s="368"/>
      <c r="T288" s="368" t="s">
        <v>61</v>
      </c>
      <c r="U288" s="368" t="s">
        <v>240</v>
      </c>
      <c r="V288" s="368" t="s">
        <v>302</v>
      </c>
    </row>
    <row r="289" spans="1:22" outlineLevel="1">
      <c r="A289" s="377" t="s">
        <v>199</v>
      </c>
      <c r="B289" s="368" t="s">
        <v>1505</v>
      </c>
      <c r="C289" s="378">
        <v>43734</v>
      </c>
      <c r="D289" s="368" t="s">
        <v>1586</v>
      </c>
      <c r="E289" s="369" t="s">
        <v>1587</v>
      </c>
      <c r="F289" s="370">
        <v>77220</v>
      </c>
      <c r="G289" s="371">
        <v>15.42</v>
      </c>
      <c r="H289" s="368">
        <v>18.75</v>
      </c>
      <c r="I289" s="368" t="s">
        <v>10</v>
      </c>
      <c r="J289" s="379">
        <f t="shared" si="12"/>
        <v>18.75</v>
      </c>
      <c r="K289" s="380" t="s">
        <v>394</v>
      </c>
      <c r="L289" s="381" t="s">
        <v>307</v>
      </c>
      <c r="M289" s="381" t="s">
        <v>259</v>
      </c>
      <c r="N289" s="381" t="s">
        <v>947</v>
      </c>
      <c r="O289" s="381"/>
      <c r="P289" s="381" t="s">
        <v>61</v>
      </c>
      <c r="Q289" s="381" t="s">
        <v>240</v>
      </c>
      <c r="R289" s="381" t="s">
        <v>302</v>
      </c>
      <c r="S289" s="368"/>
      <c r="T289" s="368" t="s">
        <v>61</v>
      </c>
      <c r="U289" s="368" t="s">
        <v>240</v>
      </c>
      <c r="V289" s="368" t="s">
        <v>302</v>
      </c>
    </row>
    <row r="290" spans="1:22">
      <c r="A290" s="456" t="s">
        <v>301</v>
      </c>
      <c r="B290" s="456"/>
      <c r="C290" s="456"/>
      <c r="D290" s="456"/>
      <c r="E290" s="457"/>
      <c r="F290" s="458"/>
      <c r="G290" s="459">
        <f>SUM(G278:G289)</f>
        <v>2327.0699999999997</v>
      </c>
      <c r="H290" s="460">
        <f>SUM(H278:H289)</f>
        <v>2875.07</v>
      </c>
      <c r="I290" s="456"/>
      <c r="J290" s="460">
        <f>SUM(J278:J289)</f>
        <v>2875.07</v>
      </c>
      <c r="K290" s="456"/>
      <c r="L290" s="456"/>
      <c r="M290" s="456"/>
      <c r="N290" s="456"/>
      <c r="O290" s="456"/>
      <c r="P290" s="456"/>
      <c r="Q290" s="456"/>
      <c r="R290" s="456"/>
      <c r="S290" s="368"/>
      <c r="T290" s="368"/>
      <c r="U290" s="368"/>
      <c r="V290" s="368"/>
    </row>
    <row r="291" spans="1:22" outlineLevel="1">
      <c r="A291" s="377" t="s">
        <v>200</v>
      </c>
      <c r="B291" s="368" t="s">
        <v>1504</v>
      </c>
      <c r="C291" s="378">
        <v>43672</v>
      </c>
      <c r="D291" s="368" t="s">
        <v>1870</v>
      </c>
      <c r="E291" s="369" t="s">
        <v>1911</v>
      </c>
      <c r="F291" s="370">
        <v>76652</v>
      </c>
      <c r="G291" s="371">
        <v>1435.77</v>
      </c>
      <c r="H291" s="368">
        <v>1823.32</v>
      </c>
      <c r="I291" s="368" t="s">
        <v>10</v>
      </c>
      <c r="J291" s="379">
        <f t="shared" ref="J291:J298" si="13">H291</f>
        <v>1823.32</v>
      </c>
      <c r="K291" s="380" t="s">
        <v>387</v>
      </c>
      <c r="L291" s="381" t="s">
        <v>307</v>
      </c>
      <c r="M291" s="381" t="s">
        <v>259</v>
      </c>
      <c r="N291" s="381" t="s">
        <v>388</v>
      </c>
      <c r="O291" s="381"/>
      <c r="P291" s="381" t="s">
        <v>61</v>
      </c>
      <c r="Q291" s="381" t="s">
        <v>240</v>
      </c>
      <c r="R291" s="381" t="s">
        <v>302</v>
      </c>
      <c r="S291" s="368"/>
      <c r="T291" s="368" t="s">
        <v>61</v>
      </c>
      <c r="U291" s="368" t="s">
        <v>240</v>
      </c>
      <c r="V291" s="368" t="s">
        <v>302</v>
      </c>
    </row>
    <row r="292" spans="1:22" outlineLevel="1">
      <c r="A292" s="377" t="s">
        <v>200</v>
      </c>
      <c r="B292" s="368" t="s">
        <v>1504</v>
      </c>
      <c r="C292" s="378">
        <v>43672</v>
      </c>
      <c r="D292" s="368" t="s">
        <v>1872</v>
      </c>
      <c r="E292" s="369" t="s">
        <v>1912</v>
      </c>
      <c r="F292" s="370">
        <v>76652</v>
      </c>
      <c r="G292" s="371">
        <v>200.16</v>
      </c>
      <c r="H292" s="368">
        <v>254.19</v>
      </c>
      <c r="I292" s="368" t="s">
        <v>10</v>
      </c>
      <c r="J292" s="379">
        <f t="shared" si="13"/>
        <v>254.19</v>
      </c>
      <c r="K292" s="380" t="s">
        <v>391</v>
      </c>
      <c r="L292" s="381" t="s">
        <v>307</v>
      </c>
      <c r="M292" s="381" t="s">
        <v>259</v>
      </c>
      <c r="N292" s="381" t="s">
        <v>388</v>
      </c>
      <c r="O292" s="381"/>
      <c r="P292" s="381" t="s">
        <v>61</v>
      </c>
      <c r="Q292" s="381" t="s">
        <v>240</v>
      </c>
      <c r="R292" s="381" t="s">
        <v>302</v>
      </c>
      <c r="S292" s="368"/>
      <c r="T292" s="368" t="s">
        <v>61</v>
      </c>
      <c r="U292" s="368" t="s">
        <v>240</v>
      </c>
      <c r="V292" s="368" t="s">
        <v>302</v>
      </c>
    </row>
    <row r="293" spans="1:22" outlineLevel="1">
      <c r="A293" s="377" t="s">
        <v>200</v>
      </c>
      <c r="B293" s="368" t="s">
        <v>1504</v>
      </c>
      <c r="C293" s="378">
        <v>43672</v>
      </c>
      <c r="D293" s="368" t="s">
        <v>1874</v>
      </c>
      <c r="E293" s="369" t="s">
        <v>1913</v>
      </c>
      <c r="F293" s="370">
        <v>76652</v>
      </c>
      <c r="G293" s="371">
        <v>33.36</v>
      </c>
      <c r="H293" s="368">
        <v>42.37</v>
      </c>
      <c r="I293" s="368" t="s">
        <v>10</v>
      </c>
      <c r="J293" s="379">
        <f t="shared" si="13"/>
        <v>42.37</v>
      </c>
      <c r="K293" s="380" t="s">
        <v>394</v>
      </c>
      <c r="L293" s="381" t="s">
        <v>307</v>
      </c>
      <c r="M293" s="381" t="s">
        <v>259</v>
      </c>
      <c r="N293" s="381" t="s">
        <v>388</v>
      </c>
      <c r="O293" s="381"/>
      <c r="P293" s="381" t="s">
        <v>61</v>
      </c>
      <c r="Q293" s="381" t="s">
        <v>240</v>
      </c>
      <c r="R293" s="381" t="s">
        <v>302</v>
      </c>
      <c r="S293" s="368"/>
      <c r="T293" s="368" t="s">
        <v>61</v>
      </c>
      <c r="U293" s="368" t="s">
        <v>240</v>
      </c>
      <c r="V293" s="368" t="s">
        <v>302</v>
      </c>
    </row>
    <row r="294" spans="1:22" outlineLevel="1">
      <c r="A294" s="377" t="s">
        <v>200</v>
      </c>
      <c r="B294" s="368" t="s">
        <v>1504</v>
      </c>
      <c r="C294" s="378">
        <v>43672</v>
      </c>
      <c r="D294" s="368" t="s">
        <v>1808</v>
      </c>
      <c r="E294" s="369" t="s">
        <v>966</v>
      </c>
      <c r="F294" s="370">
        <v>76652</v>
      </c>
      <c r="G294" s="371">
        <v>1.91</v>
      </c>
      <c r="H294" s="368">
        <v>2.42</v>
      </c>
      <c r="I294" s="368" t="s">
        <v>10</v>
      </c>
      <c r="J294" s="379">
        <f t="shared" si="13"/>
        <v>2.42</v>
      </c>
      <c r="K294" s="380" t="s">
        <v>394</v>
      </c>
      <c r="L294" s="381" t="s">
        <v>307</v>
      </c>
      <c r="M294" s="381" t="s">
        <v>259</v>
      </c>
      <c r="N294" s="381" t="s">
        <v>388</v>
      </c>
      <c r="O294" s="381"/>
      <c r="P294" s="381" t="s">
        <v>61</v>
      </c>
      <c r="Q294" s="381" t="s">
        <v>240</v>
      </c>
      <c r="R294" s="381" t="s">
        <v>302</v>
      </c>
      <c r="S294" s="368"/>
      <c r="T294" s="368" t="s">
        <v>61</v>
      </c>
      <c r="U294" s="368" t="s">
        <v>240</v>
      </c>
      <c r="V294" s="368" t="s">
        <v>302</v>
      </c>
    </row>
    <row r="295" spans="1:22" outlineLevel="1">
      <c r="A295" s="377" t="s">
        <v>200</v>
      </c>
      <c r="B295" s="368" t="s">
        <v>1765</v>
      </c>
      <c r="C295" s="378">
        <v>43703</v>
      </c>
      <c r="D295" s="368" t="s">
        <v>1875</v>
      </c>
      <c r="E295" s="369" t="s">
        <v>1914</v>
      </c>
      <c r="F295" s="370">
        <v>76927</v>
      </c>
      <c r="G295" s="371">
        <v>1496.26</v>
      </c>
      <c r="H295" s="368">
        <v>1828.12</v>
      </c>
      <c r="I295" s="368" t="s">
        <v>10</v>
      </c>
      <c r="J295" s="379">
        <f t="shared" si="13"/>
        <v>1828.12</v>
      </c>
      <c r="K295" s="380" t="s">
        <v>387</v>
      </c>
      <c r="L295" s="381" t="s">
        <v>307</v>
      </c>
      <c r="M295" s="381" t="s">
        <v>259</v>
      </c>
      <c r="N295" s="381" t="s">
        <v>388</v>
      </c>
      <c r="O295" s="381"/>
      <c r="P295" s="381" t="s">
        <v>61</v>
      </c>
      <c r="Q295" s="381" t="s">
        <v>240</v>
      </c>
      <c r="R295" s="381" t="s">
        <v>302</v>
      </c>
      <c r="S295" s="368"/>
      <c r="T295" s="368" t="s">
        <v>61</v>
      </c>
      <c r="U295" s="368" t="s">
        <v>240</v>
      </c>
      <c r="V295" s="368" t="s">
        <v>302</v>
      </c>
    </row>
    <row r="296" spans="1:22" outlineLevel="1">
      <c r="A296" s="377" t="s">
        <v>200</v>
      </c>
      <c r="B296" s="368" t="s">
        <v>1765</v>
      </c>
      <c r="C296" s="378">
        <v>43703</v>
      </c>
      <c r="D296" s="368" t="s">
        <v>1877</v>
      </c>
      <c r="E296" s="369" t="s">
        <v>1915</v>
      </c>
      <c r="F296" s="370">
        <v>76927</v>
      </c>
      <c r="G296" s="371">
        <v>208.05</v>
      </c>
      <c r="H296" s="368">
        <v>254.19</v>
      </c>
      <c r="I296" s="368" t="s">
        <v>10</v>
      </c>
      <c r="J296" s="379">
        <f t="shared" si="13"/>
        <v>254.19</v>
      </c>
      <c r="K296" s="380" t="s">
        <v>391</v>
      </c>
      <c r="L296" s="381" t="s">
        <v>307</v>
      </c>
      <c r="M296" s="381" t="s">
        <v>259</v>
      </c>
      <c r="N296" s="381" t="s">
        <v>388</v>
      </c>
      <c r="O296" s="381"/>
      <c r="P296" s="381" t="s">
        <v>61</v>
      </c>
      <c r="Q296" s="381" t="s">
        <v>240</v>
      </c>
      <c r="R296" s="381" t="s">
        <v>302</v>
      </c>
      <c r="S296" s="368"/>
      <c r="T296" s="368" t="s">
        <v>61</v>
      </c>
      <c r="U296" s="368" t="s">
        <v>240</v>
      </c>
      <c r="V296" s="368" t="s">
        <v>302</v>
      </c>
    </row>
    <row r="297" spans="1:22" outlineLevel="1">
      <c r="A297" s="377" t="s">
        <v>200</v>
      </c>
      <c r="B297" s="368" t="s">
        <v>1765</v>
      </c>
      <c r="C297" s="378">
        <v>43704</v>
      </c>
      <c r="D297" s="368" t="s">
        <v>1840</v>
      </c>
      <c r="E297" s="369" t="s">
        <v>1916</v>
      </c>
      <c r="F297" s="370">
        <v>76927</v>
      </c>
      <c r="G297" s="371">
        <v>2.31</v>
      </c>
      <c r="H297" s="368">
        <v>2.82</v>
      </c>
      <c r="I297" s="368" t="s">
        <v>10</v>
      </c>
      <c r="J297" s="379">
        <f t="shared" si="13"/>
        <v>2.82</v>
      </c>
      <c r="K297" s="380" t="s">
        <v>394</v>
      </c>
      <c r="L297" s="381" t="s">
        <v>307</v>
      </c>
      <c r="M297" s="381" t="s">
        <v>259</v>
      </c>
      <c r="N297" s="381" t="s">
        <v>388</v>
      </c>
      <c r="O297" s="381"/>
      <c r="P297" s="381" t="s">
        <v>61</v>
      </c>
      <c r="Q297" s="381" t="s">
        <v>240</v>
      </c>
      <c r="R297" s="381" t="s">
        <v>302</v>
      </c>
      <c r="S297" s="368"/>
      <c r="T297" s="368" t="s">
        <v>61</v>
      </c>
      <c r="U297" s="368" t="s">
        <v>240</v>
      </c>
      <c r="V297" s="368" t="s">
        <v>302</v>
      </c>
    </row>
    <row r="298" spans="1:22" outlineLevel="1">
      <c r="A298" s="377" t="s">
        <v>200</v>
      </c>
      <c r="B298" s="368" t="s">
        <v>1765</v>
      </c>
      <c r="C298" s="378">
        <v>43703</v>
      </c>
      <c r="D298" s="368" t="s">
        <v>1879</v>
      </c>
      <c r="E298" s="369" t="s">
        <v>1917</v>
      </c>
      <c r="F298" s="370">
        <v>76927</v>
      </c>
      <c r="G298" s="371">
        <v>34.68</v>
      </c>
      <c r="H298" s="368">
        <v>42.37</v>
      </c>
      <c r="I298" s="368" t="s">
        <v>10</v>
      </c>
      <c r="J298" s="379">
        <f t="shared" si="13"/>
        <v>42.37</v>
      </c>
      <c r="K298" s="380" t="s">
        <v>394</v>
      </c>
      <c r="L298" s="381" t="s">
        <v>307</v>
      </c>
      <c r="M298" s="381" t="s">
        <v>259</v>
      </c>
      <c r="N298" s="381" t="s">
        <v>388</v>
      </c>
      <c r="O298" s="381"/>
      <c r="P298" s="381" t="s">
        <v>61</v>
      </c>
      <c r="Q298" s="381" t="s">
        <v>240</v>
      </c>
      <c r="R298" s="381" t="s">
        <v>302</v>
      </c>
      <c r="S298" s="368"/>
      <c r="T298" s="368" t="s">
        <v>61</v>
      </c>
      <c r="U298" s="368" t="s">
        <v>240</v>
      </c>
      <c r="V298" s="368" t="s">
        <v>302</v>
      </c>
    </row>
    <row r="299" spans="1:22">
      <c r="A299" s="456" t="s">
        <v>301</v>
      </c>
      <c r="B299" s="456"/>
      <c r="C299" s="456"/>
      <c r="D299" s="456"/>
      <c r="E299" s="457"/>
      <c r="F299" s="458"/>
      <c r="G299" s="459">
        <f>SUM(G291:G298)</f>
        <v>3412.5</v>
      </c>
      <c r="H299" s="460">
        <f>SUM(H291:H298)</f>
        <v>4249.7999999999993</v>
      </c>
      <c r="I299" s="456"/>
      <c r="J299" s="460">
        <f>SUM(J291:J298)</f>
        <v>4249.7999999999993</v>
      </c>
      <c r="K299" s="456"/>
      <c r="L299" s="456"/>
      <c r="M299" s="456"/>
      <c r="N299" s="456"/>
      <c r="O299" s="456"/>
      <c r="P299" s="456"/>
      <c r="Q299" s="456"/>
      <c r="R299" s="456"/>
      <c r="S299" s="368"/>
      <c r="T299" s="368"/>
      <c r="U299" s="368"/>
      <c r="V299" s="368"/>
    </row>
    <row r="300" spans="1:22" outlineLevel="1">
      <c r="A300" s="377" t="s">
        <v>201</v>
      </c>
      <c r="B300" s="368" t="s">
        <v>1504</v>
      </c>
      <c r="C300" s="378">
        <v>43672</v>
      </c>
      <c r="D300" s="368" t="s">
        <v>1870</v>
      </c>
      <c r="E300" s="369" t="s">
        <v>1918</v>
      </c>
      <c r="F300" s="370">
        <v>76652</v>
      </c>
      <c r="G300" s="371">
        <v>739.29</v>
      </c>
      <c r="H300" s="368">
        <v>938.84</v>
      </c>
      <c r="I300" s="368" t="s">
        <v>10</v>
      </c>
      <c r="J300" s="379">
        <f t="shared" ref="J300:J311" si="14">H300</f>
        <v>938.84</v>
      </c>
      <c r="K300" s="380" t="s">
        <v>387</v>
      </c>
      <c r="L300" s="381" t="s">
        <v>307</v>
      </c>
      <c r="M300" s="381" t="s">
        <v>259</v>
      </c>
      <c r="N300" s="381" t="s">
        <v>424</v>
      </c>
      <c r="O300" s="381"/>
      <c r="P300" s="381" t="s">
        <v>61</v>
      </c>
      <c r="Q300" s="381" t="s">
        <v>240</v>
      </c>
      <c r="R300" s="381" t="s">
        <v>302</v>
      </c>
      <c r="S300" s="368"/>
      <c r="T300" s="368" t="s">
        <v>61</v>
      </c>
      <c r="U300" s="368" t="s">
        <v>240</v>
      </c>
      <c r="V300" s="368" t="s">
        <v>302</v>
      </c>
    </row>
    <row r="301" spans="1:22" outlineLevel="1">
      <c r="A301" s="377" t="s">
        <v>201</v>
      </c>
      <c r="B301" s="368" t="s">
        <v>1504</v>
      </c>
      <c r="C301" s="378">
        <v>43672</v>
      </c>
      <c r="D301" s="368" t="s">
        <v>1872</v>
      </c>
      <c r="E301" s="369" t="s">
        <v>1919</v>
      </c>
      <c r="F301" s="370">
        <v>76652</v>
      </c>
      <c r="G301" s="371">
        <v>103.04</v>
      </c>
      <c r="H301" s="368">
        <v>130.85</v>
      </c>
      <c r="I301" s="368" t="s">
        <v>10</v>
      </c>
      <c r="J301" s="379">
        <f t="shared" si="14"/>
        <v>130.85</v>
      </c>
      <c r="K301" s="380" t="s">
        <v>391</v>
      </c>
      <c r="L301" s="381" t="s">
        <v>307</v>
      </c>
      <c r="M301" s="381" t="s">
        <v>259</v>
      </c>
      <c r="N301" s="381" t="s">
        <v>424</v>
      </c>
      <c r="O301" s="381"/>
      <c r="P301" s="381" t="s">
        <v>61</v>
      </c>
      <c r="Q301" s="381" t="s">
        <v>240</v>
      </c>
      <c r="R301" s="381" t="s">
        <v>302</v>
      </c>
      <c r="S301" s="368"/>
      <c r="T301" s="368" t="s">
        <v>61</v>
      </c>
      <c r="U301" s="368" t="s">
        <v>240</v>
      </c>
      <c r="V301" s="368" t="s">
        <v>302</v>
      </c>
    </row>
    <row r="302" spans="1:22" outlineLevel="1">
      <c r="A302" s="377" t="s">
        <v>201</v>
      </c>
      <c r="B302" s="368" t="s">
        <v>1504</v>
      </c>
      <c r="C302" s="378">
        <v>43672</v>
      </c>
      <c r="D302" s="368" t="s">
        <v>1874</v>
      </c>
      <c r="E302" s="369" t="s">
        <v>1920</v>
      </c>
      <c r="F302" s="370">
        <v>76652</v>
      </c>
      <c r="G302" s="371">
        <v>17.170000000000002</v>
      </c>
      <c r="H302" s="368">
        <v>21.81</v>
      </c>
      <c r="I302" s="368" t="s">
        <v>10</v>
      </c>
      <c r="J302" s="379">
        <f t="shared" si="14"/>
        <v>21.81</v>
      </c>
      <c r="K302" s="380" t="s">
        <v>394</v>
      </c>
      <c r="L302" s="381" t="s">
        <v>307</v>
      </c>
      <c r="M302" s="381" t="s">
        <v>259</v>
      </c>
      <c r="N302" s="381" t="s">
        <v>424</v>
      </c>
      <c r="O302" s="381"/>
      <c r="P302" s="381" t="s">
        <v>61</v>
      </c>
      <c r="Q302" s="381" t="s">
        <v>240</v>
      </c>
      <c r="R302" s="381" t="s">
        <v>302</v>
      </c>
      <c r="S302" s="368"/>
      <c r="T302" s="368" t="s">
        <v>61</v>
      </c>
      <c r="U302" s="368" t="s">
        <v>240</v>
      </c>
      <c r="V302" s="368" t="s">
        <v>302</v>
      </c>
    </row>
    <row r="303" spans="1:22" outlineLevel="1">
      <c r="A303" s="377" t="s">
        <v>201</v>
      </c>
      <c r="B303" s="368" t="s">
        <v>1504</v>
      </c>
      <c r="C303" s="378">
        <v>43672</v>
      </c>
      <c r="D303" s="368" t="s">
        <v>1808</v>
      </c>
      <c r="E303" s="369" t="s">
        <v>426</v>
      </c>
      <c r="F303" s="370">
        <v>76652</v>
      </c>
      <c r="G303" s="371">
        <v>1.1399999999999999</v>
      </c>
      <c r="H303" s="368">
        <v>1.45</v>
      </c>
      <c r="I303" s="368" t="s">
        <v>10</v>
      </c>
      <c r="J303" s="379">
        <f t="shared" si="14"/>
        <v>1.45</v>
      </c>
      <c r="K303" s="380" t="s">
        <v>394</v>
      </c>
      <c r="L303" s="381" t="s">
        <v>307</v>
      </c>
      <c r="M303" s="381" t="s">
        <v>259</v>
      </c>
      <c r="N303" s="381" t="s">
        <v>424</v>
      </c>
      <c r="O303" s="381"/>
      <c r="P303" s="381" t="s">
        <v>61</v>
      </c>
      <c r="Q303" s="381" t="s">
        <v>240</v>
      </c>
      <c r="R303" s="381" t="s">
        <v>302</v>
      </c>
      <c r="S303" s="368"/>
      <c r="T303" s="368" t="s">
        <v>61</v>
      </c>
      <c r="U303" s="368" t="s">
        <v>240</v>
      </c>
      <c r="V303" s="368" t="s">
        <v>302</v>
      </c>
    </row>
    <row r="304" spans="1:22" outlineLevel="1">
      <c r="A304" s="377" t="s">
        <v>201</v>
      </c>
      <c r="B304" s="368" t="s">
        <v>1765</v>
      </c>
      <c r="C304" s="378">
        <v>43703</v>
      </c>
      <c r="D304" s="368" t="s">
        <v>1875</v>
      </c>
      <c r="E304" s="369" t="s">
        <v>1921</v>
      </c>
      <c r="F304" s="370">
        <v>76927</v>
      </c>
      <c r="G304" s="371">
        <v>640.35</v>
      </c>
      <c r="H304" s="368">
        <v>782.37</v>
      </c>
      <c r="I304" s="368" t="s">
        <v>10</v>
      </c>
      <c r="J304" s="379">
        <f t="shared" si="14"/>
        <v>782.37</v>
      </c>
      <c r="K304" s="380" t="s">
        <v>387</v>
      </c>
      <c r="L304" s="381" t="s">
        <v>307</v>
      </c>
      <c r="M304" s="381" t="s">
        <v>259</v>
      </c>
      <c r="N304" s="381" t="s">
        <v>424</v>
      </c>
      <c r="O304" s="381"/>
      <c r="P304" s="381" t="s">
        <v>61</v>
      </c>
      <c r="Q304" s="381" t="s">
        <v>240</v>
      </c>
      <c r="R304" s="381" t="s">
        <v>302</v>
      </c>
      <c r="S304" s="368"/>
      <c r="T304" s="368" t="s">
        <v>61</v>
      </c>
      <c r="U304" s="368" t="s">
        <v>240</v>
      </c>
      <c r="V304" s="368" t="s">
        <v>302</v>
      </c>
    </row>
    <row r="305" spans="1:22" outlineLevel="1">
      <c r="A305" s="377" t="s">
        <v>201</v>
      </c>
      <c r="B305" s="368" t="s">
        <v>1765</v>
      </c>
      <c r="C305" s="378">
        <v>43703</v>
      </c>
      <c r="D305" s="368" t="s">
        <v>1877</v>
      </c>
      <c r="E305" s="369" t="s">
        <v>1922</v>
      </c>
      <c r="F305" s="370">
        <v>76927</v>
      </c>
      <c r="G305" s="371">
        <v>89.25</v>
      </c>
      <c r="H305" s="368">
        <v>109.04</v>
      </c>
      <c r="I305" s="368" t="s">
        <v>10</v>
      </c>
      <c r="J305" s="379">
        <f t="shared" si="14"/>
        <v>109.04</v>
      </c>
      <c r="K305" s="380" t="s">
        <v>391</v>
      </c>
      <c r="L305" s="381" t="s">
        <v>307</v>
      </c>
      <c r="M305" s="381" t="s">
        <v>259</v>
      </c>
      <c r="N305" s="381" t="s">
        <v>424</v>
      </c>
      <c r="O305" s="381"/>
      <c r="P305" s="381" t="s">
        <v>61</v>
      </c>
      <c r="Q305" s="381" t="s">
        <v>240</v>
      </c>
      <c r="R305" s="381" t="s">
        <v>302</v>
      </c>
      <c r="S305" s="368"/>
      <c r="T305" s="368" t="s">
        <v>61</v>
      </c>
      <c r="U305" s="368" t="s">
        <v>240</v>
      </c>
      <c r="V305" s="368" t="s">
        <v>302</v>
      </c>
    </row>
    <row r="306" spans="1:22" outlineLevel="1">
      <c r="A306" s="377" t="s">
        <v>201</v>
      </c>
      <c r="B306" s="368" t="s">
        <v>1765</v>
      </c>
      <c r="C306" s="378">
        <v>43703</v>
      </c>
      <c r="D306" s="368" t="s">
        <v>1879</v>
      </c>
      <c r="E306" s="369" t="s">
        <v>1923</v>
      </c>
      <c r="F306" s="370">
        <v>76927</v>
      </c>
      <c r="G306" s="371">
        <v>14.87</v>
      </c>
      <c r="H306" s="368">
        <v>18.170000000000002</v>
      </c>
      <c r="I306" s="368" t="s">
        <v>10</v>
      </c>
      <c r="J306" s="379">
        <f t="shared" si="14"/>
        <v>18.170000000000002</v>
      </c>
      <c r="K306" s="380" t="s">
        <v>394</v>
      </c>
      <c r="L306" s="381" t="s">
        <v>307</v>
      </c>
      <c r="M306" s="381" t="s">
        <v>259</v>
      </c>
      <c r="N306" s="381" t="s">
        <v>424</v>
      </c>
      <c r="O306" s="381"/>
      <c r="P306" s="381" t="s">
        <v>61</v>
      </c>
      <c r="Q306" s="381" t="s">
        <v>240</v>
      </c>
      <c r="R306" s="381" t="s">
        <v>302</v>
      </c>
      <c r="S306" s="368"/>
      <c r="T306" s="368" t="s">
        <v>61</v>
      </c>
      <c r="U306" s="368" t="s">
        <v>240</v>
      </c>
      <c r="V306" s="368" t="s">
        <v>302</v>
      </c>
    </row>
    <row r="307" spans="1:22" outlineLevel="1">
      <c r="A307" s="377" t="s">
        <v>201</v>
      </c>
      <c r="B307" s="368" t="s">
        <v>1765</v>
      </c>
      <c r="C307" s="378">
        <v>43704</v>
      </c>
      <c r="D307" s="368" t="s">
        <v>1840</v>
      </c>
      <c r="E307" s="369" t="s">
        <v>1924</v>
      </c>
      <c r="F307" s="370">
        <v>76927</v>
      </c>
      <c r="G307" s="371">
        <v>0.99</v>
      </c>
      <c r="H307" s="368">
        <v>1.21</v>
      </c>
      <c r="I307" s="368" t="s">
        <v>10</v>
      </c>
      <c r="J307" s="379">
        <f t="shared" si="14"/>
        <v>1.21</v>
      </c>
      <c r="K307" s="380" t="s">
        <v>394</v>
      </c>
      <c r="L307" s="381" t="s">
        <v>307</v>
      </c>
      <c r="M307" s="381" t="s">
        <v>259</v>
      </c>
      <c r="N307" s="381" t="s">
        <v>424</v>
      </c>
      <c r="O307" s="381"/>
      <c r="P307" s="381" t="s">
        <v>61</v>
      </c>
      <c r="Q307" s="381" t="s">
        <v>240</v>
      </c>
      <c r="R307" s="381" t="s">
        <v>302</v>
      </c>
      <c r="S307" s="368"/>
      <c r="T307" s="368" t="s">
        <v>61</v>
      </c>
      <c r="U307" s="368" t="s">
        <v>240</v>
      </c>
      <c r="V307" s="368" t="s">
        <v>302</v>
      </c>
    </row>
    <row r="308" spans="1:22" outlineLevel="1">
      <c r="A308" s="377" t="s">
        <v>201</v>
      </c>
      <c r="B308" s="368" t="s">
        <v>1505</v>
      </c>
      <c r="C308" s="378">
        <v>43733</v>
      </c>
      <c r="D308" s="368" t="s">
        <v>1583</v>
      </c>
      <c r="E308" s="369" t="s">
        <v>1595</v>
      </c>
      <c r="F308" s="370">
        <v>77220</v>
      </c>
      <c r="G308" s="371">
        <v>385.98</v>
      </c>
      <c r="H308" s="368">
        <v>469.42</v>
      </c>
      <c r="I308" s="368" t="s">
        <v>10</v>
      </c>
      <c r="J308" s="379">
        <f t="shared" si="14"/>
        <v>469.42</v>
      </c>
      <c r="K308" s="380" t="s">
        <v>387</v>
      </c>
      <c r="L308" s="381" t="s">
        <v>307</v>
      </c>
      <c r="M308" s="381" t="s">
        <v>259</v>
      </c>
      <c r="N308" s="381" t="s">
        <v>424</v>
      </c>
      <c r="O308" s="381"/>
      <c r="P308" s="381" t="s">
        <v>61</v>
      </c>
      <c r="Q308" s="381" t="s">
        <v>240</v>
      </c>
      <c r="R308" s="381" t="s">
        <v>302</v>
      </c>
      <c r="S308" s="368"/>
      <c r="T308" s="368" t="s">
        <v>61</v>
      </c>
      <c r="U308" s="368" t="s">
        <v>240</v>
      </c>
      <c r="V308" s="368" t="s">
        <v>302</v>
      </c>
    </row>
    <row r="309" spans="1:22" outlineLevel="1">
      <c r="A309" s="377" t="s">
        <v>201</v>
      </c>
      <c r="B309" s="368" t="s">
        <v>1505</v>
      </c>
      <c r="C309" s="378">
        <v>43734</v>
      </c>
      <c r="D309" s="368" t="s">
        <v>1584</v>
      </c>
      <c r="E309" s="369" t="s">
        <v>1596</v>
      </c>
      <c r="F309" s="370">
        <v>77220</v>
      </c>
      <c r="G309" s="371">
        <v>53.79</v>
      </c>
      <c r="H309" s="368">
        <v>65.42</v>
      </c>
      <c r="I309" s="368" t="s">
        <v>10</v>
      </c>
      <c r="J309" s="379">
        <f t="shared" si="14"/>
        <v>65.42</v>
      </c>
      <c r="K309" s="380" t="s">
        <v>391</v>
      </c>
      <c r="L309" s="381" t="s">
        <v>307</v>
      </c>
      <c r="M309" s="381" t="s">
        <v>259</v>
      </c>
      <c r="N309" s="381" t="s">
        <v>424</v>
      </c>
      <c r="O309" s="381"/>
      <c r="P309" s="381" t="s">
        <v>61</v>
      </c>
      <c r="Q309" s="381" t="s">
        <v>240</v>
      </c>
      <c r="R309" s="381" t="s">
        <v>302</v>
      </c>
      <c r="S309" s="368"/>
      <c r="T309" s="368" t="s">
        <v>61</v>
      </c>
      <c r="U309" s="368" t="s">
        <v>240</v>
      </c>
      <c r="V309" s="368" t="s">
        <v>302</v>
      </c>
    </row>
    <row r="310" spans="1:22" outlineLevel="1">
      <c r="A310" s="377" t="s">
        <v>201</v>
      </c>
      <c r="B310" s="368" t="s">
        <v>1505</v>
      </c>
      <c r="C310" s="378">
        <v>43734</v>
      </c>
      <c r="D310" s="368" t="s">
        <v>1586</v>
      </c>
      <c r="E310" s="369" t="s">
        <v>1598</v>
      </c>
      <c r="F310" s="370">
        <v>77220</v>
      </c>
      <c r="G310" s="371">
        <v>8.9600000000000009</v>
      </c>
      <c r="H310" s="368">
        <v>10.9</v>
      </c>
      <c r="I310" s="368" t="s">
        <v>10</v>
      </c>
      <c r="J310" s="379">
        <f t="shared" si="14"/>
        <v>10.9</v>
      </c>
      <c r="K310" s="380" t="s">
        <v>394</v>
      </c>
      <c r="L310" s="381" t="s">
        <v>307</v>
      </c>
      <c r="M310" s="381" t="s">
        <v>259</v>
      </c>
      <c r="N310" s="381" t="s">
        <v>424</v>
      </c>
      <c r="O310" s="381"/>
      <c r="P310" s="381" t="s">
        <v>61</v>
      </c>
      <c r="Q310" s="381" t="s">
        <v>240</v>
      </c>
      <c r="R310" s="381" t="s">
        <v>302</v>
      </c>
      <c r="S310" s="368"/>
      <c r="T310" s="368" t="s">
        <v>61</v>
      </c>
      <c r="U310" s="368" t="s">
        <v>240</v>
      </c>
      <c r="V310" s="368" t="s">
        <v>302</v>
      </c>
    </row>
    <row r="311" spans="1:22" outlineLevel="1">
      <c r="A311" s="377" t="s">
        <v>201</v>
      </c>
      <c r="B311" s="368" t="s">
        <v>1505</v>
      </c>
      <c r="C311" s="378">
        <v>43734</v>
      </c>
      <c r="D311" s="368" t="s">
        <v>1588</v>
      </c>
      <c r="E311" s="369" t="s">
        <v>1597</v>
      </c>
      <c r="F311" s="370">
        <v>77220</v>
      </c>
      <c r="G311" s="371">
        <v>0.6</v>
      </c>
      <c r="H311" s="368">
        <v>0.73</v>
      </c>
      <c r="I311" s="368" t="s">
        <v>10</v>
      </c>
      <c r="J311" s="379">
        <f t="shared" si="14"/>
        <v>0.73</v>
      </c>
      <c r="K311" s="380" t="s">
        <v>394</v>
      </c>
      <c r="L311" s="381" t="s">
        <v>307</v>
      </c>
      <c r="M311" s="381" t="s">
        <v>259</v>
      </c>
      <c r="N311" s="381" t="s">
        <v>424</v>
      </c>
      <c r="O311" s="381"/>
      <c r="P311" s="381" t="s">
        <v>61</v>
      </c>
      <c r="Q311" s="381" t="s">
        <v>240</v>
      </c>
      <c r="R311" s="381" t="s">
        <v>302</v>
      </c>
      <c r="S311" s="368"/>
      <c r="T311" s="368" t="s">
        <v>61</v>
      </c>
      <c r="U311" s="368" t="s">
        <v>240</v>
      </c>
      <c r="V311" s="368" t="s">
        <v>302</v>
      </c>
    </row>
    <row r="312" spans="1:22">
      <c r="A312" s="456" t="s">
        <v>301</v>
      </c>
      <c r="B312" s="456"/>
      <c r="C312" s="456"/>
      <c r="D312" s="456"/>
      <c r="E312" s="457"/>
      <c r="F312" s="458"/>
      <c r="G312" s="459">
        <f>SUM(G300:G311)</f>
        <v>2055.4299999999994</v>
      </c>
      <c r="H312" s="460">
        <f>SUM(H300:H311)</f>
        <v>2550.2100000000005</v>
      </c>
      <c r="I312" s="456"/>
      <c r="J312" s="460">
        <f>SUM(J300:J311)</f>
        <v>2550.2100000000005</v>
      </c>
      <c r="K312" s="456"/>
      <c r="L312" s="456"/>
      <c r="M312" s="456"/>
      <c r="N312" s="456"/>
      <c r="O312" s="456"/>
      <c r="P312" s="456"/>
      <c r="Q312" s="456"/>
      <c r="R312" s="456"/>
      <c r="S312" s="368"/>
      <c r="T312" s="368"/>
      <c r="U312" s="368"/>
      <c r="V312" s="368"/>
    </row>
    <row r="313" spans="1:22" outlineLevel="1">
      <c r="A313" s="377" t="s">
        <v>202</v>
      </c>
      <c r="B313" s="368" t="s">
        <v>1504</v>
      </c>
      <c r="C313" s="378">
        <v>43671</v>
      </c>
      <c r="D313" s="368" t="s">
        <v>1925</v>
      </c>
      <c r="E313" s="369" t="s">
        <v>1926</v>
      </c>
      <c r="F313" s="370">
        <v>76665</v>
      </c>
      <c r="G313" s="371">
        <v>101.49</v>
      </c>
      <c r="H313" s="368">
        <v>128.88</v>
      </c>
      <c r="I313" s="368" t="s">
        <v>10</v>
      </c>
      <c r="J313" s="379">
        <f t="shared" ref="J313:J326" si="15">H313</f>
        <v>128.88</v>
      </c>
      <c r="K313" s="380" t="s">
        <v>387</v>
      </c>
      <c r="L313" s="381" t="s">
        <v>445</v>
      </c>
      <c r="M313" s="381" t="s">
        <v>259</v>
      </c>
      <c r="N313" s="381" t="s">
        <v>1044</v>
      </c>
      <c r="O313" s="381"/>
      <c r="P313" s="381" t="s">
        <v>61</v>
      </c>
      <c r="Q313" s="381" t="s">
        <v>240</v>
      </c>
      <c r="R313" s="381" t="s">
        <v>302</v>
      </c>
      <c r="S313" s="368"/>
      <c r="T313" s="368" t="s">
        <v>61</v>
      </c>
      <c r="U313" s="368" t="s">
        <v>240</v>
      </c>
      <c r="V313" s="368" t="s">
        <v>302</v>
      </c>
    </row>
    <row r="314" spans="1:22" outlineLevel="1">
      <c r="A314" s="377" t="s">
        <v>202</v>
      </c>
      <c r="B314" s="368" t="s">
        <v>1504</v>
      </c>
      <c r="C314" s="378">
        <v>43671</v>
      </c>
      <c r="D314" s="368" t="s">
        <v>1927</v>
      </c>
      <c r="E314" s="369" t="s">
        <v>1928</v>
      </c>
      <c r="F314" s="370">
        <v>76665</v>
      </c>
      <c r="G314" s="371">
        <v>16.22</v>
      </c>
      <c r="H314" s="368">
        <v>20.6</v>
      </c>
      <c r="I314" s="368" t="s">
        <v>10</v>
      </c>
      <c r="J314" s="379">
        <f t="shared" si="15"/>
        <v>20.6</v>
      </c>
      <c r="K314" s="380" t="s">
        <v>387</v>
      </c>
      <c r="L314" s="381" t="s">
        <v>445</v>
      </c>
      <c r="M314" s="381" t="s">
        <v>259</v>
      </c>
      <c r="N314" s="381" t="s">
        <v>1044</v>
      </c>
      <c r="O314" s="381"/>
      <c r="P314" s="381" t="s">
        <v>61</v>
      </c>
      <c r="Q314" s="381" t="s">
        <v>240</v>
      </c>
      <c r="R314" s="381" t="s">
        <v>302</v>
      </c>
      <c r="S314" s="368"/>
      <c r="T314" s="368" t="s">
        <v>61</v>
      </c>
      <c r="U314" s="368" t="s">
        <v>240</v>
      </c>
      <c r="V314" s="368" t="s">
        <v>302</v>
      </c>
    </row>
    <row r="315" spans="1:22" outlineLevel="1">
      <c r="A315" s="377" t="s">
        <v>202</v>
      </c>
      <c r="B315" s="368" t="s">
        <v>1504</v>
      </c>
      <c r="C315" s="378">
        <v>43671</v>
      </c>
      <c r="D315" s="368" t="s">
        <v>1929</v>
      </c>
      <c r="E315" s="369" t="s">
        <v>1930</v>
      </c>
      <c r="F315" s="370">
        <v>76665</v>
      </c>
      <c r="G315" s="371">
        <v>16.12</v>
      </c>
      <c r="H315" s="368">
        <v>20.47</v>
      </c>
      <c r="I315" s="368" t="s">
        <v>10</v>
      </c>
      <c r="J315" s="379">
        <f t="shared" si="15"/>
        <v>20.47</v>
      </c>
      <c r="K315" s="380" t="s">
        <v>391</v>
      </c>
      <c r="L315" s="381" t="s">
        <v>445</v>
      </c>
      <c r="M315" s="381" t="s">
        <v>259</v>
      </c>
      <c r="N315" s="381" t="s">
        <v>1044</v>
      </c>
      <c r="O315" s="381"/>
      <c r="P315" s="381" t="s">
        <v>61</v>
      </c>
      <c r="Q315" s="381" t="s">
        <v>240</v>
      </c>
      <c r="R315" s="381" t="s">
        <v>302</v>
      </c>
      <c r="S315" s="368"/>
      <c r="T315" s="368" t="s">
        <v>61</v>
      </c>
      <c r="U315" s="368" t="s">
        <v>240</v>
      </c>
      <c r="V315" s="368" t="s">
        <v>302</v>
      </c>
    </row>
    <row r="316" spans="1:22" outlineLevel="1">
      <c r="A316" s="377" t="s">
        <v>202</v>
      </c>
      <c r="B316" s="368" t="s">
        <v>1504</v>
      </c>
      <c r="C316" s="378">
        <v>43671</v>
      </c>
      <c r="D316" s="368" t="s">
        <v>1931</v>
      </c>
      <c r="E316" s="369" t="s">
        <v>1932</v>
      </c>
      <c r="F316" s="370">
        <v>76665</v>
      </c>
      <c r="G316" s="371">
        <v>2.69</v>
      </c>
      <c r="H316" s="368">
        <v>3.41</v>
      </c>
      <c r="I316" s="368" t="s">
        <v>10</v>
      </c>
      <c r="J316" s="379">
        <f t="shared" si="15"/>
        <v>3.41</v>
      </c>
      <c r="K316" s="380" t="s">
        <v>394</v>
      </c>
      <c r="L316" s="381" t="s">
        <v>445</v>
      </c>
      <c r="M316" s="381" t="s">
        <v>259</v>
      </c>
      <c r="N316" s="381" t="s">
        <v>1044</v>
      </c>
      <c r="O316" s="381"/>
      <c r="P316" s="381" t="s">
        <v>61</v>
      </c>
      <c r="Q316" s="381" t="s">
        <v>240</v>
      </c>
      <c r="R316" s="381" t="s">
        <v>302</v>
      </c>
      <c r="S316" s="368"/>
      <c r="T316" s="368" t="s">
        <v>61</v>
      </c>
      <c r="U316" s="368" t="s">
        <v>240</v>
      </c>
      <c r="V316" s="368" t="s">
        <v>302</v>
      </c>
    </row>
    <row r="317" spans="1:22" outlineLevel="1">
      <c r="A317" s="377" t="s">
        <v>202</v>
      </c>
      <c r="B317" s="368" t="s">
        <v>1504</v>
      </c>
      <c r="C317" s="378">
        <v>43675</v>
      </c>
      <c r="D317" s="368" t="s">
        <v>1906</v>
      </c>
      <c r="E317" s="369" t="s">
        <v>1933</v>
      </c>
      <c r="F317" s="370">
        <v>76665</v>
      </c>
      <c r="G317" s="371">
        <v>0.18</v>
      </c>
      <c r="H317" s="368">
        <v>0.23</v>
      </c>
      <c r="I317" s="368" t="s">
        <v>10</v>
      </c>
      <c r="J317" s="379">
        <f t="shared" si="15"/>
        <v>0.23</v>
      </c>
      <c r="K317" s="380" t="s">
        <v>394</v>
      </c>
      <c r="L317" s="381" t="s">
        <v>445</v>
      </c>
      <c r="M317" s="381" t="s">
        <v>259</v>
      </c>
      <c r="N317" s="381" t="s">
        <v>1044</v>
      </c>
      <c r="O317" s="381"/>
      <c r="P317" s="381" t="s">
        <v>61</v>
      </c>
      <c r="Q317" s="381" t="s">
        <v>240</v>
      </c>
      <c r="R317" s="381" t="s">
        <v>302</v>
      </c>
      <c r="S317" s="368"/>
      <c r="T317" s="368" t="s">
        <v>61</v>
      </c>
      <c r="U317" s="368" t="s">
        <v>240</v>
      </c>
      <c r="V317" s="368" t="s">
        <v>302</v>
      </c>
    </row>
    <row r="318" spans="1:22" outlineLevel="1">
      <c r="A318" s="377" t="s">
        <v>202</v>
      </c>
      <c r="B318" s="368" t="s">
        <v>1765</v>
      </c>
      <c r="C318" s="378">
        <v>43700</v>
      </c>
      <c r="D318" s="368" t="s">
        <v>1934</v>
      </c>
      <c r="E318" s="369" t="s">
        <v>1935</v>
      </c>
      <c r="F318" s="370">
        <v>76932</v>
      </c>
      <c r="G318" s="371">
        <v>105.45</v>
      </c>
      <c r="H318" s="368">
        <v>128.84</v>
      </c>
      <c r="I318" s="368" t="s">
        <v>10</v>
      </c>
      <c r="J318" s="379">
        <f t="shared" si="15"/>
        <v>128.84</v>
      </c>
      <c r="K318" s="380" t="s">
        <v>387</v>
      </c>
      <c r="L318" s="381" t="s">
        <v>445</v>
      </c>
      <c r="M318" s="381" t="s">
        <v>259</v>
      </c>
      <c r="N318" s="381" t="s">
        <v>1044</v>
      </c>
      <c r="O318" s="381"/>
      <c r="P318" s="381" t="s">
        <v>61</v>
      </c>
      <c r="Q318" s="381" t="s">
        <v>240</v>
      </c>
      <c r="R318" s="381" t="s">
        <v>302</v>
      </c>
      <c r="S318" s="368"/>
      <c r="T318" s="368" t="s">
        <v>61</v>
      </c>
      <c r="U318" s="368" t="s">
        <v>240</v>
      </c>
      <c r="V318" s="368" t="s">
        <v>302</v>
      </c>
    </row>
    <row r="319" spans="1:22" outlineLevel="1">
      <c r="A319" s="377" t="s">
        <v>202</v>
      </c>
      <c r="B319" s="368" t="s">
        <v>1765</v>
      </c>
      <c r="C319" s="378">
        <v>43700</v>
      </c>
      <c r="D319" s="368" t="s">
        <v>1936</v>
      </c>
      <c r="E319" s="369" t="s">
        <v>1937</v>
      </c>
      <c r="F319" s="370">
        <v>76932</v>
      </c>
      <c r="G319" s="371">
        <v>16.89</v>
      </c>
      <c r="H319" s="368">
        <v>20.64</v>
      </c>
      <c r="I319" s="368" t="s">
        <v>10</v>
      </c>
      <c r="J319" s="379">
        <f t="shared" si="15"/>
        <v>20.64</v>
      </c>
      <c r="K319" s="380" t="s">
        <v>387</v>
      </c>
      <c r="L319" s="381" t="s">
        <v>445</v>
      </c>
      <c r="M319" s="381" t="s">
        <v>259</v>
      </c>
      <c r="N319" s="381" t="s">
        <v>1044</v>
      </c>
      <c r="O319" s="381"/>
      <c r="P319" s="381" t="s">
        <v>61</v>
      </c>
      <c r="Q319" s="381" t="s">
        <v>240</v>
      </c>
      <c r="R319" s="381" t="s">
        <v>302</v>
      </c>
      <c r="S319" s="368"/>
      <c r="T319" s="368" t="s">
        <v>61</v>
      </c>
      <c r="U319" s="368" t="s">
        <v>240</v>
      </c>
      <c r="V319" s="368" t="s">
        <v>302</v>
      </c>
    </row>
    <row r="320" spans="1:22" outlineLevel="1">
      <c r="A320" s="377" t="s">
        <v>202</v>
      </c>
      <c r="B320" s="368" t="s">
        <v>1765</v>
      </c>
      <c r="C320" s="378">
        <v>43700</v>
      </c>
      <c r="D320" s="368" t="s">
        <v>1938</v>
      </c>
      <c r="E320" s="369" t="s">
        <v>1939</v>
      </c>
      <c r="F320" s="370">
        <v>76932</v>
      </c>
      <c r="G320" s="371">
        <v>16.75</v>
      </c>
      <c r="H320" s="368">
        <v>20.47</v>
      </c>
      <c r="I320" s="368" t="s">
        <v>10</v>
      </c>
      <c r="J320" s="379">
        <f t="shared" si="15"/>
        <v>20.47</v>
      </c>
      <c r="K320" s="380" t="s">
        <v>391</v>
      </c>
      <c r="L320" s="381" t="s">
        <v>445</v>
      </c>
      <c r="M320" s="381" t="s">
        <v>259</v>
      </c>
      <c r="N320" s="381" t="s">
        <v>1044</v>
      </c>
      <c r="O320" s="381"/>
      <c r="P320" s="381" t="s">
        <v>61</v>
      </c>
      <c r="Q320" s="381" t="s">
        <v>240</v>
      </c>
      <c r="R320" s="381" t="s">
        <v>302</v>
      </c>
      <c r="S320" s="368"/>
      <c r="T320" s="368" t="s">
        <v>61</v>
      </c>
      <c r="U320" s="368" t="s">
        <v>240</v>
      </c>
      <c r="V320" s="368" t="s">
        <v>302</v>
      </c>
    </row>
    <row r="321" spans="1:22" outlineLevel="1">
      <c r="A321" s="377" t="s">
        <v>202</v>
      </c>
      <c r="B321" s="368" t="s">
        <v>1765</v>
      </c>
      <c r="C321" s="378">
        <v>43700</v>
      </c>
      <c r="D321" s="368" t="s">
        <v>1940</v>
      </c>
      <c r="E321" s="369" t="s">
        <v>1941</v>
      </c>
      <c r="F321" s="370">
        <v>76932</v>
      </c>
      <c r="G321" s="371">
        <v>2.79</v>
      </c>
      <c r="H321" s="368">
        <v>3.41</v>
      </c>
      <c r="I321" s="368" t="s">
        <v>10</v>
      </c>
      <c r="J321" s="379">
        <f t="shared" si="15"/>
        <v>3.41</v>
      </c>
      <c r="K321" s="380" t="s">
        <v>394</v>
      </c>
      <c r="L321" s="381" t="s">
        <v>445</v>
      </c>
      <c r="M321" s="381" t="s">
        <v>259</v>
      </c>
      <c r="N321" s="381" t="s">
        <v>1044</v>
      </c>
      <c r="O321" s="381"/>
      <c r="P321" s="381" t="s">
        <v>61</v>
      </c>
      <c r="Q321" s="381" t="s">
        <v>240</v>
      </c>
      <c r="R321" s="381" t="s">
        <v>302</v>
      </c>
      <c r="S321" s="368"/>
      <c r="T321" s="368" t="s">
        <v>61</v>
      </c>
      <c r="U321" s="368" t="s">
        <v>240</v>
      </c>
      <c r="V321" s="368" t="s">
        <v>302</v>
      </c>
    </row>
    <row r="322" spans="1:22" outlineLevel="1">
      <c r="A322" s="377" t="s">
        <v>202</v>
      </c>
      <c r="B322" s="368" t="s">
        <v>1765</v>
      </c>
      <c r="C322" s="378">
        <v>43705</v>
      </c>
      <c r="D322" s="368" t="s">
        <v>1942</v>
      </c>
      <c r="E322" s="369" t="s">
        <v>1943</v>
      </c>
      <c r="F322" s="370">
        <v>76932</v>
      </c>
      <c r="G322" s="371">
        <v>0.19</v>
      </c>
      <c r="H322" s="368">
        <v>0.23</v>
      </c>
      <c r="I322" s="368" t="s">
        <v>10</v>
      </c>
      <c r="J322" s="379">
        <f t="shared" si="15"/>
        <v>0.23</v>
      </c>
      <c r="K322" s="380" t="s">
        <v>394</v>
      </c>
      <c r="L322" s="381" t="s">
        <v>445</v>
      </c>
      <c r="M322" s="381" t="s">
        <v>259</v>
      </c>
      <c r="N322" s="381" t="s">
        <v>1044</v>
      </c>
      <c r="O322" s="381"/>
      <c r="P322" s="381" t="s">
        <v>61</v>
      </c>
      <c r="Q322" s="381" t="s">
        <v>240</v>
      </c>
      <c r="R322" s="381" t="s">
        <v>302</v>
      </c>
      <c r="S322" s="368"/>
      <c r="T322" s="368" t="s">
        <v>61</v>
      </c>
      <c r="U322" s="368" t="s">
        <v>240</v>
      </c>
      <c r="V322" s="368" t="s">
        <v>302</v>
      </c>
    </row>
    <row r="323" spans="1:22" outlineLevel="1">
      <c r="A323" s="377" t="s">
        <v>202</v>
      </c>
      <c r="B323" s="368" t="s">
        <v>1505</v>
      </c>
      <c r="C323" s="378">
        <v>43734</v>
      </c>
      <c r="D323" s="368" t="s">
        <v>1599</v>
      </c>
      <c r="E323" s="369" t="s">
        <v>1600</v>
      </c>
      <c r="F323" s="370">
        <v>77221</v>
      </c>
      <c r="G323" s="371">
        <v>106.04</v>
      </c>
      <c r="H323" s="368">
        <v>128.96</v>
      </c>
      <c r="I323" s="368" t="s">
        <v>10</v>
      </c>
      <c r="J323" s="379">
        <f t="shared" si="15"/>
        <v>128.96</v>
      </c>
      <c r="K323" s="380" t="s">
        <v>387</v>
      </c>
      <c r="L323" s="381" t="s">
        <v>445</v>
      </c>
      <c r="M323" s="381" t="s">
        <v>259</v>
      </c>
      <c r="N323" s="381" t="s">
        <v>1044</v>
      </c>
      <c r="O323" s="381"/>
      <c r="P323" s="381" t="s">
        <v>61</v>
      </c>
      <c r="Q323" s="381" t="s">
        <v>240</v>
      </c>
      <c r="R323" s="381" t="s">
        <v>302</v>
      </c>
      <c r="S323" s="368"/>
      <c r="T323" s="368" t="s">
        <v>61</v>
      </c>
      <c r="U323" s="368" t="s">
        <v>240</v>
      </c>
      <c r="V323" s="368" t="s">
        <v>302</v>
      </c>
    </row>
    <row r="324" spans="1:22" outlineLevel="1">
      <c r="A324" s="377" t="s">
        <v>202</v>
      </c>
      <c r="B324" s="368" t="s">
        <v>1505</v>
      </c>
      <c r="C324" s="378">
        <v>43734</v>
      </c>
      <c r="D324" s="368" t="s">
        <v>1601</v>
      </c>
      <c r="E324" s="369" t="s">
        <v>1602</v>
      </c>
      <c r="F324" s="370">
        <v>77221</v>
      </c>
      <c r="G324" s="371">
        <v>17.04</v>
      </c>
      <c r="H324" s="368">
        <v>20.72</v>
      </c>
      <c r="I324" s="368" t="s">
        <v>10</v>
      </c>
      <c r="J324" s="379">
        <f t="shared" si="15"/>
        <v>20.72</v>
      </c>
      <c r="K324" s="380" t="s">
        <v>387</v>
      </c>
      <c r="L324" s="381" t="s">
        <v>445</v>
      </c>
      <c r="M324" s="381" t="s">
        <v>259</v>
      </c>
      <c r="N324" s="381" t="s">
        <v>1044</v>
      </c>
      <c r="O324" s="381"/>
      <c r="P324" s="381" t="s">
        <v>61</v>
      </c>
      <c r="Q324" s="381" t="s">
        <v>240</v>
      </c>
      <c r="R324" s="381" t="s">
        <v>302</v>
      </c>
      <c r="S324" s="368"/>
      <c r="T324" s="368" t="s">
        <v>61</v>
      </c>
      <c r="U324" s="368" t="s">
        <v>240</v>
      </c>
      <c r="V324" s="368" t="s">
        <v>302</v>
      </c>
    </row>
    <row r="325" spans="1:22" outlineLevel="1">
      <c r="A325" s="377" t="s">
        <v>202</v>
      </c>
      <c r="B325" s="368" t="s">
        <v>1505</v>
      </c>
      <c r="C325" s="378">
        <v>43734</v>
      </c>
      <c r="D325" s="368" t="s">
        <v>1603</v>
      </c>
      <c r="E325" s="369" t="s">
        <v>1604</v>
      </c>
      <c r="F325" s="370">
        <v>77221</v>
      </c>
      <c r="G325" s="371">
        <v>16.829999999999998</v>
      </c>
      <c r="H325" s="368">
        <v>20.47</v>
      </c>
      <c r="I325" s="368" t="s">
        <v>10</v>
      </c>
      <c r="J325" s="379">
        <f t="shared" si="15"/>
        <v>20.47</v>
      </c>
      <c r="K325" s="380" t="s">
        <v>391</v>
      </c>
      <c r="L325" s="381" t="s">
        <v>445</v>
      </c>
      <c r="M325" s="381" t="s">
        <v>259</v>
      </c>
      <c r="N325" s="381" t="s">
        <v>1044</v>
      </c>
      <c r="O325" s="381"/>
      <c r="P325" s="381" t="s">
        <v>61</v>
      </c>
      <c r="Q325" s="381" t="s">
        <v>240</v>
      </c>
      <c r="R325" s="381" t="s">
        <v>302</v>
      </c>
      <c r="S325" s="368"/>
      <c r="T325" s="368" t="s">
        <v>61</v>
      </c>
      <c r="U325" s="368" t="s">
        <v>240</v>
      </c>
      <c r="V325" s="368" t="s">
        <v>302</v>
      </c>
    </row>
    <row r="326" spans="1:22" outlineLevel="1">
      <c r="A326" s="377" t="s">
        <v>202</v>
      </c>
      <c r="B326" s="368" t="s">
        <v>1505</v>
      </c>
      <c r="C326" s="378">
        <v>43734</v>
      </c>
      <c r="D326" s="368" t="s">
        <v>1605</v>
      </c>
      <c r="E326" s="369" t="s">
        <v>1606</v>
      </c>
      <c r="F326" s="370">
        <v>77221</v>
      </c>
      <c r="G326" s="371">
        <v>2.8</v>
      </c>
      <c r="H326" s="368">
        <v>3.41</v>
      </c>
      <c r="I326" s="368" t="s">
        <v>10</v>
      </c>
      <c r="J326" s="379">
        <f t="shared" si="15"/>
        <v>3.41</v>
      </c>
      <c r="K326" s="380" t="s">
        <v>394</v>
      </c>
      <c r="L326" s="381" t="s">
        <v>445</v>
      </c>
      <c r="M326" s="381" t="s">
        <v>259</v>
      </c>
      <c r="N326" s="381" t="s">
        <v>1044</v>
      </c>
      <c r="O326" s="381"/>
      <c r="P326" s="381" t="s">
        <v>61</v>
      </c>
      <c r="Q326" s="381" t="s">
        <v>240</v>
      </c>
      <c r="R326" s="381" t="s">
        <v>302</v>
      </c>
      <c r="S326" s="368"/>
      <c r="T326" s="368" t="s">
        <v>61</v>
      </c>
      <c r="U326" s="368" t="s">
        <v>240</v>
      </c>
      <c r="V326" s="368" t="s">
        <v>302</v>
      </c>
    </row>
    <row r="327" spans="1:22">
      <c r="A327" s="456" t="s">
        <v>301</v>
      </c>
      <c r="B327" s="456"/>
      <c r="C327" s="456"/>
      <c r="D327" s="456"/>
      <c r="E327" s="457"/>
      <c r="F327" s="458"/>
      <c r="G327" s="459">
        <f>SUM(G313:G326)</f>
        <v>421.48</v>
      </c>
      <c r="H327" s="460">
        <f>SUM(H313:H326)</f>
        <v>520.74</v>
      </c>
      <c r="I327" s="456"/>
      <c r="J327" s="460">
        <f>SUM(J313:J326)</f>
        <v>520.74</v>
      </c>
      <c r="K327" s="456"/>
      <c r="L327" s="456"/>
      <c r="M327" s="456"/>
      <c r="N327" s="456"/>
      <c r="O327" s="456"/>
      <c r="P327" s="456"/>
      <c r="Q327" s="456"/>
      <c r="R327" s="456"/>
      <c r="S327" s="368"/>
      <c r="T327" s="368"/>
      <c r="U327" s="368"/>
      <c r="V327" s="368"/>
    </row>
    <row r="328" spans="1:22" outlineLevel="1">
      <c r="A328" s="377" t="s">
        <v>203</v>
      </c>
      <c r="B328" s="368" t="s">
        <v>1504</v>
      </c>
      <c r="C328" s="378">
        <v>43672</v>
      </c>
      <c r="D328" s="368" t="s">
        <v>1870</v>
      </c>
      <c r="E328" s="369" t="s">
        <v>1944</v>
      </c>
      <c r="F328" s="370">
        <v>76652</v>
      </c>
      <c r="G328" s="371">
        <v>413.44</v>
      </c>
      <c r="H328" s="368">
        <v>525.04</v>
      </c>
      <c r="I328" s="368" t="s">
        <v>10</v>
      </c>
      <c r="J328" s="379">
        <f t="shared" ref="J328:J339" si="16">H328</f>
        <v>525.04</v>
      </c>
      <c r="K328" s="380" t="s">
        <v>387</v>
      </c>
      <c r="L328" s="381" t="s">
        <v>307</v>
      </c>
      <c r="M328" s="381" t="s">
        <v>259</v>
      </c>
      <c r="N328" s="381" t="s">
        <v>429</v>
      </c>
      <c r="O328" s="381"/>
      <c r="P328" s="381" t="s">
        <v>61</v>
      </c>
      <c r="Q328" s="381" t="s">
        <v>240</v>
      </c>
      <c r="R328" s="381" t="s">
        <v>302</v>
      </c>
      <c r="S328" s="368"/>
      <c r="T328" s="368" t="s">
        <v>61</v>
      </c>
      <c r="U328" s="368" t="s">
        <v>240</v>
      </c>
      <c r="V328" s="368" t="s">
        <v>302</v>
      </c>
    </row>
    <row r="329" spans="1:22" outlineLevel="1">
      <c r="A329" s="377" t="s">
        <v>203</v>
      </c>
      <c r="B329" s="368" t="s">
        <v>1504</v>
      </c>
      <c r="C329" s="378">
        <v>43672</v>
      </c>
      <c r="D329" s="368" t="s">
        <v>1872</v>
      </c>
      <c r="E329" s="369" t="s">
        <v>1945</v>
      </c>
      <c r="F329" s="370">
        <v>76652</v>
      </c>
      <c r="G329" s="371">
        <v>56.92</v>
      </c>
      <c r="H329" s="368">
        <v>72.28</v>
      </c>
      <c r="I329" s="368" t="s">
        <v>10</v>
      </c>
      <c r="J329" s="379">
        <f t="shared" si="16"/>
        <v>72.28</v>
      </c>
      <c r="K329" s="380" t="s">
        <v>391</v>
      </c>
      <c r="L329" s="381" t="s">
        <v>307</v>
      </c>
      <c r="M329" s="381" t="s">
        <v>259</v>
      </c>
      <c r="N329" s="381" t="s">
        <v>429</v>
      </c>
      <c r="O329" s="381"/>
      <c r="P329" s="381" t="s">
        <v>61</v>
      </c>
      <c r="Q329" s="381" t="s">
        <v>240</v>
      </c>
      <c r="R329" s="381" t="s">
        <v>302</v>
      </c>
      <c r="S329" s="368"/>
      <c r="T329" s="368" t="s">
        <v>61</v>
      </c>
      <c r="U329" s="368" t="s">
        <v>240</v>
      </c>
      <c r="V329" s="368" t="s">
        <v>302</v>
      </c>
    </row>
    <row r="330" spans="1:22" outlineLevel="1">
      <c r="A330" s="377" t="s">
        <v>203</v>
      </c>
      <c r="B330" s="368" t="s">
        <v>1504</v>
      </c>
      <c r="C330" s="378">
        <v>43672</v>
      </c>
      <c r="D330" s="368" t="s">
        <v>1808</v>
      </c>
      <c r="E330" s="369" t="s">
        <v>431</v>
      </c>
      <c r="F330" s="370">
        <v>76652</v>
      </c>
      <c r="G330" s="371">
        <v>0.63</v>
      </c>
      <c r="H330" s="368">
        <v>0.8</v>
      </c>
      <c r="I330" s="368" t="s">
        <v>10</v>
      </c>
      <c r="J330" s="379">
        <f t="shared" si="16"/>
        <v>0.8</v>
      </c>
      <c r="K330" s="380" t="s">
        <v>394</v>
      </c>
      <c r="L330" s="381" t="s">
        <v>307</v>
      </c>
      <c r="M330" s="381" t="s">
        <v>259</v>
      </c>
      <c r="N330" s="381" t="s">
        <v>429</v>
      </c>
      <c r="O330" s="381"/>
      <c r="P330" s="381" t="s">
        <v>61</v>
      </c>
      <c r="Q330" s="381" t="s">
        <v>240</v>
      </c>
      <c r="R330" s="381" t="s">
        <v>302</v>
      </c>
      <c r="S330" s="368"/>
      <c r="T330" s="368" t="s">
        <v>61</v>
      </c>
      <c r="U330" s="368" t="s">
        <v>240</v>
      </c>
      <c r="V330" s="368" t="s">
        <v>302</v>
      </c>
    </row>
    <row r="331" spans="1:22" outlineLevel="1">
      <c r="A331" s="377" t="s">
        <v>203</v>
      </c>
      <c r="B331" s="368" t="s">
        <v>1504</v>
      </c>
      <c r="C331" s="378">
        <v>43672</v>
      </c>
      <c r="D331" s="368" t="s">
        <v>1874</v>
      </c>
      <c r="E331" s="369" t="s">
        <v>1946</v>
      </c>
      <c r="F331" s="370">
        <v>76652</v>
      </c>
      <c r="G331" s="371">
        <v>9.49</v>
      </c>
      <c r="H331" s="368">
        <v>12.05</v>
      </c>
      <c r="I331" s="368" t="s">
        <v>10</v>
      </c>
      <c r="J331" s="379">
        <f t="shared" si="16"/>
        <v>12.05</v>
      </c>
      <c r="K331" s="380" t="s">
        <v>394</v>
      </c>
      <c r="L331" s="381" t="s">
        <v>307</v>
      </c>
      <c r="M331" s="381" t="s">
        <v>259</v>
      </c>
      <c r="N331" s="381" t="s">
        <v>429</v>
      </c>
      <c r="O331" s="381"/>
      <c r="P331" s="381" t="s">
        <v>61</v>
      </c>
      <c r="Q331" s="381" t="s">
        <v>240</v>
      </c>
      <c r="R331" s="381" t="s">
        <v>302</v>
      </c>
      <c r="S331" s="368"/>
      <c r="T331" s="368" t="s">
        <v>61</v>
      </c>
      <c r="U331" s="368" t="s">
        <v>240</v>
      </c>
      <c r="V331" s="368" t="s">
        <v>302</v>
      </c>
    </row>
    <row r="332" spans="1:22" outlineLevel="1">
      <c r="A332" s="377" t="s">
        <v>203</v>
      </c>
      <c r="B332" s="368" t="s">
        <v>1765</v>
      </c>
      <c r="C332" s="378">
        <v>43703</v>
      </c>
      <c r="D332" s="368" t="s">
        <v>1875</v>
      </c>
      <c r="E332" s="369" t="s">
        <v>1947</v>
      </c>
      <c r="F332" s="370">
        <v>76927</v>
      </c>
      <c r="G332" s="371">
        <v>338.54</v>
      </c>
      <c r="H332" s="368">
        <v>413.63</v>
      </c>
      <c r="I332" s="368" t="s">
        <v>10</v>
      </c>
      <c r="J332" s="379">
        <f t="shared" si="16"/>
        <v>413.63</v>
      </c>
      <c r="K332" s="380" t="s">
        <v>387</v>
      </c>
      <c r="L332" s="381" t="s">
        <v>307</v>
      </c>
      <c r="M332" s="381" t="s">
        <v>259</v>
      </c>
      <c r="N332" s="381" t="s">
        <v>429</v>
      </c>
      <c r="O332" s="381"/>
      <c r="P332" s="381" t="s">
        <v>61</v>
      </c>
      <c r="Q332" s="381" t="s">
        <v>240</v>
      </c>
      <c r="R332" s="381" t="s">
        <v>302</v>
      </c>
      <c r="S332" s="368"/>
      <c r="T332" s="368" t="s">
        <v>61</v>
      </c>
      <c r="U332" s="368" t="s">
        <v>240</v>
      </c>
      <c r="V332" s="368" t="s">
        <v>302</v>
      </c>
    </row>
    <row r="333" spans="1:22" outlineLevel="1">
      <c r="A333" s="377" t="s">
        <v>203</v>
      </c>
      <c r="B333" s="368" t="s">
        <v>1765</v>
      </c>
      <c r="C333" s="378">
        <v>43703</v>
      </c>
      <c r="D333" s="368" t="s">
        <v>1877</v>
      </c>
      <c r="E333" s="369" t="s">
        <v>1948</v>
      </c>
      <c r="F333" s="370">
        <v>76927</v>
      </c>
      <c r="G333" s="371">
        <v>47.32</v>
      </c>
      <c r="H333" s="368">
        <v>57.82</v>
      </c>
      <c r="I333" s="368" t="s">
        <v>10</v>
      </c>
      <c r="J333" s="379">
        <f t="shared" si="16"/>
        <v>57.82</v>
      </c>
      <c r="K333" s="380" t="s">
        <v>391</v>
      </c>
      <c r="L333" s="381" t="s">
        <v>307</v>
      </c>
      <c r="M333" s="381" t="s">
        <v>259</v>
      </c>
      <c r="N333" s="381" t="s">
        <v>429</v>
      </c>
      <c r="O333" s="381"/>
      <c r="P333" s="381" t="s">
        <v>61</v>
      </c>
      <c r="Q333" s="381" t="s">
        <v>240</v>
      </c>
      <c r="R333" s="381" t="s">
        <v>302</v>
      </c>
      <c r="S333" s="368"/>
      <c r="T333" s="368" t="s">
        <v>61</v>
      </c>
      <c r="U333" s="368" t="s">
        <v>240</v>
      </c>
      <c r="V333" s="368" t="s">
        <v>302</v>
      </c>
    </row>
    <row r="334" spans="1:22" outlineLevel="1">
      <c r="A334" s="377" t="s">
        <v>203</v>
      </c>
      <c r="B334" s="368" t="s">
        <v>1765</v>
      </c>
      <c r="C334" s="378">
        <v>43703</v>
      </c>
      <c r="D334" s="368" t="s">
        <v>1879</v>
      </c>
      <c r="E334" s="369" t="s">
        <v>1949</v>
      </c>
      <c r="F334" s="370">
        <v>76927</v>
      </c>
      <c r="G334" s="371">
        <v>7.89</v>
      </c>
      <c r="H334" s="368">
        <v>9.64</v>
      </c>
      <c r="I334" s="368" t="s">
        <v>10</v>
      </c>
      <c r="J334" s="379">
        <f t="shared" si="16"/>
        <v>9.64</v>
      </c>
      <c r="K334" s="380" t="s">
        <v>394</v>
      </c>
      <c r="L334" s="381" t="s">
        <v>307</v>
      </c>
      <c r="M334" s="381" t="s">
        <v>259</v>
      </c>
      <c r="N334" s="381" t="s">
        <v>429</v>
      </c>
      <c r="O334" s="381"/>
      <c r="P334" s="381" t="s">
        <v>61</v>
      </c>
      <c r="Q334" s="381" t="s">
        <v>240</v>
      </c>
      <c r="R334" s="381" t="s">
        <v>302</v>
      </c>
      <c r="S334" s="368"/>
      <c r="T334" s="368" t="s">
        <v>61</v>
      </c>
      <c r="U334" s="368" t="s">
        <v>240</v>
      </c>
      <c r="V334" s="368" t="s">
        <v>302</v>
      </c>
    </row>
    <row r="335" spans="1:22" outlineLevel="1">
      <c r="A335" s="377" t="s">
        <v>203</v>
      </c>
      <c r="B335" s="368" t="s">
        <v>1765</v>
      </c>
      <c r="C335" s="378">
        <v>43705</v>
      </c>
      <c r="D335" s="368" t="s">
        <v>1840</v>
      </c>
      <c r="E335" s="369" t="s">
        <v>1950</v>
      </c>
      <c r="F335" s="370">
        <v>76927</v>
      </c>
      <c r="G335" s="371">
        <v>0.52</v>
      </c>
      <c r="H335" s="368">
        <v>0.64</v>
      </c>
      <c r="I335" s="368" t="s">
        <v>10</v>
      </c>
      <c r="J335" s="379">
        <f t="shared" si="16"/>
        <v>0.64</v>
      </c>
      <c r="K335" s="380" t="s">
        <v>394</v>
      </c>
      <c r="L335" s="381" t="s">
        <v>307</v>
      </c>
      <c r="M335" s="381" t="s">
        <v>259</v>
      </c>
      <c r="N335" s="381" t="s">
        <v>429</v>
      </c>
      <c r="O335" s="381"/>
      <c r="P335" s="381" t="s">
        <v>61</v>
      </c>
      <c r="Q335" s="381" t="s">
        <v>240</v>
      </c>
      <c r="R335" s="381" t="s">
        <v>302</v>
      </c>
      <c r="S335" s="368"/>
      <c r="T335" s="368" t="s">
        <v>61</v>
      </c>
      <c r="U335" s="368" t="s">
        <v>240</v>
      </c>
      <c r="V335" s="368" t="s">
        <v>302</v>
      </c>
    </row>
    <row r="336" spans="1:22" outlineLevel="1">
      <c r="A336" s="377" t="s">
        <v>203</v>
      </c>
      <c r="B336" s="368" t="s">
        <v>1505</v>
      </c>
      <c r="C336" s="378">
        <v>43733</v>
      </c>
      <c r="D336" s="368" t="s">
        <v>1583</v>
      </c>
      <c r="E336" s="369" t="s">
        <v>1607</v>
      </c>
      <c r="F336" s="370">
        <v>77220</v>
      </c>
      <c r="G336" s="371">
        <v>86.67</v>
      </c>
      <c r="H336" s="368">
        <v>105.41</v>
      </c>
      <c r="I336" s="368" t="s">
        <v>10</v>
      </c>
      <c r="J336" s="379">
        <f t="shared" si="16"/>
        <v>105.41</v>
      </c>
      <c r="K336" s="380" t="s">
        <v>387</v>
      </c>
      <c r="L336" s="381" t="s">
        <v>307</v>
      </c>
      <c r="M336" s="381" t="s">
        <v>259</v>
      </c>
      <c r="N336" s="381" t="s">
        <v>429</v>
      </c>
      <c r="O336" s="381"/>
      <c r="P336" s="381" t="s">
        <v>61</v>
      </c>
      <c r="Q336" s="381" t="s">
        <v>240</v>
      </c>
      <c r="R336" s="381" t="s">
        <v>302</v>
      </c>
      <c r="S336" s="368"/>
      <c r="T336" s="368" t="s">
        <v>61</v>
      </c>
      <c r="U336" s="368" t="s">
        <v>240</v>
      </c>
      <c r="V336" s="368" t="s">
        <v>302</v>
      </c>
    </row>
    <row r="337" spans="1:22" outlineLevel="1">
      <c r="A337" s="377" t="s">
        <v>203</v>
      </c>
      <c r="B337" s="368" t="s">
        <v>1505</v>
      </c>
      <c r="C337" s="378">
        <v>43734</v>
      </c>
      <c r="D337" s="368" t="s">
        <v>1584</v>
      </c>
      <c r="E337" s="369" t="s">
        <v>1608</v>
      </c>
      <c r="F337" s="370">
        <v>77220</v>
      </c>
      <c r="G337" s="371">
        <v>11.89</v>
      </c>
      <c r="H337" s="368">
        <v>14.46</v>
      </c>
      <c r="I337" s="368" t="s">
        <v>10</v>
      </c>
      <c r="J337" s="379">
        <f t="shared" si="16"/>
        <v>14.46</v>
      </c>
      <c r="K337" s="380" t="s">
        <v>391</v>
      </c>
      <c r="L337" s="381" t="s">
        <v>307</v>
      </c>
      <c r="M337" s="381" t="s">
        <v>259</v>
      </c>
      <c r="N337" s="381" t="s">
        <v>429</v>
      </c>
      <c r="O337" s="381"/>
      <c r="P337" s="381" t="s">
        <v>61</v>
      </c>
      <c r="Q337" s="381" t="s">
        <v>240</v>
      </c>
      <c r="R337" s="381" t="s">
        <v>302</v>
      </c>
      <c r="S337" s="368"/>
      <c r="T337" s="368" t="s">
        <v>61</v>
      </c>
      <c r="U337" s="368" t="s">
        <v>240</v>
      </c>
      <c r="V337" s="368" t="s">
        <v>302</v>
      </c>
    </row>
    <row r="338" spans="1:22" outlineLevel="1">
      <c r="A338" s="377" t="s">
        <v>203</v>
      </c>
      <c r="B338" s="368" t="s">
        <v>1505</v>
      </c>
      <c r="C338" s="378">
        <v>43734</v>
      </c>
      <c r="D338" s="368" t="s">
        <v>1586</v>
      </c>
      <c r="E338" s="369" t="s">
        <v>1609</v>
      </c>
      <c r="F338" s="370">
        <v>77220</v>
      </c>
      <c r="G338" s="371">
        <v>1.99</v>
      </c>
      <c r="H338" s="368">
        <v>2.42</v>
      </c>
      <c r="I338" s="368" t="s">
        <v>10</v>
      </c>
      <c r="J338" s="379">
        <f t="shared" si="16"/>
        <v>2.42</v>
      </c>
      <c r="K338" s="380" t="s">
        <v>394</v>
      </c>
      <c r="L338" s="381" t="s">
        <v>307</v>
      </c>
      <c r="M338" s="381" t="s">
        <v>259</v>
      </c>
      <c r="N338" s="381" t="s">
        <v>429</v>
      </c>
      <c r="O338" s="381"/>
      <c r="P338" s="381" t="s">
        <v>61</v>
      </c>
      <c r="Q338" s="381" t="s">
        <v>240</v>
      </c>
      <c r="R338" s="381" t="s">
        <v>302</v>
      </c>
      <c r="S338" s="368"/>
      <c r="T338" s="368" t="s">
        <v>61</v>
      </c>
      <c r="U338" s="368" t="s">
        <v>240</v>
      </c>
      <c r="V338" s="368" t="s">
        <v>302</v>
      </c>
    </row>
    <row r="339" spans="1:22" outlineLevel="1">
      <c r="A339" s="377" t="s">
        <v>203</v>
      </c>
      <c r="B339" s="368" t="s">
        <v>1505</v>
      </c>
      <c r="C339" s="378">
        <v>43734</v>
      </c>
      <c r="D339" s="368" t="s">
        <v>1588</v>
      </c>
      <c r="E339" s="369" t="s">
        <v>1610</v>
      </c>
      <c r="F339" s="370">
        <v>77220</v>
      </c>
      <c r="G339" s="371">
        <v>0.13</v>
      </c>
      <c r="H339" s="368">
        <v>0.16</v>
      </c>
      <c r="I339" s="368" t="s">
        <v>10</v>
      </c>
      <c r="J339" s="379">
        <f t="shared" si="16"/>
        <v>0.16</v>
      </c>
      <c r="K339" s="380" t="s">
        <v>394</v>
      </c>
      <c r="L339" s="381" t="s">
        <v>307</v>
      </c>
      <c r="M339" s="381" t="s">
        <v>259</v>
      </c>
      <c r="N339" s="381" t="s">
        <v>429</v>
      </c>
      <c r="O339" s="381"/>
      <c r="P339" s="381" t="s">
        <v>61</v>
      </c>
      <c r="Q339" s="381" t="s">
        <v>240</v>
      </c>
      <c r="R339" s="381" t="s">
        <v>302</v>
      </c>
      <c r="S339" s="368"/>
      <c r="T339" s="368" t="s">
        <v>61</v>
      </c>
      <c r="U339" s="368" t="s">
        <v>240</v>
      </c>
      <c r="V339" s="368" t="s">
        <v>302</v>
      </c>
    </row>
    <row r="340" spans="1:22">
      <c r="A340" s="456" t="s">
        <v>301</v>
      </c>
      <c r="B340" s="456"/>
      <c r="C340" s="456"/>
      <c r="D340" s="456"/>
      <c r="E340" s="457"/>
      <c r="F340" s="458"/>
      <c r="G340" s="459">
        <f>SUM(G328:G339)</f>
        <v>975.43</v>
      </c>
      <c r="H340" s="460">
        <f>SUM(H328:H339)</f>
        <v>1214.3500000000004</v>
      </c>
      <c r="I340" s="456"/>
      <c r="J340" s="460">
        <f>SUM(J328:J339)</f>
        <v>1214.3500000000004</v>
      </c>
      <c r="K340" s="456"/>
      <c r="L340" s="456"/>
      <c r="M340" s="456"/>
      <c r="N340" s="456"/>
      <c r="O340" s="456"/>
      <c r="P340" s="456"/>
      <c r="Q340" s="456"/>
      <c r="R340" s="456"/>
      <c r="S340" s="368"/>
      <c r="T340" s="368"/>
      <c r="U340" s="368"/>
      <c r="V340" s="368"/>
    </row>
    <row r="341" spans="1:22" outlineLevel="1">
      <c r="A341" s="377" t="s">
        <v>204</v>
      </c>
      <c r="B341" s="368" t="s">
        <v>1504</v>
      </c>
      <c r="C341" s="378">
        <v>43672</v>
      </c>
      <c r="D341" s="368" t="s">
        <v>1870</v>
      </c>
      <c r="E341" s="369" t="s">
        <v>1951</v>
      </c>
      <c r="F341" s="370">
        <v>76652</v>
      </c>
      <c r="G341" s="371">
        <v>350.44</v>
      </c>
      <c r="H341" s="368">
        <v>445.03</v>
      </c>
      <c r="I341" s="368" t="s">
        <v>10</v>
      </c>
      <c r="J341" s="379">
        <f t="shared" ref="J341:J352" si="17">H341</f>
        <v>445.03</v>
      </c>
      <c r="K341" s="380" t="s">
        <v>387</v>
      </c>
      <c r="L341" s="381" t="s">
        <v>307</v>
      </c>
      <c r="M341" s="381" t="s">
        <v>259</v>
      </c>
      <c r="N341" s="381" t="s">
        <v>434</v>
      </c>
      <c r="O341" s="381"/>
      <c r="P341" s="381" t="s">
        <v>61</v>
      </c>
      <c r="Q341" s="381" t="s">
        <v>240</v>
      </c>
      <c r="R341" s="381" t="s">
        <v>302</v>
      </c>
      <c r="S341" s="368"/>
      <c r="T341" s="368" t="s">
        <v>61</v>
      </c>
      <c r="U341" s="368" t="s">
        <v>240</v>
      </c>
      <c r="V341" s="368" t="s">
        <v>302</v>
      </c>
    </row>
    <row r="342" spans="1:22" outlineLevel="1">
      <c r="A342" s="377" t="s">
        <v>204</v>
      </c>
      <c r="B342" s="368" t="s">
        <v>1504</v>
      </c>
      <c r="C342" s="378">
        <v>43672</v>
      </c>
      <c r="D342" s="368" t="s">
        <v>1872</v>
      </c>
      <c r="E342" s="369" t="s">
        <v>1952</v>
      </c>
      <c r="F342" s="370">
        <v>76652</v>
      </c>
      <c r="G342" s="371">
        <v>47.82</v>
      </c>
      <c r="H342" s="368">
        <v>60.73</v>
      </c>
      <c r="I342" s="368" t="s">
        <v>10</v>
      </c>
      <c r="J342" s="379">
        <f t="shared" si="17"/>
        <v>60.73</v>
      </c>
      <c r="K342" s="380" t="s">
        <v>391</v>
      </c>
      <c r="L342" s="381" t="s">
        <v>307</v>
      </c>
      <c r="M342" s="381" t="s">
        <v>259</v>
      </c>
      <c r="N342" s="381" t="s">
        <v>434</v>
      </c>
      <c r="O342" s="381"/>
      <c r="P342" s="381" t="s">
        <v>61</v>
      </c>
      <c r="Q342" s="381" t="s">
        <v>240</v>
      </c>
      <c r="R342" s="381" t="s">
        <v>302</v>
      </c>
      <c r="S342" s="368"/>
      <c r="T342" s="368" t="s">
        <v>61</v>
      </c>
      <c r="U342" s="368" t="s">
        <v>240</v>
      </c>
      <c r="V342" s="368" t="s">
        <v>302</v>
      </c>
    </row>
    <row r="343" spans="1:22" outlineLevel="1">
      <c r="A343" s="377" t="s">
        <v>204</v>
      </c>
      <c r="B343" s="368" t="s">
        <v>1504</v>
      </c>
      <c r="C343" s="378">
        <v>43672</v>
      </c>
      <c r="D343" s="368" t="s">
        <v>1874</v>
      </c>
      <c r="E343" s="369" t="s">
        <v>1953</v>
      </c>
      <c r="F343" s="370">
        <v>76652</v>
      </c>
      <c r="G343" s="371">
        <v>7.97</v>
      </c>
      <c r="H343" s="368">
        <v>10.119999999999999</v>
      </c>
      <c r="I343" s="368" t="s">
        <v>10</v>
      </c>
      <c r="J343" s="379">
        <f t="shared" si="17"/>
        <v>10.119999999999999</v>
      </c>
      <c r="K343" s="380" t="s">
        <v>394</v>
      </c>
      <c r="L343" s="381" t="s">
        <v>307</v>
      </c>
      <c r="M343" s="381" t="s">
        <v>259</v>
      </c>
      <c r="N343" s="381" t="s">
        <v>434</v>
      </c>
      <c r="O343" s="381"/>
      <c r="P343" s="381" t="s">
        <v>61</v>
      </c>
      <c r="Q343" s="381" t="s">
        <v>240</v>
      </c>
      <c r="R343" s="381" t="s">
        <v>302</v>
      </c>
      <c r="S343" s="368"/>
      <c r="T343" s="368" t="s">
        <v>61</v>
      </c>
      <c r="U343" s="368" t="s">
        <v>240</v>
      </c>
      <c r="V343" s="368" t="s">
        <v>302</v>
      </c>
    </row>
    <row r="344" spans="1:22" outlineLevel="1">
      <c r="A344" s="377" t="s">
        <v>204</v>
      </c>
      <c r="B344" s="368" t="s">
        <v>1504</v>
      </c>
      <c r="C344" s="378">
        <v>43672</v>
      </c>
      <c r="D344" s="368" t="s">
        <v>1808</v>
      </c>
      <c r="E344" s="369" t="s">
        <v>436</v>
      </c>
      <c r="F344" s="370">
        <v>76652</v>
      </c>
      <c r="G344" s="371">
        <v>0.53</v>
      </c>
      <c r="H344" s="368">
        <v>0.67</v>
      </c>
      <c r="I344" s="368" t="s">
        <v>10</v>
      </c>
      <c r="J344" s="379">
        <f t="shared" si="17"/>
        <v>0.67</v>
      </c>
      <c r="K344" s="380" t="s">
        <v>394</v>
      </c>
      <c r="L344" s="381" t="s">
        <v>307</v>
      </c>
      <c r="M344" s="381" t="s">
        <v>259</v>
      </c>
      <c r="N344" s="381" t="s">
        <v>434</v>
      </c>
      <c r="O344" s="381"/>
      <c r="P344" s="381" t="s">
        <v>61</v>
      </c>
      <c r="Q344" s="381" t="s">
        <v>240</v>
      </c>
      <c r="R344" s="381" t="s">
        <v>302</v>
      </c>
      <c r="S344" s="368"/>
      <c r="T344" s="368" t="s">
        <v>61</v>
      </c>
      <c r="U344" s="368" t="s">
        <v>240</v>
      </c>
      <c r="V344" s="368" t="s">
        <v>302</v>
      </c>
    </row>
    <row r="345" spans="1:22" outlineLevel="1">
      <c r="A345" s="377" t="s">
        <v>204</v>
      </c>
      <c r="B345" s="368" t="s">
        <v>1765</v>
      </c>
      <c r="C345" s="378">
        <v>43703</v>
      </c>
      <c r="D345" s="368" t="s">
        <v>1875</v>
      </c>
      <c r="E345" s="369" t="s">
        <v>1954</v>
      </c>
      <c r="F345" s="370">
        <v>76927</v>
      </c>
      <c r="G345" s="371">
        <v>294.01</v>
      </c>
      <c r="H345" s="368">
        <v>359.22</v>
      </c>
      <c r="I345" s="368" t="s">
        <v>10</v>
      </c>
      <c r="J345" s="379">
        <f t="shared" si="17"/>
        <v>359.22</v>
      </c>
      <c r="K345" s="380" t="s">
        <v>387</v>
      </c>
      <c r="L345" s="381" t="s">
        <v>307</v>
      </c>
      <c r="M345" s="381" t="s">
        <v>259</v>
      </c>
      <c r="N345" s="381" t="s">
        <v>434</v>
      </c>
      <c r="O345" s="381"/>
      <c r="P345" s="381" t="s">
        <v>61</v>
      </c>
      <c r="Q345" s="381" t="s">
        <v>240</v>
      </c>
      <c r="R345" s="381" t="s">
        <v>302</v>
      </c>
      <c r="S345" s="368"/>
      <c r="T345" s="368" t="s">
        <v>61</v>
      </c>
      <c r="U345" s="368" t="s">
        <v>240</v>
      </c>
      <c r="V345" s="368" t="s">
        <v>302</v>
      </c>
    </row>
    <row r="346" spans="1:22" outlineLevel="1">
      <c r="A346" s="377" t="s">
        <v>204</v>
      </c>
      <c r="B346" s="368" t="s">
        <v>1765</v>
      </c>
      <c r="C346" s="378">
        <v>43703</v>
      </c>
      <c r="D346" s="368" t="s">
        <v>1877</v>
      </c>
      <c r="E346" s="369" t="s">
        <v>1955</v>
      </c>
      <c r="F346" s="370">
        <v>76927</v>
      </c>
      <c r="G346" s="371">
        <v>39.76</v>
      </c>
      <c r="H346" s="368">
        <v>48.58</v>
      </c>
      <c r="I346" s="368" t="s">
        <v>10</v>
      </c>
      <c r="J346" s="379">
        <f t="shared" si="17"/>
        <v>48.58</v>
      </c>
      <c r="K346" s="380" t="s">
        <v>391</v>
      </c>
      <c r="L346" s="381" t="s">
        <v>307</v>
      </c>
      <c r="M346" s="381" t="s">
        <v>259</v>
      </c>
      <c r="N346" s="381" t="s">
        <v>434</v>
      </c>
      <c r="O346" s="381"/>
      <c r="P346" s="381" t="s">
        <v>61</v>
      </c>
      <c r="Q346" s="381" t="s">
        <v>240</v>
      </c>
      <c r="R346" s="381" t="s">
        <v>302</v>
      </c>
      <c r="S346" s="368"/>
      <c r="T346" s="368" t="s">
        <v>61</v>
      </c>
      <c r="U346" s="368" t="s">
        <v>240</v>
      </c>
      <c r="V346" s="368" t="s">
        <v>302</v>
      </c>
    </row>
    <row r="347" spans="1:22" outlineLevel="1">
      <c r="A347" s="377" t="s">
        <v>204</v>
      </c>
      <c r="B347" s="368" t="s">
        <v>1765</v>
      </c>
      <c r="C347" s="378">
        <v>43704</v>
      </c>
      <c r="D347" s="368" t="s">
        <v>1840</v>
      </c>
      <c r="E347" s="369" t="s">
        <v>1956</v>
      </c>
      <c r="F347" s="370">
        <v>76927</v>
      </c>
      <c r="G347" s="371">
        <v>0.44</v>
      </c>
      <c r="H347" s="368">
        <v>0.54</v>
      </c>
      <c r="I347" s="368" t="s">
        <v>10</v>
      </c>
      <c r="J347" s="379">
        <f t="shared" si="17"/>
        <v>0.54</v>
      </c>
      <c r="K347" s="380" t="s">
        <v>394</v>
      </c>
      <c r="L347" s="381" t="s">
        <v>307</v>
      </c>
      <c r="M347" s="381" t="s">
        <v>259</v>
      </c>
      <c r="N347" s="381" t="s">
        <v>434</v>
      </c>
      <c r="O347" s="381"/>
      <c r="P347" s="381" t="s">
        <v>61</v>
      </c>
      <c r="Q347" s="381" t="s">
        <v>240</v>
      </c>
      <c r="R347" s="381" t="s">
        <v>302</v>
      </c>
      <c r="S347" s="368"/>
      <c r="T347" s="368" t="s">
        <v>61</v>
      </c>
      <c r="U347" s="368" t="s">
        <v>240</v>
      </c>
      <c r="V347" s="368" t="s">
        <v>302</v>
      </c>
    </row>
    <row r="348" spans="1:22" outlineLevel="1">
      <c r="A348" s="377" t="s">
        <v>204</v>
      </c>
      <c r="B348" s="368" t="s">
        <v>1765</v>
      </c>
      <c r="C348" s="378">
        <v>43703</v>
      </c>
      <c r="D348" s="368" t="s">
        <v>1879</v>
      </c>
      <c r="E348" s="369" t="s">
        <v>1957</v>
      </c>
      <c r="F348" s="370">
        <v>76927</v>
      </c>
      <c r="G348" s="371">
        <v>6.63</v>
      </c>
      <c r="H348" s="368">
        <v>8.1</v>
      </c>
      <c r="I348" s="368" t="s">
        <v>10</v>
      </c>
      <c r="J348" s="379">
        <f t="shared" si="17"/>
        <v>8.1</v>
      </c>
      <c r="K348" s="380" t="s">
        <v>394</v>
      </c>
      <c r="L348" s="381" t="s">
        <v>307</v>
      </c>
      <c r="M348" s="381" t="s">
        <v>259</v>
      </c>
      <c r="N348" s="381" t="s">
        <v>434</v>
      </c>
      <c r="O348" s="381"/>
      <c r="P348" s="381" t="s">
        <v>61</v>
      </c>
      <c r="Q348" s="381" t="s">
        <v>240</v>
      </c>
      <c r="R348" s="381" t="s">
        <v>302</v>
      </c>
      <c r="S348" s="368"/>
      <c r="T348" s="368" t="s">
        <v>61</v>
      </c>
      <c r="U348" s="368" t="s">
        <v>240</v>
      </c>
      <c r="V348" s="368" t="s">
        <v>302</v>
      </c>
    </row>
    <row r="349" spans="1:22" outlineLevel="1">
      <c r="A349" s="377" t="s">
        <v>204</v>
      </c>
      <c r="B349" s="368" t="s">
        <v>1505</v>
      </c>
      <c r="C349" s="378">
        <v>43733</v>
      </c>
      <c r="D349" s="368" t="s">
        <v>1583</v>
      </c>
      <c r="E349" s="369" t="s">
        <v>1611</v>
      </c>
      <c r="F349" s="370">
        <v>77220</v>
      </c>
      <c r="G349" s="371">
        <v>74.34</v>
      </c>
      <c r="H349" s="368">
        <v>90.41</v>
      </c>
      <c r="I349" s="368" t="s">
        <v>10</v>
      </c>
      <c r="J349" s="379">
        <f t="shared" si="17"/>
        <v>90.41</v>
      </c>
      <c r="K349" s="380" t="s">
        <v>387</v>
      </c>
      <c r="L349" s="381" t="s">
        <v>307</v>
      </c>
      <c r="M349" s="381" t="s">
        <v>259</v>
      </c>
      <c r="N349" s="381" t="s">
        <v>434</v>
      </c>
      <c r="O349" s="381"/>
      <c r="P349" s="381" t="s">
        <v>61</v>
      </c>
      <c r="Q349" s="381" t="s">
        <v>240</v>
      </c>
      <c r="R349" s="381" t="s">
        <v>302</v>
      </c>
      <c r="S349" s="368"/>
      <c r="T349" s="368" t="s">
        <v>61</v>
      </c>
      <c r="U349" s="368" t="s">
        <v>240</v>
      </c>
      <c r="V349" s="368" t="s">
        <v>302</v>
      </c>
    </row>
    <row r="350" spans="1:22" outlineLevel="1">
      <c r="A350" s="377" t="s">
        <v>204</v>
      </c>
      <c r="B350" s="368" t="s">
        <v>1505</v>
      </c>
      <c r="C350" s="378">
        <v>43734</v>
      </c>
      <c r="D350" s="368" t="s">
        <v>1584</v>
      </c>
      <c r="E350" s="369" t="s">
        <v>1612</v>
      </c>
      <c r="F350" s="370">
        <v>77220</v>
      </c>
      <c r="G350" s="371">
        <v>9.99</v>
      </c>
      <c r="H350" s="368">
        <v>12.15</v>
      </c>
      <c r="I350" s="368" t="s">
        <v>10</v>
      </c>
      <c r="J350" s="379">
        <f t="shared" si="17"/>
        <v>12.15</v>
      </c>
      <c r="K350" s="380" t="s">
        <v>391</v>
      </c>
      <c r="L350" s="381" t="s">
        <v>307</v>
      </c>
      <c r="M350" s="381" t="s">
        <v>259</v>
      </c>
      <c r="N350" s="381" t="s">
        <v>434</v>
      </c>
      <c r="O350" s="381"/>
      <c r="P350" s="381" t="s">
        <v>61</v>
      </c>
      <c r="Q350" s="381" t="s">
        <v>240</v>
      </c>
      <c r="R350" s="381" t="s">
        <v>302</v>
      </c>
      <c r="S350" s="368"/>
      <c r="T350" s="368" t="s">
        <v>61</v>
      </c>
      <c r="U350" s="368" t="s">
        <v>240</v>
      </c>
      <c r="V350" s="368" t="s">
        <v>302</v>
      </c>
    </row>
    <row r="351" spans="1:22" outlineLevel="1">
      <c r="A351" s="377" t="s">
        <v>204</v>
      </c>
      <c r="B351" s="368" t="s">
        <v>1505</v>
      </c>
      <c r="C351" s="378">
        <v>43734</v>
      </c>
      <c r="D351" s="368" t="s">
        <v>1586</v>
      </c>
      <c r="E351" s="369" t="s">
        <v>1614</v>
      </c>
      <c r="F351" s="370">
        <v>77220</v>
      </c>
      <c r="G351" s="371">
        <v>1.66</v>
      </c>
      <c r="H351" s="368">
        <v>2.02</v>
      </c>
      <c r="I351" s="368" t="s">
        <v>10</v>
      </c>
      <c r="J351" s="379">
        <f t="shared" si="17"/>
        <v>2.02</v>
      </c>
      <c r="K351" s="380" t="s">
        <v>394</v>
      </c>
      <c r="L351" s="381" t="s">
        <v>307</v>
      </c>
      <c r="M351" s="381" t="s">
        <v>259</v>
      </c>
      <c r="N351" s="381" t="s">
        <v>434</v>
      </c>
      <c r="O351" s="381"/>
      <c r="P351" s="381" t="s">
        <v>61</v>
      </c>
      <c r="Q351" s="381" t="s">
        <v>240</v>
      </c>
      <c r="R351" s="381" t="s">
        <v>302</v>
      </c>
      <c r="S351" s="368"/>
      <c r="T351" s="368" t="s">
        <v>61</v>
      </c>
      <c r="U351" s="368" t="s">
        <v>240</v>
      </c>
      <c r="V351" s="368" t="s">
        <v>302</v>
      </c>
    </row>
    <row r="352" spans="1:22" outlineLevel="1">
      <c r="A352" s="377" t="s">
        <v>204</v>
      </c>
      <c r="B352" s="368" t="s">
        <v>1505</v>
      </c>
      <c r="C352" s="378">
        <v>43734</v>
      </c>
      <c r="D352" s="368" t="s">
        <v>1588</v>
      </c>
      <c r="E352" s="369" t="s">
        <v>1613</v>
      </c>
      <c r="F352" s="370">
        <v>77220</v>
      </c>
      <c r="G352" s="371">
        <v>0.11</v>
      </c>
      <c r="H352" s="368">
        <v>0.13</v>
      </c>
      <c r="I352" s="368" t="s">
        <v>10</v>
      </c>
      <c r="J352" s="379">
        <f t="shared" si="17"/>
        <v>0.13</v>
      </c>
      <c r="K352" s="380" t="s">
        <v>394</v>
      </c>
      <c r="L352" s="381" t="s">
        <v>307</v>
      </c>
      <c r="M352" s="381" t="s">
        <v>259</v>
      </c>
      <c r="N352" s="381" t="s">
        <v>434</v>
      </c>
      <c r="O352" s="381"/>
      <c r="P352" s="381" t="s">
        <v>61</v>
      </c>
      <c r="Q352" s="381" t="s">
        <v>240</v>
      </c>
      <c r="R352" s="381" t="s">
        <v>302</v>
      </c>
      <c r="S352" s="368"/>
      <c r="T352" s="368" t="s">
        <v>61</v>
      </c>
      <c r="U352" s="368" t="s">
        <v>240</v>
      </c>
      <c r="V352" s="368" t="s">
        <v>302</v>
      </c>
    </row>
    <row r="353" spans="1:22">
      <c r="A353" s="456" t="s">
        <v>301</v>
      </c>
      <c r="B353" s="456"/>
      <c r="C353" s="456"/>
      <c r="D353" s="456"/>
      <c r="E353" s="457"/>
      <c r="F353" s="458"/>
      <c r="G353" s="459">
        <f>SUM(G341:G352)</f>
        <v>833.7</v>
      </c>
      <c r="H353" s="460">
        <f>SUM(H341:H352)</f>
        <v>1037.7</v>
      </c>
      <c r="I353" s="456"/>
      <c r="J353" s="460">
        <f>SUM(J341:J352)</f>
        <v>1037.7</v>
      </c>
      <c r="K353" s="456"/>
      <c r="L353" s="456"/>
      <c r="M353" s="456"/>
      <c r="N353" s="456"/>
      <c r="O353" s="456"/>
      <c r="P353" s="456"/>
      <c r="Q353" s="456"/>
      <c r="R353" s="456"/>
      <c r="S353" s="368"/>
      <c r="T353" s="368"/>
      <c r="U353" s="368"/>
      <c r="V353" s="368"/>
    </row>
    <row r="354" spans="1:22" outlineLevel="1">
      <c r="A354" s="377" t="s">
        <v>205</v>
      </c>
      <c r="B354" s="368" t="s">
        <v>1504</v>
      </c>
      <c r="C354" s="378">
        <v>43672</v>
      </c>
      <c r="D354" s="368" t="s">
        <v>1870</v>
      </c>
      <c r="E354" s="369" t="s">
        <v>1958</v>
      </c>
      <c r="F354" s="370">
        <v>76652</v>
      </c>
      <c r="G354" s="371">
        <v>104.62</v>
      </c>
      <c r="H354" s="368">
        <v>132.86000000000001</v>
      </c>
      <c r="I354" s="368" t="s">
        <v>10</v>
      </c>
      <c r="J354" s="379">
        <f t="shared" ref="J354:J361" si="18">H354</f>
        <v>132.86000000000001</v>
      </c>
      <c r="K354" s="380" t="s">
        <v>387</v>
      </c>
      <c r="L354" s="381" t="s">
        <v>307</v>
      </c>
      <c r="M354" s="381" t="s">
        <v>259</v>
      </c>
      <c r="N354" s="381" t="s">
        <v>439</v>
      </c>
      <c r="O354" s="381"/>
      <c r="P354" s="381" t="s">
        <v>61</v>
      </c>
      <c r="Q354" s="381" t="s">
        <v>240</v>
      </c>
      <c r="R354" s="381" t="s">
        <v>302</v>
      </c>
      <c r="S354" s="368"/>
      <c r="T354" s="368" t="s">
        <v>61</v>
      </c>
      <c r="U354" s="368" t="s">
        <v>240</v>
      </c>
      <c r="V354" s="368" t="s">
        <v>302</v>
      </c>
    </row>
    <row r="355" spans="1:22" outlineLevel="1">
      <c r="A355" s="377" t="s">
        <v>205</v>
      </c>
      <c r="B355" s="368" t="s">
        <v>1504</v>
      </c>
      <c r="C355" s="378">
        <v>43672</v>
      </c>
      <c r="D355" s="368" t="s">
        <v>1872</v>
      </c>
      <c r="E355" s="369" t="s">
        <v>1959</v>
      </c>
      <c r="F355" s="370">
        <v>76652</v>
      </c>
      <c r="G355" s="371">
        <v>14.11</v>
      </c>
      <c r="H355" s="368">
        <v>17.920000000000002</v>
      </c>
      <c r="I355" s="368" t="s">
        <v>10</v>
      </c>
      <c r="J355" s="379">
        <f t="shared" si="18"/>
        <v>17.920000000000002</v>
      </c>
      <c r="K355" s="380" t="s">
        <v>391</v>
      </c>
      <c r="L355" s="381" t="s">
        <v>307</v>
      </c>
      <c r="M355" s="381" t="s">
        <v>259</v>
      </c>
      <c r="N355" s="381" t="s">
        <v>439</v>
      </c>
      <c r="O355" s="381"/>
      <c r="P355" s="381" t="s">
        <v>61</v>
      </c>
      <c r="Q355" s="381" t="s">
        <v>240</v>
      </c>
      <c r="R355" s="381" t="s">
        <v>302</v>
      </c>
      <c r="S355" s="368"/>
      <c r="T355" s="368" t="s">
        <v>61</v>
      </c>
      <c r="U355" s="368" t="s">
        <v>240</v>
      </c>
      <c r="V355" s="368" t="s">
        <v>302</v>
      </c>
    </row>
    <row r="356" spans="1:22" outlineLevel="1">
      <c r="A356" s="377" t="s">
        <v>205</v>
      </c>
      <c r="B356" s="368" t="s">
        <v>1504</v>
      </c>
      <c r="C356" s="378">
        <v>43672</v>
      </c>
      <c r="D356" s="368" t="s">
        <v>1874</v>
      </c>
      <c r="E356" s="369" t="s">
        <v>1960</v>
      </c>
      <c r="F356" s="370">
        <v>76652</v>
      </c>
      <c r="G356" s="371">
        <v>2.35</v>
      </c>
      <c r="H356" s="368">
        <v>2.99</v>
      </c>
      <c r="I356" s="368" t="s">
        <v>10</v>
      </c>
      <c r="J356" s="379">
        <f t="shared" si="18"/>
        <v>2.99</v>
      </c>
      <c r="K356" s="380" t="s">
        <v>394</v>
      </c>
      <c r="L356" s="381" t="s">
        <v>307</v>
      </c>
      <c r="M356" s="381" t="s">
        <v>259</v>
      </c>
      <c r="N356" s="381" t="s">
        <v>439</v>
      </c>
      <c r="O356" s="381"/>
      <c r="P356" s="381" t="s">
        <v>61</v>
      </c>
      <c r="Q356" s="381" t="s">
        <v>240</v>
      </c>
      <c r="R356" s="381" t="s">
        <v>302</v>
      </c>
      <c r="S356" s="368"/>
      <c r="T356" s="368" t="s">
        <v>61</v>
      </c>
      <c r="U356" s="368" t="s">
        <v>240</v>
      </c>
      <c r="V356" s="368" t="s">
        <v>302</v>
      </c>
    </row>
    <row r="357" spans="1:22" outlineLevel="1">
      <c r="A357" s="377" t="s">
        <v>205</v>
      </c>
      <c r="B357" s="368" t="s">
        <v>1504</v>
      </c>
      <c r="C357" s="378">
        <v>43672</v>
      </c>
      <c r="D357" s="368" t="s">
        <v>1808</v>
      </c>
      <c r="E357" s="369" t="s">
        <v>442</v>
      </c>
      <c r="F357" s="370">
        <v>76652</v>
      </c>
      <c r="G357" s="371">
        <v>0.16</v>
      </c>
      <c r="H357" s="368">
        <v>0.2</v>
      </c>
      <c r="I357" s="368" t="s">
        <v>10</v>
      </c>
      <c r="J357" s="379">
        <f t="shared" si="18"/>
        <v>0.2</v>
      </c>
      <c r="K357" s="380" t="s">
        <v>394</v>
      </c>
      <c r="L357" s="381" t="s">
        <v>307</v>
      </c>
      <c r="M357" s="381" t="s">
        <v>259</v>
      </c>
      <c r="N357" s="381" t="s">
        <v>439</v>
      </c>
      <c r="O357" s="381"/>
      <c r="P357" s="381" t="s">
        <v>61</v>
      </c>
      <c r="Q357" s="381" t="s">
        <v>240</v>
      </c>
      <c r="R357" s="381" t="s">
        <v>302</v>
      </c>
      <c r="S357" s="368"/>
      <c r="T357" s="368" t="s">
        <v>61</v>
      </c>
      <c r="U357" s="368" t="s">
        <v>240</v>
      </c>
      <c r="V357" s="368" t="s">
        <v>302</v>
      </c>
    </row>
    <row r="358" spans="1:22" outlineLevel="1">
      <c r="A358" s="377" t="s">
        <v>205</v>
      </c>
      <c r="B358" s="368" t="s">
        <v>1505</v>
      </c>
      <c r="C358" s="378">
        <v>43733</v>
      </c>
      <c r="D358" s="368" t="s">
        <v>1583</v>
      </c>
      <c r="E358" s="369" t="s">
        <v>1615</v>
      </c>
      <c r="F358" s="370">
        <v>77220</v>
      </c>
      <c r="G358" s="371">
        <v>54.79</v>
      </c>
      <c r="H358" s="368">
        <v>66.63</v>
      </c>
      <c r="I358" s="368" t="s">
        <v>10</v>
      </c>
      <c r="J358" s="379">
        <f t="shared" si="18"/>
        <v>66.63</v>
      </c>
      <c r="K358" s="380" t="s">
        <v>387</v>
      </c>
      <c r="L358" s="381" t="s">
        <v>307</v>
      </c>
      <c r="M358" s="381" t="s">
        <v>259</v>
      </c>
      <c r="N358" s="381" t="s">
        <v>439</v>
      </c>
      <c r="O358" s="381"/>
      <c r="P358" s="381" t="s">
        <v>61</v>
      </c>
      <c r="Q358" s="381" t="s">
        <v>240</v>
      </c>
      <c r="R358" s="381" t="s">
        <v>302</v>
      </c>
      <c r="S358" s="368"/>
      <c r="T358" s="368" t="s">
        <v>61</v>
      </c>
      <c r="U358" s="368" t="s">
        <v>240</v>
      </c>
      <c r="V358" s="368" t="s">
        <v>302</v>
      </c>
    </row>
    <row r="359" spans="1:22" outlineLevel="1">
      <c r="A359" s="377" t="s">
        <v>205</v>
      </c>
      <c r="B359" s="368" t="s">
        <v>1505</v>
      </c>
      <c r="C359" s="378">
        <v>43734</v>
      </c>
      <c r="D359" s="368" t="s">
        <v>1584</v>
      </c>
      <c r="E359" s="369" t="s">
        <v>1616</v>
      </c>
      <c r="F359" s="370">
        <v>77220</v>
      </c>
      <c r="G359" s="371">
        <v>7.37</v>
      </c>
      <c r="H359" s="368">
        <v>8.9600000000000009</v>
      </c>
      <c r="I359" s="368" t="s">
        <v>10</v>
      </c>
      <c r="J359" s="379">
        <f t="shared" si="18"/>
        <v>8.9600000000000009</v>
      </c>
      <c r="K359" s="380" t="s">
        <v>391</v>
      </c>
      <c r="L359" s="381" t="s">
        <v>307</v>
      </c>
      <c r="M359" s="381" t="s">
        <v>259</v>
      </c>
      <c r="N359" s="381" t="s">
        <v>439</v>
      </c>
      <c r="O359" s="381"/>
      <c r="P359" s="381" t="s">
        <v>61</v>
      </c>
      <c r="Q359" s="381" t="s">
        <v>240</v>
      </c>
      <c r="R359" s="381" t="s">
        <v>302</v>
      </c>
      <c r="S359" s="368"/>
      <c r="T359" s="368" t="s">
        <v>61</v>
      </c>
      <c r="U359" s="368" t="s">
        <v>240</v>
      </c>
      <c r="V359" s="368" t="s">
        <v>302</v>
      </c>
    </row>
    <row r="360" spans="1:22" outlineLevel="1">
      <c r="A360" s="377" t="s">
        <v>205</v>
      </c>
      <c r="B360" s="368" t="s">
        <v>1505</v>
      </c>
      <c r="C360" s="378">
        <v>43734</v>
      </c>
      <c r="D360" s="368" t="s">
        <v>1588</v>
      </c>
      <c r="E360" s="369" t="s">
        <v>1618</v>
      </c>
      <c r="F360" s="370">
        <v>77220</v>
      </c>
      <c r="G360" s="371">
        <v>0.08</v>
      </c>
      <c r="H360" s="368">
        <v>0.1</v>
      </c>
      <c r="I360" s="368" t="s">
        <v>10</v>
      </c>
      <c r="J360" s="379">
        <f t="shared" si="18"/>
        <v>0.1</v>
      </c>
      <c r="K360" s="380" t="s">
        <v>394</v>
      </c>
      <c r="L360" s="381" t="s">
        <v>307</v>
      </c>
      <c r="M360" s="381" t="s">
        <v>259</v>
      </c>
      <c r="N360" s="381" t="s">
        <v>439</v>
      </c>
      <c r="O360" s="381"/>
      <c r="P360" s="381" t="s">
        <v>61</v>
      </c>
      <c r="Q360" s="381" t="s">
        <v>240</v>
      </c>
      <c r="R360" s="381" t="s">
        <v>302</v>
      </c>
      <c r="S360" s="368"/>
      <c r="T360" s="368" t="s">
        <v>61</v>
      </c>
      <c r="U360" s="368" t="s">
        <v>240</v>
      </c>
      <c r="V360" s="368" t="s">
        <v>302</v>
      </c>
    </row>
    <row r="361" spans="1:22" outlineLevel="1">
      <c r="A361" s="377" t="s">
        <v>205</v>
      </c>
      <c r="B361" s="368" t="s">
        <v>1505</v>
      </c>
      <c r="C361" s="378">
        <v>43734</v>
      </c>
      <c r="D361" s="368" t="s">
        <v>1586</v>
      </c>
      <c r="E361" s="369" t="s">
        <v>1617</v>
      </c>
      <c r="F361" s="370">
        <v>77220</v>
      </c>
      <c r="G361" s="371">
        <v>1.23</v>
      </c>
      <c r="H361" s="368">
        <v>1.49</v>
      </c>
      <c r="I361" s="368" t="s">
        <v>10</v>
      </c>
      <c r="J361" s="379">
        <f t="shared" si="18"/>
        <v>1.49</v>
      </c>
      <c r="K361" s="380" t="s">
        <v>394</v>
      </c>
      <c r="L361" s="381" t="s">
        <v>307</v>
      </c>
      <c r="M361" s="381" t="s">
        <v>259</v>
      </c>
      <c r="N361" s="381" t="s">
        <v>439</v>
      </c>
      <c r="O361" s="381"/>
      <c r="P361" s="381" t="s">
        <v>61</v>
      </c>
      <c r="Q361" s="381" t="s">
        <v>240</v>
      </c>
      <c r="R361" s="381" t="s">
        <v>302</v>
      </c>
      <c r="S361" s="368"/>
      <c r="T361" s="368" t="s">
        <v>61</v>
      </c>
      <c r="U361" s="368" t="s">
        <v>240</v>
      </c>
      <c r="V361" s="368" t="s">
        <v>302</v>
      </c>
    </row>
    <row r="362" spans="1:22">
      <c r="A362" s="456" t="s">
        <v>301</v>
      </c>
      <c r="B362" s="456"/>
      <c r="C362" s="456"/>
      <c r="D362" s="456"/>
      <c r="E362" s="457"/>
      <c r="F362" s="458"/>
      <c r="G362" s="459">
        <f>SUM(G354:G361)</f>
        <v>184.71</v>
      </c>
      <c r="H362" s="460">
        <f>SUM(H354:H361)</f>
        <v>231.15000000000003</v>
      </c>
      <c r="I362" s="456"/>
      <c r="J362" s="460">
        <f>SUM(J354:J361)</f>
        <v>231.15000000000003</v>
      </c>
      <c r="K362" s="456"/>
      <c r="L362" s="456"/>
      <c r="M362" s="456"/>
      <c r="N362" s="456"/>
      <c r="O362" s="456"/>
      <c r="P362" s="456"/>
      <c r="Q362" s="456"/>
      <c r="R362" s="456"/>
      <c r="S362" s="368"/>
      <c r="T362" s="368"/>
      <c r="U362" s="368"/>
      <c r="V362" s="368"/>
    </row>
    <row r="363" spans="1:22" outlineLevel="1">
      <c r="A363" s="377" t="s">
        <v>206</v>
      </c>
      <c r="B363" s="368" t="s">
        <v>1504</v>
      </c>
      <c r="C363" s="378">
        <v>43672</v>
      </c>
      <c r="D363" s="368" t="s">
        <v>1870</v>
      </c>
      <c r="E363" s="369" t="s">
        <v>1961</v>
      </c>
      <c r="F363" s="370">
        <v>76652</v>
      </c>
      <c r="G363" s="371">
        <v>343.11</v>
      </c>
      <c r="H363" s="368">
        <v>435.72</v>
      </c>
      <c r="I363" s="368" t="s">
        <v>10</v>
      </c>
      <c r="J363" s="379">
        <f t="shared" ref="J363:J389" si="19">H363</f>
        <v>435.72</v>
      </c>
      <c r="K363" s="380" t="s">
        <v>387</v>
      </c>
      <c r="L363" s="381" t="s">
        <v>307</v>
      </c>
      <c r="M363" s="381" t="s">
        <v>259</v>
      </c>
      <c r="N363" s="381" t="s">
        <v>451</v>
      </c>
      <c r="O363" s="381"/>
      <c r="P363" s="381" t="s">
        <v>61</v>
      </c>
      <c r="Q363" s="381" t="s">
        <v>240</v>
      </c>
      <c r="R363" s="381" t="s">
        <v>302</v>
      </c>
      <c r="S363" s="368"/>
      <c r="T363" s="368" t="s">
        <v>61</v>
      </c>
      <c r="U363" s="368" t="s">
        <v>240</v>
      </c>
      <c r="V363" s="368" t="s">
        <v>302</v>
      </c>
    </row>
    <row r="364" spans="1:22" outlineLevel="1">
      <c r="A364" s="377" t="s">
        <v>206</v>
      </c>
      <c r="B364" s="368" t="s">
        <v>1504</v>
      </c>
      <c r="C364" s="378">
        <v>43672</v>
      </c>
      <c r="D364" s="368" t="s">
        <v>1870</v>
      </c>
      <c r="E364" s="369" t="s">
        <v>1962</v>
      </c>
      <c r="F364" s="370">
        <v>76652</v>
      </c>
      <c r="G364" s="371">
        <v>377.41</v>
      </c>
      <c r="H364" s="368">
        <v>479.29</v>
      </c>
      <c r="I364" s="368" t="s">
        <v>10</v>
      </c>
      <c r="J364" s="379">
        <f t="shared" si="19"/>
        <v>479.29</v>
      </c>
      <c r="K364" s="380" t="s">
        <v>387</v>
      </c>
      <c r="L364" s="381" t="s">
        <v>307</v>
      </c>
      <c r="M364" s="381" t="s">
        <v>259</v>
      </c>
      <c r="N364" s="381" t="s">
        <v>449</v>
      </c>
      <c r="O364" s="381"/>
      <c r="P364" s="381" t="s">
        <v>61</v>
      </c>
      <c r="Q364" s="381" t="s">
        <v>240</v>
      </c>
      <c r="R364" s="381" t="s">
        <v>302</v>
      </c>
      <c r="S364" s="368"/>
      <c r="T364" s="368" t="s">
        <v>61</v>
      </c>
      <c r="U364" s="368" t="s">
        <v>240</v>
      </c>
      <c r="V364" s="368" t="s">
        <v>302</v>
      </c>
    </row>
    <row r="365" spans="1:22" outlineLevel="1">
      <c r="A365" s="377" t="s">
        <v>206</v>
      </c>
      <c r="B365" s="368" t="s">
        <v>1504</v>
      </c>
      <c r="C365" s="378">
        <v>43672</v>
      </c>
      <c r="D365" s="368" t="s">
        <v>1872</v>
      </c>
      <c r="E365" s="369" t="s">
        <v>1963</v>
      </c>
      <c r="F365" s="370">
        <v>76652</v>
      </c>
      <c r="G365" s="371">
        <v>48.07</v>
      </c>
      <c r="H365" s="368">
        <v>61.05</v>
      </c>
      <c r="I365" s="368" t="s">
        <v>10</v>
      </c>
      <c r="J365" s="379">
        <f t="shared" si="19"/>
        <v>61.05</v>
      </c>
      <c r="K365" s="380" t="s">
        <v>391</v>
      </c>
      <c r="L365" s="381" t="s">
        <v>307</v>
      </c>
      <c r="M365" s="381" t="s">
        <v>259</v>
      </c>
      <c r="N365" s="381" t="s">
        <v>449</v>
      </c>
      <c r="O365" s="381"/>
      <c r="P365" s="381" t="s">
        <v>61</v>
      </c>
      <c r="Q365" s="381" t="s">
        <v>240</v>
      </c>
      <c r="R365" s="381" t="s">
        <v>302</v>
      </c>
      <c r="S365" s="368"/>
      <c r="T365" s="368" t="s">
        <v>61</v>
      </c>
      <c r="U365" s="368" t="s">
        <v>240</v>
      </c>
      <c r="V365" s="368" t="s">
        <v>302</v>
      </c>
    </row>
    <row r="366" spans="1:22" outlineLevel="1">
      <c r="A366" s="377" t="s">
        <v>206</v>
      </c>
      <c r="B366" s="368" t="s">
        <v>1504</v>
      </c>
      <c r="C366" s="378">
        <v>43672</v>
      </c>
      <c r="D366" s="368" t="s">
        <v>1872</v>
      </c>
      <c r="E366" s="369" t="s">
        <v>1078</v>
      </c>
      <c r="F366" s="370">
        <v>76652</v>
      </c>
      <c r="G366" s="371">
        <v>43.7</v>
      </c>
      <c r="H366" s="368">
        <v>55.5</v>
      </c>
      <c r="I366" s="368" t="s">
        <v>10</v>
      </c>
      <c r="J366" s="379">
        <f t="shared" si="19"/>
        <v>55.5</v>
      </c>
      <c r="K366" s="380" t="s">
        <v>391</v>
      </c>
      <c r="L366" s="381" t="s">
        <v>307</v>
      </c>
      <c r="M366" s="381" t="s">
        <v>259</v>
      </c>
      <c r="N366" s="381" t="s">
        <v>451</v>
      </c>
      <c r="O366" s="381"/>
      <c r="P366" s="381" t="s">
        <v>61</v>
      </c>
      <c r="Q366" s="381" t="s">
        <v>240</v>
      </c>
      <c r="R366" s="381" t="s">
        <v>302</v>
      </c>
      <c r="S366" s="368"/>
      <c r="T366" s="368" t="s">
        <v>61</v>
      </c>
      <c r="U366" s="368" t="s">
        <v>240</v>
      </c>
      <c r="V366" s="368" t="s">
        <v>302</v>
      </c>
    </row>
    <row r="367" spans="1:22" outlineLevel="1">
      <c r="A367" s="377" t="s">
        <v>206</v>
      </c>
      <c r="B367" s="368" t="s">
        <v>1504</v>
      </c>
      <c r="C367" s="378">
        <v>43672</v>
      </c>
      <c r="D367" s="368" t="s">
        <v>1874</v>
      </c>
      <c r="E367" s="369" t="s">
        <v>1964</v>
      </c>
      <c r="F367" s="370">
        <v>76652</v>
      </c>
      <c r="G367" s="371">
        <v>8.01</v>
      </c>
      <c r="H367" s="368">
        <v>10.17</v>
      </c>
      <c r="I367" s="368" t="s">
        <v>10</v>
      </c>
      <c r="J367" s="379">
        <f t="shared" si="19"/>
        <v>10.17</v>
      </c>
      <c r="K367" s="380" t="s">
        <v>394</v>
      </c>
      <c r="L367" s="381" t="s">
        <v>307</v>
      </c>
      <c r="M367" s="381" t="s">
        <v>259</v>
      </c>
      <c r="N367" s="381" t="s">
        <v>449</v>
      </c>
      <c r="O367" s="381"/>
      <c r="P367" s="381" t="s">
        <v>61</v>
      </c>
      <c r="Q367" s="381" t="s">
        <v>240</v>
      </c>
      <c r="R367" s="381" t="s">
        <v>302</v>
      </c>
      <c r="S367" s="368"/>
      <c r="T367" s="368" t="s">
        <v>61</v>
      </c>
      <c r="U367" s="368" t="s">
        <v>240</v>
      </c>
      <c r="V367" s="368" t="s">
        <v>302</v>
      </c>
    </row>
    <row r="368" spans="1:22" outlineLevel="1">
      <c r="A368" s="377" t="s">
        <v>206</v>
      </c>
      <c r="B368" s="368" t="s">
        <v>1504</v>
      </c>
      <c r="C368" s="378">
        <v>43672</v>
      </c>
      <c r="D368" s="368" t="s">
        <v>1874</v>
      </c>
      <c r="E368" s="369" t="s">
        <v>1080</v>
      </c>
      <c r="F368" s="370">
        <v>76652</v>
      </c>
      <c r="G368" s="371">
        <v>7.28</v>
      </c>
      <c r="H368" s="368">
        <v>9.25</v>
      </c>
      <c r="I368" s="368" t="s">
        <v>10</v>
      </c>
      <c r="J368" s="379">
        <f t="shared" si="19"/>
        <v>9.25</v>
      </c>
      <c r="K368" s="380" t="s">
        <v>394</v>
      </c>
      <c r="L368" s="381" t="s">
        <v>307</v>
      </c>
      <c r="M368" s="381" t="s">
        <v>259</v>
      </c>
      <c r="N368" s="381" t="s">
        <v>451</v>
      </c>
      <c r="O368" s="381"/>
      <c r="P368" s="381" t="s">
        <v>61</v>
      </c>
      <c r="Q368" s="381" t="s">
        <v>240</v>
      </c>
      <c r="R368" s="381" t="s">
        <v>302</v>
      </c>
      <c r="S368" s="368"/>
      <c r="T368" s="368" t="s">
        <v>61</v>
      </c>
      <c r="U368" s="368" t="s">
        <v>240</v>
      </c>
      <c r="V368" s="368" t="s">
        <v>302</v>
      </c>
    </row>
    <row r="369" spans="1:22" outlineLevel="1">
      <c r="A369" s="377" t="s">
        <v>206</v>
      </c>
      <c r="B369" s="368" t="s">
        <v>1504</v>
      </c>
      <c r="C369" s="378">
        <v>43672</v>
      </c>
      <c r="D369" s="368" t="s">
        <v>1808</v>
      </c>
      <c r="E369" s="369" t="s">
        <v>456</v>
      </c>
      <c r="F369" s="370">
        <v>76652</v>
      </c>
      <c r="G369" s="371">
        <v>0.49</v>
      </c>
      <c r="H369" s="368">
        <v>0.62</v>
      </c>
      <c r="I369" s="368" t="s">
        <v>10</v>
      </c>
      <c r="J369" s="379">
        <f t="shared" si="19"/>
        <v>0.62</v>
      </c>
      <c r="K369" s="380" t="s">
        <v>394</v>
      </c>
      <c r="L369" s="381" t="s">
        <v>307</v>
      </c>
      <c r="M369" s="381" t="s">
        <v>259</v>
      </c>
      <c r="N369" s="381" t="s">
        <v>451</v>
      </c>
      <c r="O369" s="381"/>
      <c r="P369" s="381" t="s">
        <v>61</v>
      </c>
      <c r="Q369" s="381" t="s">
        <v>240</v>
      </c>
      <c r="R369" s="381" t="s">
        <v>302</v>
      </c>
      <c r="S369" s="368"/>
      <c r="T369" s="368" t="s">
        <v>61</v>
      </c>
      <c r="U369" s="368" t="s">
        <v>240</v>
      </c>
      <c r="V369" s="368" t="s">
        <v>302</v>
      </c>
    </row>
    <row r="370" spans="1:22" outlineLevel="1">
      <c r="A370" s="377" t="s">
        <v>206</v>
      </c>
      <c r="B370" s="368" t="s">
        <v>1504</v>
      </c>
      <c r="C370" s="378">
        <v>43672</v>
      </c>
      <c r="D370" s="368" t="s">
        <v>1808</v>
      </c>
      <c r="E370" s="369" t="s">
        <v>1082</v>
      </c>
      <c r="F370" s="370">
        <v>76652</v>
      </c>
      <c r="G370" s="371">
        <v>0.54</v>
      </c>
      <c r="H370" s="368">
        <v>0.68</v>
      </c>
      <c r="I370" s="368" t="s">
        <v>10</v>
      </c>
      <c r="J370" s="379">
        <f t="shared" si="19"/>
        <v>0.68</v>
      </c>
      <c r="K370" s="380" t="s">
        <v>394</v>
      </c>
      <c r="L370" s="381" t="s">
        <v>307</v>
      </c>
      <c r="M370" s="381" t="s">
        <v>259</v>
      </c>
      <c r="N370" s="381" t="s">
        <v>449</v>
      </c>
      <c r="O370" s="381"/>
      <c r="P370" s="381" t="s">
        <v>61</v>
      </c>
      <c r="Q370" s="381" t="s">
        <v>240</v>
      </c>
      <c r="R370" s="381" t="s">
        <v>302</v>
      </c>
      <c r="S370" s="368"/>
      <c r="T370" s="368" t="s">
        <v>61</v>
      </c>
      <c r="U370" s="368" t="s">
        <v>240</v>
      </c>
      <c r="V370" s="368" t="s">
        <v>302</v>
      </c>
    </row>
    <row r="371" spans="1:22" outlineLevel="1">
      <c r="A371" s="377" t="s">
        <v>206</v>
      </c>
      <c r="B371" s="368" t="s">
        <v>1504</v>
      </c>
      <c r="C371" s="378">
        <v>43671</v>
      </c>
      <c r="D371" s="368" t="s">
        <v>1808</v>
      </c>
      <c r="E371" s="369" t="s">
        <v>1965</v>
      </c>
      <c r="F371" s="370">
        <v>76652</v>
      </c>
      <c r="G371" s="371">
        <v>17.72</v>
      </c>
      <c r="H371" s="368">
        <v>22.5</v>
      </c>
      <c r="I371" s="368" t="s">
        <v>10</v>
      </c>
      <c r="J371" s="379">
        <f t="shared" si="19"/>
        <v>22.5</v>
      </c>
      <c r="K371" s="380" t="s">
        <v>399</v>
      </c>
      <c r="L371" s="381" t="s">
        <v>307</v>
      </c>
      <c r="M371" s="381" t="s">
        <v>259</v>
      </c>
      <c r="N371" s="381"/>
      <c r="O371" s="381"/>
      <c r="P371" s="381" t="s">
        <v>61</v>
      </c>
      <c r="Q371" s="381" t="s">
        <v>240</v>
      </c>
      <c r="R371" s="381" t="s">
        <v>302</v>
      </c>
      <c r="S371" s="368"/>
      <c r="T371" s="368" t="s">
        <v>61</v>
      </c>
      <c r="U371" s="368" t="s">
        <v>240</v>
      </c>
      <c r="V371" s="368" t="s">
        <v>302</v>
      </c>
    </row>
    <row r="372" spans="1:22" outlineLevel="1">
      <c r="A372" s="377" t="s">
        <v>206</v>
      </c>
      <c r="B372" s="368" t="s">
        <v>1765</v>
      </c>
      <c r="C372" s="378">
        <v>43703</v>
      </c>
      <c r="D372" s="368" t="s">
        <v>1875</v>
      </c>
      <c r="E372" s="369" t="s">
        <v>1966</v>
      </c>
      <c r="F372" s="370">
        <v>76927</v>
      </c>
      <c r="G372" s="371">
        <v>285.3</v>
      </c>
      <c r="H372" s="368">
        <v>348.58</v>
      </c>
      <c r="I372" s="368" t="s">
        <v>10</v>
      </c>
      <c r="J372" s="379">
        <f t="shared" si="19"/>
        <v>348.58</v>
      </c>
      <c r="K372" s="380" t="s">
        <v>387</v>
      </c>
      <c r="L372" s="381" t="s">
        <v>307</v>
      </c>
      <c r="M372" s="381" t="s">
        <v>259</v>
      </c>
      <c r="N372" s="381" t="s">
        <v>451</v>
      </c>
      <c r="O372" s="381"/>
      <c r="P372" s="381" t="s">
        <v>61</v>
      </c>
      <c r="Q372" s="381" t="s">
        <v>240</v>
      </c>
      <c r="R372" s="381" t="s">
        <v>302</v>
      </c>
      <c r="S372" s="368"/>
      <c r="T372" s="368" t="s">
        <v>61</v>
      </c>
      <c r="U372" s="368" t="s">
        <v>240</v>
      </c>
      <c r="V372" s="368" t="s">
        <v>302</v>
      </c>
    </row>
    <row r="373" spans="1:22" outlineLevel="1">
      <c r="A373" s="377" t="s">
        <v>206</v>
      </c>
      <c r="B373" s="368" t="s">
        <v>1765</v>
      </c>
      <c r="C373" s="378">
        <v>43703</v>
      </c>
      <c r="D373" s="368" t="s">
        <v>1875</v>
      </c>
      <c r="E373" s="369" t="s">
        <v>1967</v>
      </c>
      <c r="F373" s="370">
        <v>76927</v>
      </c>
      <c r="G373" s="371">
        <v>320.95999999999998</v>
      </c>
      <c r="H373" s="368">
        <v>392.15</v>
      </c>
      <c r="I373" s="368" t="s">
        <v>10</v>
      </c>
      <c r="J373" s="379">
        <f t="shared" si="19"/>
        <v>392.15</v>
      </c>
      <c r="K373" s="380" t="s">
        <v>387</v>
      </c>
      <c r="L373" s="381" t="s">
        <v>307</v>
      </c>
      <c r="M373" s="381" t="s">
        <v>259</v>
      </c>
      <c r="N373" s="381" t="s">
        <v>449</v>
      </c>
      <c r="O373" s="381"/>
      <c r="P373" s="381" t="s">
        <v>61</v>
      </c>
      <c r="Q373" s="381" t="s">
        <v>240</v>
      </c>
      <c r="R373" s="381" t="s">
        <v>302</v>
      </c>
      <c r="S373" s="368"/>
      <c r="T373" s="368" t="s">
        <v>61</v>
      </c>
      <c r="U373" s="368" t="s">
        <v>240</v>
      </c>
      <c r="V373" s="368" t="s">
        <v>302</v>
      </c>
    </row>
    <row r="374" spans="1:22" outlineLevel="1">
      <c r="A374" s="377" t="s">
        <v>206</v>
      </c>
      <c r="B374" s="368" t="s">
        <v>1765</v>
      </c>
      <c r="C374" s="378">
        <v>43703</v>
      </c>
      <c r="D374" s="368" t="s">
        <v>1877</v>
      </c>
      <c r="E374" s="369" t="s">
        <v>1968</v>
      </c>
      <c r="F374" s="370">
        <v>76927</v>
      </c>
      <c r="G374" s="371">
        <v>36.340000000000003</v>
      </c>
      <c r="H374" s="368">
        <v>44.4</v>
      </c>
      <c r="I374" s="368" t="s">
        <v>10</v>
      </c>
      <c r="J374" s="379">
        <f t="shared" si="19"/>
        <v>44.4</v>
      </c>
      <c r="K374" s="380" t="s">
        <v>391</v>
      </c>
      <c r="L374" s="381" t="s">
        <v>307</v>
      </c>
      <c r="M374" s="381" t="s">
        <v>259</v>
      </c>
      <c r="N374" s="381" t="s">
        <v>451</v>
      </c>
      <c r="O374" s="381"/>
      <c r="P374" s="381" t="s">
        <v>61</v>
      </c>
      <c r="Q374" s="381" t="s">
        <v>240</v>
      </c>
      <c r="R374" s="381" t="s">
        <v>302</v>
      </c>
      <c r="S374" s="368"/>
      <c r="T374" s="368" t="s">
        <v>61</v>
      </c>
      <c r="U374" s="368" t="s">
        <v>240</v>
      </c>
      <c r="V374" s="368" t="s">
        <v>302</v>
      </c>
    </row>
    <row r="375" spans="1:22" outlineLevel="1">
      <c r="A375" s="377" t="s">
        <v>206</v>
      </c>
      <c r="B375" s="368" t="s">
        <v>1765</v>
      </c>
      <c r="C375" s="378">
        <v>43703</v>
      </c>
      <c r="D375" s="368" t="s">
        <v>1877</v>
      </c>
      <c r="E375" s="369" t="s">
        <v>1969</v>
      </c>
      <c r="F375" s="370">
        <v>76927</v>
      </c>
      <c r="G375" s="371">
        <v>40.880000000000003</v>
      </c>
      <c r="H375" s="368">
        <v>49.95</v>
      </c>
      <c r="I375" s="368" t="s">
        <v>10</v>
      </c>
      <c r="J375" s="379">
        <f t="shared" si="19"/>
        <v>49.95</v>
      </c>
      <c r="K375" s="380" t="s">
        <v>391</v>
      </c>
      <c r="L375" s="381" t="s">
        <v>307</v>
      </c>
      <c r="M375" s="381" t="s">
        <v>259</v>
      </c>
      <c r="N375" s="381" t="s">
        <v>449</v>
      </c>
      <c r="O375" s="381"/>
      <c r="P375" s="381" t="s">
        <v>61</v>
      </c>
      <c r="Q375" s="381" t="s">
        <v>240</v>
      </c>
      <c r="R375" s="381" t="s">
        <v>302</v>
      </c>
      <c r="S375" s="368"/>
      <c r="T375" s="368" t="s">
        <v>61</v>
      </c>
      <c r="U375" s="368" t="s">
        <v>240</v>
      </c>
      <c r="V375" s="368" t="s">
        <v>302</v>
      </c>
    </row>
    <row r="376" spans="1:22" outlineLevel="1">
      <c r="A376" s="377" t="s">
        <v>206</v>
      </c>
      <c r="B376" s="368" t="s">
        <v>1765</v>
      </c>
      <c r="C376" s="378">
        <v>43703</v>
      </c>
      <c r="D376" s="368" t="s">
        <v>1879</v>
      </c>
      <c r="E376" s="369" t="s">
        <v>1970</v>
      </c>
      <c r="F376" s="370">
        <v>76927</v>
      </c>
      <c r="G376" s="371">
        <v>6.06</v>
      </c>
      <c r="H376" s="368">
        <v>7.4</v>
      </c>
      <c r="I376" s="368" t="s">
        <v>10</v>
      </c>
      <c r="J376" s="379">
        <f t="shared" si="19"/>
        <v>7.4</v>
      </c>
      <c r="K376" s="380" t="s">
        <v>394</v>
      </c>
      <c r="L376" s="381" t="s">
        <v>307</v>
      </c>
      <c r="M376" s="381" t="s">
        <v>259</v>
      </c>
      <c r="N376" s="381" t="s">
        <v>451</v>
      </c>
      <c r="O376" s="381"/>
      <c r="P376" s="381" t="s">
        <v>61</v>
      </c>
      <c r="Q376" s="381" t="s">
        <v>240</v>
      </c>
      <c r="R376" s="381" t="s">
        <v>302</v>
      </c>
      <c r="S376" s="368"/>
      <c r="T376" s="368" t="s">
        <v>61</v>
      </c>
      <c r="U376" s="368" t="s">
        <v>240</v>
      </c>
      <c r="V376" s="368" t="s">
        <v>302</v>
      </c>
    </row>
    <row r="377" spans="1:22" outlineLevel="1">
      <c r="A377" s="377" t="s">
        <v>206</v>
      </c>
      <c r="B377" s="368" t="s">
        <v>1765</v>
      </c>
      <c r="C377" s="378">
        <v>43703</v>
      </c>
      <c r="D377" s="368" t="s">
        <v>1879</v>
      </c>
      <c r="E377" s="369" t="s">
        <v>1971</v>
      </c>
      <c r="F377" s="370">
        <v>76927</v>
      </c>
      <c r="G377" s="371">
        <v>6.81</v>
      </c>
      <c r="H377" s="368">
        <v>8.32</v>
      </c>
      <c r="I377" s="368" t="s">
        <v>10</v>
      </c>
      <c r="J377" s="379">
        <f t="shared" si="19"/>
        <v>8.32</v>
      </c>
      <c r="K377" s="380" t="s">
        <v>394</v>
      </c>
      <c r="L377" s="381" t="s">
        <v>307</v>
      </c>
      <c r="M377" s="381" t="s">
        <v>259</v>
      </c>
      <c r="N377" s="381" t="s">
        <v>449</v>
      </c>
      <c r="O377" s="381"/>
      <c r="P377" s="381" t="s">
        <v>61</v>
      </c>
      <c r="Q377" s="381" t="s">
        <v>240</v>
      </c>
      <c r="R377" s="381" t="s">
        <v>302</v>
      </c>
      <c r="S377" s="368"/>
      <c r="T377" s="368" t="s">
        <v>61</v>
      </c>
      <c r="U377" s="368" t="s">
        <v>240</v>
      </c>
      <c r="V377" s="368" t="s">
        <v>302</v>
      </c>
    </row>
    <row r="378" spans="1:22" outlineLevel="1">
      <c r="A378" s="377" t="s">
        <v>206</v>
      </c>
      <c r="B378" s="368" t="s">
        <v>1765</v>
      </c>
      <c r="C378" s="378">
        <v>43704</v>
      </c>
      <c r="D378" s="368" t="s">
        <v>1840</v>
      </c>
      <c r="E378" s="369" t="s">
        <v>1972</v>
      </c>
      <c r="F378" s="370">
        <v>76927</v>
      </c>
      <c r="G378" s="371">
        <v>0.4</v>
      </c>
      <c r="H378" s="368">
        <v>0.49</v>
      </c>
      <c r="I378" s="368" t="s">
        <v>10</v>
      </c>
      <c r="J378" s="379">
        <f t="shared" si="19"/>
        <v>0.49</v>
      </c>
      <c r="K378" s="380" t="s">
        <v>394</v>
      </c>
      <c r="L378" s="381" t="s">
        <v>307</v>
      </c>
      <c r="M378" s="381" t="s">
        <v>259</v>
      </c>
      <c r="N378" s="381" t="s">
        <v>451</v>
      </c>
      <c r="O378" s="381"/>
      <c r="P378" s="381" t="s">
        <v>61</v>
      </c>
      <c r="Q378" s="381" t="s">
        <v>240</v>
      </c>
      <c r="R378" s="381" t="s">
        <v>302</v>
      </c>
      <c r="S378" s="368"/>
      <c r="T378" s="368" t="s">
        <v>61</v>
      </c>
      <c r="U378" s="368" t="s">
        <v>240</v>
      </c>
      <c r="V378" s="368" t="s">
        <v>302</v>
      </c>
    </row>
    <row r="379" spans="1:22" outlineLevel="1">
      <c r="A379" s="377" t="s">
        <v>206</v>
      </c>
      <c r="B379" s="368" t="s">
        <v>1765</v>
      </c>
      <c r="C379" s="378">
        <v>43704</v>
      </c>
      <c r="D379" s="368" t="s">
        <v>1840</v>
      </c>
      <c r="E379" s="369" t="s">
        <v>1973</v>
      </c>
      <c r="F379" s="370">
        <v>76927</v>
      </c>
      <c r="G379" s="371">
        <v>0.45</v>
      </c>
      <c r="H379" s="368">
        <v>0.55000000000000004</v>
      </c>
      <c r="I379" s="368" t="s">
        <v>10</v>
      </c>
      <c r="J379" s="379">
        <f t="shared" si="19"/>
        <v>0.55000000000000004</v>
      </c>
      <c r="K379" s="380" t="s">
        <v>394</v>
      </c>
      <c r="L379" s="381" t="s">
        <v>307</v>
      </c>
      <c r="M379" s="381" t="s">
        <v>259</v>
      </c>
      <c r="N379" s="381" t="s">
        <v>449</v>
      </c>
      <c r="O379" s="381"/>
      <c r="P379" s="381" t="s">
        <v>61</v>
      </c>
      <c r="Q379" s="381" t="s">
        <v>240</v>
      </c>
      <c r="R379" s="381" t="s">
        <v>302</v>
      </c>
      <c r="S379" s="368"/>
      <c r="T379" s="368" t="s">
        <v>61</v>
      </c>
      <c r="U379" s="368" t="s">
        <v>240</v>
      </c>
      <c r="V379" s="368" t="s">
        <v>302</v>
      </c>
    </row>
    <row r="380" spans="1:22" outlineLevel="1">
      <c r="A380" s="377" t="s">
        <v>206</v>
      </c>
      <c r="B380" s="368" t="s">
        <v>1765</v>
      </c>
      <c r="C380" s="378">
        <v>43704</v>
      </c>
      <c r="D380" s="368" t="s">
        <v>1840</v>
      </c>
      <c r="E380" s="369" t="s">
        <v>1965</v>
      </c>
      <c r="F380" s="370">
        <v>76927</v>
      </c>
      <c r="G380" s="371">
        <v>6.14</v>
      </c>
      <c r="H380" s="368">
        <v>7.5</v>
      </c>
      <c r="I380" s="368" t="s">
        <v>10</v>
      </c>
      <c r="J380" s="379">
        <f t="shared" si="19"/>
        <v>7.5</v>
      </c>
      <c r="K380" s="380" t="s">
        <v>399</v>
      </c>
      <c r="L380" s="381" t="s">
        <v>307</v>
      </c>
      <c r="M380" s="381" t="s">
        <v>259</v>
      </c>
      <c r="N380" s="381"/>
      <c r="O380" s="381"/>
      <c r="P380" s="381" t="s">
        <v>61</v>
      </c>
      <c r="Q380" s="381" t="s">
        <v>240</v>
      </c>
      <c r="R380" s="381" t="s">
        <v>302</v>
      </c>
      <c r="S380" s="368"/>
      <c r="T380" s="368" t="s">
        <v>61</v>
      </c>
      <c r="U380" s="368" t="s">
        <v>240</v>
      </c>
      <c r="V380" s="368" t="s">
        <v>302</v>
      </c>
    </row>
    <row r="381" spans="1:22" outlineLevel="1">
      <c r="A381" s="377" t="s">
        <v>206</v>
      </c>
      <c r="B381" s="368" t="s">
        <v>1505</v>
      </c>
      <c r="C381" s="378">
        <v>43733</v>
      </c>
      <c r="D381" s="368" t="s">
        <v>1583</v>
      </c>
      <c r="E381" s="369" t="s">
        <v>1619</v>
      </c>
      <c r="F381" s="370">
        <v>77220</v>
      </c>
      <c r="G381" s="371">
        <v>431.89</v>
      </c>
      <c r="H381" s="368">
        <v>525.26</v>
      </c>
      <c r="I381" s="368" t="s">
        <v>10</v>
      </c>
      <c r="J381" s="379">
        <f t="shared" si="19"/>
        <v>525.26</v>
      </c>
      <c r="K381" s="380" t="s">
        <v>387</v>
      </c>
      <c r="L381" s="381" t="s">
        <v>307</v>
      </c>
      <c r="M381" s="381" t="s">
        <v>259</v>
      </c>
      <c r="N381" s="381" t="s">
        <v>449</v>
      </c>
      <c r="O381" s="381"/>
      <c r="P381" s="381" t="s">
        <v>61</v>
      </c>
      <c r="Q381" s="381" t="s">
        <v>240</v>
      </c>
      <c r="R381" s="381" t="s">
        <v>302</v>
      </c>
      <c r="S381" s="368"/>
      <c r="T381" s="368" t="s">
        <v>61</v>
      </c>
      <c r="U381" s="368" t="s">
        <v>240</v>
      </c>
      <c r="V381" s="368" t="s">
        <v>302</v>
      </c>
    </row>
    <row r="382" spans="1:22" outlineLevel="1">
      <c r="A382" s="377" t="s">
        <v>206</v>
      </c>
      <c r="B382" s="368" t="s">
        <v>1505</v>
      </c>
      <c r="C382" s="378">
        <v>43733</v>
      </c>
      <c r="D382" s="368" t="s">
        <v>1583</v>
      </c>
      <c r="E382" s="369" t="s">
        <v>1620</v>
      </c>
      <c r="F382" s="370">
        <v>77220</v>
      </c>
      <c r="G382" s="371">
        <v>250.79</v>
      </c>
      <c r="H382" s="368">
        <v>305</v>
      </c>
      <c r="I382" s="368" t="s">
        <v>10</v>
      </c>
      <c r="J382" s="379">
        <f t="shared" si="19"/>
        <v>305</v>
      </c>
      <c r="K382" s="380" t="s">
        <v>387</v>
      </c>
      <c r="L382" s="381" t="s">
        <v>307</v>
      </c>
      <c r="M382" s="381" t="s">
        <v>259</v>
      </c>
      <c r="N382" s="381" t="s">
        <v>451</v>
      </c>
      <c r="O382" s="381"/>
      <c r="P382" s="381" t="s">
        <v>61</v>
      </c>
      <c r="Q382" s="381" t="s">
        <v>240</v>
      </c>
      <c r="R382" s="381" t="s">
        <v>302</v>
      </c>
      <c r="S382" s="368"/>
      <c r="T382" s="368" t="s">
        <v>61</v>
      </c>
      <c r="U382" s="368" t="s">
        <v>240</v>
      </c>
      <c r="V382" s="368" t="s">
        <v>302</v>
      </c>
    </row>
    <row r="383" spans="1:22" outlineLevel="1">
      <c r="A383" s="377" t="s">
        <v>206</v>
      </c>
      <c r="B383" s="368" t="s">
        <v>1505</v>
      </c>
      <c r="C383" s="378">
        <v>43734</v>
      </c>
      <c r="D383" s="368" t="s">
        <v>1584</v>
      </c>
      <c r="E383" s="369" t="s">
        <v>1621</v>
      </c>
      <c r="F383" s="370">
        <v>77220</v>
      </c>
      <c r="G383" s="371">
        <v>31.94</v>
      </c>
      <c r="H383" s="368">
        <v>38.85</v>
      </c>
      <c r="I383" s="368" t="s">
        <v>10</v>
      </c>
      <c r="J383" s="379">
        <f t="shared" si="19"/>
        <v>38.85</v>
      </c>
      <c r="K383" s="380" t="s">
        <v>391</v>
      </c>
      <c r="L383" s="381" t="s">
        <v>307</v>
      </c>
      <c r="M383" s="381" t="s">
        <v>259</v>
      </c>
      <c r="N383" s="381" t="s">
        <v>451</v>
      </c>
      <c r="O383" s="381"/>
      <c r="P383" s="381" t="s">
        <v>61</v>
      </c>
      <c r="Q383" s="381" t="s">
        <v>240</v>
      </c>
      <c r="R383" s="381" t="s">
        <v>302</v>
      </c>
      <c r="S383" s="368"/>
      <c r="T383" s="368" t="s">
        <v>61</v>
      </c>
      <c r="U383" s="368" t="s">
        <v>240</v>
      </c>
      <c r="V383" s="368" t="s">
        <v>302</v>
      </c>
    </row>
    <row r="384" spans="1:22" outlineLevel="1">
      <c r="A384" s="377" t="s">
        <v>206</v>
      </c>
      <c r="B384" s="368" t="s">
        <v>1505</v>
      </c>
      <c r="C384" s="378">
        <v>43734</v>
      </c>
      <c r="D384" s="368" t="s">
        <v>1584</v>
      </c>
      <c r="E384" s="369" t="s">
        <v>1622</v>
      </c>
      <c r="F384" s="370">
        <v>77220</v>
      </c>
      <c r="G384" s="371">
        <v>54.76</v>
      </c>
      <c r="H384" s="368">
        <v>66.599999999999994</v>
      </c>
      <c r="I384" s="368" t="s">
        <v>10</v>
      </c>
      <c r="J384" s="379">
        <f t="shared" si="19"/>
        <v>66.599999999999994</v>
      </c>
      <c r="K384" s="380" t="s">
        <v>391</v>
      </c>
      <c r="L384" s="381" t="s">
        <v>307</v>
      </c>
      <c r="M384" s="381" t="s">
        <v>259</v>
      </c>
      <c r="N384" s="381" t="s">
        <v>449</v>
      </c>
      <c r="O384" s="381"/>
      <c r="P384" s="381" t="s">
        <v>61</v>
      </c>
      <c r="Q384" s="381" t="s">
        <v>240</v>
      </c>
      <c r="R384" s="381" t="s">
        <v>302</v>
      </c>
      <c r="S384" s="368"/>
      <c r="T384" s="368" t="s">
        <v>61</v>
      </c>
      <c r="U384" s="368" t="s">
        <v>240</v>
      </c>
      <c r="V384" s="368" t="s">
        <v>302</v>
      </c>
    </row>
    <row r="385" spans="1:22" outlineLevel="1">
      <c r="A385" s="377" t="s">
        <v>206</v>
      </c>
      <c r="B385" s="368" t="s">
        <v>1505</v>
      </c>
      <c r="C385" s="378">
        <v>43734</v>
      </c>
      <c r="D385" s="368" t="s">
        <v>1586</v>
      </c>
      <c r="E385" s="369" t="s">
        <v>1623</v>
      </c>
      <c r="F385" s="370">
        <v>77220</v>
      </c>
      <c r="G385" s="371">
        <v>5.32</v>
      </c>
      <c r="H385" s="368">
        <v>6.47</v>
      </c>
      <c r="I385" s="368" t="s">
        <v>10</v>
      </c>
      <c r="J385" s="379">
        <f t="shared" si="19"/>
        <v>6.47</v>
      </c>
      <c r="K385" s="380" t="s">
        <v>394</v>
      </c>
      <c r="L385" s="381" t="s">
        <v>307</v>
      </c>
      <c r="M385" s="381" t="s">
        <v>259</v>
      </c>
      <c r="N385" s="381" t="s">
        <v>451</v>
      </c>
      <c r="O385" s="381"/>
      <c r="P385" s="381" t="s">
        <v>61</v>
      </c>
      <c r="Q385" s="381" t="s">
        <v>240</v>
      </c>
      <c r="R385" s="381" t="s">
        <v>302</v>
      </c>
      <c r="S385" s="368"/>
      <c r="T385" s="368" t="s">
        <v>61</v>
      </c>
      <c r="U385" s="368" t="s">
        <v>240</v>
      </c>
      <c r="V385" s="368" t="s">
        <v>302</v>
      </c>
    </row>
    <row r="386" spans="1:22" outlineLevel="1">
      <c r="A386" s="377" t="s">
        <v>206</v>
      </c>
      <c r="B386" s="368" t="s">
        <v>1505</v>
      </c>
      <c r="C386" s="378">
        <v>43734</v>
      </c>
      <c r="D386" s="368" t="s">
        <v>1588</v>
      </c>
      <c r="E386" s="369" t="s">
        <v>1625</v>
      </c>
      <c r="F386" s="370">
        <v>77220</v>
      </c>
      <c r="G386" s="371">
        <v>0.61</v>
      </c>
      <c r="H386" s="368">
        <v>0.74</v>
      </c>
      <c r="I386" s="368" t="s">
        <v>10</v>
      </c>
      <c r="J386" s="379">
        <f t="shared" si="19"/>
        <v>0.74</v>
      </c>
      <c r="K386" s="380" t="s">
        <v>394</v>
      </c>
      <c r="L386" s="381" t="s">
        <v>307</v>
      </c>
      <c r="M386" s="381" t="s">
        <v>259</v>
      </c>
      <c r="N386" s="381" t="s">
        <v>449</v>
      </c>
      <c r="O386" s="381"/>
      <c r="P386" s="381" t="s">
        <v>61</v>
      </c>
      <c r="Q386" s="381" t="s">
        <v>240</v>
      </c>
      <c r="R386" s="381" t="s">
        <v>302</v>
      </c>
      <c r="S386" s="368"/>
      <c r="T386" s="368" t="s">
        <v>61</v>
      </c>
      <c r="U386" s="368" t="s">
        <v>240</v>
      </c>
      <c r="V386" s="368" t="s">
        <v>302</v>
      </c>
    </row>
    <row r="387" spans="1:22" outlineLevel="1">
      <c r="A387" s="377" t="s">
        <v>206</v>
      </c>
      <c r="B387" s="368" t="s">
        <v>1505</v>
      </c>
      <c r="C387" s="378">
        <v>43734</v>
      </c>
      <c r="D387" s="368" t="s">
        <v>1586</v>
      </c>
      <c r="E387" s="369" t="s">
        <v>1624</v>
      </c>
      <c r="F387" s="370">
        <v>77220</v>
      </c>
      <c r="G387" s="371">
        <v>9.1300000000000008</v>
      </c>
      <c r="H387" s="368">
        <v>11.1</v>
      </c>
      <c r="I387" s="368" t="s">
        <v>10</v>
      </c>
      <c r="J387" s="379">
        <f t="shared" si="19"/>
        <v>11.1</v>
      </c>
      <c r="K387" s="380" t="s">
        <v>394</v>
      </c>
      <c r="L387" s="381" t="s">
        <v>307</v>
      </c>
      <c r="M387" s="381" t="s">
        <v>259</v>
      </c>
      <c r="N387" s="381" t="s">
        <v>449</v>
      </c>
      <c r="O387" s="381"/>
      <c r="P387" s="381" t="s">
        <v>61</v>
      </c>
      <c r="Q387" s="381" t="s">
        <v>240</v>
      </c>
      <c r="R387" s="381" t="s">
        <v>302</v>
      </c>
      <c r="S387" s="368"/>
      <c r="T387" s="368" t="s">
        <v>61</v>
      </c>
      <c r="U387" s="368" t="s">
        <v>240</v>
      </c>
      <c r="V387" s="368" t="s">
        <v>302</v>
      </c>
    </row>
    <row r="388" spans="1:22" outlineLevel="1">
      <c r="A388" s="377" t="s">
        <v>206</v>
      </c>
      <c r="B388" s="368" t="s">
        <v>1505</v>
      </c>
      <c r="C388" s="378">
        <v>43734</v>
      </c>
      <c r="D388" s="368" t="s">
        <v>1588</v>
      </c>
      <c r="E388" s="369" t="s">
        <v>1626</v>
      </c>
      <c r="F388" s="370">
        <v>77220</v>
      </c>
      <c r="G388" s="371">
        <v>0.35</v>
      </c>
      <c r="H388" s="368">
        <v>0.43</v>
      </c>
      <c r="I388" s="368" t="s">
        <v>10</v>
      </c>
      <c r="J388" s="379">
        <f t="shared" si="19"/>
        <v>0.43</v>
      </c>
      <c r="K388" s="380" t="s">
        <v>394</v>
      </c>
      <c r="L388" s="381" t="s">
        <v>307</v>
      </c>
      <c r="M388" s="381" t="s">
        <v>259</v>
      </c>
      <c r="N388" s="381" t="s">
        <v>451</v>
      </c>
      <c r="O388" s="381"/>
      <c r="P388" s="381" t="s">
        <v>61</v>
      </c>
      <c r="Q388" s="381" t="s">
        <v>240</v>
      </c>
      <c r="R388" s="381" t="s">
        <v>302</v>
      </c>
      <c r="S388" s="368"/>
      <c r="T388" s="368" t="s">
        <v>61</v>
      </c>
      <c r="U388" s="368" t="s">
        <v>240</v>
      </c>
      <c r="V388" s="368" t="s">
        <v>302</v>
      </c>
    </row>
    <row r="389" spans="1:22" outlineLevel="1">
      <c r="A389" s="377" t="s">
        <v>206</v>
      </c>
      <c r="B389" s="368" t="s">
        <v>1505</v>
      </c>
      <c r="C389" s="378">
        <v>43725</v>
      </c>
      <c r="D389" s="368" t="s">
        <v>1627</v>
      </c>
      <c r="E389" s="369" t="s">
        <v>1628</v>
      </c>
      <c r="F389" s="370">
        <v>77220</v>
      </c>
      <c r="G389" s="371">
        <v>2.2999999999999998</v>
      </c>
      <c r="H389" s="368">
        <v>2.8</v>
      </c>
      <c r="I389" s="368" t="s">
        <v>10</v>
      </c>
      <c r="J389" s="379">
        <f t="shared" si="19"/>
        <v>2.8</v>
      </c>
      <c r="K389" s="380" t="s">
        <v>399</v>
      </c>
      <c r="L389" s="381" t="s">
        <v>307</v>
      </c>
      <c r="M389" s="381" t="s">
        <v>259</v>
      </c>
      <c r="N389" s="381"/>
      <c r="O389" s="381"/>
      <c r="P389" s="381" t="s">
        <v>61</v>
      </c>
      <c r="Q389" s="381" t="s">
        <v>240</v>
      </c>
      <c r="R389" s="381" t="s">
        <v>302</v>
      </c>
      <c r="S389" s="368"/>
      <c r="T389" s="368" t="s">
        <v>61</v>
      </c>
      <c r="U389" s="368" t="s">
        <v>240</v>
      </c>
      <c r="V389" s="368" t="s">
        <v>302</v>
      </c>
    </row>
    <row r="390" spans="1:22">
      <c r="A390" s="456" t="s">
        <v>301</v>
      </c>
      <c r="B390" s="456"/>
      <c r="C390" s="456"/>
      <c r="D390" s="456"/>
      <c r="E390" s="457"/>
      <c r="F390" s="458"/>
      <c r="G390" s="459">
        <f>SUM(G363:G389)</f>
        <v>2336.7600000000011</v>
      </c>
      <c r="H390" s="460">
        <f>SUM(H363:H389)</f>
        <v>2891.3699999999994</v>
      </c>
      <c r="I390" s="456"/>
      <c r="J390" s="460">
        <f>SUM(J363:J389)</f>
        <v>2891.3699999999994</v>
      </c>
      <c r="K390" s="456"/>
      <c r="L390" s="456"/>
      <c r="M390" s="456"/>
      <c r="N390" s="456"/>
      <c r="O390" s="456"/>
      <c r="P390" s="456"/>
      <c r="Q390" s="456"/>
      <c r="R390" s="456"/>
      <c r="S390" s="368"/>
      <c r="T390" s="368"/>
      <c r="U390" s="368"/>
      <c r="V390" s="368"/>
    </row>
    <row r="391" spans="1:22" outlineLevel="1">
      <c r="A391" s="377" t="s">
        <v>207</v>
      </c>
      <c r="B391" s="368" t="s">
        <v>1504</v>
      </c>
      <c r="C391" s="378">
        <v>43672</v>
      </c>
      <c r="D391" s="368" t="s">
        <v>1870</v>
      </c>
      <c r="E391" s="369" t="s">
        <v>1974</v>
      </c>
      <c r="F391" s="370">
        <v>76652</v>
      </c>
      <c r="G391" s="371">
        <v>137.61000000000001</v>
      </c>
      <c r="H391" s="368">
        <v>174.75</v>
      </c>
      <c r="I391" s="368" t="s">
        <v>10</v>
      </c>
      <c r="J391" s="379">
        <f t="shared" ref="J391:J405" si="20">H391</f>
        <v>174.75</v>
      </c>
      <c r="K391" s="380" t="s">
        <v>387</v>
      </c>
      <c r="L391" s="381" t="s">
        <v>307</v>
      </c>
      <c r="M391" s="381" t="s">
        <v>259</v>
      </c>
      <c r="N391" s="381" t="s">
        <v>461</v>
      </c>
      <c r="O391" s="381"/>
      <c r="P391" s="381" t="s">
        <v>61</v>
      </c>
      <c r="Q391" s="381" t="s">
        <v>240</v>
      </c>
      <c r="R391" s="381" t="s">
        <v>302</v>
      </c>
      <c r="S391" s="368"/>
      <c r="T391" s="368" t="s">
        <v>61</v>
      </c>
      <c r="U391" s="368" t="s">
        <v>240</v>
      </c>
      <c r="V391" s="368" t="s">
        <v>302</v>
      </c>
    </row>
    <row r="392" spans="1:22" outlineLevel="1">
      <c r="A392" s="377" t="s">
        <v>207</v>
      </c>
      <c r="B392" s="368" t="s">
        <v>1504</v>
      </c>
      <c r="C392" s="378">
        <v>43672</v>
      </c>
      <c r="D392" s="368" t="s">
        <v>1872</v>
      </c>
      <c r="E392" s="369" t="s">
        <v>1975</v>
      </c>
      <c r="F392" s="370">
        <v>76652</v>
      </c>
      <c r="G392" s="371">
        <v>17.36</v>
      </c>
      <c r="H392" s="368">
        <v>22.04</v>
      </c>
      <c r="I392" s="368" t="s">
        <v>10</v>
      </c>
      <c r="J392" s="379">
        <f t="shared" si="20"/>
        <v>22.04</v>
      </c>
      <c r="K392" s="380" t="s">
        <v>391</v>
      </c>
      <c r="L392" s="381" t="s">
        <v>307</v>
      </c>
      <c r="M392" s="381" t="s">
        <v>259</v>
      </c>
      <c r="N392" s="381" t="s">
        <v>461</v>
      </c>
      <c r="O392" s="381"/>
      <c r="P392" s="381" t="s">
        <v>61</v>
      </c>
      <c r="Q392" s="381" t="s">
        <v>240</v>
      </c>
      <c r="R392" s="381" t="s">
        <v>302</v>
      </c>
      <c r="S392" s="368"/>
      <c r="T392" s="368" t="s">
        <v>61</v>
      </c>
      <c r="U392" s="368" t="s">
        <v>240</v>
      </c>
      <c r="V392" s="368" t="s">
        <v>302</v>
      </c>
    </row>
    <row r="393" spans="1:22" outlineLevel="1">
      <c r="A393" s="377" t="s">
        <v>207</v>
      </c>
      <c r="B393" s="368" t="s">
        <v>1504</v>
      </c>
      <c r="C393" s="378">
        <v>43672</v>
      </c>
      <c r="D393" s="368" t="s">
        <v>1874</v>
      </c>
      <c r="E393" s="369" t="s">
        <v>1976</v>
      </c>
      <c r="F393" s="370">
        <v>76652</v>
      </c>
      <c r="G393" s="371">
        <v>2.89</v>
      </c>
      <c r="H393" s="368">
        <v>3.67</v>
      </c>
      <c r="I393" s="368" t="s">
        <v>10</v>
      </c>
      <c r="J393" s="379">
        <f t="shared" si="20"/>
        <v>3.67</v>
      </c>
      <c r="K393" s="380" t="s">
        <v>394</v>
      </c>
      <c r="L393" s="381" t="s">
        <v>307</v>
      </c>
      <c r="M393" s="381" t="s">
        <v>259</v>
      </c>
      <c r="N393" s="381" t="s">
        <v>461</v>
      </c>
      <c r="O393" s="381"/>
      <c r="P393" s="381" t="s">
        <v>61</v>
      </c>
      <c r="Q393" s="381" t="s">
        <v>240</v>
      </c>
      <c r="R393" s="381" t="s">
        <v>302</v>
      </c>
      <c r="S393" s="368"/>
      <c r="T393" s="368" t="s">
        <v>61</v>
      </c>
      <c r="U393" s="368" t="s">
        <v>240</v>
      </c>
      <c r="V393" s="368" t="s">
        <v>302</v>
      </c>
    </row>
    <row r="394" spans="1:22" outlineLevel="1">
      <c r="A394" s="377" t="s">
        <v>207</v>
      </c>
      <c r="B394" s="368" t="s">
        <v>1504</v>
      </c>
      <c r="C394" s="378">
        <v>43672</v>
      </c>
      <c r="D394" s="368" t="s">
        <v>1808</v>
      </c>
      <c r="E394" s="369" t="s">
        <v>463</v>
      </c>
      <c r="F394" s="370">
        <v>76652</v>
      </c>
      <c r="G394" s="371">
        <v>0.19</v>
      </c>
      <c r="H394" s="368">
        <v>0.24</v>
      </c>
      <c r="I394" s="368" t="s">
        <v>10</v>
      </c>
      <c r="J394" s="379">
        <f t="shared" si="20"/>
        <v>0.24</v>
      </c>
      <c r="K394" s="380" t="s">
        <v>394</v>
      </c>
      <c r="L394" s="381" t="s">
        <v>307</v>
      </c>
      <c r="M394" s="381" t="s">
        <v>259</v>
      </c>
      <c r="N394" s="381" t="s">
        <v>461</v>
      </c>
      <c r="O394" s="381"/>
      <c r="P394" s="381" t="s">
        <v>61</v>
      </c>
      <c r="Q394" s="381" t="s">
        <v>240</v>
      </c>
      <c r="R394" s="381" t="s">
        <v>302</v>
      </c>
      <c r="S394" s="368"/>
      <c r="T394" s="368" t="s">
        <v>61</v>
      </c>
      <c r="U394" s="368" t="s">
        <v>240</v>
      </c>
      <c r="V394" s="368" t="s">
        <v>302</v>
      </c>
    </row>
    <row r="395" spans="1:22" outlineLevel="1">
      <c r="A395" s="377" t="s">
        <v>207</v>
      </c>
      <c r="B395" s="368" t="s">
        <v>1504</v>
      </c>
      <c r="C395" s="378">
        <v>43662</v>
      </c>
      <c r="D395" s="368" t="s">
        <v>1808</v>
      </c>
      <c r="E395" s="369" t="s">
        <v>1977</v>
      </c>
      <c r="F395" s="370">
        <v>76652</v>
      </c>
      <c r="G395" s="371">
        <v>19.690000000000001</v>
      </c>
      <c r="H395" s="368">
        <v>25</v>
      </c>
      <c r="I395" s="368" t="s">
        <v>10</v>
      </c>
      <c r="J395" s="379">
        <f t="shared" si="20"/>
        <v>25</v>
      </c>
      <c r="K395" s="380" t="s">
        <v>399</v>
      </c>
      <c r="L395" s="381" t="s">
        <v>307</v>
      </c>
      <c r="M395" s="381" t="s">
        <v>259</v>
      </c>
      <c r="N395" s="381"/>
      <c r="O395" s="381"/>
      <c r="P395" s="381" t="s">
        <v>61</v>
      </c>
      <c r="Q395" s="381" t="s">
        <v>240</v>
      </c>
      <c r="R395" s="381" t="s">
        <v>302</v>
      </c>
      <c r="S395" s="368"/>
      <c r="T395" s="368" t="s">
        <v>61</v>
      </c>
      <c r="U395" s="368" t="s">
        <v>240</v>
      </c>
      <c r="V395" s="368" t="s">
        <v>302</v>
      </c>
    </row>
    <row r="396" spans="1:22" outlineLevel="1">
      <c r="A396" s="377" t="s">
        <v>207</v>
      </c>
      <c r="B396" s="368" t="s">
        <v>1765</v>
      </c>
      <c r="C396" s="378">
        <v>43703</v>
      </c>
      <c r="D396" s="368" t="s">
        <v>1875</v>
      </c>
      <c r="E396" s="369" t="s">
        <v>1978</v>
      </c>
      <c r="F396" s="370">
        <v>76927</v>
      </c>
      <c r="G396" s="371">
        <v>98.63</v>
      </c>
      <c r="H396" s="368">
        <v>120.5</v>
      </c>
      <c r="I396" s="368" t="s">
        <v>10</v>
      </c>
      <c r="J396" s="379">
        <f t="shared" si="20"/>
        <v>120.5</v>
      </c>
      <c r="K396" s="380" t="s">
        <v>387</v>
      </c>
      <c r="L396" s="381" t="s">
        <v>307</v>
      </c>
      <c r="M396" s="381" t="s">
        <v>259</v>
      </c>
      <c r="N396" s="381" t="s">
        <v>461</v>
      </c>
      <c r="O396" s="381"/>
      <c r="P396" s="381" t="s">
        <v>61</v>
      </c>
      <c r="Q396" s="381" t="s">
        <v>240</v>
      </c>
      <c r="R396" s="381" t="s">
        <v>302</v>
      </c>
      <c r="S396" s="368"/>
      <c r="T396" s="368" t="s">
        <v>61</v>
      </c>
      <c r="U396" s="368" t="s">
        <v>240</v>
      </c>
      <c r="V396" s="368" t="s">
        <v>302</v>
      </c>
    </row>
    <row r="397" spans="1:22" outlineLevel="1">
      <c r="A397" s="377" t="s">
        <v>207</v>
      </c>
      <c r="B397" s="368" t="s">
        <v>1765</v>
      </c>
      <c r="C397" s="378">
        <v>43703</v>
      </c>
      <c r="D397" s="368" t="s">
        <v>1877</v>
      </c>
      <c r="E397" s="369" t="s">
        <v>1979</v>
      </c>
      <c r="F397" s="370">
        <v>76927</v>
      </c>
      <c r="G397" s="371">
        <v>12.02</v>
      </c>
      <c r="H397" s="368">
        <v>14.69</v>
      </c>
      <c r="I397" s="368" t="s">
        <v>10</v>
      </c>
      <c r="J397" s="379">
        <f t="shared" si="20"/>
        <v>14.69</v>
      </c>
      <c r="K397" s="380" t="s">
        <v>391</v>
      </c>
      <c r="L397" s="381" t="s">
        <v>307</v>
      </c>
      <c r="M397" s="381" t="s">
        <v>259</v>
      </c>
      <c r="N397" s="381" t="s">
        <v>461</v>
      </c>
      <c r="O397" s="381"/>
      <c r="P397" s="381" t="s">
        <v>61</v>
      </c>
      <c r="Q397" s="381" t="s">
        <v>240</v>
      </c>
      <c r="R397" s="381" t="s">
        <v>302</v>
      </c>
      <c r="S397" s="368"/>
      <c r="T397" s="368" t="s">
        <v>61</v>
      </c>
      <c r="U397" s="368" t="s">
        <v>240</v>
      </c>
      <c r="V397" s="368" t="s">
        <v>302</v>
      </c>
    </row>
    <row r="398" spans="1:22" outlineLevel="1">
      <c r="A398" s="377" t="s">
        <v>207</v>
      </c>
      <c r="B398" s="368" t="s">
        <v>1765</v>
      </c>
      <c r="C398" s="378">
        <v>43703</v>
      </c>
      <c r="D398" s="368" t="s">
        <v>1879</v>
      </c>
      <c r="E398" s="369" t="s">
        <v>1980</v>
      </c>
      <c r="F398" s="370">
        <v>76927</v>
      </c>
      <c r="G398" s="371">
        <v>2.0099999999999998</v>
      </c>
      <c r="H398" s="368">
        <v>2.4500000000000002</v>
      </c>
      <c r="I398" s="368" t="s">
        <v>10</v>
      </c>
      <c r="J398" s="379">
        <f t="shared" si="20"/>
        <v>2.4500000000000002</v>
      </c>
      <c r="K398" s="380" t="s">
        <v>394</v>
      </c>
      <c r="L398" s="381" t="s">
        <v>307</v>
      </c>
      <c r="M398" s="381" t="s">
        <v>259</v>
      </c>
      <c r="N398" s="381" t="s">
        <v>461</v>
      </c>
      <c r="O398" s="381"/>
      <c r="P398" s="381" t="s">
        <v>61</v>
      </c>
      <c r="Q398" s="381" t="s">
        <v>240</v>
      </c>
      <c r="R398" s="381" t="s">
        <v>302</v>
      </c>
      <c r="S398" s="368"/>
      <c r="T398" s="368" t="s">
        <v>61</v>
      </c>
      <c r="U398" s="368" t="s">
        <v>240</v>
      </c>
      <c r="V398" s="368" t="s">
        <v>302</v>
      </c>
    </row>
    <row r="399" spans="1:22" outlineLevel="1">
      <c r="A399" s="377" t="s">
        <v>207</v>
      </c>
      <c r="B399" s="368" t="s">
        <v>1765</v>
      </c>
      <c r="C399" s="378">
        <v>43704</v>
      </c>
      <c r="D399" s="368" t="s">
        <v>1840</v>
      </c>
      <c r="E399" s="369" t="s">
        <v>1981</v>
      </c>
      <c r="F399" s="370">
        <v>76927</v>
      </c>
      <c r="G399" s="371">
        <v>0.13</v>
      </c>
      <c r="H399" s="368">
        <v>0.16</v>
      </c>
      <c r="I399" s="368" t="s">
        <v>10</v>
      </c>
      <c r="J399" s="379">
        <f t="shared" si="20"/>
        <v>0.16</v>
      </c>
      <c r="K399" s="380" t="s">
        <v>394</v>
      </c>
      <c r="L399" s="381" t="s">
        <v>307</v>
      </c>
      <c r="M399" s="381" t="s">
        <v>259</v>
      </c>
      <c r="N399" s="381" t="s">
        <v>461</v>
      </c>
      <c r="O399" s="381"/>
      <c r="P399" s="381" t="s">
        <v>61</v>
      </c>
      <c r="Q399" s="381" t="s">
        <v>240</v>
      </c>
      <c r="R399" s="381" t="s">
        <v>302</v>
      </c>
      <c r="S399" s="368"/>
      <c r="T399" s="368" t="s">
        <v>61</v>
      </c>
      <c r="U399" s="368" t="s">
        <v>240</v>
      </c>
      <c r="V399" s="368" t="s">
        <v>302</v>
      </c>
    </row>
    <row r="400" spans="1:22" outlineLevel="1">
      <c r="A400" s="377" t="s">
        <v>207</v>
      </c>
      <c r="B400" s="368" t="s">
        <v>1765</v>
      </c>
      <c r="C400" s="378">
        <v>43684</v>
      </c>
      <c r="D400" s="368" t="s">
        <v>1840</v>
      </c>
      <c r="E400" s="369" t="s">
        <v>1982</v>
      </c>
      <c r="F400" s="370">
        <v>76927</v>
      </c>
      <c r="G400" s="371">
        <v>16.37</v>
      </c>
      <c r="H400" s="368">
        <v>20</v>
      </c>
      <c r="I400" s="368" t="s">
        <v>10</v>
      </c>
      <c r="J400" s="379">
        <f t="shared" si="20"/>
        <v>20</v>
      </c>
      <c r="K400" s="380" t="s">
        <v>399</v>
      </c>
      <c r="L400" s="381" t="s">
        <v>307</v>
      </c>
      <c r="M400" s="381" t="s">
        <v>259</v>
      </c>
      <c r="N400" s="381"/>
      <c r="O400" s="381"/>
      <c r="P400" s="381" t="s">
        <v>61</v>
      </c>
      <c r="Q400" s="381" t="s">
        <v>240</v>
      </c>
      <c r="R400" s="381" t="s">
        <v>302</v>
      </c>
      <c r="S400" s="368"/>
      <c r="T400" s="368" t="s">
        <v>61</v>
      </c>
      <c r="U400" s="368" t="s">
        <v>240</v>
      </c>
      <c r="V400" s="368" t="s">
        <v>302</v>
      </c>
    </row>
    <row r="401" spans="1:22" outlineLevel="1">
      <c r="A401" s="377" t="s">
        <v>207</v>
      </c>
      <c r="B401" s="368" t="s">
        <v>1505</v>
      </c>
      <c r="C401" s="378">
        <v>43733</v>
      </c>
      <c r="D401" s="368" t="s">
        <v>1583</v>
      </c>
      <c r="E401" s="369" t="s">
        <v>1629</v>
      </c>
      <c r="F401" s="370">
        <v>77220</v>
      </c>
      <c r="G401" s="371">
        <v>168.77</v>
      </c>
      <c r="H401" s="368">
        <v>205.26</v>
      </c>
      <c r="I401" s="368" t="s">
        <v>10</v>
      </c>
      <c r="J401" s="379">
        <f t="shared" si="20"/>
        <v>205.26</v>
      </c>
      <c r="K401" s="380" t="s">
        <v>387</v>
      </c>
      <c r="L401" s="381" t="s">
        <v>307</v>
      </c>
      <c r="M401" s="381" t="s">
        <v>259</v>
      </c>
      <c r="N401" s="381" t="s">
        <v>461</v>
      </c>
      <c r="O401" s="381"/>
      <c r="P401" s="381" t="s">
        <v>61</v>
      </c>
      <c r="Q401" s="381" t="s">
        <v>240</v>
      </c>
      <c r="R401" s="381" t="s">
        <v>302</v>
      </c>
      <c r="S401" s="368"/>
      <c r="T401" s="368" t="s">
        <v>61</v>
      </c>
      <c r="U401" s="368" t="s">
        <v>240</v>
      </c>
      <c r="V401" s="368" t="s">
        <v>302</v>
      </c>
    </row>
    <row r="402" spans="1:22" outlineLevel="1">
      <c r="A402" s="377" t="s">
        <v>207</v>
      </c>
      <c r="B402" s="368" t="s">
        <v>1505</v>
      </c>
      <c r="C402" s="378">
        <v>43734</v>
      </c>
      <c r="D402" s="368" t="s">
        <v>1584</v>
      </c>
      <c r="E402" s="369" t="s">
        <v>1630</v>
      </c>
      <c r="F402" s="370">
        <v>77220</v>
      </c>
      <c r="G402" s="371">
        <v>21.14</v>
      </c>
      <c r="H402" s="368">
        <v>25.71</v>
      </c>
      <c r="I402" s="368" t="s">
        <v>10</v>
      </c>
      <c r="J402" s="379">
        <f t="shared" si="20"/>
        <v>25.71</v>
      </c>
      <c r="K402" s="380" t="s">
        <v>391</v>
      </c>
      <c r="L402" s="381" t="s">
        <v>307</v>
      </c>
      <c r="M402" s="381" t="s">
        <v>259</v>
      </c>
      <c r="N402" s="381" t="s">
        <v>461</v>
      </c>
      <c r="O402" s="381"/>
      <c r="P402" s="381" t="s">
        <v>61</v>
      </c>
      <c r="Q402" s="381" t="s">
        <v>240</v>
      </c>
      <c r="R402" s="381" t="s">
        <v>302</v>
      </c>
      <c r="S402" s="368"/>
      <c r="T402" s="368" t="s">
        <v>61</v>
      </c>
      <c r="U402" s="368" t="s">
        <v>240</v>
      </c>
      <c r="V402" s="368" t="s">
        <v>302</v>
      </c>
    </row>
    <row r="403" spans="1:22" outlineLevel="1">
      <c r="A403" s="377" t="s">
        <v>207</v>
      </c>
      <c r="B403" s="368" t="s">
        <v>1505</v>
      </c>
      <c r="C403" s="378">
        <v>43734</v>
      </c>
      <c r="D403" s="368" t="s">
        <v>1586</v>
      </c>
      <c r="E403" s="369" t="s">
        <v>1632</v>
      </c>
      <c r="F403" s="370">
        <v>77220</v>
      </c>
      <c r="G403" s="371">
        <v>3.53</v>
      </c>
      <c r="H403" s="368">
        <v>4.29</v>
      </c>
      <c r="I403" s="368" t="s">
        <v>10</v>
      </c>
      <c r="J403" s="379">
        <f t="shared" si="20"/>
        <v>4.29</v>
      </c>
      <c r="K403" s="380" t="s">
        <v>394</v>
      </c>
      <c r="L403" s="381" t="s">
        <v>307</v>
      </c>
      <c r="M403" s="381" t="s">
        <v>259</v>
      </c>
      <c r="N403" s="381" t="s">
        <v>461</v>
      </c>
      <c r="O403" s="381"/>
      <c r="P403" s="381" t="s">
        <v>61</v>
      </c>
      <c r="Q403" s="381" t="s">
        <v>240</v>
      </c>
      <c r="R403" s="381" t="s">
        <v>302</v>
      </c>
      <c r="S403" s="368"/>
      <c r="T403" s="368" t="s">
        <v>61</v>
      </c>
      <c r="U403" s="368" t="s">
        <v>240</v>
      </c>
      <c r="V403" s="368" t="s">
        <v>302</v>
      </c>
    </row>
    <row r="404" spans="1:22" outlineLevel="1">
      <c r="A404" s="377" t="s">
        <v>207</v>
      </c>
      <c r="B404" s="368" t="s">
        <v>1505</v>
      </c>
      <c r="C404" s="378">
        <v>43734</v>
      </c>
      <c r="D404" s="368" t="s">
        <v>1588</v>
      </c>
      <c r="E404" s="369" t="s">
        <v>1631</v>
      </c>
      <c r="F404" s="370">
        <v>77220</v>
      </c>
      <c r="G404" s="371">
        <v>0.24</v>
      </c>
      <c r="H404" s="368">
        <v>0.28999999999999998</v>
      </c>
      <c r="I404" s="368" t="s">
        <v>10</v>
      </c>
      <c r="J404" s="379">
        <f t="shared" si="20"/>
        <v>0.28999999999999998</v>
      </c>
      <c r="K404" s="380" t="s">
        <v>394</v>
      </c>
      <c r="L404" s="381" t="s">
        <v>307</v>
      </c>
      <c r="M404" s="381" t="s">
        <v>259</v>
      </c>
      <c r="N404" s="381" t="s">
        <v>461</v>
      </c>
      <c r="O404" s="381"/>
      <c r="P404" s="381" t="s">
        <v>61</v>
      </c>
      <c r="Q404" s="381" t="s">
        <v>240</v>
      </c>
      <c r="R404" s="381" t="s">
        <v>302</v>
      </c>
      <c r="S404" s="368"/>
      <c r="T404" s="368" t="s">
        <v>61</v>
      </c>
      <c r="U404" s="368" t="s">
        <v>240</v>
      </c>
      <c r="V404" s="368" t="s">
        <v>302</v>
      </c>
    </row>
    <row r="405" spans="1:22" outlineLevel="1">
      <c r="A405" s="377" t="s">
        <v>207</v>
      </c>
      <c r="B405" s="368" t="s">
        <v>1505</v>
      </c>
      <c r="C405" s="378">
        <v>43714</v>
      </c>
      <c r="D405" s="368" t="s">
        <v>1551</v>
      </c>
      <c r="E405" s="369" t="s">
        <v>1633</v>
      </c>
      <c r="F405" s="370">
        <v>77220</v>
      </c>
      <c r="G405" s="371">
        <v>8.2200000000000006</v>
      </c>
      <c r="H405" s="368">
        <v>10</v>
      </c>
      <c r="I405" s="368" t="s">
        <v>10</v>
      </c>
      <c r="J405" s="379">
        <f t="shared" si="20"/>
        <v>10</v>
      </c>
      <c r="K405" s="380" t="s">
        <v>399</v>
      </c>
      <c r="L405" s="381" t="s">
        <v>307</v>
      </c>
      <c r="M405" s="381" t="s">
        <v>259</v>
      </c>
      <c r="N405" s="381"/>
      <c r="O405" s="381"/>
      <c r="P405" s="381" t="s">
        <v>61</v>
      </c>
      <c r="Q405" s="381" t="s">
        <v>240</v>
      </c>
      <c r="R405" s="381" t="s">
        <v>302</v>
      </c>
      <c r="S405" s="368"/>
      <c r="T405" s="368" t="s">
        <v>61</v>
      </c>
      <c r="U405" s="368" t="s">
        <v>240</v>
      </c>
      <c r="V405" s="368" t="s">
        <v>302</v>
      </c>
    </row>
    <row r="406" spans="1:22">
      <c r="A406" s="456" t="s">
        <v>301</v>
      </c>
      <c r="B406" s="456"/>
      <c r="C406" s="456"/>
      <c r="D406" s="456"/>
      <c r="E406" s="457"/>
      <c r="F406" s="458"/>
      <c r="G406" s="459">
        <f>SUM(G391:G405)</f>
        <v>508.79999999999995</v>
      </c>
      <c r="H406" s="460">
        <f>SUM(H391:H405)</f>
        <v>629.04999999999995</v>
      </c>
      <c r="I406" s="456"/>
      <c r="J406" s="460">
        <f>SUM(J391:J405)</f>
        <v>629.04999999999995</v>
      </c>
      <c r="K406" s="456"/>
      <c r="L406" s="456"/>
      <c r="M406" s="456"/>
      <c r="N406" s="456"/>
      <c r="O406" s="456"/>
      <c r="P406" s="456"/>
      <c r="Q406" s="456"/>
      <c r="R406" s="456"/>
      <c r="S406" s="368"/>
      <c r="T406" s="368"/>
      <c r="U406" s="368"/>
      <c r="V406" s="368"/>
    </row>
    <row r="407" spans="1:22" outlineLevel="1">
      <c r="A407" s="377" t="s">
        <v>208</v>
      </c>
      <c r="B407" s="368" t="s">
        <v>1504</v>
      </c>
      <c r="C407" s="378">
        <v>43672</v>
      </c>
      <c r="D407" s="368" t="s">
        <v>1870</v>
      </c>
      <c r="E407" s="369" t="s">
        <v>1983</v>
      </c>
      <c r="F407" s="370">
        <v>76652</v>
      </c>
      <c r="G407" s="371">
        <v>170.38</v>
      </c>
      <c r="H407" s="368">
        <v>216.37</v>
      </c>
      <c r="I407" s="368" t="s">
        <v>10</v>
      </c>
      <c r="J407" s="379">
        <f t="shared" ref="J407:J418" si="21">H407</f>
        <v>216.37</v>
      </c>
      <c r="K407" s="380" t="s">
        <v>387</v>
      </c>
      <c r="L407" s="381" t="s">
        <v>307</v>
      </c>
      <c r="M407" s="381" t="s">
        <v>259</v>
      </c>
      <c r="N407" s="381" t="s">
        <v>466</v>
      </c>
      <c r="O407" s="381"/>
      <c r="P407" s="381" t="s">
        <v>61</v>
      </c>
      <c r="Q407" s="381" t="s">
        <v>240</v>
      </c>
      <c r="R407" s="381" t="s">
        <v>302</v>
      </c>
      <c r="S407" s="368"/>
      <c r="T407" s="368" t="s">
        <v>61</v>
      </c>
      <c r="U407" s="368" t="s">
        <v>240</v>
      </c>
      <c r="V407" s="368" t="s">
        <v>302</v>
      </c>
    </row>
    <row r="408" spans="1:22" outlineLevel="1">
      <c r="A408" s="377" t="s">
        <v>208</v>
      </c>
      <c r="B408" s="368" t="s">
        <v>1504</v>
      </c>
      <c r="C408" s="378">
        <v>43672</v>
      </c>
      <c r="D408" s="368" t="s">
        <v>1872</v>
      </c>
      <c r="E408" s="369" t="s">
        <v>1093</v>
      </c>
      <c r="F408" s="370">
        <v>76652</v>
      </c>
      <c r="G408" s="371">
        <v>19.760000000000002</v>
      </c>
      <c r="H408" s="368">
        <v>25.09</v>
      </c>
      <c r="I408" s="368" t="s">
        <v>10</v>
      </c>
      <c r="J408" s="379">
        <f t="shared" si="21"/>
        <v>25.09</v>
      </c>
      <c r="K408" s="380" t="s">
        <v>391</v>
      </c>
      <c r="L408" s="381" t="s">
        <v>307</v>
      </c>
      <c r="M408" s="381" t="s">
        <v>259</v>
      </c>
      <c r="N408" s="381" t="s">
        <v>466</v>
      </c>
      <c r="O408" s="381"/>
      <c r="P408" s="381" t="s">
        <v>61</v>
      </c>
      <c r="Q408" s="381" t="s">
        <v>240</v>
      </c>
      <c r="R408" s="381" t="s">
        <v>302</v>
      </c>
      <c r="S408" s="368"/>
      <c r="T408" s="368" t="s">
        <v>61</v>
      </c>
      <c r="U408" s="368" t="s">
        <v>240</v>
      </c>
      <c r="V408" s="368" t="s">
        <v>302</v>
      </c>
    </row>
    <row r="409" spans="1:22" outlineLevel="1">
      <c r="A409" s="377" t="s">
        <v>208</v>
      </c>
      <c r="B409" s="368" t="s">
        <v>1504</v>
      </c>
      <c r="C409" s="378">
        <v>43672</v>
      </c>
      <c r="D409" s="368" t="s">
        <v>1874</v>
      </c>
      <c r="E409" s="369" t="s">
        <v>1094</v>
      </c>
      <c r="F409" s="370">
        <v>76652</v>
      </c>
      <c r="G409" s="371">
        <v>3.29</v>
      </c>
      <c r="H409" s="368">
        <v>4.18</v>
      </c>
      <c r="I409" s="368" t="s">
        <v>10</v>
      </c>
      <c r="J409" s="379">
        <f t="shared" si="21"/>
        <v>4.18</v>
      </c>
      <c r="K409" s="380" t="s">
        <v>394</v>
      </c>
      <c r="L409" s="381" t="s">
        <v>307</v>
      </c>
      <c r="M409" s="381" t="s">
        <v>259</v>
      </c>
      <c r="N409" s="381" t="s">
        <v>466</v>
      </c>
      <c r="O409" s="381"/>
      <c r="P409" s="381" t="s">
        <v>61</v>
      </c>
      <c r="Q409" s="381" t="s">
        <v>240</v>
      </c>
      <c r="R409" s="381" t="s">
        <v>302</v>
      </c>
      <c r="S409" s="368"/>
      <c r="T409" s="368" t="s">
        <v>61</v>
      </c>
      <c r="U409" s="368" t="s">
        <v>240</v>
      </c>
      <c r="V409" s="368" t="s">
        <v>302</v>
      </c>
    </row>
    <row r="410" spans="1:22" outlineLevel="1">
      <c r="A410" s="377" t="s">
        <v>208</v>
      </c>
      <c r="B410" s="368" t="s">
        <v>1504</v>
      </c>
      <c r="C410" s="378">
        <v>43672</v>
      </c>
      <c r="D410" s="368" t="s">
        <v>1808</v>
      </c>
      <c r="E410" s="369" t="s">
        <v>468</v>
      </c>
      <c r="F410" s="370">
        <v>76652</v>
      </c>
      <c r="G410" s="371">
        <v>0.22</v>
      </c>
      <c r="H410" s="368">
        <v>0.28000000000000003</v>
      </c>
      <c r="I410" s="368" t="s">
        <v>10</v>
      </c>
      <c r="J410" s="379">
        <f t="shared" si="21"/>
        <v>0.28000000000000003</v>
      </c>
      <c r="K410" s="380" t="s">
        <v>394</v>
      </c>
      <c r="L410" s="381" t="s">
        <v>307</v>
      </c>
      <c r="M410" s="381" t="s">
        <v>259</v>
      </c>
      <c r="N410" s="381" t="s">
        <v>466</v>
      </c>
      <c r="O410" s="381"/>
      <c r="P410" s="381" t="s">
        <v>61</v>
      </c>
      <c r="Q410" s="381" t="s">
        <v>240</v>
      </c>
      <c r="R410" s="381" t="s">
        <v>302</v>
      </c>
      <c r="S410" s="368"/>
      <c r="T410" s="368" t="s">
        <v>61</v>
      </c>
      <c r="U410" s="368" t="s">
        <v>240</v>
      </c>
      <c r="V410" s="368" t="s">
        <v>302</v>
      </c>
    </row>
    <row r="411" spans="1:22" outlineLevel="1">
      <c r="A411" s="377" t="s">
        <v>208</v>
      </c>
      <c r="B411" s="368" t="s">
        <v>1765</v>
      </c>
      <c r="C411" s="378">
        <v>43703</v>
      </c>
      <c r="D411" s="368" t="s">
        <v>1875</v>
      </c>
      <c r="E411" s="369" t="s">
        <v>1984</v>
      </c>
      <c r="F411" s="370">
        <v>76927</v>
      </c>
      <c r="G411" s="371">
        <v>133.80000000000001</v>
      </c>
      <c r="H411" s="368">
        <v>163.47</v>
      </c>
      <c r="I411" s="368" t="s">
        <v>10</v>
      </c>
      <c r="J411" s="379">
        <f t="shared" si="21"/>
        <v>163.47</v>
      </c>
      <c r="K411" s="380" t="s">
        <v>387</v>
      </c>
      <c r="L411" s="381" t="s">
        <v>307</v>
      </c>
      <c r="M411" s="381" t="s">
        <v>259</v>
      </c>
      <c r="N411" s="381" t="s">
        <v>466</v>
      </c>
      <c r="O411" s="381"/>
      <c r="P411" s="381" t="s">
        <v>61</v>
      </c>
      <c r="Q411" s="381" t="s">
        <v>240</v>
      </c>
      <c r="R411" s="381" t="s">
        <v>302</v>
      </c>
      <c r="S411" s="368"/>
      <c r="T411" s="368" t="s">
        <v>61</v>
      </c>
      <c r="U411" s="368" t="s">
        <v>240</v>
      </c>
      <c r="V411" s="368" t="s">
        <v>302</v>
      </c>
    </row>
    <row r="412" spans="1:22" outlineLevel="1">
      <c r="A412" s="377" t="s">
        <v>208</v>
      </c>
      <c r="B412" s="368" t="s">
        <v>1765</v>
      </c>
      <c r="C412" s="378">
        <v>43703</v>
      </c>
      <c r="D412" s="368" t="s">
        <v>1877</v>
      </c>
      <c r="E412" s="369" t="s">
        <v>1985</v>
      </c>
      <c r="F412" s="370">
        <v>76927</v>
      </c>
      <c r="G412" s="371">
        <v>15.4</v>
      </c>
      <c r="H412" s="368">
        <v>18.82</v>
      </c>
      <c r="I412" s="368" t="s">
        <v>10</v>
      </c>
      <c r="J412" s="379">
        <f t="shared" si="21"/>
        <v>18.82</v>
      </c>
      <c r="K412" s="380" t="s">
        <v>391</v>
      </c>
      <c r="L412" s="381" t="s">
        <v>307</v>
      </c>
      <c r="M412" s="381" t="s">
        <v>259</v>
      </c>
      <c r="N412" s="381" t="s">
        <v>466</v>
      </c>
      <c r="O412" s="381"/>
      <c r="P412" s="381" t="s">
        <v>61</v>
      </c>
      <c r="Q412" s="381" t="s">
        <v>240</v>
      </c>
      <c r="R412" s="381" t="s">
        <v>302</v>
      </c>
      <c r="S412" s="368"/>
      <c r="T412" s="368" t="s">
        <v>61</v>
      </c>
      <c r="U412" s="368" t="s">
        <v>240</v>
      </c>
      <c r="V412" s="368" t="s">
        <v>302</v>
      </c>
    </row>
    <row r="413" spans="1:22" outlineLevel="1">
      <c r="A413" s="377" t="s">
        <v>208</v>
      </c>
      <c r="B413" s="368" t="s">
        <v>1765</v>
      </c>
      <c r="C413" s="378">
        <v>43703</v>
      </c>
      <c r="D413" s="368" t="s">
        <v>1879</v>
      </c>
      <c r="E413" s="369" t="s">
        <v>1986</v>
      </c>
      <c r="F413" s="370">
        <v>76927</v>
      </c>
      <c r="G413" s="371">
        <v>2.57</v>
      </c>
      <c r="H413" s="368">
        <v>3.14</v>
      </c>
      <c r="I413" s="368" t="s">
        <v>10</v>
      </c>
      <c r="J413" s="379">
        <f t="shared" si="21"/>
        <v>3.14</v>
      </c>
      <c r="K413" s="380" t="s">
        <v>394</v>
      </c>
      <c r="L413" s="381" t="s">
        <v>307</v>
      </c>
      <c r="M413" s="381" t="s">
        <v>259</v>
      </c>
      <c r="N413" s="381" t="s">
        <v>466</v>
      </c>
      <c r="O413" s="381"/>
      <c r="P413" s="381" t="s">
        <v>61</v>
      </c>
      <c r="Q413" s="381" t="s">
        <v>240</v>
      </c>
      <c r="R413" s="381" t="s">
        <v>302</v>
      </c>
      <c r="S413" s="368"/>
      <c r="T413" s="368" t="s">
        <v>61</v>
      </c>
      <c r="U413" s="368" t="s">
        <v>240</v>
      </c>
      <c r="V413" s="368" t="s">
        <v>302</v>
      </c>
    </row>
    <row r="414" spans="1:22" outlineLevel="1">
      <c r="A414" s="377" t="s">
        <v>208</v>
      </c>
      <c r="B414" s="368" t="s">
        <v>1765</v>
      </c>
      <c r="C414" s="378">
        <v>43705</v>
      </c>
      <c r="D414" s="368" t="s">
        <v>1840</v>
      </c>
      <c r="E414" s="369" t="s">
        <v>1987</v>
      </c>
      <c r="F414" s="370">
        <v>76927</v>
      </c>
      <c r="G414" s="371">
        <v>0.17</v>
      </c>
      <c r="H414" s="368">
        <v>0.21</v>
      </c>
      <c r="I414" s="368" t="s">
        <v>10</v>
      </c>
      <c r="J414" s="379">
        <f t="shared" si="21"/>
        <v>0.21</v>
      </c>
      <c r="K414" s="380" t="s">
        <v>394</v>
      </c>
      <c r="L414" s="381" t="s">
        <v>307</v>
      </c>
      <c r="M414" s="381" t="s">
        <v>259</v>
      </c>
      <c r="N414" s="381" t="s">
        <v>466</v>
      </c>
      <c r="O414" s="381"/>
      <c r="P414" s="381" t="s">
        <v>61</v>
      </c>
      <c r="Q414" s="381" t="s">
        <v>240</v>
      </c>
      <c r="R414" s="381" t="s">
        <v>302</v>
      </c>
      <c r="S414" s="368"/>
      <c r="T414" s="368" t="s">
        <v>61</v>
      </c>
      <c r="U414" s="368" t="s">
        <v>240</v>
      </c>
      <c r="V414" s="368" t="s">
        <v>302</v>
      </c>
    </row>
    <row r="415" spans="1:22" outlineLevel="1">
      <c r="A415" s="377" t="s">
        <v>208</v>
      </c>
      <c r="B415" s="368" t="s">
        <v>1505</v>
      </c>
      <c r="C415" s="378">
        <v>43733</v>
      </c>
      <c r="D415" s="368" t="s">
        <v>1583</v>
      </c>
      <c r="E415" s="369" t="s">
        <v>1634</v>
      </c>
      <c r="F415" s="370">
        <v>77220</v>
      </c>
      <c r="G415" s="371">
        <v>91.58</v>
      </c>
      <c r="H415" s="368">
        <v>111.38</v>
      </c>
      <c r="I415" s="368" t="s">
        <v>10</v>
      </c>
      <c r="J415" s="379">
        <f t="shared" si="21"/>
        <v>111.38</v>
      </c>
      <c r="K415" s="380" t="s">
        <v>387</v>
      </c>
      <c r="L415" s="381" t="s">
        <v>307</v>
      </c>
      <c r="M415" s="381" t="s">
        <v>259</v>
      </c>
      <c r="N415" s="381" t="s">
        <v>466</v>
      </c>
      <c r="O415" s="381"/>
      <c r="P415" s="381" t="s">
        <v>61</v>
      </c>
      <c r="Q415" s="381" t="s">
        <v>240</v>
      </c>
      <c r="R415" s="381" t="s">
        <v>302</v>
      </c>
      <c r="S415" s="368"/>
      <c r="T415" s="368" t="s">
        <v>61</v>
      </c>
      <c r="U415" s="368" t="s">
        <v>240</v>
      </c>
      <c r="V415" s="368" t="s">
        <v>302</v>
      </c>
    </row>
    <row r="416" spans="1:22" outlineLevel="1">
      <c r="A416" s="377" t="s">
        <v>208</v>
      </c>
      <c r="B416" s="368" t="s">
        <v>1505</v>
      </c>
      <c r="C416" s="378">
        <v>43734</v>
      </c>
      <c r="D416" s="368" t="s">
        <v>1584</v>
      </c>
      <c r="E416" s="369" t="s">
        <v>1635</v>
      </c>
      <c r="F416" s="370">
        <v>77220</v>
      </c>
      <c r="G416" s="371">
        <v>10.32</v>
      </c>
      <c r="H416" s="368">
        <v>12.55</v>
      </c>
      <c r="I416" s="368" t="s">
        <v>10</v>
      </c>
      <c r="J416" s="379">
        <f t="shared" si="21"/>
        <v>12.55</v>
      </c>
      <c r="K416" s="380" t="s">
        <v>391</v>
      </c>
      <c r="L416" s="381" t="s">
        <v>307</v>
      </c>
      <c r="M416" s="381" t="s">
        <v>259</v>
      </c>
      <c r="N416" s="381" t="s">
        <v>466</v>
      </c>
      <c r="O416" s="381"/>
      <c r="P416" s="381" t="s">
        <v>61</v>
      </c>
      <c r="Q416" s="381" t="s">
        <v>240</v>
      </c>
      <c r="R416" s="381" t="s">
        <v>302</v>
      </c>
      <c r="S416" s="368"/>
      <c r="T416" s="368" t="s">
        <v>61</v>
      </c>
      <c r="U416" s="368" t="s">
        <v>240</v>
      </c>
      <c r="V416" s="368" t="s">
        <v>302</v>
      </c>
    </row>
    <row r="417" spans="1:22" outlineLevel="1">
      <c r="A417" s="377" t="s">
        <v>208</v>
      </c>
      <c r="B417" s="368" t="s">
        <v>1505</v>
      </c>
      <c r="C417" s="378">
        <v>43734</v>
      </c>
      <c r="D417" s="368" t="s">
        <v>1586</v>
      </c>
      <c r="E417" s="369" t="s">
        <v>1636</v>
      </c>
      <c r="F417" s="370">
        <v>77220</v>
      </c>
      <c r="G417" s="371">
        <v>1.72</v>
      </c>
      <c r="H417" s="368">
        <v>2.09</v>
      </c>
      <c r="I417" s="368" t="s">
        <v>10</v>
      </c>
      <c r="J417" s="379">
        <f t="shared" si="21"/>
        <v>2.09</v>
      </c>
      <c r="K417" s="380" t="s">
        <v>394</v>
      </c>
      <c r="L417" s="381" t="s">
        <v>307</v>
      </c>
      <c r="M417" s="381" t="s">
        <v>259</v>
      </c>
      <c r="N417" s="381" t="s">
        <v>466</v>
      </c>
      <c r="O417" s="381"/>
      <c r="P417" s="381" t="s">
        <v>61</v>
      </c>
      <c r="Q417" s="381" t="s">
        <v>240</v>
      </c>
      <c r="R417" s="381" t="s">
        <v>302</v>
      </c>
      <c r="S417" s="368"/>
      <c r="T417" s="368" t="s">
        <v>61</v>
      </c>
      <c r="U417" s="368" t="s">
        <v>240</v>
      </c>
      <c r="V417" s="368" t="s">
        <v>302</v>
      </c>
    </row>
    <row r="418" spans="1:22" outlineLevel="1">
      <c r="A418" s="377" t="s">
        <v>208</v>
      </c>
      <c r="B418" s="368" t="s">
        <v>1505</v>
      </c>
      <c r="C418" s="378">
        <v>43734</v>
      </c>
      <c r="D418" s="368" t="s">
        <v>1588</v>
      </c>
      <c r="E418" s="369" t="s">
        <v>1637</v>
      </c>
      <c r="F418" s="370">
        <v>77220</v>
      </c>
      <c r="G418" s="371">
        <v>0.12</v>
      </c>
      <c r="H418" s="368">
        <v>0.14000000000000001</v>
      </c>
      <c r="I418" s="368" t="s">
        <v>10</v>
      </c>
      <c r="J418" s="379">
        <f t="shared" si="21"/>
        <v>0.14000000000000001</v>
      </c>
      <c r="K418" s="380" t="s">
        <v>394</v>
      </c>
      <c r="L418" s="381" t="s">
        <v>307</v>
      </c>
      <c r="M418" s="381" t="s">
        <v>259</v>
      </c>
      <c r="N418" s="381" t="s">
        <v>466</v>
      </c>
      <c r="O418" s="381"/>
      <c r="P418" s="381" t="s">
        <v>61</v>
      </c>
      <c r="Q418" s="381" t="s">
        <v>240</v>
      </c>
      <c r="R418" s="381" t="s">
        <v>302</v>
      </c>
      <c r="S418" s="368"/>
      <c r="T418" s="368" t="s">
        <v>61</v>
      </c>
      <c r="U418" s="368" t="s">
        <v>240</v>
      </c>
      <c r="V418" s="368" t="s">
        <v>302</v>
      </c>
    </row>
    <row r="419" spans="1:22">
      <c r="A419" s="456" t="s">
        <v>301</v>
      </c>
      <c r="B419" s="456"/>
      <c r="C419" s="456"/>
      <c r="D419" s="456"/>
      <c r="E419" s="457"/>
      <c r="F419" s="458"/>
      <c r="G419" s="459">
        <f>SUM(G407:G418)</f>
        <v>449.33</v>
      </c>
      <c r="H419" s="460">
        <f>SUM(H407:H418)</f>
        <v>557.71999999999991</v>
      </c>
      <c r="I419" s="456"/>
      <c r="J419" s="460">
        <f>SUM(J407:J418)</f>
        <v>557.71999999999991</v>
      </c>
      <c r="K419" s="456"/>
      <c r="L419" s="456"/>
      <c r="M419" s="456"/>
      <c r="N419" s="456"/>
      <c r="O419" s="456"/>
      <c r="P419" s="456"/>
      <c r="Q419" s="456"/>
      <c r="R419" s="456"/>
      <c r="S419" s="368"/>
      <c r="T419" s="368"/>
      <c r="U419" s="368"/>
      <c r="V419" s="368"/>
    </row>
    <row r="420" spans="1:22" outlineLevel="1">
      <c r="A420" s="377" t="s">
        <v>210</v>
      </c>
      <c r="B420" s="368" t="s">
        <v>1504</v>
      </c>
      <c r="C420" s="378">
        <v>43677</v>
      </c>
      <c r="D420" s="368" t="s">
        <v>1988</v>
      </c>
      <c r="E420" s="369" t="s">
        <v>1989</v>
      </c>
      <c r="F420" s="370">
        <v>76669</v>
      </c>
      <c r="G420" s="371">
        <v>4.25</v>
      </c>
      <c r="H420" s="368">
        <v>4.25</v>
      </c>
      <c r="I420" s="368" t="s">
        <v>237</v>
      </c>
      <c r="J420" s="379">
        <v>5.4</v>
      </c>
      <c r="K420" s="380" t="s">
        <v>387</v>
      </c>
      <c r="L420" s="381" t="s">
        <v>299</v>
      </c>
      <c r="M420" s="381" t="s">
        <v>259</v>
      </c>
      <c r="N420" s="381" t="s">
        <v>420</v>
      </c>
      <c r="O420" s="381"/>
      <c r="P420" s="381" t="s">
        <v>58</v>
      </c>
      <c r="Q420" s="381" t="s">
        <v>240</v>
      </c>
      <c r="R420" s="381" t="s">
        <v>302</v>
      </c>
      <c r="S420" s="368"/>
      <c r="T420" s="368" t="s">
        <v>58</v>
      </c>
      <c r="U420" s="368" t="s">
        <v>240</v>
      </c>
      <c r="V420" s="368" t="s">
        <v>302</v>
      </c>
    </row>
    <row r="421" spans="1:22" outlineLevel="1">
      <c r="A421" s="377" t="s">
        <v>210</v>
      </c>
      <c r="B421" s="368" t="s">
        <v>1504</v>
      </c>
      <c r="C421" s="378">
        <v>43677</v>
      </c>
      <c r="D421" s="368" t="s">
        <v>1988</v>
      </c>
      <c r="E421" s="369" t="s">
        <v>496</v>
      </c>
      <c r="F421" s="370">
        <v>76667</v>
      </c>
      <c r="G421" s="371">
        <v>283.45</v>
      </c>
      <c r="H421" s="368">
        <v>283.45</v>
      </c>
      <c r="I421" s="368" t="s">
        <v>237</v>
      </c>
      <c r="J421" s="379">
        <v>359.96</v>
      </c>
      <c r="K421" s="380" t="s">
        <v>387</v>
      </c>
      <c r="L421" s="381" t="s">
        <v>299</v>
      </c>
      <c r="M421" s="381" t="s">
        <v>259</v>
      </c>
      <c r="N421" s="381" t="s">
        <v>420</v>
      </c>
      <c r="O421" s="381"/>
      <c r="P421" s="381" t="s">
        <v>61</v>
      </c>
      <c r="Q421" s="381" t="s">
        <v>240</v>
      </c>
      <c r="R421" s="381" t="s">
        <v>302</v>
      </c>
      <c r="S421" s="368"/>
      <c r="T421" s="368" t="s">
        <v>61</v>
      </c>
      <c r="U421" s="368" t="s">
        <v>240</v>
      </c>
      <c r="V421" s="368" t="s">
        <v>302</v>
      </c>
    </row>
    <row r="422" spans="1:22" outlineLevel="1">
      <c r="A422" s="377" t="s">
        <v>210</v>
      </c>
      <c r="B422" s="368" t="s">
        <v>1504</v>
      </c>
      <c r="C422" s="378">
        <v>43677</v>
      </c>
      <c r="D422" s="368" t="s">
        <v>1988</v>
      </c>
      <c r="E422" s="369" t="s">
        <v>1990</v>
      </c>
      <c r="F422" s="370">
        <v>76668</v>
      </c>
      <c r="G422" s="371">
        <v>14.17</v>
      </c>
      <c r="H422" s="368">
        <v>14.17</v>
      </c>
      <c r="I422" s="368" t="s">
        <v>237</v>
      </c>
      <c r="J422" s="379">
        <v>17.989999999999998</v>
      </c>
      <c r="K422" s="380" t="s">
        <v>387</v>
      </c>
      <c r="L422" s="381" t="s">
        <v>299</v>
      </c>
      <c r="M422" s="381" t="s">
        <v>259</v>
      </c>
      <c r="N422" s="381" t="s">
        <v>420</v>
      </c>
      <c r="O422" s="381"/>
      <c r="P422" s="381" t="s">
        <v>474</v>
      </c>
      <c r="Q422" s="381" t="s">
        <v>240</v>
      </c>
      <c r="R422" s="380" t="s">
        <v>210</v>
      </c>
      <c r="S422" s="368"/>
      <c r="T422" s="368" t="s">
        <v>474</v>
      </c>
      <c r="U422" s="368" t="s">
        <v>240</v>
      </c>
      <c r="V422" s="377" t="s">
        <v>210</v>
      </c>
    </row>
    <row r="423" spans="1:22" outlineLevel="1">
      <c r="A423" s="377" t="s">
        <v>210</v>
      </c>
      <c r="B423" s="368" t="s">
        <v>1504</v>
      </c>
      <c r="C423" s="378">
        <v>43677</v>
      </c>
      <c r="D423" s="368" t="s">
        <v>1988</v>
      </c>
      <c r="E423" s="369" t="s">
        <v>496</v>
      </c>
      <c r="F423" s="370">
        <v>76667</v>
      </c>
      <c r="G423" s="371">
        <v>28.34</v>
      </c>
      <c r="H423" s="368">
        <v>28.34</v>
      </c>
      <c r="I423" s="368" t="s">
        <v>237</v>
      </c>
      <c r="J423" s="379">
        <v>35.99</v>
      </c>
      <c r="K423" s="380" t="s">
        <v>391</v>
      </c>
      <c r="L423" s="381" t="s">
        <v>299</v>
      </c>
      <c r="M423" s="381" t="s">
        <v>259</v>
      </c>
      <c r="N423" s="381" t="s">
        <v>420</v>
      </c>
      <c r="O423" s="381"/>
      <c r="P423" s="381" t="s">
        <v>61</v>
      </c>
      <c r="Q423" s="381" t="s">
        <v>240</v>
      </c>
      <c r="R423" s="380" t="s">
        <v>302</v>
      </c>
      <c r="S423" s="368"/>
      <c r="T423" s="368" t="s">
        <v>61</v>
      </c>
      <c r="U423" s="368" t="s">
        <v>240</v>
      </c>
      <c r="V423" s="377" t="s">
        <v>302</v>
      </c>
    </row>
    <row r="424" spans="1:22" outlineLevel="1">
      <c r="A424" s="377" t="s">
        <v>210</v>
      </c>
      <c r="B424" s="368" t="s">
        <v>1504</v>
      </c>
      <c r="C424" s="378">
        <v>43668</v>
      </c>
      <c r="D424" s="368" t="s">
        <v>1991</v>
      </c>
      <c r="E424" s="369" t="s">
        <v>1992</v>
      </c>
      <c r="F424" s="370">
        <v>76665</v>
      </c>
      <c r="G424" s="371">
        <v>62.13</v>
      </c>
      <c r="H424" s="368">
        <v>78.900000000000006</v>
      </c>
      <c r="I424" s="368" t="s">
        <v>10</v>
      </c>
      <c r="J424" s="379">
        <f>H424</f>
        <v>78.900000000000006</v>
      </c>
      <c r="K424" s="380" t="s">
        <v>1993</v>
      </c>
      <c r="L424" s="381" t="s">
        <v>445</v>
      </c>
      <c r="M424" s="381" t="s">
        <v>259</v>
      </c>
      <c r="N424" s="381" t="s">
        <v>420</v>
      </c>
      <c r="O424" s="381"/>
      <c r="P424" s="381" t="s">
        <v>61</v>
      </c>
      <c r="Q424" s="381" t="s">
        <v>240</v>
      </c>
      <c r="R424" s="380" t="s">
        <v>302</v>
      </c>
      <c r="S424" s="368"/>
      <c r="T424" s="368" t="s">
        <v>61</v>
      </c>
      <c r="U424" s="368" t="s">
        <v>240</v>
      </c>
      <c r="V424" s="377" t="s">
        <v>302</v>
      </c>
    </row>
    <row r="425" spans="1:22" outlineLevel="1">
      <c r="A425" s="377" t="s">
        <v>210</v>
      </c>
      <c r="B425" s="368" t="s">
        <v>1765</v>
      </c>
      <c r="C425" s="378">
        <v>43708</v>
      </c>
      <c r="D425" s="368" t="s">
        <v>1994</v>
      </c>
      <c r="E425" s="369" t="s">
        <v>1995</v>
      </c>
      <c r="F425" s="370">
        <v>76935</v>
      </c>
      <c r="G425" s="371">
        <v>393.84</v>
      </c>
      <c r="H425" s="368">
        <v>393.84</v>
      </c>
      <c r="I425" s="368" t="s">
        <v>237</v>
      </c>
      <c r="J425" s="379">
        <v>481.19</v>
      </c>
      <c r="K425" s="380" t="s">
        <v>387</v>
      </c>
      <c r="L425" s="381" t="s">
        <v>299</v>
      </c>
      <c r="M425" s="381" t="s">
        <v>259</v>
      </c>
      <c r="N425" s="381" t="s">
        <v>420</v>
      </c>
      <c r="O425" s="381"/>
      <c r="P425" s="381" t="s">
        <v>61</v>
      </c>
      <c r="Q425" s="381" t="s">
        <v>240</v>
      </c>
      <c r="R425" s="380" t="s">
        <v>302</v>
      </c>
      <c r="S425" s="368"/>
      <c r="T425" s="368" t="s">
        <v>61</v>
      </c>
      <c r="U425" s="368" t="s">
        <v>240</v>
      </c>
      <c r="V425" s="377" t="s">
        <v>302</v>
      </c>
    </row>
    <row r="426" spans="1:22" outlineLevel="1">
      <c r="A426" s="377" t="s">
        <v>210</v>
      </c>
      <c r="B426" s="368" t="s">
        <v>1765</v>
      </c>
      <c r="C426" s="378">
        <v>43708</v>
      </c>
      <c r="D426" s="368" t="s">
        <v>1994</v>
      </c>
      <c r="E426" s="369" t="s">
        <v>1996</v>
      </c>
      <c r="F426" s="370">
        <v>76936</v>
      </c>
      <c r="G426" s="371">
        <v>19.690000000000001</v>
      </c>
      <c r="H426" s="368">
        <v>19.690000000000001</v>
      </c>
      <c r="I426" s="368" t="s">
        <v>237</v>
      </c>
      <c r="J426" s="379">
        <v>24.06</v>
      </c>
      <c r="K426" s="380" t="s">
        <v>387</v>
      </c>
      <c r="L426" s="381" t="s">
        <v>299</v>
      </c>
      <c r="M426" s="381" t="s">
        <v>259</v>
      </c>
      <c r="N426" s="381" t="s">
        <v>420</v>
      </c>
      <c r="O426" s="381"/>
      <c r="P426" s="381" t="s">
        <v>474</v>
      </c>
      <c r="Q426" s="381" t="s">
        <v>240</v>
      </c>
      <c r="R426" s="380" t="s">
        <v>210</v>
      </c>
      <c r="S426" s="368"/>
      <c r="T426" s="368" t="s">
        <v>474</v>
      </c>
      <c r="U426" s="368" t="s">
        <v>240</v>
      </c>
      <c r="V426" s="377" t="s">
        <v>210</v>
      </c>
    </row>
    <row r="427" spans="1:22" outlineLevel="1">
      <c r="A427" s="377" t="s">
        <v>210</v>
      </c>
      <c r="B427" s="368" t="s">
        <v>1765</v>
      </c>
      <c r="C427" s="378">
        <v>43708</v>
      </c>
      <c r="D427" s="368" t="s">
        <v>1994</v>
      </c>
      <c r="E427" s="369" t="s">
        <v>1997</v>
      </c>
      <c r="F427" s="370">
        <v>76937</v>
      </c>
      <c r="G427" s="371">
        <v>5.91</v>
      </c>
      <c r="H427" s="368">
        <v>5.91</v>
      </c>
      <c r="I427" s="368" t="s">
        <v>237</v>
      </c>
      <c r="J427" s="379">
        <v>7.22</v>
      </c>
      <c r="K427" s="380" t="s">
        <v>387</v>
      </c>
      <c r="L427" s="381" t="s">
        <v>299</v>
      </c>
      <c r="M427" s="381" t="s">
        <v>259</v>
      </c>
      <c r="N427" s="381" t="s">
        <v>420</v>
      </c>
      <c r="O427" s="381"/>
      <c r="P427" s="381" t="s">
        <v>58</v>
      </c>
      <c r="Q427" s="381" t="s">
        <v>240</v>
      </c>
      <c r="R427" s="380" t="s">
        <v>302</v>
      </c>
      <c r="S427" s="368"/>
      <c r="T427" s="368" t="s">
        <v>58</v>
      </c>
      <c r="U427" s="368" t="s">
        <v>240</v>
      </c>
      <c r="V427" s="377" t="s">
        <v>302</v>
      </c>
    </row>
    <row r="428" spans="1:22" outlineLevel="1">
      <c r="A428" s="377" t="s">
        <v>210</v>
      </c>
      <c r="B428" s="368" t="s">
        <v>1765</v>
      </c>
      <c r="C428" s="378">
        <v>43708</v>
      </c>
      <c r="D428" s="368" t="s">
        <v>1994</v>
      </c>
      <c r="E428" s="369" t="s">
        <v>1995</v>
      </c>
      <c r="F428" s="370">
        <v>76935</v>
      </c>
      <c r="G428" s="371">
        <v>39.380000000000003</v>
      </c>
      <c r="H428" s="368">
        <v>39.380000000000003</v>
      </c>
      <c r="I428" s="368" t="s">
        <v>237</v>
      </c>
      <c r="J428" s="379">
        <v>48.11</v>
      </c>
      <c r="K428" s="380" t="s">
        <v>391</v>
      </c>
      <c r="L428" s="381" t="s">
        <v>299</v>
      </c>
      <c r="M428" s="381" t="s">
        <v>259</v>
      </c>
      <c r="N428" s="381" t="s">
        <v>420</v>
      </c>
      <c r="O428" s="381"/>
      <c r="P428" s="381" t="s">
        <v>61</v>
      </c>
      <c r="Q428" s="381" t="s">
        <v>240</v>
      </c>
      <c r="R428" s="380" t="s">
        <v>302</v>
      </c>
      <c r="S428" s="368"/>
      <c r="T428" s="368" t="s">
        <v>61</v>
      </c>
      <c r="U428" s="368" t="s">
        <v>240</v>
      </c>
      <c r="V428" s="377" t="s">
        <v>302</v>
      </c>
    </row>
    <row r="429" spans="1:22" outlineLevel="1">
      <c r="A429" s="377" t="s">
        <v>210</v>
      </c>
      <c r="B429" s="368" t="s">
        <v>1505</v>
      </c>
      <c r="C429" s="378">
        <v>43738</v>
      </c>
      <c r="D429" s="368" t="s">
        <v>1638</v>
      </c>
      <c r="E429" s="369" t="s">
        <v>496</v>
      </c>
      <c r="F429" s="370">
        <v>77225</v>
      </c>
      <c r="G429" s="371">
        <v>196.92</v>
      </c>
      <c r="H429" s="368">
        <v>196.92</v>
      </c>
      <c r="I429" s="368" t="s">
        <v>237</v>
      </c>
      <c r="J429" s="379">
        <v>239.49</v>
      </c>
      <c r="K429" s="380" t="s">
        <v>387</v>
      </c>
      <c r="L429" s="381" t="s">
        <v>299</v>
      </c>
      <c r="M429" s="381" t="s">
        <v>259</v>
      </c>
      <c r="N429" s="381" t="s">
        <v>420</v>
      </c>
      <c r="O429" s="381"/>
      <c r="P429" s="381" t="s">
        <v>61</v>
      </c>
      <c r="Q429" s="381" t="s">
        <v>240</v>
      </c>
      <c r="R429" s="380" t="s">
        <v>302</v>
      </c>
      <c r="S429" s="368"/>
      <c r="T429" s="368" t="s">
        <v>61</v>
      </c>
      <c r="U429" s="368" t="s">
        <v>240</v>
      </c>
      <c r="V429" s="377" t="s">
        <v>302</v>
      </c>
    </row>
    <row r="430" spans="1:22" outlineLevel="1">
      <c r="A430" s="377" t="s">
        <v>210</v>
      </c>
      <c r="B430" s="368" t="s">
        <v>1505</v>
      </c>
      <c r="C430" s="378">
        <v>43738</v>
      </c>
      <c r="D430" s="368" t="s">
        <v>1638</v>
      </c>
      <c r="E430" s="369" t="s">
        <v>1639</v>
      </c>
      <c r="F430" s="370">
        <v>77227</v>
      </c>
      <c r="G430" s="371">
        <v>2.95</v>
      </c>
      <c r="H430" s="368">
        <v>2.95</v>
      </c>
      <c r="I430" s="368" t="s">
        <v>237</v>
      </c>
      <c r="J430" s="379">
        <v>3.59</v>
      </c>
      <c r="K430" s="380" t="s">
        <v>387</v>
      </c>
      <c r="L430" s="381" t="s">
        <v>299</v>
      </c>
      <c r="M430" s="381" t="s">
        <v>259</v>
      </c>
      <c r="N430" s="381" t="s">
        <v>420</v>
      </c>
      <c r="O430" s="381"/>
      <c r="P430" s="381" t="s">
        <v>58</v>
      </c>
      <c r="Q430" s="381" t="s">
        <v>240</v>
      </c>
      <c r="R430" s="380" t="s">
        <v>302</v>
      </c>
      <c r="S430" s="368"/>
      <c r="T430" s="368" t="s">
        <v>58</v>
      </c>
      <c r="U430" s="368" t="s">
        <v>240</v>
      </c>
      <c r="V430" s="377" t="s">
        <v>302</v>
      </c>
    </row>
    <row r="431" spans="1:22" outlineLevel="1">
      <c r="A431" s="377" t="s">
        <v>210</v>
      </c>
      <c r="B431" s="368" t="s">
        <v>1505</v>
      </c>
      <c r="C431" s="378">
        <v>43738</v>
      </c>
      <c r="D431" s="368" t="s">
        <v>1638</v>
      </c>
      <c r="E431" s="369" t="s">
        <v>1640</v>
      </c>
      <c r="F431" s="370">
        <v>77226</v>
      </c>
      <c r="G431" s="371">
        <v>9.85</v>
      </c>
      <c r="H431" s="368">
        <v>9.85</v>
      </c>
      <c r="I431" s="368" t="s">
        <v>237</v>
      </c>
      <c r="J431" s="379">
        <v>11.98</v>
      </c>
      <c r="K431" s="380" t="s">
        <v>387</v>
      </c>
      <c r="L431" s="381" t="s">
        <v>299</v>
      </c>
      <c r="M431" s="381" t="s">
        <v>259</v>
      </c>
      <c r="N431" s="381" t="s">
        <v>420</v>
      </c>
      <c r="O431" s="381"/>
      <c r="P431" s="381" t="s">
        <v>474</v>
      </c>
      <c r="Q431" s="381" t="s">
        <v>240</v>
      </c>
      <c r="R431" s="380" t="s">
        <v>210</v>
      </c>
      <c r="S431" s="368"/>
      <c r="T431" s="368" t="s">
        <v>474</v>
      </c>
      <c r="U431" s="368" t="s">
        <v>240</v>
      </c>
      <c r="V431" s="377" t="s">
        <v>210</v>
      </c>
    </row>
    <row r="432" spans="1:22" outlineLevel="1">
      <c r="A432" s="377" t="s">
        <v>210</v>
      </c>
      <c r="B432" s="368" t="s">
        <v>1505</v>
      </c>
      <c r="C432" s="378">
        <v>43738</v>
      </c>
      <c r="D432" s="368" t="s">
        <v>1638</v>
      </c>
      <c r="E432" s="369" t="s">
        <v>496</v>
      </c>
      <c r="F432" s="370">
        <v>77225</v>
      </c>
      <c r="G432" s="371">
        <v>19.68</v>
      </c>
      <c r="H432" s="368">
        <v>19.68</v>
      </c>
      <c r="I432" s="368" t="s">
        <v>237</v>
      </c>
      <c r="J432" s="379">
        <v>23.93</v>
      </c>
      <c r="K432" s="380" t="s">
        <v>391</v>
      </c>
      <c r="L432" s="381" t="s">
        <v>299</v>
      </c>
      <c r="M432" s="381" t="s">
        <v>259</v>
      </c>
      <c r="N432" s="381" t="s">
        <v>420</v>
      </c>
      <c r="O432" s="381"/>
      <c r="P432" s="381" t="s">
        <v>61</v>
      </c>
      <c r="Q432" s="381" t="s">
        <v>240</v>
      </c>
      <c r="R432" s="380" t="s">
        <v>302</v>
      </c>
      <c r="S432" s="368"/>
      <c r="T432" s="368" t="s">
        <v>61</v>
      </c>
      <c r="U432" s="368" t="s">
        <v>240</v>
      </c>
      <c r="V432" s="377" t="s">
        <v>302</v>
      </c>
    </row>
    <row r="433" spans="1:22">
      <c r="A433" s="456" t="s">
        <v>301</v>
      </c>
      <c r="B433" s="456"/>
      <c r="C433" s="456"/>
      <c r="D433" s="456"/>
      <c r="E433" s="457"/>
      <c r="F433" s="458"/>
      <c r="G433" s="459">
        <f>SUM(G420:G432)</f>
        <v>1080.56</v>
      </c>
      <c r="H433" s="460">
        <f>SUM(H420:H432)</f>
        <v>1097.3300000000002</v>
      </c>
      <c r="I433" s="456"/>
      <c r="J433" s="460">
        <f>SUM(J420:J432)</f>
        <v>1337.81</v>
      </c>
      <c r="K433" s="456"/>
      <c r="L433" s="456"/>
      <c r="M433" s="456"/>
      <c r="N433" s="456"/>
      <c r="O433" s="456"/>
      <c r="P433" s="456"/>
      <c r="Q433" s="456"/>
      <c r="R433" s="456"/>
      <c r="S433" s="368"/>
      <c r="T433" s="368"/>
      <c r="U433" s="368"/>
      <c r="V433" s="368"/>
    </row>
    <row r="434" spans="1:22" outlineLevel="1">
      <c r="A434" s="377" t="s">
        <v>211</v>
      </c>
      <c r="B434" s="368" t="s">
        <v>1504</v>
      </c>
      <c r="C434" s="378">
        <v>43677</v>
      </c>
      <c r="D434" s="368" t="s">
        <v>1988</v>
      </c>
      <c r="E434" s="369" t="s">
        <v>1989</v>
      </c>
      <c r="F434" s="370">
        <v>76669</v>
      </c>
      <c r="G434" s="371">
        <v>5.23</v>
      </c>
      <c r="H434" s="368">
        <v>5.23</v>
      </c>
      <c r="I434" s="368" t="s">
        <v>237</v>
      </c>
      <c r="J434" s="379">
        <v>6.64</v>
      </c>
      <c r="K434" s="380" t="s">
        <v>387</v>
      </c>
      <c r="L434" s="381" t="s">
        <v>299</v>
      </c>
      <c r="M434" s="381" t="s">
        <v>259</v>
      </c>
      <c r="N434" s="381" t="s">
        <v>446</v>
      </c>
      <c r="O434" s="381"/>
      <c r="P434" s="381" t="s">
        <v>58</v>
      </c>
      <c r="Q434" s="381" t="s">
        <v>240</v>
      </c>
      <c r="R434" s="380" t="s">
        <v>302</v>
      </c>
      <c r="S434" s="368"/>
      <c r="T434" s="368" t="s">
        <v>58</v>
      </c>
      <c r="U434" s="368" t="s">
        <v>240</v>
      </c>
      <c r="V434" s="377" t="s">
        <v>302</v>
      </c>
    </row>
    <row r="435" spans="1:22" outlineLevel="1">
      <c r="A435" s="377" t="s">
        <v>211</v>
      </c>
      <c r="B435" s="368" t="s">
        <v>1504</v>
      </c>
      <c r="C435" s="378">
        <v>43677</v>
      </c>
      <c r="D435" s="368" t="s">
        <v>1988</v>
      </c>
      <c r="E435" s="369" t="s">
        <v>1990</v>
      </c>
      <c r="F435" s="370">
        <v>76668</v>
      </c>
      <c r="G435" s="371">
        <v>17.43</v>
      </c>
      <c r="H435" s="368">
        <v>17.43</v>
      </c>
      <c r="I435" s="368" t="s">
        <v>237</v>
      </c>
      <c r="J435" s="379">
        <v>22.13</v>
      </c>
      <c r="K435" s="380" t="s">
        <v>387</v>
      </c>
      <c r="L435" s="381" t="s">
        <v>299</v>
      </c>
      <c r="M435" s="381" t="s">
        <v>259</v>
      </c>
      <c r="N435" s="381" t="s">
        <v>446</v>
      </c>
      <c r="O435" s="381"/>
      <c r="P435" s="381" t="s">
        <v>474</v>
      </c>
      <c r="Q435" s="381" t="s">
        <v>240</v>
      </c>
      <c r="R435" s="380" t="s">
        <v>211</v>
      </c>
      <c r="S435" s="368"/>
      <c r="T435" s="368" t="s">
        <v>474</v>
      </c>
      <c r="U435" s="368" t="s">
        <v>240</v>
      </c>
      <c r="V435" s="377" t="s">
        <v>211</v>
      </c>
    </row>
    <row r="436" spans="1:22" outlineLevel="1">
      <c r="A436" s="377" t="s">
        <v>211</v>
      </c>
      <c r="B436" s="368" t="s">
        <v>1504</v>
      </c>
      <c r="C436" s="378">
        <v>43677</v>
      </c>
      <c r="D436" s="368" t="s">
        <v>1988</v>
      </c>
      <c r="E436" s="369" t="s">
        <v>1106</v>
      </c>
      <c r="F436" s="370">
        <v>76667</v>
      </c>
      <c r="G436" s="371">
        <v>348.66</v>
      </c>
      <c r="H436" s="368">
        <v>348.66</v>
      </c>
      <c r="I436" s="368" t="s">
        <v>237</v>
      </c>
      <c r="J436" s="379">
        <v>442.77</v>
      </c>
      <c r="K436" s="380" t="s">
        <v>387</v>
      </c>
      <c r="L436" s="381" t="s">
        <v>299</v>
      </c>
      <c r="M436" s="381" t="s">
        <v>259</v>
      </c>
      <c r="N436" s="381" t="s">
        <v>446</v>
      </c>
      <c r="O436" s="381"/>
      <c r="P436" s="381" t="s">
        <v>61</v>
      </c>
      <c r="Q436" s="381" t="s">
        <v>240</v>
      </c>
      <c r="R436" s="380" t="s">
        <v>302</v>
      </c>
      <c r="S436" s="368"/>
      <c r="T436" s="368" t="s">
        <v>61</v>
      </c>
      <c r="U436" s="368" t="s">
        <v>240</v>
      </c>
      <c r="V436" s="377" t="s">
        <v>302</v>
      </c>
    </row>
    <row r="437" spans="1:22" outlineLevel="1">
      <c r="A437" s="377" t="s">
        <v>211</v>
      </c>
      <c r="B437" s="368" t="s">
        <v>1504</v>
      </c>
      <c r="C437" s="378">
        <v>43677</v>
      </c>
      <c r="D437" s="368" t="s">
        <v>1988</v>
      </c>
      <c r="E437" s="369" t="s">
        <v>1106</v>
      </c>
      <c r="F437" s="370">
        <v>76667</v>
      </c>
      <c r="G437" s="371">
        <v>34.869999999999997</v>
      </c>
      <c r="H437" s="368">
        <v>34.869999999999997</v>
      </c>
      <c r="I437" s="368" t="s">
        <v>237</v>
      </c>
      <c r="J437" s="379">
        <v>44.28</v>
      </c>
      <c r="K437" s="380" t="s">
        <v>391</v>
      </c>
      <c r="L437" s="381" t="s">
        <v>299</v>
      </c>
      <c r="M437" s="381" t="s">
        <v>259</v>
      </c>
      <c r="N437" s="381" t="s">
        <v>446</v>
      </c>
      <c r="O437" s="381"/>
      <c r="P437" s="381" t="s">
        <v>61</v>
      </c>
      <c r="Q437" s="381" t="s">
        <v>240</v>
      </c>
      <c r="R437" s="380" t="s">
        <v>302</v>
      </c>
      <c r="S437" s="368"/>
      <c r="T437" s="368" t="s">
        <v>61</v>
      </c>
      <c r="U437" s="368" t="s">
        <v>240</v>
      </c>
      <c r="V437" s="377" t="s">
        <v>302</v>
      </c>
    </row>
    <row r="438" spans="1:22" outlineLevel="1">
      <c r="A438" s="377" t="s">
        <v>211</v>
      </c>
      <c r="B438" s="368" t="s">
        <v>1765</v>
      </c>
      <c r="C438" s="378">
        <v>43708</v>
      </c>
      <c r="D438" s="368" t="s">
        <v>1994</v>
      </c>
      <c r="E438" s="369" t="s">
        <v>1996</v>
      </c>
      <c r="F438" s="370">
        <v>76936</v>
      </c>
      <c r="G438" s="371">
        <v>26.15</v>
      </c>
      <c r="H438" s="368">
        <v>26.15</v>
      </c>
      <c r="I438" s="368" t="s">
        <v>237</v>
      </c>
      <c r="J438" s="379">
        <v>31.95</v>
      </c>
      <c r="K438" s="380" t="s">
        <v>387</v>
      </c>
      <c r="L438" s="381" t="s">
        <v>299</v>
      </c>
      <c r="M438" s="381" t="s">
        <v>259</v>
      </c>
      <c r="N438" s="381" t="s">
        <v>446</v>
      </c>
      <c r="O438" s="381"/>
      <c r="P438" s="381" t="s">
        <v>474</v>
      </c>
      <c r="Q438" s="381" t="s">
        <v>240</v>
      </c>
      <c r="R438" s="380" t="s">
        <v>211</v>
      </c>
      <c r="S438" s="368"/>
      <c r="T438" s="368" t="s">
        <v>474</v>
      </c>
      <c r="U438" s="368" t="s">
        <v>240</v>
      </c>
      <c r="V438" s="377" t="s">
        <v>211</v>
      </c>
    </row>
    <row r="439" spans="1:22" outlineLevel="1">
      <c r="A439" s="377" t="s">
        <v>211</v>
      </c>
      <c r="B439" s="368" t="s">
        <v>1765</v>
      </c>
      <c r="C439" s="378">
        <v>43708</v>
      </c>
      <c r="D439" s="368" t="s">
        <v>1994</v>
      </c>
      <c r="E439" s="369" t="s">
        <v>1641</v>
      </c>
      <c r="F439" s="370">
        <v>76935</v>
      </c>
      <c r="G439" s="371">
        <v>522.99</v>
      </c>
      <c r="H439" s="368">
        <v>522.99</v>
      </c>
      <c r="I439" s="368" t="s">
        <v>237</v>
      </c>
      <c r="J439" s="379">
        <v>638.98</v>
      </c>
      <c r="K439" s="380" t="s">
        <v>387</v>
      </c>
      <c r="L439" s="381" t="s">
        <v>299</v>
      </c>
      <c r="M439" s="381" t="s">
        <v>259</v>
      </c>
      <c r="N439" s="381" t="s">
        <v>446</v>
      </c>
      <c r="O439" s="381"/>
      <c r="P439" s="381" t="s">
        <v>61</v>
      </c>
      <c r="Q439" s="381" t="s">
        <v>240</v>
      </c>
      <c r="R439" s="380" t="s">
        <v>302</v>
      </c>
      <c r="S439" s="368"/>
      <c r="T439" s="368" t="s">
        <v>61</v>
      </c>
      <c r="U439" s="368" t="s">
        <v>240</v>
      </c>
      <c r="V439" s="377" t="s">
        <v>302</v>
      </c>
    </row>
    <row r="440" spans="1:22" outlineLevel="1">
      <c r="A440" s="377" t="s">
        <v>211</v>
      </c>
      <c r="B440" s="368" t="s">
        <v>1765</v>
      </c>
      <c r="C440" s="378">
        <v>43708</v>
      </c>
      <c r="D440" s="368" t="s">
        <v>1994</v>
      </c>
      <c r="E440" s="369" t="s">
        <v>1997</v>
      </c>
      <c r="F440" s="370">
        <v>76937</v>
      </c>
      <c r="G440" s="371">
        <v>7.84</v>
      </c>
      <c r="H440" s="368">
        <v>7.84</v>
      </c>
      <c r="I440" s="368" t="s">
        <v>237</v>
      </c>
      <c r="J440" s="379">
        <v>9.58</v>
      </c>
      <c r="K440" s="380" t="s">
        <v>387</v>
      </c>
      <c r="L440" s="381" t="s">
        <v>299</v>
      </c>
      <c r="M440" s="381" t="s">
        <v>259</v>
      </c>
      <c r="N440" s="381" t="s">
        <v>446</v>
      </c>
      <c r="O440" s="381"/>
      <c r="P440" s="381" t="s">
        <v>58</v>
      </c>
      <c r="Q440" s="381" t="s">
        <v>240</v>
      </c>
      <c r="R440" s="380" t="s">
        <v>302</v>
      </c>
      <c r="S440" s="368"/>
      <c r="T440" s="368" t="s">
        <v>58</v>
      </c>
      <c r="U440" s="368" t="s">
        <v>240</v>
      </c>
      <c r="V440" s="377" t="s">
        <v>302</v>
      </c>
    </row>
    <row r="441" spans="1:22" outlineLevel="1">
      <c r="A441" s="377" t="s">
        <v>211</v>
      </c>
      <c r="B441" s="368" t="s">
        <v>1765</v>
      </c>
      <c r="C441" s="378">
        <v>43708</v>
      </c>
      <c r="D441" s="368" t="s">
        <v>1994</v>
      </c>
      <c r="E441" s="369" t="s">
        <v>1641</v>
      </c>
      <c r="F441" s="370">
        <v>76935</v>
      </c>
      <c r="G441" s="371">
        <v>52.3</v>
      </c>
      <c r="H441" s="368">
        <v>52.3</v>
      </c>
      <c r="I441" s="368" t="s">
        <v>237</v>
      </c>
      <c r="J441" s="379">
        <v>63.9</v>
      </c>
      <c r="K441" s="380" t="s">
        <v>391</v>
      </c>
      <c r="L441" s="381" t="s">
        <v>299</v>
      </c>
      <c r="M441" s="381" t="s">
        <v>259</v>
      </c>
      <c r="N441" s="381" t="s">
        <v>446</v>
      </c>
      <c r="O441" s="381"/>
      <c r="P441" s="381" t="s">
        <v>61</v>
      </c>
      <c r="Q441" s="381" t="s">
        <v>240</v>
      </c>
      <c r="R441" s="380" t="s">
        <v>302</v>
      </c>
      <c r="S441" s="368"/>
      <c r="T441" s="368" t="s">
        <v>61</v>
      </c>
      <c r="U441" s="368" t="s">
        <v>240</v>
      </c>
      <c r="V441" s="377" t="s">
        <v>302</v>
      </c>
    </row>
    <row r="442" spans="1:22" outlineLevel="1">
      <c r="A442" s="377" t="s">
        <v>211</v>
      </c>
      <c r="B442" s="368" t="s">
        <v>1505</v>
      </c>
      <c r="C442" s="378">
        <v>43738</v>
      </c>
      <c r="D442" s="368" t="s">
        <v>1638</v>
      </c>
      <c r="E442" s="369" t="s">
        <v>1641</v>
      </c>
      <c r="F442" s="370">
        <v>77225</v>
      </c>
      <c r="G442" s="371">
        <v>522.99</v>
      </c>
      <c r="H442" s="368">
        <v>522.99</v>
      </c>
      <c r="I442" s="368" t="s">
        <v>237</v>
      </c>
      <c r="J442" s="379">
        <v>636.04999999999995</v>
      </c>
      <c r="K442" s="380" t="s">
        <v>387</v>
      </c>
      <c r="L442" s="381" t="s">
        <v>299</v>
      </c>
      <c r="M442" s="381" t="s">
        <v>259</v>
      </c>
      <c r="N442" s="381" t="s">
        <v>446</v>
      </c>
      <c r="O442" s="381"/>
      <c r="P442" s="381" t="s">
        <v>61</v>
      </c>
      <c r="Q442" s="381" t="s">
        <v>240</v>
      </c>
      <c r="R442" s="380" t="s">
        <v>302</v>
      </c>
      <c r="S442" s="368"/>
      <c r="T442" s="368" t="s">
        <v>61</v>
      </c>
      <c r="U442" s="368" t="s">
        <v>240</v>
      </c>
      <c r="V442" s="377" t="s">
        <v>302</v>
      </c>
    </row>
    <row r="443" spans="1:22" outlineLevel="1">
      <c r="A443" s="377" t="s">
        <v>211</v>
      </c>
      <c r="B443" s="368" t="s">
        <v>1505</v>
      </c>
      <c r="C443" s="378">
        <v>43738</v>
      </c>
      <c r="D443" s="368" t="s">
        <v>1638</v>
      </c>
      <c r="E443" s="369" t="s">
        <v>1640</v>
      </c>
      <c r="F443" s="370">
        <v>77226</v>
      </c>
      <c r="G443" s="371">
        <v>26.15</v>
      </c>
      <c r="H443" s="368">
        <v>26.15</v>
      </c>
      <c r="I443" s="368" t="s">
        <v>237</v>
      </c>
      <c r="J443" s="379">
        <v>31.8</v>
      </c>
      <c r="K443" s="380" t="s">
        <v>387</v>
      </c>
      <c r="L443" s="381" t="s">
        <v>299</v>
      </c>
      <c r="M443" s="381" t="s">
        <v>259</v>
      </c>
      <c r="N443" s="381" t="s">
        <v>446</v>
      </c>
      <c r="O443" s="381"/>
      <c r="P443" s="381" t="s">
        <v>474</v>
      </c>
      <c r="Q443" s="381" t="s">
        <v>240</v>
      </c>
      <c r="R443" s="380" t="s">
        <v>211</v>
      </c>
      <c r="S443" s="368"/>
      <c r="T443" s="368" t="s">
        <v>474</v>
      </c>
      <c r="U443" s="368" t="s">
        <v>240</v>
      </c>
      <c r="V443" s="377" t="s">
        <v>211</v>
      </c>
    </row>
    <row r="444" spans="1:22" outlineLevel="1">
      <c r="A444" s="377" t="s">
        <v>211</v>
      </c>
      <c r="B444" s="368" t="s">
        <v>1505</v>
      </c>
      <c r="C444" s="378">
        <v>43738</v>
      </c>
      <c r="D444" s="368" t="s">
        <v>1638</v>
      </c>
      <c r="E444" s="369" t="s">
        <v>1639</v>
      </c>
      <c r="F444" s="370">
        <v>77227</v>
      </c>
      <c r="G444" s="371">
        <v>7.84</v>
      </c>
      <c r="H444" s="368">
        <v>7.84</v>
      </c>
      <c r="I444" s="368" t="s">
        <v>237</v>
      </c>
      <c r="J444" s="379">
        <v>9.5299999999999994</v>
      </c>
      <c r="K444" s="380" t="s">
        <v>387</v>
      </c>
      <c r="L444" s="381" t="s">
        <v>299</v>
      </c>
      <c r="M444" s="381" t="s">
        <v>259</v>
      </c>
      <c r="N444" s="381" t="s">
        <v>446</v>
      </c>
      <c r="O444" s="381"/>
      <c r="P444" s="381" t="s">
        <v>58</v>
      </c>
      <c r="Q444" s="381" t="s">
        <v>240</v>
      </c>
      <c r="R444" s="380" t="s">
        <v>302</v>
      </c>
      <c r="S444" s="368"/>
      <c r="T444" s="368" t="s">
        <v>58</v>
      </c>
      <c r="U444" s="368" t="s">
        <v>240</v>
      </c>
      <c r="V444" s="377" t="s">
        <v>302</v>
      </c>
    </row>
    <row r="445" spans="1:22" outlineLevel="1">
      <c r="A445" s="377" t="s">
        <v>211</v>
      </c>
      <c r="B445" s="368" t="s">
        <v>1505</v>
      </c>
      <c r="C445" s="378">
        <v>43738</v>
      </c>
      <c r="D445" s="368" t="s">
        <v>1638</v>
      </c>
      <c r="E445" s="369" t="s">
        <v>1641</v>
      </c>
      <c r="F445" s="370">
        <v>77225</v>
      </c>
      <c r="G445" s="371">
        <v>52.3</v>
      </c>
      <c r="H445" s="368">
        <v>52.3</v>
      </c>
      <c r="I445" s="368" t="s">
        <v>237</v>
      </c>
      <c r="J445" s="379">
        <v>63.61</v>
      </c>
      <c r="K445" s="380" t="s">
        <v>391</v>
      </c>
      <c r="L445" s="381" t="s">
        <v>299</v>
      </c>
      <c r="M445" s="381" t="s">
        <v>259</v>
      </c>
      <c r="N445" s="381" t="s">
        <v>446</v>
      </c>
      <c r="O445" s="381"/>
      <c r="P445" s="381" t="s">
        <v>61</v>
      </c>
      <c r="Q445" s="381" t="s">
        <v>240</v>
      </c>
      <c r="R445" s="380" t="s">
        <v>302</v>
      </c>
      <c r="S445" s="368"/>
      <c r="T445" s="368" t="s">
        <v>61</v>
      </c>
      <c r="U445" s="368" t="s">
        <v>240</v>
      </c>
      <c r="V445" s="377" t="s">
        <v>302</v>
      </c>
    </row>
    <row r="446" spans="1:22">
      <c r="A446" s="456" t="s">
        <v>301</v>
      </c>
      <c r="B446" s="456"/>
      <c r="C446" s="456"/>
      <c r="D446" s="456"/>
      <c r="E446" s="457"/>
      <c r="F446" s="458"/>
      <c r="G446" s="459">
        <f>SUM(G434:G445)</f>
        <v>1624.75</v>
      </c>
      <c r="H446" s="460">
        <f>SUM(H434:H445)</f>
        <v>1624.75</v>
      </c>
      <c r="I446" s="456"/>
      <c r="J446" s="460">
        <f>SUM(J434:J445)</f>
        <v>2001.2199999999998</v>
      </c>
      <c r="K446" s="456"/>
      <c r="L446" s="456"/>
      <c r="M446" s="456"/>
      <c r="N446" s="456"/>
      <c r="O446" s="456"/>
      <c r="P446" s="456"/>
      <c r="Q446" s="456"/>
      <c r="R446" s="456"/>
      <c r="S446" s="368"/>
      <c r="T446" s="368"/>
      <c r="U446" s="368"/>
      <c r="V446" s="368"/>
    </row>
    <row r="447" spans="1:22" outlineLevel="1">
      <c r="A447" s="377" t="s">
        <v>212</v>
      </c>
      <c r="B447" s="368" t="s">
        <v>1504</v>
      </c>
      <c r="C447" s="378">
        <v>43672</v>
      </c>
      <c r="D447" s="368" t="s">
        <v>1870</v>
      </c>
      <c r="E447" s="369" t="s">
        <v>1998</v>
      </c>
      <c r="F447" s="370">
        <v>76652</v>
      </c>
      <c r="G447" s="371">
        <v>737.49</v>
      </c>
      <c r="H447" s="368">
        <v>936.56</v>
      </c>
      <c r="I447" s="368" t="s">
        <v>10</v>
      </c>
      <c r="J447" s="379">
        <f t="shared" ref="J447:J458" si="22">H447</f>
        <v>936.56</v>
      </c>
      <c r="K447" s="380" t="s">
        <v>387</v>
      </c>
      <c r="L447" s="381" t="s">
        <v>307</v>
      </c>
      <c r="M447" s="381" t="s">
        <v>259</v>
      </c>
      <c r="N447" s="381" t="s">
        <v>504</v>
      </c>
      <c r="O447" s="381"/>
      <c r="P447" s="381" t="s">
        <v>61</v>
      </c>
      <c r="Q447" s="381" t="s">
        <v>240</v>
      </c>
      <c r="R447" s="380" t="s">
        <v>302</v>
      </c>
      <c r="S447" s="368"/>
      <c r="T447" s="368" t="s">
        <v>61</v>
      </c>
      <c r="U447" s="368" t="s">
        <v>240</v>
      </c>
      <c r="V447" s="377" t="s">
        <v>302</v>
      </c>
    </row>
    <row r="448" spans="1:22" outlineLevel="1">
      <c r="A448" s="377" t="s">
        <v>212</v>
      </c>
      <c r="B448" s="368" t="s">
        <v>1504</v>
      </c>
      <c r="C448" s="378">
        <v>43672</v>
      </c>
      <c r="D448" s="368" t="s">
        <v>1872</v>
      </c>
      <c r="E448" s="369" t="s">
        <v>1999</v>
      </c>
      <c r="F448" s="370">
        <v>76652</v>
      </c>
      <c r="G448" s="371">
        <v>104.28</v>
      </c>
      <c r="H448" s="368">
        <v>132.43</v>
      </c>
      <c r="I448" s="368" t="s">
        <v>10</v>
      </c>
      <c r="J448" s="379">
        <f t="shared" si="22"/>
        <v>132.43</v>
      </c>
      <c r="K448" s="380" t="s">
        <v>391</v>
      </c>
      <c r="L448" s="381" t="s">
        <v>307</v>
      </c>
      <c r="M448" s="381" t="s">
        <v>259</v>
      </c>
      <c r="N448" s="381" t="s">
        <v>504</v>
      </c>
      <c r="O448" s="381"/>
      <c r="P448" s="381" t="s">
        <v>61</v>
      </c>
      <c r="Q448" s="381" t="s">
        <v>240</v>
      </c>
      <c r="R448" s="380" t="s">
        <v>302</v>
      </c>
      <c r="S448" s="368"/>
      <c r="T448" s="368" t="s">
        <v>61</v>
      </c>
      <c r="U448" s="368" t="s">
        <v>240</v>
      </c>
      <c r="V448" s="377" t="s">
        <v>302</v>
      </c>
    </row>
    <row r="449" spans="1:22" outlineLevel="1">
      <c r="A449" s="377" t="s">
        <v>212</v>
      </c>
      <c r="B449" s="368" t="s">
        <v>1504</v>
      </c>
      <c r="C449" s="378">
        <v>43672</v>
      </c>
      <c r="D449" s="368" t="s">
        <v>1874</v>
      </c>
      <c r="E449" s="369" t="s">
        <v>2000</v>
      </c>
      <c r="F449" s="370">
        <v>76652</v>
      </c>
      <c r="G449" s="371">
        <v>17.38</v>
      </c>
      <c r="H449" s="368">
        <v>22.07</v>
      </c>
      <c r="I449" s="368" t="s">
        <v>10</v>
      </c>
      <c r="J449" s="379">
        <f t="shared" si="22"/>
        <v>22.07</v>
      </c>
      <c r="K449" s="380" t="s">
        <v>394</v>
      </c>
      <c r="L449" s="381" t="s">
        <v>307</v>
      </c>
      <c r="M449" s="381" t="s">
        <v>259</v>
      </c>
      <c r="N449" s="381" t="s">
        <v>504</v>
      </c>
      <c r="O449" s="381"/>
      <c r="P449" s="381" t="s">
        <v>61</v>
      </c>
      <c r="Q449" s="381" t="s">
        <v>240</v>
      </c>
      <c r="R449" s="380" t="s">
        <v>302</v>
      </c>
      <c r="S449" s="368"/>
      <c r="T449" s="368" t="s">
        <v>61</v>
      </c>
      <c r="U449" s="368" t="s">
        <v>240</v>
      </c>
      <c r="V449" s="377" t="s">
        <v>302</v>
      </c>
    </row>
    <row r="450" spans="1:22" outlineLevel="1">
      <c r="A450" s="377" t="s">
        <v>212</v>
      </c>
      <c r="B450" s="368" t="s">
        <v>1504</v>
      </c>
      <c r="C450" s="378">
        <v>43672</v>
      </c>
      <c r="D450" s="368" t="s">
        <v>1808</v>
      </c>
      <c r="E450" s="369" t="s">
        <v>507</v>
      </c>
      <c r="F450" s="370">
        <v>76652</v>
      </c>
      <c r="G450" s="371">
        <v>1.1599999999999999</v>
      </c>
      <c r="H450" s="368">
        <v>1.47</v>
      </c>
      <c r="I450" s="368" t="s">
        <v>10</v>
      </c>
      <c r="J450" s="379">
        <f t="shared" si="22"/>
        <v>1.47</v>
      </c>
      <c r="K450" s="380" t="s">
        <v>394</v>
      </c>
      <c r="L450" s="381" t="s">
        <v>307</v>
      </c>
      <c r="M450" s="381" t="s">
        <v>259</v>
      </c>
      <c r="N450" s="381" t="s">
        <v>504</v>
      </c>
      <c r="O450" s="381"/>
      <c r="P450" s="381" t="s">
        <v>61</v>
      </c>
      <c r="Q450" s="381" t="s">
        <v>240</v>
      </c>
      <c r="R450" s="380" t="s">
        <v>302</v>
      </c>
      <c r="S450" s="368"/>
      <c r="T450" s="368" t="s">
        <v>61</v>
      </c>
      <c r="U450" s="368" t="s">
        <v>240</v>
      </c>
      <c r="V450" s="377" t="s">
        <v>302</v>
      </c>
    </row>
    <row r="451" spans="1:22" outlineLevel="1">
      <c r="A451" s="377" t="s">
        <v>212</v>
      </c>
      <c r="B451" s="368" t="s">
        <v>1765</v>
      </c>
      <c r="C451" s="378">
        <v>43703</v>
      </c>
      <c r="D451" s="368" t="s">
        <v>1875</v>
      </c>
      <c r="E451" s="369" t="s">
        <v>2001</v>
      </c>
      <c r="F451" s="370">
        <v>76927</v>
      </c>
      <c r="G451" s="371">
        <v>192.29</v>
      </c>
      <c r="H451" s="368">
        <v>234.94</v>
      </c>
      <c r="I451" s="368" t="s">
        <v>10</v>
      </c>
      <c r="J451" s="379">
        <f t="shared" si="22"/>
        <v>234.94</v>
      </c>
      <c r="K451" s="380" t="s">
        <v>387</v>
      </c>
      <c r="L451" s="381" t="s">
        <v>307</v>
      </c>
      <c r="M451" s="381" t="s">
        <v>259</v>
      </c>
      <c r="N451" s="381" t="s">
        <v>504</v>
      </c>
      <c r="O451" s="381"/>
      <c r="P451" s="381" t="s">
        <v>61</v>
      </c>
      <c r="Q451" s="381" t="s">
        <v>240</v>
      </c>
      <c r="R451" s="380" t="s">
        <v>302</v>
      </c>
      <c r="S451" s="368"/>
      <c r="T451" s="368" t="s">
        <v>61</v>
      </c>
      <c r="U451" s="368" t="s">
        <v>240</v>
      </c>
      <c r="V451" s="377" t="s">
        <v>302</v>
      </c>
    </row>
    <row r="452" spans="1:22" outlineLevel="1">
      <c r="A452" s="377" t="s">
        <v>212</v>
      </c>
      <c r="B452" s="368" t="s">
        <v>1765</v>
      </c>
      <c r="C452" s="378">
        <v>43703</v>
      </c>
      <c r="D452" s="368" t="s">
        <v>1877</v>
      </c>
      <c r="E452" s="369" t="s">
        <v>2002</v>
      </c>
      <c r="F452" s="370">
        <v>76927</v>
      </c>
      <c r="G452" s="371">
        <v>27.1</v>
      </c>
      <c r="H452" s="368">
        <v>33.11</v>
      </c>
      <c r="I452" s="368" t="s">
        <v>10</v>
      </c>
      <c r="J452" s="379">
        <f t="shared" si="22"/>
        <v>33.11</v>
      </c>
      <c r="K452" s="380" t="s">
        <v>391</v>
      </c>
      <c r="L452" s="381" t="s">
        <v>307</v>
      </c>
      <c r="M452" s="381" t="s">
        <v>259</v>
      </c>
      <c r="N452" s="381" t="s">
        <v>504</v>
      </c>
      <c r="O452" s="381"/>
      <c r="P452" s="381" t="s">
        <v>61</v>
      </c>
      <c r="Q452" s="381" t="s">
        <v>240</v>
      </c>
      <c r="R452" s="380" t="s">
        <v>302</v>
      </c>
      <c r="S452" s="368"/>
      <c r="T452" s="368" t="s">
        <v>61</v>
      </c>
      <c r="U452" s="368" t="s">
        <v>240</v>
      </c>
      <c r="V452" s="377" t="s">
        <v>302</v>
      </c>
    </row>
    <row r="453" spans="1:22" outlineLevel="1">
      <c r="A453" s="377" t="s">
        <v>212</v>
      </c>
      <c r="B453" s="368" t="s">
        <v>1765</v>
      </c>
      <c r="C453" s="378">
        <v>43703</v>
      </c>
      <c r="D453" s="368" t="s">
        <v>1879</v>
      </c>
      <c r="E453" s="369" t="s">
        <v>2003</v>
      </c>
      <c r="F453" s="370">
        <v>76927</v>
      </c>
      <c r="G453" s="371">
        <v>4.5199999999999996</v>
      </c>
      <c r="H453" s="368">
        <v>5.52</v>
      </c>
      <c r="I453" s="368" t="s">
        <v>10</v>
      </c>
      <c r="J453" s="379">
        <f t="shared" si="22"/>
        <v>5.52</v>
      </c>
      <c r="K453" s="380" t="s">
        <v>394</v>
      </c>
      <c r="L453" s="381" t="s">
        <v>307</v>
      </c>
      <c r="M453" s="381" t="s">
        <v>259</v>
      </c>
      <c r="N453" s="381" t="s">
        <v>504</v>
      </c>
      <c r="O453" s="381"/>
      <c r="P453" s="381" t="s">
        <v>61</v>
      </c>
      <c r="Q453" s="381" t="s">
        <v>240</v>
      </c>
      <c r="R453" s="380" t="s">
        <v>302</v>
      </c>
      <c r="S453" s="368"/>
      <c r="T453" s="368" t="s">
        <v>61</v>
      </c>
      <c r="U453" s="368" t="s">
        <v>240</v>
      </c>
      <c r="V453" s="377" t="s">
        <v>302</v>
      </c>
    </row>
    <row r="454" spans="1:22" outlineLevel="1">
      <c r="A454" s="377" t="s">
        <v>212</v>
      </c>
      <c r="B454" s="368" t="s">
        <v>1765</v>
      </c>
      <c r="C454" s="378">
        <v>43704</v>
      </c>
      <c r="D454" s="368" t="s">
        <v>1840</v>
      </c>
      <c r="E454" s="369" t="s">
        <v>2004</v>
      </c>
      <c r="F454" s="370">
        <v>76927</v>
      </c>
      <c r="G454" s="371">
        <v>0.3</v>
      </c>
      <c r="H454" s="368">
        <v>0.37</v>
      </c>
      <c r="I454" s="368" t="s">
        <v>10</v>
      </c>
      <c r="J454" s="379">
        <f t="shared" si="22"/>
        <v>0.37</v>
      </c>
      <c r="K454" s="380" t="s">
        <v>394</v>
      </c>
      <c r="L454" s="381" t="s">
        <v>307</v>
      </c>
      <c r="M454" s="381" t="s">
        <v>259</v>
      </c>
      <c r="N454" s="381" t="s">
        <v>504</v>
      </c>
      <c r="O454" s="381"/>
      <c r="P454" s="381" t="s">
        <v>61</v>
      </c>
      <c r="Q454" s="381" t="s">
        <v>240</v>
      </c>
      <c r="R454" s="380" t="s">
        <v>302</v>
      </c>
      <c r="S454" s="368"/>
      <c r="T454" s="368" t="s">
        <v>61</v>
      </c>
      <c r="U454" s="368" t="s">
        <v>240</v>
      </c>
      <c r="V454" s="377" t="s">
        <v>302</v>
      </c>
    </row>
    <row r="455" spans="1:22" outlineLevel="1">
      <c r="A455" s="377" t="s">
        <v>212</v>
      </c>
      <c r="B455" s="368" t="s">
        <v>1505</v>
      </c>
      <c r="C455" s="378">
        <v>43733</v>
      </c>
      <c r="D455" s="368" t="s">
        <v>1583</v>
      </c>
      <c r="E455" s="369" t="s">
        <v>1642</v>
      </c>
      <c r="F455" s="370">
        <v>77220</v>
      </c>
      <c r="G455" s="371">
        <v>192.36</v>
      </c>
      <c r="H455" s="368">
        <v>233.94</v>
      </c>
      <c r="I455" s="368" t="s">
        <v>10</v>
      </c>
      <c r="J455" s="379">
        <f t="shared" si="22"/>
        <v>233.94</v>
      </c>
      <c r="K455" s="380" t="s">
        <v>387</v>
      </c>
      <c r="L455" s="381" t="s">
        <v>307</v>
      </c>
      <c r="M455" s="381" t="s">
        <v>259</v>
      </c>
      <c r="N455" s="381" t="s">
        <v>504</v>
      </c>
      <c r="O455" s="381"/>
      <c r="P455" s="381" t="s">
        <v>61</v>
      </c>
      <c r="Q455" s="381" t="s">
        <v>240</v>
      </c>
      <c r="R455" s="380" t="s">
        <v>302</v>
      </c>
      <c r="S455" s="368"/>
      <c r="T455" s="368" t="s">
        <v>61</v>
      </c>
      <c r="U455" s="368" t="s">
        <v>240</v>
      </c>
      <c r="V455" s="377" t="s">
        <v>302</v>
      </c>
    </row>
    <row r="456" spans="1:22" outlineLevel="1">
      <c r="A456" s="377" t="s">
        <v>212</v>
      </c>
      <c r="B456" s="368" t="s">
        <v>1505</v>
      </c>
      <c r="C456" s="378">
        <v>43734</v>
      </c>
      <c r="D456" s="368" t="s">
        <v>1584</v>
      </c>
      <c r="E456" s="369" t="s">
        <v>1643</v>
      </c>
      <c r="F456" s="370">
        <v>77220</v>
      </c>
      <c r="G456" s="371">
        <v>27.22</v>
      </c>
      <c r="H456" s="368">
        <v>33.11</v>
      </c>
      <c r="I456" s="368" t="s">
        <v>10</v>
      </c>
      <c r="J456" s="379">
        <f t="shared" si="22"/>
        <v>33.11</v>
      </c>
      <c r="K456" s="380" t="s">
        <v>391</v>
      </c>
      <c r="L456" s="381" t="s">
        <v>307</v>
      </c>
      <c r="M456" s="381" t="s">
        <v>259</v>
      </c>
      <c r="N456" s="381" t="s">
        <v>504</v>
      </c>
      <c r="O456" s="381"/>
      <c r="P456" s="381" t="s">
        <v>61</v>
      </c>
      <c r="Q456" s="381" t="s">
        <v>240</v>
      </c>
      <c r="R456" s="380" t="s">
        <v>302</v>
      </c>
      <c r="S456" s="368"/>
      <c r="T456" s="368" t="s">
        <v>61</v>
      </c>
      <c r="U456" s="368" t="s">
        <v>240</v>
      </c>
      <c r="V456" s="377" t="s">
        <v>302</v>
      </c>
    </row>
    <row r="457" spans="1:22" outlineLevel="1">
      <c r="A457" s="377" t="s">
        <v>212</v>
      </c>
      <c r="B457" s="368" t="s">
        <v>1505</v>
      </c>
      <c r="C457" s="378">
        <v>43734</v>
      </c>
      <c r="D457" s="368" t="s">
        <v>1588</v>
      </c>
      <c r="E457" s="369" t="s">
        <v>1644</v>
      </c>
      <c r="F457" s="370">
        <v>77220</v>
      </c>
      <c r="G457" s="371">
        <v>0.3</v>
      </c>
      <c r="H457" s="368">
        <v>0.37</v>
      </c>
      <c r="I457" s="368" t="s">
        <v>10</v>
      </c>
      <c r="J457" s="379">
        <f t="shared" si="22"/>
        <v>0.37</v>
      </c>
      <c r="K457" s="380" t="s">
        <v>394</v>
      </c>
      <c r="L457" s="381" t="s">
        <v>307</v>
      </c>
      <c r="M457" s="381" t="s">
        <v>259</v>
      </c>
      <c r="N457" s="381" t="s">
        <v>504</v>
      </c>
      <c r="O457" s="381"/>
      <c r="P457" s="381" t="s">
        <v>61</v>
      </c>
      <c r="Q457" s="381" t="s">
        <v>240</v>
      </c>
      <c r="R457" s="380" t="s">
        <v>302</v>
      </c>
      <c r="S457" s="368"/>
      <c r="T457" s="368" t="s">
        <v>61</v>
      </c>
      <c r="U457" s="368" t="s">
        <v>240</v>
      </c>
      <c r="V457" s="377" t="s">
        <v>302</v>
      </c>
    </row>
    <row r="458" spans="1:22" outlineLevel="1">
      <c r="A458" s="377" t="s">
        <v>212</v>
      </c>
      <c r="B458" s="368" t="s">
        <v>1505</v>
      </c>
      <c r="C458" s="378">
        <v>43734</v>
      </c>
      <c r="D458" s="368" t="s">
        <v>1586</v>
      </c>
      <c r="E458" s="369" t="s">
        <v>1645</v>
      </c>
      <c r="F458" s="370">
        <v>77220</v>
      </c>
      <c r="G458" s="371">
        <v>4.54</v>
      </c>
      <c r="H458" s="368">
        <v>5.52</v>
      </c>
      <c r="I458" s="368" t="s">
        <v>10</v>
      </c>
      <c r="J458" s="379">
        <f t="shared" si="22"/>
        <v>5.52</v>
      </c>
      <c r="K458" s="380" t="s">
        <v>394</v>
      </c>
      <c r="L458" s="381" t="s">
        <v>307</v>
      </c>
      <c r="M458" s="381" t="s">
        <v>259</v>
      </c>
      <c r="N458" s="381" t="s">
        <v>504</v>
      </c>
      <c r="O458" s="381"/>
      <c r="P458" s="381" t="s">
        <v>61</v>
      </c>
      <c r="Q458" s="381" t="s">
        <v>240</v>
      </c>
      <c r="R458" s="380" t="s">
        <v>302</v>
      </c>
      <c r="S458" s="368"/>
      <c r="T458" s="368" t="s">
        <v>61</v>
      </c>
      <c r="U458" s="368" t="s">
        <v>240</v>
      </c>
      <c r="V458" s="377" t="s">
        <v>302</v>
      </c>
    </row>
    <row r="459" spans="1:22">
      <c r="A459" s="456" t="s">
        <v>301</v>
      </c>
      <c r="B459" s="456"/>
      <c r="C459" s="456"/>
      <c r="D459" s="456"/>
      <c r="E459" s="457"/>
      <c r="F459" s="458"/>
      <c r="G459" s="459">
        <f>SUM(G447:G458)</f>
        <v>1308.9399999999996</v>
      </c>
      <c r="H459" s="460">
        <f>SUM(H447:H458)</f>
        <v>1639.4099999999996</v>
      </c>
      <c r="I459" s="456"/>
      <c r="J459" s="460">
        <f>SUM(J447:J458)</f>
        <v>1639.4099999999996</v>
      </c>
      <c r="K459" s="456"/>
      <c r="L459" s="456"/>
      <c r="M459" s="456"/>
      <c r="N459" s="456"/>
      <c r="O459" s="456"/>
      <c r="P459" s="456"/>
      <c r="Q459" s="456"/>
      <c r="R459" s="456"/>
      <c r="S459" s="368"/>
      <c r="T459" s="368"/>
      <c r="U459" s="368"/>
      <c r="V459" s="368"/>
    </row>
    <row r="460" spans="1:22" outlineLevel="1">
      <c r="A460" s="377" t="s">
        <v>213</v>
      </c>
      <c r="B460" s="368" t="s">
        <v>1504</v>
      </c>
      <c r="C460" s="378">
        <v>43663</v>
      </c>
      <c r="D460" s="368" t="s">
        <v>2005</v>
      </c>
      <c r="E460" s="369" t="s">
        <v>2006</v>
      </c>
      <c r="F460" s="370">
        <v>76665</v>
      </c>
      <c r="G460" s="371">
        <v>55.81</v>
      </c>
      <c r="H460" s="368">
        <v>70.88</v>
      </c>
      <c r="I460" s="368" t="s">
        <v>10</v>
      </c>
      <c r="J460" s="379">
        <f t="shared" ref="J460:J486" si="23">H460</f>
        <v>70.88</v>
      </c>
      <c r="K460" s="380" t="s">
        <v>510</v>
      </c>
      <c r="L460" s="381" t="s">
        <v>445</v>
      </c>
      <c r="M460" s="381" t="s">
        <v>259</v>
      </c>
      <c r="N460" s="381" t="s">
        <v>504</v>
      </c>
      <c r="O460" s="381"/>
      <c r="P460" s="381" t="s">
        <v>61</v>
      </c>
      <c r="Q460" s="381" t="s">
        <v>240</v>
      </c>
      <c r="R460" s="380" t="s">
        <v>302</v>
      </c>
      <c r="S460" s="368"/>
      <c r="T460" s="368" t="s">
        <v>61</v>
      </c>
      <c r="U460" s="368" t="s">
        <v>240</v>
      </c>
      <c r="V460" s="377" t="s">
        <v>302</v>
      </c>
    </row>
    <row r="461" spans="1:22" outlineLevel="1">
      <c r="A461" s="377" t="s">
        <v>213</v>
      </c>
      <c r="B461" s="368" t="s">
        <v>1504</v>
      </c>
      <c r="C461" s="378">
        <v>43669</v>
      </c>
      <c r="D461" s="368" t="s">
        <v>2007</v>
      </c>
      <c r="E461" s="369" t="s">
        <v>2008</v>
      </c>
      <c r="F461" s="370">
        <v>76652</v>
      </c>
      <c r="G461" s="371">
        <v>7.68</v>
      </c>
      <c r="H461" s="368">
        <v>9.75</v>
      </c>
      <c r="I461" s="368" t="s">
        <v>10</v>
      </c>
      <c r="J461" s="379">
        <f t="shared" si="23"/>
        <v>9.75</v>
      </c>
      <c r="K461" s="380" t="s">
        <v>510</v>
      </c>
      <c r="L461" s="381" t="s">
        <v>307</v>
      </c>
      <c r="M461" s="381" t="s">
        <v>259</v>
      </c>
      <c r="N461" s="381" t="s">
        <v>424</v>
      </c>
      <c r="O461" s="381"/>
      <c r="P461" s="381" t="s">
        <v>61</v>
      </c>
      <c r="Q461" s="381" t="s">
        <v>240</v>
      </c>
      <c r="R461" s="380" t="s">
        <v>302</v>
      </c>
      <c r="S461" s="368"/>
      <c r="T461" s="368" t="s">
        <v>61</v>
      </c>
      <c r="U461" s="368" t="s">
        <v>240</v>
      </c>
      <c r="V461" s="377" t="s">
        <v>302</v>
      </c>
    </row>
    <row r="462" spans="1:22" outlineLevel="1">
      <c r="A462" s="377" t="s">
        <v>213</v>
      </c>
      <c r="B462" s="368" t="s">
        <v>1504</v>
      </c>
      <c r="C462" s="378">
        <v>43669</v>
      </c>
      <c r="D462" s="368" t="s">
        <v>2007</v>
      </c>
      <c r="E462" s="369" t="s">
        <v>2009</v>
      </c>
      <c r="F462" s="370">
        <v>76652</v>
      </c>
      <c r="G462" s="371">
        <v>22</v>
      </c>
      <c r="H462" s="368">
        <v>27.94</v>
      </c>
      <c r="I462" s="368" t="s">
        <v>10</v>
      </c>
      <c r="J462" s="379">
        <f t="shared" si="23"/>
        <v>27.94</v>
      </c>
      <c r="K462" s="380" t="s">
        <v>510</v>
      </c>
      <c r="L462" s="381" t="s">
        <v>307</v>
      </c>
      <c r="M462" s="381" t="s">
        <v>259</v>
      </c>
      <c r="N462" s="381" t="s">
        <v>429</v>
      </c>
      <c r="O462" s="381"/>
      <c r="P462" s="381" t="s">
        <v>61</v>
      </c>
      <c r="Q462" s="381" t="s">
        <v>240</v>
      </c>
      <c r="R462" s="380" t="s">
        <v>302</v>
      </c>
      <c r="S462" s="368"/>
      <c r="T462" s="368" t="s">
        <v>61</v>
      </c>
      <c r="U462" s="368" t="s">
        <v>240</v>
      </c>
      <c r="V462" s="377" t="s">
        <v>302</v>
      </c>
    </row>
    <row r="463" spans="1:22" outlineLevel="1">
      <c r="A463" s="377" t="s">
        <v>213</v>
      </c>
      <c r="B463" s="368" t="s">
        <v>1504</v>
      </c>
      <c r="C463" s="378">
        <v>43669</v>
      </c>
      <c r="D463" s="368" t="s">
        <v>2007</v>
      </c>
      <c r="E463" s="369" t="s">
        <v>2010</v>
      </c>
      <c r="F463" s="370">
        <v>76652</v>
      </c>
      <c r="G463" s="371">
        <v>45.58</v>
      </c>
      <c r="H463" s="368">
        <v>57.88</v>
      </c>
      <c r="I463" s="368" t="s">
        <v>10</v>
      </c>
      <c r="J463" s="379">
        <f t="shared" si="23"/>
        <v>57.88</v>
      </c>
      <c r="K463" s="380" t="s">
        <v>510</v>
      </c>
      <c r="L463" s="381" t="s">
        <v>307</v>
      </c>
      <c r="M463" s="381" t="s">
        <v>259</v>
      </c>
      <c r="N463" s="381" t="s">
        <v>434</v>
      </c>
      <c r="O463" s="381"/>
      <c r="P463" s="381" t="s">
        <v>61</v>
      </c>
      <c r="Q463" s="381" t="s">
        <v>240</v>
      </c>
      <c r="R463" s="380" t="s">
        <v>302</v>
      </c>
      <c r="S463" s="368"/>
      <c r="T463" s="368" t="s">
        <v>61</v>
      </c>
      <c r="U463" s="368" t="s">
        <v>240</v>
      </c>
      <c r="V463" s="377" t="s">
        <v>302</v>
      </c>
    </row>
    <row r="464" spans="1:22" outlineLevel="1">
      <c r="A464" s="377" t="s">
        <v>213</v>
      </c>
      <c r="B464" s="368" t="s">
        <v>1504</v>
      </c>
      <c r="C464" s="378">
        <v>43669</v>
      </c>
      <c r="D464" s="368" t="s">
        <v>2007</v>
      </c>
      <c r="E464" s="369" t="s">
        <v>2011</v>
      </c>
      <c r="F464" s="370">
        <v>76652</v>
      </c>
      <c r="G464" s="371">
        <v>33.35</v>
      </c>
      <c r="H464" s="368">
        <v>42.35</v>
      </c>
      <c r="I464" s="368" t="s">
        <v>10</v>
      </c>
      <c r="J464" s="379">
        <f t="shared" si="23"/>
        <v>42.35</v>
      </c>
      <c r="K464" s="380" t="s">
        <v>510</v>
      </c>
      <c r="L464" s="381" t="s">
        <v>307</v>
      </c>
      <c r="M464" s="381" t="s">
        <v>259</v>
      </c>
      <c r="N464" s="381" t="s">
        <v>451</v>
      </c>
      <c r="O464" s="381"/>
      <c r="P464" s="381" t="s">
        <v>61</v>
      </c>
      <c r="Q464" s="381" t="s">
        <v>240</v>
      </c>
      <c r="R464" s="380" t="s">
        <v>302</v>
      </c>
      <c r="S464" s="368"/>
      <c r="T464" s="368" t="s">
        <v>61</v>
      </c>
      <c r="U464" s="368" t="s">
        <v>240</v>
      </c>
      <c r="V464" s="377" t="s">
        <v>302</v>
      </c>
    </row>
    <row r="465" spans="1:22" outlineLevel="1">
      <c r="A465" s="377" t="s">
        <v>213</v>
      </c>
      <c r="B465" s="368" t="s">
        <v>1504</v>
      </c>
      <c r="C465" s="378">
        <v>43669</v>
      </c>
      <c r="D465" s="368" t="s">
        <v>2007</v>
      </c>
      <c r="E465" s="369" t="s">
        <v>2012</v>
      </c>
      <c r="F465" s="370">
        <v>76652</v>
      </c>
      <c r="G465" s="371">
        <v>33.07</v>
      </c>
      <c r="H465" s="368">
        <v>42</v>
      </c>
      <c r="I465" s="368" t="s">
        <v>10</v>
      </c>
      <c r="J465" s="379">
        <f t="shared" si="23"/>
        <v>42</v>
      </c>
      <c r="K465" s="380" t="s">
        <v>510</v>
      </c>
      <c r="L465" s="381" t="s">
        <v>307</v>
      </c>
      <c r="M465" s="381" t="s">
        <v>259</v>
      </c>
      <c r="N465" s="381" t="s">
        <v>388</v>
      </c>
      <c r="O465" s="381"/>
      <c r="P465" s="381" t="s">
        <v>61</v>
      </c>
      <c r="Q465" s="381" t="s">
        <v>240</v>
      </c>
      <c r="R465" s="380" t="s">
        <v>302</v>
      </c>
      <c r="S465" s="368"/>
      <c r="T465" s="368" t="s">
        <v>61</v>
      </c>
      <c r="U465" s="368" t="s">
        <v>240</v>
      </c>
      <c r="V465" s="377" t="s">
        <v>302</v>
      </c>
    </row>
    <row r="466" spans="1:22" outlineLevel="1">
      <c r="A466" s="377" t="s">
        <v>213</v>
      </c>
      <c r="B466" s="368" t="s">
        <v>1504</v>
      </c>
      <c r="C466" s="378">
        <v>43669</v>
      </c>
      <c r="D466" s="368" t="s">
        <v>2013</v>
      </c>
      <c r="E466" s="369" t="s">
        <v>2008</v>
      </c>
      <c r="F466" s="370">
        <v>76652</v>
      </c>
      <c r="G466" s="371">
        <v>109.98</v>
      </c>
      <c r="H466" s="368">
        <v>139.66999999999999</v>
      </c>
      <c r="I466" s="368" t="s">
        <v>10</v>
      </c>
      <c r="J466" s="379">
        <f t="shared" si="23"/>
        <v>139.66999999999999</v>
      </c>
      <c r="K466" s="380" t="s">
        <v>510</v>
      </c>
      <c r="L466" s="381" t="s">
        <v>307</v>
      </c>
      <c r="M466" s="381" t="s">
        <v>259</v>
      </c>
      <c r="N466" s="381" t="s">
        <v>424</v>
      </c>
      <c r="O466" s="381"/>
      <c r="P466" s="381" t="s">
        <v>61</v>
      </c>
      <c r="Q466" s="381" t="s">
        <v>240</v>
      </c>
      <c r="R466" s="380" t="s">
        <v>302</v>
      </c>
      <c r="S466" s="368"/>
      <c r="T466" s="368" t="s">
        <v>61</v>
      </c>
      <c r="U466" s="368" t="s">
        <v>240</v>
      </c>
      <c r="V466" s="377" t="s">
        <v>302</v>
      </c>
    </row>
    <row r="467" spans="1:22" outlineLevel="1">
      <c r="A467" s="377" t="s">
        <v>213</v>
      </c>
      <c r="B467" s="368" t="s">
        <v>1504</v>
      </c>
      <c r="C467" s="378">
        <v>43669</v>
      </c>
      <c r="D467" s="368" t="s">
        <v>2013</v>
      </c>
      <c r="E467" s="369" t="s">
        <v>2014</v>
      </c>
      <c r="F467" s="370">
        <v>76652</v>
      </c>
      <c r="G467" s="371">
        <v>3.04</v>
      </c>
      <c r="H467" s="368">
        <v>3.86</v>
      </c>
      <c r="I467" s="368" t="s">
        <v>10</v>
      </c>
      <c r="J467" s="379">
        <f t="shared" si="23"/>
        <v>3.86</v>
      </c>
      <c r="K467" s="380" t="s">
        <v>510</v>
      </c>
      <c r="L467" s="381" t="s">
        <v>307</v>
      </c>
      <c r="M467" s="381" t="s">
        <v>259</v>
      </c>
      <c r="N467" s="381" t="s">
        <v>504</v>
      </c>
      <c r="O467" s="381"/>
      <c r="P467" s="381" t="s">
        <v>61</v>
      </c>
      <c r="Q467" s="381" t="s">
        <v>240</v>
      </c>
      <c r="R467" s="380" t="s">
        <v>302</v>
      </c>
      <c r="S467" s="368"/>
      <c r="T467" s="368" t="s">
        <v>61</v>
      </c>
      <c r="U467" s="368" t="s">
        <v>240</v>
      </c>
      <c r="V467" s="377" t="s">
        <v>302</v>
      </c>
    </row>
    <row r="468" spans="1:22" outlineLevel="1">
      <c r="A468" s="377" t="s">
        <v>213</v>
      </c>
      <c r="B468" s="368" t="s">
        <v>1504</v>
      </c>
      <c r="C468" s="378">
        <v>43669</v>
      </c>
      <c r="D468" s="368" t="s">
        <v>2013</v>
      </c>
      <c r="E468" s="369" t="s">
        <v>2015</v>
      </c>
      <c r="F468" s="370">
        <v>76652</v>
      </c>
      <c r="G468" s="371">
        <v>58.39</v>
      </c>
      <c r="H468" s="368">
        <v>74.150000000000006</v>
      </c>
      <c r="I468" s="368" t="s">
        <v>10</v>
      </c>
      <c r="J468" s="379">
        <f t="shared" si="23"/>
        <v>74.150000000000006</v>
      </c>
      <c r="K468" s="380" t="s">
        <v>510</v>
      </c>
      <c r="L468" s="381" t="s">
        <v>307</v>
      </c>
      <c r="M468" s="381" t="s">
        <v>259</v>
      </c>
      <c r="N468" s="381" t="s">
        <v>947</v>
      </c>
      <c r="O468" s="381"/>
      <c r="P468" s="381" t="s">
        <v>61</v>
      </c>
      <c r="Q468" s="381" t="s">
        <v>240</v>
      </c>
      <c r="R468" s="380" t="s">
        <v>302</v>
      </c>
      <c r="S468" s="368"/>
      <c r="T468" s="368" t="s">
        <v>61</v>
      </c>
      <c r="U468" s="368" t="s">
        <v>240</v>
      </c>
      <c r="V468" s="377" t="s">
        <v>302</v>
      </c>
    </row>
    <row r="469" spans="1:22" outlineLevel="1">
      <c r="A469" s="377" t="s">
        <v>213</v>
      </c>
      <c r="B469" s="368" t="s">
        <v>1765</v>
      </c>
      <c r="C469" s="378">
        <v>43697</v>
      </c>
      <c r="D469" s="368" t="s">
        <v>2016</v>
      </c>
      <c r="E469" s="369" t="s">
        <v>2017</v>
      </c>
      <c r="F469" s="370">
        <v>76927</v>
      </c>
      <c r="G469" s="371">
        <v>27.99</v>
      </c>
      <c r="H469" s="368">
        <v>34.200000000000003</v>
      </c>
      <c r="I469" s="368" t="s">
        <v>10</v>
      </c>
      <c r="J469" s="379">
        <f t="shared" si="23"/>
        <v>34.200000000000003</v>
      </c>
      <c r="K469" s="380" t="s">
        <v>510</v>
      </c>
      <c r="L469" s="381" t="s">
        <v>307</v>
      </c>
      <c r="M469" s="381" t="s">
        <v>259</v>
      </c>
      <c r="N469" s="381" t="s">
        <v>424</v>
      </c>
      <c r="O469" s="381"/>
      <c r="P469" s="381" t="s">
        <v>61</v>
      </c>
      <c r="Q469" s="381" t="s">
        <v>240</v>
      </c>
      <c r="R469" s="380" t="s">
        <v>302</v>
      </c>
      <c r="S469" s="368"/>
      <c r="T469" s="368" t="s">
        <v>61</v>
      </c>
      <c r="U469" s="368" t="s">
        <v>240</v>
      </c>
      <c r="V469" s="377" t="s">
        <v>302</v>
      </c>
    </row>
    <row r="470" spans="1:22" outlineLevel="1">
      <c r="A470" s="377" t="s">
        <v>213</v>
      </c>
      <c r="B470" s="368" t="s">
        <v>1765</v>
      </c>
      <c r="C470" s="378">
        <v>43697</v>
      </c>
      <c r="D470" s="368" t="s">
        <v>2016</v>
      </c>
      <c r="E470" s="369" t="s">
        <v>2018</v>
      </c>
      <c r="F470" s="370">
        <v>76927</v>
      </c>
      <c r="G470" s="371">
        <v>5.03</v>
      </c>
      <c r="H470" s="368">
        <v>6.15</v>
      </c>
      <c r="I470" s="368" t="s">
        <v>10</v>
      </c>
      <c r="J470" s="379">
        <f t="shared" si="23"/>
        <v>6.15</v>
      </c>
      <c r="K470" s="380" t="s">
        <v>510</v>
      </c>
      <c r="L470" s="381" t="s">
        <v>307</v>
      </c>
      <c r="M470" s="381" t="s">
        <v>259</v>
      </c>
      <c r="N470" s="381" t="s">
        <v>461</v>
      </c>
      <c r="O470" s="381"/>
      <c r="P470" s="381" t="s">
        <v>61</v>
      </c>
      <c r="Q470" s="381" t="s">
        <v>240</v>
      </c>
      <c r="R470" s="380" t="s">
        <v>302</v>
      </c>
      <c r="S470" s="368"/>
      <c r="T470" s="368" t="s">
        <v>61</v>
      </c>
      <c r="U470" s="368" t="s">
        <v>240</v>
      </c>
      <c r="V470" s="377" t="s">
        <v>302</v>
      </c>
    </row>
    <row r="471" spans="1:22" outlineLevel="1">
      <c r="A471" s="377" t="s">
        <v>213</v>
      </c>
      <c r="B471" s="368" t="s">
        <v>1765</v>
      </c>
      <c r="C471" s="378">
        <v>43697</v>
      </c>
      <c r="D471" s="368" t="s">
        <v>2016</v>
      </c>
      <c r="E471" s="369" t="s">
        <v>2019</v>
      </c>
      <c r="F471" s="370">
        <v>76927</v>
      </c>
      <c r="G471" s="371">
        <v>13.71</v>
      </c>
      <c r="H471" s="368">
        <v>16.75</v>
      </c>
      <c r="I471" s="368" t="s">
        <v>10</v>
      </c>
      <c r="J471" s="379">
        <f t="shared" si="23"/>
        <v>16.75</v>
      </c>
      <c r="K471" s="380" t="s">
        <v>510</v>
      </c>
      <c r="L471" s="381" t="s">
        <v>307</v>
      </c>
      <c r="M471" s="381" t="s">
        <v>259</v>
      </c>
      <c r="N471" s="381" t="s">
        <v>451</v>
      </c>
      <c r="O471" s="381"/>
      <c r="P471" s="381" t="s">
        <v>61</v>
      </c>
      <c r="Q471" s="381" t="s">
        <v>240</v>
      </c>
      <c r="R471" s="380" t="s">
        <v>302</v>
      </c>
      <c r="S471" s="368"/>
      <c r="T471" s="368" t="s">
        <v>61</v>
      </c>
      <c r="U471" s="368" t="s">
        <v>240</v>
      </c>
      <c r="V471" s="377" t="s">
        <v>302</v>
      </c>
    </row>
    <row r="472" spans="1:22" outlineLevel="1">
      <c r="A472" s="377" t="s">
        <v>213</v>
      </c>
      <c r="B472" s="368" t="s">
        <v>1765</v>
      </c>
      <c r="C472" s="378">
        <v>43700</v>
      </c>
      <c r="D472" s="368" t="s">
        <v>2020</v>
      </c>
      <c r="E472" s="369" t="s">
        <v>2021</v>
      </c>
      <c r="F472" s="370">
        <v>76932</v>
      </c>
      <c r="G472" s="371">
        <v>17.36</v>
      </c>
      <c r="H472" s="368">
        <v>21.21</v>
      </c>
      <c r="I472" s="368" t="s">
        <v>10</v>
      </c>
      <c r="J472" s="379">
        <f t="shared" si="23"/>
        <v>21.21</v>
      </c>
      <c r="K472" s="380" t="s">
        <v>510</v>
      </c>
      <c r="L472" s="381" t="s">
        <v>445</v>
      </c>
      <c r="M472" s="381" t="s">
        <v>259</v>
      </c>
      <c r="N472" s="381" t="s">
        <v>1044</v>
      </c>
      <c r="O472" s="381"/>
      <c r="P472" s="381" t="s">
        <v>61</v>
      </c>
      <c r="Q472" s="381" t="s">
        <v>240</v>
      </c>
      <c r="R472" s="380" t="s">
        <v>302</v>
      </c>
      <c r="S472" s="368"/>
      <c r="T472" s="368" t="s">
        <v>61</v>
      </c>
      <c r="U472" s="368" t="s">
        <v>240</v>
      </c>
      <c r="V472" s="377" t="s">
        <v>302</v>
      </c>
    </row>
    <row r="473" spans="1:22" outlineLevel="1">
      <c r="A473" s="377" t="s">
        <v>213</v>
      </c>
      <c r="B473" s="368" t="s">
        <v>1765</v>
      </c>
      <c r="C473" s="378">
        <v>43700</v>
      </c>
      <c r="D473" s="368" t="s">
        <v>2020</v>
      </c>
      <c r="E473" s="369" t="s">
        <v>2022</v>
      </c>
      <c r="F473" s="370">
        <v>76932</v>
      </c>
      <c r="G473" s="371">
        <v>43.44</v>
      </c>
      <c r="H473" s="368">
        <v>53.08</v>
      </c>
      <c r="I473" s="368" t="s">
        <v>10</v>
      </c>
      <c r="J473" s="379">
        <f t="shared" si="23"/>
        <v>53.08</v>
      </c>
      <c r="K473" s="380" t="s">
        <v>510</v>
      </c>
      <c r="L473" s="381" t="s">
        <v>445</v>
      </c>
      <c r="M473" s="381" t="s">
        <v>259</v>
      </c>
      <c r="N473" s="381" t="s">
        <v>504</v>
      </c>
      <c r="O473" s="381"/>
      <c r="P473" s="381" t="s">
        <v>61</v>
      </c>
      <c r="Q473" s="381" t="s">
        <v>240</v>
      </c>
      <c r="R473" s="380" t="s">
        <v>302</v>
      </c>
      <c r="S473" s="368"/>
      <c r="T473" s="368" t="s">
        <v>61</v>
      </c>
      <c r="U473" s="368" t="s">
        <v>240</v>
      </c>
      <c r="V473" s="377" t="s">
        <v>302</v>
      </c>
    </row>
    <row r="474" spans="1:22" outlineLevel="1">
      <c r="A474" s="377" t="s">
        <v>213</v>
      </c>
      <c r="B474" s="368" t="s">
        <v>1765</v>
      </c>
      <c r="C474" s="378">
        <v>43708</v>
      </c>
      <c r="D474" s="368" t="s">
        <v>2023</v>
      </c>
      <c r="E474" s="369" t="s">
        <v>2017</v>
      </c>
      <c r="F474" s="370">
        <v>76927</v>
      </c>
      <c r="G474" s="371">
        <v>48.22</v>
      </c>
      <c r="H474" s="368">
        <v>58.91</v>
      </c>
      <c r="I474" s="368" t="s">
        <v>10</v>
      </c>
      <c r="J474" s="379">
        <f t="shared" si="23"/>
        <v>58.91</v>
      </c>
      <c r="K474" s="380" t="s">
        <v>510</v>
      </c>
      <c r="L474" s="381" t="s">
        <v>307</v>
      </c>
      <c r="M474" s="381" t="s">
        <v>259</v>
      </c>
      <c r="N474" s="381" t="s">
        <v>424</v>
      </c>
      <c r="O474" s="381"/>
      <c r="P474" s="381" t="s">
        <v>61</v>
      </c>
      <c r="Q474" s="381" t="s">
        <v>240</v>
      </c>
      <c r="R474" s="380" t="s">
        <v>302</v>
      </c>
      <c r="S474" s="368"/>
      <c r="T474" s="368" t="s">
        <v>61</v>
      </c>
      <c r="U474" s="368" t="s">
        <v>240</v>
      </c>
      <c r="V474" s="377" t="s">
        <v>302</v>
      </c>
    </row>
    <row r="475" spans="1:22" outlineLevel="1">
      <c r="A475" s="377" t="s">
        <v>213</v>
      </c>
      <c r="B475" s="368" t="s">
        <v>1765</v>
      </c>
      <c r="C475" s="378">
        <v>43708</v>
      </c>
      <c r="D475" s="368" t="s">
        <v>2023</v>
      </c>
      <c r="E475" s="369" t="s">
        <v>2024</v>
      </c>
      <c r="F475" s="370">
        <v>76927</v>
      </c>
      <c r="G475" s="371">
        <v>146.59</v>
      </c>
      <c r="H475" s="368">
        <v>179.1</v>
      </c>
      <c r="I475" s="368" t="s">
        <v>10</v>
      </c>
      <c r="J475" s="379">
        <f t="shared" si="23"/>
        <v>179.1</v>
      </c>
      <c r="K475" s="380" t="s">
        <v>510</v>
      </c>
      <c r="L475" s="381" t="s">
        <v>307</v>
      </c>
      <c r="M475" s="381" t="s">
        <v>259</v>
      </c>
      <c r="N475" s="381" t="s">
        <v>947</v>
      </c>
      <c r="O475" s="381"/>
      <c r="P475" s="381" t="s">
        <v>61</v>
      </c>
      <c r="Q475" s="381" t="s">
        <v>240</v>
      </c>
      <c r="R475" s="380" t="s">
        <v>302</v>
      </c>
      <c r="S475" s="368"/>
      <c r="T475" s="368" t="s">
        <v>61</v>
      </c>
      <c r="U475" s="368" t="s">
        <v>240</v>
      </c>
      <c r="V475" s="377" t="s">
        <v>302</v>
      </c>
    </row>
    <row r="476" spans="1:22" outlineLevel="1">
      <c r="A476" s="377" t="s">
        <v>213</v>
      </c>
      <c r="B476" s="368" t="s">
        <v>1505</v>
      </c>
      <c r="C476" s="378">
        <v>43721</v>
      </c>
      <c r="D476" s="368" t="s">
        <v>1646</v>
      </c>
      <c r="E476" s="369" t="s">
        <v>1647</v>
      </c>
      <c r="F476" s="370">
        <v>77221</v>
      </c>
      <c r="G476" s="371">
        <v>7.43</v>
      </c>
      <c r="H476" s="368">
        <v>9.0399999999999991</v>
      </c>
      <c r="I476" s="368" t="s">
        <v>10</v>
      </c>
      <c r="J476" s="379">
        <f t="shared" si="23"/>
        <v>9.0399999999999991</v>
      </c>
      <c r="K476" s="380" t="s">
        <v>510</v>
      </c>
      <c r="L476" s="381" t="s">
        <v>445</v>
      </c>
      <c r="M476" s="381" t="s">
        <v>259</v>
      </c>
      <c r="N476" s="381" t="s">
        <v>504</v>
      </c>
      <c r="O476" s="381"/>
      <c r="P476" s="381" t="s">
        <v>61</v>
      </c>
      <c r="Q476" s="381" t="s">
        <v>240</v>
      </c>
      <c r="R476" s="380" t="s">
        <v>302</v>
      </c>
      <c r="S476" s="368"/>
      <c r="T476" s="368" t="s">
        <v>61</v>
      </c>
      <c r="U476" s="368" t="s">
        <v>240</v>
      </c>
      <c r="V476" s="377" t="s">
        <v>302</v>
      </c>
    </row>
    <row r="477" spans="1:22" outlineLevel="1">
      <c r="A477" s="377" t="s">
        <v>213</v>
      </c>
      <c r="B477" s="368" t="s">
        <v>1505</v>
      </c>
      <c r="C477" s="378">
        <v>43721</v>
      </c>
      <c r="D477" s="368" t="s">
        <v>1646</v>
      </c>
      <c r="E477" s="369" t="s">
        <v>1648</v>
      </c>
      <c r="F477" s="370">
        <v>77221</v>
      </c>
      <c r="G477" s="371">
        <v>55.51</v>
      </c>
      <c r="H477" s="368">
        <v>67.510000000000005</v>
      </c>
      <c r="I477" s="368" t="s">
        <v>10</v>
      </c>
      <c r="J477" s="379">
        <f t="shared" si="23"/>
        <v>67.510000000000005</v>
      </c>
      <c r="K477" s="380" t="s">
        <v>510</v>
      </c>
      <c r="L477" s="381" t="s">
        <v>445</v>
      </c>
      <c r="M477" s="381" t="s">
        <v>259</v>
      </c>
      <c r="N477" s="381" t="s">
        <v>947</v>
      </c>
      <c r="O477" s="381"/>
      <c r="P477" s="381" t="s">
        <v>61</v>
      </c>
      <c r="Q477" s="381" t="s">
        <v>240</v>
      </c>
      <c r="R477" s="380" t="s">
        <v>302</v>
      </c>
      <c r="S477" s="368"/>
      <c r="T477" s="368" t="s">
        <v>61</v>
      </c>
      <c r="U477" s="368" t="s">
        <v>240</v>
      </c>
      <c r="V477" s="377" t="s">
        <v>302</v>
      </c>
    </row>
    <row r="478" spans="1:22" outlineLevel="1">
      <c r="A478" s="377" t="s">
        <v>213</v>
      </c>
      <c r="B478" s="368" t="s">
        <v>1505</v>
      </c>
      <c r="C478" s="378">
        <v>43725</v>
      </c>
      <c r="D478" s="368" t="s">
        <v>1649</v>
      </c>
      <c r="E478" s="369" t="s">
        <v>1650</v>
      </c>
      <c r="F478" s="370">
        <v>77220</v>
      </c>
      <c r="G478" s="371">
        <v>14.88</v>
      </c>
      <c r="H478" s="368">
        <v>18.100000000000001</v>
      </c>
      <c r="I478" s="368" t="s">
        <v>10</v>
      </c>
      <c r="J478" s="379">
        <f t="shared" si="23"/>
        <v>18.100000000000001</v>
      </c>
      <c r="K478" s="380" t="s">
        <v>510</v>
      </c>
      <c r="L478" s="381" t="s">
        <v>307</v>
      </c>
      <c r="M478" s="381" t="s">
        <v>259</v>
      </c>
      <c r="N478" s="381" t="s">
        <v>424</v>
      </c>
      <c r="O478" s="381"/>
      <c r="P478" s="381" t="s">
        <v>61</v>
      </c>
      <c r="Q478" s="381" t="s">
        <v>240</v>
      </c>
      <c r="R478" s="380" t="s">
        <v>302</v>
      </c>
      <c r="S478" s="368"/>
      <c r="T478" s="368" t="s">
        <v>61</v>
      </c>
      <c r="U478" s="368" t="s">
        <v>240</v>
      </c>
      <c r="V478" s="377" t="s">
        <v>302</v>
      </c>
    </row>
    <row r="479" spans="1:22" outlineLevel="1">
      <c r="A479" s="377" t="s">
        <v>213</v>
      </c>
      <c r="B479" s="368" t="s">
        <v>1505</v>
      </c>
      <c r="C479" s="378">
        <v>43725</v>
      </c>
      <c r="D479" s="368" t="s">
        <v>1649</v>
      </c>
      <c r="E479" s="369" t="s">
        <v>1651</v>
      </c>
      <c r="F479" s="370">
        <v>77220</v>
      </c>
      <c r="G479" s="371">
        <v>18.899999999999999</v>
      </c>
      <c r="H479" s="368">
        <v>22.98</v>
      </c>
      <c r="I479" s="368" t="s">
        <v>10</v>
      </c>
      <c r="J479" s="379">
        <f t="shared" si="23"/>
        <v>22.98</v>
      </c>
      <c r="K479" s="380" t="s">
        <v>510</v>
      </c>
      <c r="L479" s="381" t="s">
        <v>307</v>
      </c>
      <c r="M479" s="381" t="s">
        <v>259</v>
      </c>
      <c r="N479" s="381" t="s">
        <v>461</v>
      </c>
      <c r="O479" s="381"/>
      <c r="P479" s="381" t="s">
        <v>61</v>
      </c>
      <c r="Q479" s="381" t="s">
        <v>240</v>
      </c>
      <c r="R479" s="380" t="s">
        <v>302</v>
      </c>
      <c r="S479" s="368"/>
      <c r="T479" s="368" t="s">
        <v>61</v>
      </c>
      <c r="U479" s="368" t="s">
        <v>240</v>
      </c>
      <c r="V479" s="377" t="s">
        <v>302</v>
      </c>
    </row>
    <row r="480" spans="1:22" outlineLevel="1">
      <c r="A480" s="377" t="s">
        <v>213</v>
      </c>
      <c r="B480" s="368" t="s">
        <v>1505</v>
      </c>
      <c r="C480" s="378">
        <v>43725</v>
      </c>
      <c r="D480" s="368" t="s">
        <v>1649</v>
      </c>
      <c r="E480" s="369" t="s">
        <v>1652</v>
      </c>
      <c r="F480" s="370">
        <v>77220</v>
      </c>
      <c r="G480" s="371">
        <v>11.51</v>
      </c>
      <c r="H480" s="368">
        <v>14</v>
      </c>
      <c r="I480" s="368" t="s">
        <v>10</v>
      </c>
      <c r="J480" s="379">
        <f t="shared" si="23"/>
        <v>14</v>
      </c>
      <c r="K480" s="380" t="s">
        <v>510</v>
      </c>
      <c r="L480" s="381" t="s">
        <v>307</v>
      </c>
      <c r="M480" s="381" t="s">
        <v>259</v>
      </c>
      <c r="N480" s="381" t="s">
        <v>451</v>
      </c>
      <c r="O480" s="381"/>
      <c r="P480" s="381" t="s">
        <v>61</v>
      </c>
      <c r="Q480" s="381" t="s">
        <v>240</v>
      </c>
      <c r="R480" s="380" t="s">
        <v>302</v>
      </c>
      <c r="S480" s="368"/>
      <c r="T480" s="368" t="s">
        <v>61</v>
      </c>
      <c r="U480" s="368" t="s">
        <v>240</v>
      </c>
      <c r="V480" s="377" t="s">
        <v>302</v>
      </c>
    </row>
    <row r="481" spans="1:22" outlineLevel="1">
      <c r="A481" s="377" t="s">
        <v>213</v>
      </c>
      <c r="B481" s="368" t="s">
        <v>1505</v>
      </c>
      <c r="C481" s="378">
        <v>43725</v>
      </c>
      <c r="D481" s="368" t="s">
        <v>1649</v>
      </c>
      <c r="E481" s="369" t="s">
        <v>1653</v>
      </c>
      <c r="F481" s="370">
        <v>77220</v>
      </c>
      <c r="G481" s="371">
        <v>9.25</v>
      </c>
      <c r="H481" s="368">
        <v>11.25</v>
      </c>
      <c r="I481" s="368" t="s">
        <v>10</v>
      </c>
      <c r="J481" s="379">
        <f t="shared" si="23"/>
        <v>11.25</v>
      </c>
      <c r="K481" s="380" t="s">
        <v>510</v>
      </c>
      <c r="L481" s="381" t="s">
        <v>307</v>
      </c>
      <c r="M481" s="381" t="s">
        <v>259</v>
      </c>
      <c r="N481" s="381" t="s">
        <v>449</v>
      </c>
      <c r="O481" s="381"/>
      <c r="P481" s="381" t="s">
        <v>61</v>
      </c>
      <c r="Q481" s="381" t="s">
        <v>240</v>
      </c>
      <c r="R481" s="380" t="s">
        <v>302</v>
      </c>
      <c r="S481" s="368"/>
      <c r="T481" s="368" t="s">
        <v>61</v>
      </c>
      <c r="U481" s="368" t="s">
        <v>240</v>
      </c>
      <c r="V481" s="377" t="s">
        <v>302</v>
      </c>
    </row>
    <row r="482" spans="1:22" outlineLevel="1">
      <c r="A482" s="377" t="s">
        <v>213</v>
      </c>
      <c r="B482" s="368" t="s">
        <v>1505</v>
      </c>
      <c r="C482" s="378">
        <v>43725</v>
      </c>
      <c r="D482" s="368" t="s">
        <v>1649</v>
      </c>
      <c r="E482" s="369" t="s">
        <v>1654</v>
      </c>
      <c r="F482" s="370">
        <v>77220</v>
      </c>
      <c r="G482" s="371">
        <v>30.83</v>
      </c>
      <c r="H482" s="368">
        <v>37.5</v>
      </c>
      <c r="I482" s="368" t="s">
        <v>10</v>
      </c>
      <c r="J482" s="379">
        <f t="shared" si="23"/>
        <v>37.5</v>
      </c>
      <c r="K482" s="380" t="s">
        <v>510</v>
      </c>
      <c r="L482" s="381" t="s">
        <v>307</v>
      </c>
      <c r="M482" s="381" t="s">
        <v>259</v>
      </c>
      <c r="N482" s="381" t="s">
        <v>434</v>
      </c>
      <c r="O482" s="381"/>
      <c r="P482" s="381" t="s">
        <v>61</v>
      </c>
      <c r="Q482" s="381" t="s">
        <v>240</v>
      </c>
      <c r="R482" s="380" t="s">
        <v>302</v>
      </c>
      <c r="S482" s="368"/>
      <c r="T482" s="368" t="s">
        <v>61</v>
      </c>
      <c r="U482" s="368" t="s">
        <v>240</v>
      </c>
      <c r="V482" s="377" t="s">
        <v>302</v>
      </c>
    </row>
    <row r="483" spans="1:22" outlineLevel="1">
      <c r="A483" s="377" t="s">
        <v>213</v>
      </c>
      <c r="B483" s="368" t="s">
        <v>1505</v>
      </c>
      <c r="C483" s="378">
        <v>43725</v>
      </c>
      <c r="D483" s="368" t="s">
        <v>1649</v>
      </c>
      <c r="E483" s="369" t="s">
        <v>1655</v>
      </c>
      <c r="F483" s="370">
        <v>77220</v>
      </c>
      <c r="G483" s="371">
        <v>37.86</v>
      </c>
      <c r="H483" s="368">
        <v>46.04</v>
      </c>
      <c r="I483" s="368" t="s">
        <v>10</v>
      </c>
      <c r="J483" s="379">
        <f t="shared" si="23"/>
        <v>46.04</v>
      </c>
      <c r="K483" s="380" t="s">
        <v>510</v>
      </c>
      <c r="L483" s="381" t="s">
        <v>307</v>
      </c>
      <c r="M483" s="381" t="s">
        <v>259</v>
      </c>
      <c r="N483" s="381" t="s">
        <v>429</v>
      </c>
      <c r="O483" s="381"/>
      <c r="P483" s="381" t="s">
        <v>61</v>
      </c>
      <c r="Q483" s="381" t="s">
        <v>240</v>
      </c>
      <c r="R483" s="380" t="s">
        <v>302</v>
      </c>
      <c r="S483" s="368"/>
      <c r="T483" s="368" t="s">
        <v>61</v>
      </c>
      <c r="U483" s="368" t="s">
        <v>240</v>
      </c>
      <c r="V483" s="377" t="s">
        <v>302</v>
      </c>
    </row>
    <row r="484" spans="1:22" outlineLevel="1">
      <c r="A484" s="377" t="s">
        <v>213</v>
      </c>
      <c r="B484" s="368" t="s">
        <v>1505</v>
      </c>
      <c r="C484" s="378">
        <v>43728</v>
      </c>
      <c r="D484" s="368" t="s">
        <v>1588</v>
      </c>
      <c r="E484" s="369" t="s">
        <v>1656</v>
      </c>
      <c r="F484" s="370">
        <v>77220</v>
      </c>
      <c r="G484" s="371">
        <v>17.95</v>
      </c>
      <c r="H484" s="368">
        <v>21.83</v>
      </c>
      <c r="I484" s="368" t="s">
        <v>10</v>
      </c>
      <c r="J484" s="379">
        <f t="shared" si="23"/>
        <v>21.83</v>
      </c>
      <c r="K484" s="380" t="s">
        <v>510</v>
      </c>
      <c r="L484" s="381" t="s">
        <v>307</v>
      </c>
      <c r="M484" s="381" t="s">
        <v>259</v>
      </c>
      <c r="N484" s="381" t="s">
        <v>947</v>
      </c>
      <c r="O484" s="381"/>
      <c r="P484" s="381" t="s">
        <v>61</v>
      </c>
      <c r="Q484" s="381" t="s">
        <v>240</v>
      </c>
      <c r="R484" s="380" t="s">
        <v>302</v>
      </c>
      <c r="S484" s="368"/>
      <c r="T484" s="368" t="s">
        <v>61</v>
      </c>
      <c r="U484" s="368" t="s">
        <v>240</v>
      </c>
      <c r="V484" s="377" t="s">
        <v>302</v>
      </c>
    </row>
    <row r="485" spans="1:22" outlineLevel="1">
      <c r="A485" s="377" t="s">
        <v>213</v>
      </c>
      <c r="B485" s="368" t="s">
        <v>1505</v>
      </c>
      <c r="C485" s="378">
        <v>43728</v>
      </c>
      <c r="D485" s="368" t="s">
        <v>1588</v>
      </c>
      <c r="E485" s="369" t="s">
        <v>1657</v>
      </c>
      <c r="F485" s="370">
        <v>77220</v>
      </c>
      <c r="G485" s="371">
        <v>3.17</v>
      </c>
      <c r="H485" s="368">
        <v>3.86</v>
      </c>
      <c r="I485" s="368" t="s">
        <v>10</v>
      </c>
      <c r="J485" s="379">
        <f t="shared" si="23"/>
        <v>3.86</v>
      </c>
      <c r="K485" s="380" t="s">
        <v>510</v>
      </c>
      <c r="L485" s="381" t="s">
        <v>307</v>
      </c>
      <c r="M485" s="381" t="s">
        <v>259</v>
      </c>
      <c r="N485" s="381" t="s">
        <v>424</v>
      </c>
      <c r="O485" s="381"/>
      <c r="P485" s="381" t="s">
        <v>61</v>
      </c>
      <c r="Q485" s="381" t="s">
        <v>240</v>
      </c>
      <c r="R485" s="380" t="s">
        <v>302</v>
      </c>
      <c r="S485" s="368"/>
      <c r="T485" s="368" t="s">
        <v>61</v>
      </c>
      <c r="U485" s="368" t="s">
        <v>240</v>
      </c>
      <c r="V485" s="377" t="s">
        <v>302</v>
      </c>
    </row>
    <row r="486" spans="1:22" outlineLevel="1">
      <c r="A486" s="377" t="s">
        <v>213</v>
      </c>
      <c r="B486" s="368" t="s">
        <v>1505</v>
      </c>
      <c r="C486" s="378">
        <v>43728</v>
      </c>
      <c r="D486" s="368" t="s">
        <v>1588</v>
      </c>
      <c r="E486" s="369" t="s">
        <v>1658</v>
      </c>
      <c r="F486" s="370">
        <v>77220</v>
      </c>
      <c r="G486" s="371">
        <v>13.46</v>
      </c>
      <c r="H486" s="368">
        <v>16.37</v>
      </c>
      <c r="I486" s="368" t="s">
        <v>10</v>
      </c>
      <c r="J486" s="379">
        <f t="shared" si="23"/>
        <v>16.37</v>
      </c>
      <c r="K486" s="380" t="s">
        <v>510</v>
      </c>
      <c r="L486" s="381" t="s">
        <v>307</v>
      </c>
      <c r="M486" s="381" t="s">
        <v>259</v>
      </c>
      <c r="N486" s="381" t="s">
        <v>451</v>
      </c>
      <c r="O486" s="381"/>
      <c r="P486" s="381" t="s">
        <v>61</v>
      </c>
      <c r="Q486" s="381" t="s">
        <v>240</v>
      </c>
      <c r="R486" s="380" t="s">
        <v>302</v>
      </c>
      <c r="S486" s="368"/>
      <c r="T486" s="368" t="s">
        <v>61</v>
      </c>
      <c r="U486" s="368" t="s">
        <v>240</v>
      </c>
      <c r="V486" s="377" t="s">
        <v>302</v>
      </c>
    </row>
    <row r="487" spans="1:22">
      <c r="A487" s="456" t="s">
        <v>301</v>
      </c>
      <c r="B487" s="456"/>
      <c r="C487" s="456"/>
      <c r="D487" s="456"/>
      <c r="E487" s="457"/>
      <c r="F487" s="458"/>
      <c r="G487" s="459">
        <f>SUM(G460:G486)</f>
        <v>891.99</v>
      </c>
      <c r="H487" s="460">
        <f>SUM(H460:H486)</f>
        <v>1106.3599999999997</v>
      </c>
      <c r="I487" s="456"/>
      <c r="J487" s="460">
        <f>SUM(J460:J486)</f>
        <v>1106.3599999999997</v>
      </c>
      <c r="K487" s="456"/>
      <c r="L487" s="456"/>
      <c r="M487" s="456"/>
      <c r="N487" s="456"/>
      <c r="O487" s="456"/>
      <c r="P487" s="456"/>
      <c r="Q487" s="456"/>
      <c r="R487" s="456"/>
      <c r="S487" s="368"/>
      <c r="T487" s="368"/>
      <c r="U487" s="368"/>
      <c r="V487" s="368"/>
    </row>
    <row r="488" spans="1:22" outlineLevel="1">
      <c r="A488" s="377" t="s">
        <v>214</v>
      </c>
      <c r="B488" s="368" t="s">
        <v>1765</v>
      </c>
      <c r="C488" s="378">
        <v>43707</v>
      </c>
      <c r="D488" s="368" t="s">
        <v>1942</v>
      </c>
      <c r="E488" s="369" t="s">
        <v>2025</v>
      </c>
      <c r="F488" s="370">
        <v>76932</v>
      </c>
      <c r="G488" s="371">
        <v>49.11</v>
      </c>
      <c r="H488" s="368">
        <v>60</v>
      </c>
      <c r="I488" s="368" t="s">
        <v>10</v>
      </c>
      <c r="J488" s="379">
        <f t="shared" ref="J488:J495" si="24">H488</f>
        <v>60</v>
      </c>
      <c r="K488" s="380" t="s">
        <v>1013</v>
      </c>
      <c r="L488" s="381" t="s">
        <v>445</v>
      </c>
      <c r="M488" s="381" t="s">
        <v>259</v>
      </c>
      <c r="N488" s="381" t="s">
        <v>420</v>
      </c>
      <c r="O488" s="381"/>
      <c r="P488" s="381" t="s">
        <v>61</v>
      </c>
      <c r="Q488" s="381" t="s">
        <v>240</v>
      </c>
      <c r="R488" s="380" t="s">
        <v>302</v>
      </c>
      <c r="S488" s="368"/>
      <c r="T488" s="368" t="s">
        <v>61</v>
      </c>
      <c r="U488" s="368" t="s">
        <v>240</v>
      </c>
      <c r="V488" s="377" t="s">
        <v>302</v>
      </c>
    </row>
    <row r="489" spans="1:22" outlineLevel="1">
      <c r="A489" s="377" t="s">
        <v>214</v>
      </c>
      <c r="B489" s="368" t="s">
        <v>1765</v>
      </c>
      <c r="C489" s="378">
        <v>43707</v>
      </c>
      <c r="D489" s="368" t="s">
        <v>2026</v>
      </c>
      <c r="E489" s="369" t="s">
        <v>2027</v>
      </c>
      <c r="F489" s="370">
        <v>76932</v>
      </c>
      <c r="G489" s="371">
        <v>1.64</v>
      </c>
      <c r="H489" s="368">
        <v>2</v>
      </c>
      <c r="I489" s="368" t="s">
        <v>10</v>
      </c>
      <c r="J489" s="379">
        <f t="shared" si="24"/>
        <v>2</v>
      </c>
      <c r="K489" s="380" t="s">
        <v>1013</v>
      </c>
      <c r="L489" s="381" t="s">
        <v>445</v>
      </c>
      <c r="M489" s="381" t="s">
        <v>259</v>
      </c>
      <c r="N489" s="381" t="s">
        <v>420</v>
      </c>
      <c r="O489" s="381"/>
      <c r="P489" s="381" t="s">
        <v>61</v>
      </c>
      <c r="Q489" s="381" t="s">
        <v>240</v>
      </c>
      <c r="R489" s="380" t="s">
        <v>302</v>
      </c>
      <c r="S489" s="368"/>
      <c r="T489" s="368" t="s">
        <v>61</v>
      </c>
      <c r="U489" s="368" t="s">
        <v>240</v>
      </c>
      <c r="V489" s="377" t="s">
        <v>302</v>
      </c>
    </row>
    <row r="490" spans="1:22" outlineLevel="1">
      <c r="A490" s="377" t="s">
        <v>214</v>
      </c>
      <c r="B490" s="368" t="s">
        <v>1765</v>
      </c>
      <c r="C490" s="378">
        <v>43707</v>
      </c>
      <c r="D490" s="368" t="s">
        <v>2028</v>
      </c>
      <c r="E490" s="369" t="s">
        <v>2029</v>
      </c>
      <c r="F490" s="370">
        <v>76932</v>
      </c>
      <c r="G490" s="371">
        <v>2.2400000000000002</v>
      </c>
      <c r="H490" s="368">
        <v>2.74</v>
      </c>
      <c r="I490" s="368" t="s">
        <v>10</v>
      </c>
      <c r="J490" s="379">
        <f t="shared" si="24"/>
        <v>2.74</v>
      </c>
      <c r="K490" s="380" t="s">
        <v>1180</v>
      </c>
      <c r="L490" s="381" t="s">
        <v>445</v>
      </c>
      <c r="M490" s="381" t="s">
        <v>259</v>
      </c>
      <c r="N490" s="381" t="s">
        <v>1044</v>
      </c>
      <c r="O490" s="381"/>
      <c r="P490" s="381" t="s">
        <v>61</v>
      </c>
      <c r="Q490" s="381" t="s">
        <v>240</v>
      </c>
      <c r="R490" s="380" t="s">
        <v>302</v>
      </c>
      <c r="S490" s="368"/>
      <c r="T490" s="368" t="s">
        <v>61</v>
      </c>
      <c r="U490" s="368" t="s">
        <v>240</v>
      </c>
      <c r="V490" s="377" t="s">
        <v>302</v>
      </c>
    </row>
    <row r="491" spans="1:22" outlineLevel="1">
      <c r="A491" s="377" t="s">
        <v>214</v>
      </c>
      <c r="B491" s="368" t="s">
        <v>1765</v>
      </c>
      <c r="C491" s="378">
        <v>43707</v>
      </c>
      <c r="D491" s="368" t="s">
        <v>2028</v>
      </c>
      <c r="E491" s="369" t="s">
        <v>2030</v>
      </c>
      <c r="F491" s="370">
        <v>76932</v>
      </c>
      <c r="G491" s="371">
        <v>2.2400000000000002</v>
      </c>
      <c r="H491" s="368">
        <v>2.74</v>
      </c>
      <c r="I491" s="368" t="s">
        <v>10</v>
      </c>
      <c r="J491" s="379">
        <f t="shared" si="24"/>
        <v>2.74</v>
      </c>
      <c r="K491" s="380" t="s">
        <v>1180</v>
      </c>
      <c r="L491" s="381" t="s">
        <v>445</v>
      </c>
      <c r="M491" s="381" t="s">
        <v>259</v>
      </c>
      <c r="N491" s="381" t="s">
        <v>1044</v>
      </c>
      <c r="O491" s="381"/>
      <c r="P491" s="381" t="s">
        <v>61</v>
      </c>
      <c r="Q491" s="381" t="s">
        <v>240</v>
      </c>
      <c r="R491" s="380" t="s">
        <v>302</v>
      </c>
      <c r="S491" s="368"/>
      <c r="T491" s="368" t="s">
        <v>61</v>
      </c>
      <c r="U491" s="368" t="s">
        <v>240</v>
      </c>
      <c r="V491" s="377" t="s">
        <v>302</v>
      </c>
    </row>
    <row r="492" spans="1:22" outlineLevel="1">
      <c r="A492" s="377" t="s">
        <v>214</v>
      </c>
      <c r="B492" s="368" t="s">
        <v>1765</v>
      </c>
      <c r="C492" s="378">
        <v>43707</v>
      </c>
      <c r="D492" s="368" t="s">
        <v>2026</v>
      </c>
      <c r="E492" s="369" t="s">
        <v>2031</v>
      </c>
      <c r="F492" s="370">
        <v>76932</v>
      </c>
      <c r="G492" s="371">
        <v>1.8</v>
      </c>
      <c r="H492" s="368">
        <v>2.2000000000000002</v>
      </c>
      <c r="I492" s="368" t="s">
        <v>10</v>
      </c>
      <c r="J492" s="379">
        <f t="shared" si="24"/>
        <v>2.2000000000000002</v>
      </c>
      <c r="K492" s="380" t="s">
        <v>412</v>
      </c>
      <c r="L492" s="381" t="s">
        <v>445</v>
      </c>
      <c r="M492" s="381" t="s">
        <v>259</v>
      </c>
      <c r="N492" s="381" t="s">
        <v>420</v>
      </c>
      <c r="O492" s="381"/>
      <c r="P492" s="381" t="s">
        <v>61</v>
      </c>
      <c r="Q492" s="381" t="s">
        <v>240</v>
      </c>
      <c r="R492" s="380" t="s">
        <v>302</v>
      </c>
      <c r="S492" s="368"/>
      <c r="T492" s="368" t="s">
        <v>61</v>
      </c>
      <c r="U492" s="368" t="s">
        <v>240</v>
      </c>
      <c r="V492" s="377" t="s">
        <v>302</v>
      </c>
    </row>
    <row r="493" spans="1:22" outlineLevel="1">
      <c r="A493" s="377" t="s">
        <v>214</v>
      </c>
      <c r="B493" s="368" t="s">
        <v>1765</v>
      </c>
      <c r="C493" s="378">
        <v>43707</v>
      </c>
      <c r="D493" s="368" t="s">
        <v>2028</v>
      </c>
      <c r="E493" s="369" t="s">
        <v>2032</v>
      </c>
      <c r="F493" s="370">
        <v>76932</v>
      </c>
      <c r="G493" s="371">
        <v>1.8</v>
      </c>
      <c r="H493" s="368">
        <v>2.2000000000000002</v>
      </c>
      <c r="I493" s="368" t="s">
        <v>10</v>
      </c>
      <c r="J493" s="379">
        <f t="shared" si="24"/>
        <v>2.2000000000000002</v>
      </c>
      <c r="K493" s="380" t="s">
        <v>412</v>
      </c>
      <c r="L493" s="381" t="s">
        <v>445</v>
      </c>
      <c r="M493" s="381" t="s">
        <v>259</v>
      </c>
      <c r="N493" s="381" t="s">
        <v>1044</v>
      </c>
      <c r="O493" s="381"/>
      <c r="P493" s="381" t="s">
        <v>61</v>
      </c>
      <c r="Q493" s="381" t="s">
        <v>240</v>
      </c>
      <c r="R493" s="380" t="s">
        <v>302</v>
      </c>
      <c r="S493" s="368"/>
      <c r="T493" s="368" t="s">
        <v>61</v>
      </c>
      <c r="U493" s="368" t="s">
        <v>240</v>
      </c>
      <c r="V493" s="377" t="s">
        <v>302</v>
      </c>
    </row>
    <row r="494" spans="1:22" outlineLevel="1">
      <c r="A494" s="377" t="s">
        <v>214</v>
      </c>
      <c r="B494" s="368" t="s">
        <v>1505</v>
      </c>
      <c r="C494" s="378">
        <v>43721</v>
      </c>
      <c r="D494" s="368" t="s">
        <v>1588</v>
      </c>
      <c r="E494" s="369" t="s">
        <v>1659</v>
      </c>
      <c r="F494" s="370">
        <v>77220</v>
      </c>
      <c r="G494" s="371">
        <v>3.26</v>
      </c>
      <c r="H494" s="368">
        <v>3.97</v>
      </c>
      <c r="I494" s="368" t="s">
        <v>10</v>
      </c>
      <c r="J494" s="379">
        <f t="shared" si="24"/>
        <v>3.97</v>
      </c>
      <c r="K494" s="380" t="s">
        <v>1013</v>
      </c>
      <c r="L494" s="381" t="s">
        <v>307</v>
      </c>
      <c r="M494" s="381" t="s">
        <v>259</v>
      </c>
      <c r="N494" s="381" t="s">
        <v>446</v>
      </c>
      <c r="O494" s="381"/>
      <c r="P494" s="381" t="s">
        <v>61</v>
      </c>
      <c r="Q494" s="381" t="s">
        <v>240</v>
      </c>
      <c r="R494" s="380" t="s">
        <v>302</v>
      </c>
      <c r="S494" s="368"/>
      <c r="T494" s="368" t="s">
        <v>61</v>
      </c>
      <c r="U494" s="368" t="s">
        <v>240</v>
      </c>
      <c r="V494" s="377" t="s">
        <v>302</v>
      </c>
    </row>
    <row r="495" spans="1:22" outlineLevel="1">
      <c r="A495" s="377" t="s">
        <v>214</v>
      </c>
      <c r="B495" s="368" t="s">
        <v>1505</v>
      </c>
      <c r="C495" s="378">
        <v>43728</v>
      </c>
      <c r="D495" s="368" t="s">
        <v>1660</v>
      </c>
      <c r="E495" s="369" t="s">
        <v>1661</v>
      </c>
      <c r="F495" s="370">
        <v>77221</v>
      </c>
      <c r="G495" s="371">
        <v>3.7</v>
      </c>
      <c r="H495" s="368">
        <v>4.5</v>
      </c>
      <c r="I495" s="368" t="s">
        <v>10</v>
      </c>
      <c r="J495" s="379">
        <f t="shared" si="24"/>
        <v>4.5</v>
      </c>
      <c r="K495" s="380" t="s">
        <v>1013</v>
      </c>
      <c r="L495" s="381" t="s">
        <v>445</v>
      </c>
      <c r="M495" s="381" t="s">
        <v>259</v>
      </c>
      <c r="N495" s="381" t="s">
        <v>420</v>
      </c>
      <c r="O495" s="381"/>
      <c r="P495" s="381" t="s">
        <v>61</v>
      </c>
      <c r="Q495" s="381" t="s">
        <v>240</v>
      </c>
      <c r="R495" s="380" t="s">
        <v>302</v>
      </c>
      <c r="S495" s="368"/>
      <c r="T495" s="368" t="s">
        <v>61</v>
      </c>
      <c r="U495" s="368" t="s">
        <v>240</v>
      </c>
      <c r="V495" s="377" t="s">
        <v>302</v>
      </c>
    </row>
    <row r="496" spans="1:22" outlineLevel="1">
      <c r="A496" s="377" t="s">
        <v>214</v>
      </c>
      <c r="B496" s="368" t="s">
        <v>1505</v>
      </c>
      <c r="C496" s="378">
        <v>43731</v>
      </c>
      <c r="D496" s="377" t="s">
        <v>1662</v>
      </c>
      <c r="E496" s="369" t="s">
        <v>1663</v>
      </c>
      <c r="F496" s="370">
        <v>77234</v>
      </c>
      <c r="G496" s="371">
        <v>17.61</v>
      </c>
      <c r="H496" s="368">
        <v>19500</v>
      </c>
      <c r="I496" s="368" t="s">
        <v>1664</v>
      </c>
      <c r="J496" s="379">
        <v>21.42</v>
      </c>
      <c r="K496" s="380" t="s">
        <v>416</v>
      </c>
      <c r="L496" s="381" t="s">
        <v>1665</v>
      </c>
      <c r="M496" s="381" t="s">
        <v>259</v>
      </c>
      <c r="N496" s="381" t="s">
        <v>420</v>
      </c>
      <c r="O496" s="381"/>
      <c r="P496" s="381" t="s">
        <v>61</v>
      </c>
      <c r="Q496" s="381" t="s">
        <v>240</v>
      </c>
      <c r="R496" s="380" t="s">
        <v>302</v>
      </c>
      <c r="S496" s="368"/>
      <c r="T496" s="368" t="s">
        <v>61</v>
      </c>
      <c r="U496" s="368" t="s">
        <v>240</v>
      </c>
      <c r="V496" s="377" t="s">
        <v>302</v>
      </c>
    </row>
    <row r="497" spans="1:22" outlineLevel="1">
      <c r="A497" s="377" t="s">
        <v>214</v>
      </c>
      <c r="B497" s="368" t="s">
        <v>1505</v>
      </c>
      <c r="C497" s="378">
        <v>43731</v>
      </c>
      <c r="D497" s="377" t="s">
        <v>1662</v>
      </c>
      <c r="E497" s="369" t="s">
        <v>1663</v>
      </c>
      <c r="F497" s="370">
        <v>77241</v>
      </c>
      <c r="G497" s="371">
        <v>-17.61</v>
      </c>
      <c r="H497" s="368">
        <v>-19500</v>
      </c>
      <c r="I497" s="368" t="s">
        <v>1664</v>
      </c>
      <c r="J497" s="379">
        <v>-21.42</v>
      </c>
      <c r="K497" s="380" t="s">
        <v>416</v>
      </c>
      <c r="L497" s="381" t="s">
        <v>1665</v>
      </c>
      <c r="M497" s="381" t="s">
        <v>259</v>
      </c>
      <c r="N497" s="381" t="s">
        <v>420</v>
      </c>
      <c r="O497" s="381"/>
      <c r="P497" s="381" t="s">
        <v>61</v>
      </c>
      <c r="Q497" s="381" t="s">
        <v>240</v>
      </c>
      <c r="R497" s="380" t="s">
        <v>302</v>
      </c>
      <c r="S497" s="368"/>
      <c r="T497" s="368" t="s">
        <v>61</v>
      </c>
      <c r="U497" s="368" t="s">
        <v>240</v>
      </c>
      <c r="V497" s="377" t="s">
        <v>302</v>
      </c>
    </row>
    <row r="498" spans="1:22" outlineLevel="1">
      <c r="A498" s="377" t="s">
        <v>214</v>
      </c>
      <c r="B498" s="368" t="s">
        <v>1505</v>
      </c>
      <c r="C498" s="378">
        <v>43731</v>
      </c>
      <c r="D498" s="377" t="s">
        <v>1662</v>
      </c>
      <c r="E498" s="369" t="s">
        <v>1663</v>
      </c>
      <c r="F498" s="370">
        <v>77264</v>
      </c>
      <c r="G498" s="371">
        <v>17.61</v>
      </c>
      <c r="H498" s="368">
        <v>19500</v>
      </c>
      <c r="I498" s="368" t="s">
        <v>1664</v>
      </c>
      <c r="J498" s="379">
        <v>21.42</v>
      </c>
      <c r="K498" s="380" t="s">
        <v>416</v>
      </c>
      <c r="L498" s="381" t="s">
        <v>1665</v>
      </c>
      <c r="M498" s="381" t="s">
        <v>259</v>
      </c>
      <c r="N498" s="381" t="s">
        <v>420</v>
      </c>
      <c r="O498" s="381"/>
      <c r="P498" s="381" t="s">
        <v>61</v>
      </c>
      <c r="Q498" s="381" t="s">
        <v>240</v>
      </c>
      <c r="R498" s="380" t="s">
        <v>302</v>
      </c>
      <c r="S498" s="368"/>
      <c r="T498" s="368" t="s">
        <v>61</v>
      </c>
      <c r="U498" s="368" t="s">
        <v>240</v>
      </c>
      <c r="V498" s="377" t="s">
        <v>302</v>
      </c>
    </row>
    <row r="499" spans="1:22" outlineLevel="1">
      <c r="A499" s="377" t="s">
        <v>214</v>
      </c>
      <c r="B499" s="368" t="s">
        <v>1505</v>
      </c>
      <c r="C499" s="378">
        <v>43738</v>
      </c>
      <c r="D499" s="377" t="s">
        <v>1666</v>
      </c>
      <c r="E499" s="369" t="s">
        <v>1667</v>
      </c>
      <c r="F499" s="370">
        <v>77221</v>
      </c>
      <c r="G499" s="371">
        <v>3.03</v>
      </c>
      <c r="H499" s="368">
        <v>3.69</v>
      </c>
      <c r="I499" s="368" t="s">
        <v>10</v>
      </c>
      <c r="J499" s="379">
        <f>H499</f>
        <v>3.69</v>
      </c>
      <c r="K499" s="380" t="s">
        <v>412</v>
      </c>
      <c r="L499" s="381" t="s">
        <v>445</v>
      </c>
      <c r="M499" s="381" t="s">
        <v>259</v>
      </c>
      <c r="N499" s="381" t="s">
        <v>420</v>
      </c>
      <c r="O499" s="381"/>
      <c r="P499" s="381" t="s">
        <v>61</v>
      </c>
      <c r="Q499" s="381" t="s">
        <v>240</v>
      </c>
      <c r="R499" s="380" t="s">
        <v>302</v>
      </c>
      <c r="S499" s="368"/>
      <c r="T499" s="368" t="s">
        <v>61</v>
      </c>
      <c r="U499" s="368" t="s">
        <v>240</v>
      </c>
      <c r="V499" s="377" t="s">
        <v>302</v>
      </c>
    </row>
    <row r="500" spans="1:22" outlineLevel="1">
      <c r="A500" s="377" t="s">
        <v>214</v>
      </c>
      <c r="B500" s="368" t="s">
        <v>1505</v>
      </c>
      <c r="C500" s="378">
        <v>43738</v>
      </c>
      <c r="D500" s="377" t="s">
        <v>1668</v>
      </c>
      <c r="E500" s="369" t="s">
        <v>1669</v>
      </c>
      <c r="F500" s="370">
        <v>77221</v>
      </c>
      <c r="G500" s="371">
        <v>6.83</v>
      </c>
      <c r="H500" s="368">
        <v>8.31</v>
      </c>
      <c r="I500" s="368" t="s">
        <v>10</v>
      </c>
      <c r="J500" s="379">
        <f>H500</f>
        <v>8.31</v>
      </c>
      <c r="K500" s="380" t="s">
        <v>412</v>
      </c>
      <c r="L500" s="381" t="s">
        <v>445</v>
      </c>
      <c r="M500" s="381" t="s">
        <v>259</v>
      </c>
      <c r="N500" s="381" t="s">
        <v>420</v>
      </c>
      <c r="O500" s="381"/>
      <c r="P500" s="381" t="s">
        <v>61</v>
      </c>
      <c r="Q500" s="381" t="s">
        <v>240</v>
      </c>
      <c r="R500" s="380" t="s">
        <v>302</v>
      </c>
      <c r="S500" s="368"/>
      <c r="T500" s="368" t="s">
        <v>61</v>
      </c>
      <c r="U500" s="368" t="s">
        <v>240</v>
      </c>
      <c r="V500" s="377" t="s">
        <v>302</v>
      </c>
    </row>
    <row r="501" spans="1:22" outlineLevel="1">
      <c r="A501" s="377" t="s">
        <v>214</v>
      </c>
      <c r="B501" s="368" t="s">
        <v>1505</v>
      </c>
      <c r="C501" s="378">
        <v>43724</v>
      </c>
      <c r="D501" s="377" t="s">
        <v>1670</v>
      </c>
      <c r="E501" s="369" t="s">
        <v>1671</v>
      </c>
      <c r="F501" s="370">
        <v>77234</v>
      </c>
      <c r="G501" s="371">
        <v>6.77</v>
      </c>
      <c r="H501" s="368">
        <v>7500</v>
      </c>
      <c r="I501" s="368" t="s">
        <v>1664</v>
      </c>
      <c r="J501" s="379">
        <v>8.23</v>
      </c>
      <c r="K501" s="380" t="s">
        <v>344</v>
      </c>
      <c r="L501" s="381" t="s">
        <v>1665</v>
      </c>
      <c r="M501" s="381" t="s">
        <v>259</v>
      </c>
      <c r="N501" s="381"/>
      <c r="O501" s="381"/>
      <c r="P501" s="381" t="s">
        <v>61</v>
      </c>
      <c r="Q501" s="381" t="s">
        <v>240</v>
      </c>
      <c r="R501" s="380" t="s">
        <v>302</v>
      </c>
      <c r="S501" s="368"/>
      <c r="T501" s="368" t="s">
        <v>61</v>
      </c>
      <c r="U501" s="368" t="s">
        <v>240</v>
      </c>
      <c r="V501" s="377" t="s">
        <v>302</v>
      </c>
    </row>
    <row r="502" spans="1:22" outlineLevel="1">
      <c r="A502" s="377" t="s">
        <v>214</v>
      </c>
      <c r="B502" s="368" t="s">
        <v>1505</v>
      </c>
      <c r="C502" s="378">
        <v>43724</v>
      </c>
      <c r="D502" s="377" t="s">
        <v>1670</v>
      </c>
      <c r="E502" s="369" t="s">
        <v>1671</v>
      </c>
      <c r="F502" s="370">
        <v>77241</v>
      </c>
      <c r="G502" s="371">
        <v>-6.77</v>
      </c>
      <c r="H502" s="368">
        <v>-7500</v>
      </c>
      <c r="I502" s="368" t="s">
        <v>1664</v>
      </c>
      <c r="J502" s="379">
        <v>-8.23</v>
      </c>
      <c r="K502" s="380" t="s">
        <v>344</v>
      </c>
      <c r="L502" s="381" t="s">
        <v>1665</v>
      </c>
      <c r="M502" s="381" t="s">
        <v>259</v>
      </c>
      <c r="N502" s="381"/>
      <c r="O502" s="381"/>
      <c r="P502" s="381" t="s">
        <v>61</v>
      </c>
      <c r="Q502" s="381" t="s">
        <v>240</v>
      </c>
      <c r="R502" s="380" t="s">
        <v>302</v>
      </c>
      <c r="S502" s="368"/>
      <c r="T502" s="368" t="s">
        <v>61</v>
      </c>
      <c r="U502" s="368" t="s">
        <v>240</v>
      </c>
      <c r="V502" s="377" t="s">
        <v>302</v>
      </c>
    </row>
    <row r="503" spans="1:22" outlineLevel="1">
      <c r="A503" s="377" t="s">
        <v>214</v>
      </c>
      <c r="B503" s="368" t="s">
        <v>1505</v>
      </c>
      <c r="C503" s="378">
        <v>43724</v>
      </c>
      <c r="D503" s="377" t="s">
        <v>1670</v>
      </c>
      <c r="E503" s="369" t="s">
        <v>1671</v>
      </c>
      <c r="F503" s="370">
        <v>77264</v>
      </c>
      <c r="G503" s="371">
        <v>6.77</v>
      </c>
      <c r="H503" s="368">
        <v>7500</v>
      </c>
      <c r="I503" s="368" t="s">
        <v>1664</v>
      </c>
      <c r="J503" s="379">
        <v>8.23</v>
      </c>
      <c r="K503" s="380" t="s">
        <v>344</v>
      </c>
      <c r="L503" s="381" t="s">
        <v>1665</v>
      </c>
      <c r="M503" s="381" t="s">
        <v>259</v>
      </c>
      <c r="N503" s="381"/>
      <c r="O503" s="381"/>
      <c r="P503" s="381" t="s">
        <v>61</v>
      </c>
      <c r="Q503" s="381" t="s">
        <v>240</v>
      </c>
      <c r="R503" s="380" t="s">
        <v>302</v>
      </c>
      <c r="S503" s="368"/>
      <c r="T503" s="368" t="s">
        <v>61</v>
      </c>
      <c r="U503" s="368" t="s">
        <v>240</v>
      </c>
      <c r="V503" s="377" t="s">
        <v>302</v>
      </c>
    </row>
    <row r="504" spans="1:22" outlineLevel="1">
      <c r="A504" s="377" t="s">
        <v>214</v>
      </c>
      <c r="B504" s="368" t="s">
        <v>1505</v>
      </c>
      <c r="C504" s="378">
        <v>43721</v>
      </c>
      <c r="D504" s="377" t="s">
        <v>1588</v>
      </c>
      <c r="E504" s="369" t="s">
        <v>1672</v>
      </c>
      <c r="F504" s="370">
        <v>77220</v>
      </c>
      <c r="G504" s="371">
        <v>2.7</v>
      </c>
      <c r="H504" s="368">
        <v>3.28</v>
      </c>
      <c r="I504" s="368" t="s">
        <v>10</v>
      </c>
      <c r="J504" s="379">
        <f>H504</f>
        <v>3.28</v>
      </c>
      <c r="K504" s="380" t="s">
        <v>709</v>
      </c>
      <c r="L504" s="381" t="s">
        <v>307</v>
      </c>
      <c r="M504" s="381" t="s">
        <v>259</v>
      </c>
      <c r="N504" s="381"/>
      <c r="O504" s="381"/>
      <c r="P504" s="381" t="s">
        <v>61</v>
      </c>
      <c r="Q504" s="381" t="s">
        <v>240</v>
      </c>
      <c r="R504" s="380" t="s">
        <v>302</v>
      </c>
      <c r="S504" s="368"/>
      <c r="T504" s="368" t="s">
        <v>61</v>
      </c>
      <c r="U504" s="368" t="s">
        <v>240</v>
      </c>
      <c r="V504" s="377" t="s">
        <v>302</v>
      </c>
    </row>
    <row r="505" spans="1:22">
      <c r="A505" s="456" t="s">
        <v>301</v>
      </c>
      <c r="B505" s="456"/>
      <c r="C505" s="456"/>
      <c r="D505" s="456"/>
      <c r="E505" s="457"/>
      <c r="F505" s="458"/>
      <c r="G505" s="459">
        <f>SUM(G488:G504)</f>
        <v>102.72999999999999</v>
      </c>
      <c r="H505" s="460">
        <f>SUM(H488:H504)</f>
        <v>27095.629999999997</v>
      </c>
      <c r="I505" s="456"/>
      <c r="J505" s="460">
        <f>SUM(J488:J504)</f>
        <v>125.28</v>
      </c>
      <c r="K505" s="456"/>
      <c r="L505" s="456"/>
      <c r="M505" s="456"/>
      <c r="N505" s="456"/>
      <c r="O505" s="456"/>
      <c r="P505" s="456"/>
      <c r="Q505" s="456"/>
      <c r="R505" s="456"/>
      <c r="S505" s="368"/>
      <c r="T505" s="368"/>
      <c r="U505" s="368"/>
      <c r="V505" s="368"/>
    </row>
    <row r="506" spans="1:22" outlineLevel="1">
      <c r="A506" s="377" t="s">
        <v>215</v>
      </c>
      <c r="B506" s="368" t="s">
        <v>1504</v>
      </c>
      <c r="C506" s="378">
        <v>43658</v>
      </c>
      <c r="D506" s="377" t="s">
        <v>1829</v>
      </c>
      <c r="E506" s="369" t="s">
        <v>2033</v>
      </c>
      <c r="F506" s="370">
        <v>76652</v>
      </c>
      <c r="G506" s="371">
        <v>24.41</v>
      </c>
      <c r="H506" s="368">
        <v>31</v>
      </c>
      <c r="I506" s="368" t="s">
        <v>10</v>
      </c>
      <c r="J506" s="379">
        <f>H506</f>
        <v>31</v>
      </c>
      <c r="K506" s="380" t="s">
        <v>918</v>
      </c>
      <c r="L506" s="381" t="s">
        <v>307</v>
      </c>
      <c r="M506" s="381" t="s">
        <v>259</v>
      </c>
      <c r="N506" s="381"/>
      <c r="O506" s="381"/>
      <c r="P506" s="381" t="s">
        <v>61</v>
      </c>
      <c r="Q506" s="381" t="s">
        <v>240</v>
      </c>
      <c r="R506" s="380" t="s">
        <v>302</v>
      </c>
      <c r="S506" s="368"/>
      <c r="T506" s="368" t="s">
        <v>61</v>
      </c>
      <c r="U506" s="368" t="s">
        <v>240</v>
      </c>
      <c r="V506" s="377" t="s">
        <v>302</v>
      </c>
    </row>
    <row r="507" spans="1:22">
      <c r="A507" s="456" t="s">
        <v>301</v>
      </c>
      <c r="B507" s="456"/>
      <c r="C507" s="456"/>
      <c r="D507" s="456"/>
      <c r="E507" s="457"/>
      <c r="F507" s="458"/>
      <c r="G507" s="459">
        <f>SUM(G506:G506)</f>
        <v>24.41</v>
      </c>
      <c r="H507" s="460">
        <f>SUM(H506:H506)</f>
        <v>31</v>
      </c>
      <c r="I507" s="456"/>
      <c r="J507" s="460">
        <f>SUM(J506:J506)</f>
        <v>31</v>
      </c>
      <c r="K507" s="456"/>
      <c r="L507" s="456"/>
      <c r="M507" s="456"/>
      <c r="N507" s="456"/>
      <c r="O507" s="456"/>
      <c r="P507" s="456"/>
      <c r="Q507" s="456"/>
      <c r="R507" s="456"/>
      <c r="S507" s="368"/>
      <c r="T507" s="368"/>
      <c r="U507" s="368"/>
      <c r="V507" s="368"/>
    </row>
    <row r="508" spans="1:22" outlineLevel="1">
      <c r="A508" s="377" t="s">
        <v>216</v>
      </c>
      <c r="B508" s="368" t="s">
        <v>1504</v>
      </c>
      <c r="C508" s="378">
        <v>43672</v>
      </c>
      <c r="D508" s="377" t="s">
        <v>2034</v>
      </c>
      <c r="E508" s="369" t="s">
        <v>2035</v>
      </c>
      <c r="F508" s="370">
        <v>76665</v>
      </c>
      <c r="G508" s="371">
        <v>159.46</v>
      </c>
      <c r="H508" s="368">
        <v>202.5</v>
      </c>
      <c r="I508" s="368" t="s">
        <v>10</v>
      </c>
      <c r="J508" s="379">
        <f t="shared" ref="J508:J513" si="25">H508</f>
        <v>202.5</v>
      </c>
      <c r="K508" s="380" t="s">
        <v>501</v>
      </c>
      <c r="L508" s="381" t="s">
        <v>445</v>
      </c>
      <c r="M508" s="381" t="s">
        <v>259</v>
      </c>
      <c r="N508" s="381" t="s">
        <v>420</v>
      </c>
      <c r="O508" s="381"/>
      <c r="P508" s="381" t="s">
        <v>61</v>
      </c>
      <c r="Q508" s="381" t="s">
        <v>240</v>
      </c>
      <c r="R508" s="380" t="s">
        <v>302</v>
      </c>
      <c r="S508" s="368"/>
      <c r="T508" s="368" t="s">
        <v>61</v>
      </c>
      <c r="U508" s="368" t="s">
        <v>240</v>
      </c>
      <c r="V508" s="377" t="s">
        <v>302</v>
      </c>
    </row>
    <row r="509" spans="1:22" outlineLevel="1">
      <c r="A509" s="377" t="s">
        <v>216</v>
      </c>
      <c r="B509" s="368" t="s">
        <v>1504</v>
      </c>
      <c r="C509" s="378">
        <v>43649</v>
      </c>
      <c r="D509" s="377" t="s">
        <v>1829</v>
      </c>
      <c r="E509" s="369" t="s">
        <v>2036</v>
      </c>
      <c r="F509" s="370">
        <v>76652</v>
      </c>
      <c r="G509" s="371">
        <v>34.96</v>
      </c>
      <c r="H509" s="368">
        <v>44.4</v>
      </c>
      <c r="I509" s="368" t="s">
        <v>10</v>
      </c>
      <c r="J509" s="379">
        <f t="shared" si="25"/>
        <v>44.4</v>
      </c>
      <c r="K509" s="380" t="s">
        <v>688</v>
      </c>
      <c r="L509" s="381" t="s">
        <v>307</v>
      </c>
      <c r="M509" s="381" t="s">
        <v>259</v>
      </c>
      <c r="N509" s="381"/>
      <c r="O509" s="381"/>
      <c r="P509" s="381" t="s">
        <v>61</v>
      </c>
      <c r="Q509" s="381" t="s">
        <v>240</v>
      </c>
      <c r="R509" s="380" t="s">
        <v>302</v>
      </c>
      <c r="S509" s="368"/>
      <c r="T509" s="368" t="s">
        <v>61</v>
      </c>
      <c r="U509" s="368" t="s">
        <v>240</v>
      </c>
      <c r="V509" s="377" t="s">
        <v>302</v>
      </c>
    </row>
    <row r="510" spans="1:22" outlineLevel="1">
      <c r="A510" s="377" t="s">
        <v>216</v>
      </c>
      <c r="B510" s="368" t="s">
        <v>1765</v>
      </c>
      <c r="C510" s="378">
        <v>43700</v>
      </c>
      <c r="D510" s="377" t="s">
        <v>2037</v>
      </c>
      <c r="E510" s="369" t="s">
        <v>2038</v>
      </c>
      <c r="F510" s="370">
        <v>76927</v>
      </c>
      <c r="G510" s="371">
        <v>2.16</v>
      </c>
      <c r="H510" s="368">
        <v>2.64</v>
      </c>
      <c r="I510" s="368" t="s">
        <v>10</v>
      </c>
      <c r="J510" s="379">
        <f t="shared" si="25"/>
        <v>2.64</v>
      </c>
      <c r="K510" s="380" t="s">
        <v>501</v>
      </c>
      <c r="L510" s="381" t="s">
        <v>307</v>
      </c>
      <c r="M510" s="381" t="s">
        <v>259</v>
      </c>
      <c r="N510" s="381" t="s">
        <v>446</v>
      </c>
      <c r="O510" s="381"/>
      <c r="P510" s="381" t="s">
        <v>61</v>
      </c>
      <c r="Q510" s="381" t="s">
        <v>240</v>
      </c>
      <c r="R510" s="380" t="s">
        <v>302</v>
      </c>
      <c r="S510" s="368"/>
      <c r="T510" s="368" t="s">
        <v>61</v>
      </c>
      <c r="U510" s="368" t="s">
        <v>240</v>
      </c>
      <c r="V510" s="377" t="s">
        <v>302</v>
      </c>
    </row>
    <row r="511" spans="1:22" outlineLevel="1">
      <c r="A511" s="377" t="s">
        <v>216</v>
      </c>
      <c r="B511" s="368" t="s">
        <v>1765</v>
      </c>
      <c r="C511" s="378">
        <v>43703</v>
      </c>
      <c r="D511" s="377" t="s">
        <v>2039</v>
      </c>
      <c r="E511" s="369" t="s">
        <v>2040</v>
      </c>
      <c r="F511" s="370">
        <v>76927</v>
      </c>
      <c r="G511" s="371">
        <v>163.66</v>
      </c>
      <c r="H511" s="368">
        <v>199.96</v>
      </c>
      <c r="I511" s="368" t="s">
        <v>10</v>
      </c>
      <c r="J511" s="379">
        <f t="shared" si="25"/>
        <v>199.96</v>
      </c>
      <c r="K511" s="380" t="s">
        <v>501</v>
      </c>
      <c r="L511" s="381" t="s">
        <v>307</v>
      </c>
      <c r="M511" s="381" t="s">
        <v>259</v>
      </c>
      <c r="N511" s="381" t="s">
        <v>446</v>
      </c>
      <c r="O511" s="381"/>
      <c r="P511" s="381" t="s">
        <v>61</v>
      </c>
      <c r="Q511" s="381" t="s">
        <v>240</v>
      </c>
      <c r="R511" s="380" t="s">
        <v>302</v>
      </c>
      <c r="S511" s="368"/>
      <c r="T511" s="368" t="s">
        <v>61</v>
      </c>
      <c r="U511" s="368" t="s">
        <v>240</v>
      </c>
      <c r="V511" s="377" t="s">
        <v>302</v>
      </c>
    </row>
    <row r="512" spans="1:22" outlineLevel="1">
      <c r="A512" s="377" t="s">
        <v>216</v>
      </c>
      <c r="B512" s="368" t="s">
        <v>1765</v>
      </c>
      <c r="C512" s="378">
        <v>43706</v>
      </c>
      <c r="D512" s="377" t="s">
        <v>1840</v>
      </c>
      <c r="E512" s="369" t="s">
        <v>2041</v>
      </c>
      <c r="F512" s="370">
        <v>76927</v>
      </c>
      <c r="G512" s="371">
        <v>2.46</v>
      </c>
      <c r="H512" s="368">
        <v>3</v>
      </c>
      <c r="I512" s="368" t="s">
        <v>10</v>
      </c>
      <c r="J512" s="379">
        <f t="shared" si="25"/>
        <v>3</v>
      </c>
      <c r="K512" s="380" t="s">
        <v>709</v>
      </c>
      <c r="L512" s="381" t="s">
        <v>307</v>
      </c>
      <c r="M512" s="381" t="s">
        <v>259</v>
      </c>
      <c r="N512" s="381"/>
      <c r="O512" s="381"/>
      <c r="P512" s="381" t="s">
        <v>61</v>
      </c>
      <c r="Q512" s="381" t="s">
        <v>240</v>
      </c>
      <c r="R512" s="380" t="s">
        <v>302</v>
      </c>
      <c r="S512" s="368"/>
      <c r="T512" s="368" t="s">
        <v>61</v>
      </c>
      <c r="U512" s="368" t="s">
        <v>240</v>
      </c>
      <c r="V512" s="377" t="s">
        <v>302</v>
      </c>
    </row>
    <row r="513" spans="1:22" outlineLevel="1">
      <c r="A513" s="377" t="s">
        <v>216</v>
      </c>
      <c r="B513" s="368" t="s">
        <v>1505</v>
      </c>
      <c r="C513" s="378">
        <v>43714</v>
      </c>
      <c r="D513" s="377" t="s">
        <v>1551</v>
      </c>
      <c r="E513" s="369" t="s">
        <v>1673</v>
      </c>
      <c r="F513" s="370">
        <v>77220</v>
      </c>
      <c r="G513" s="371">
        <v>6.17</v>
      </c>
      <c r="H513" s="368">
        <v>7.5</v>
      </c>
      <c r="I513" s="368" t="s">
        <v>10</v>
      </c>
      <c r="J513" s="379">
        <f t="shared" si="25"/>
        <v>7.5</v>
      </c>
      <c r="K513" s="380" t="s">
        <v>688</v>
      </c>
      <c r="L513" s="381" t="s">
        <v>307</v>
      </c>
      <c r="M513" s="381" t="s">
        <v>259</v>
      </c>
      <c r="N513" s="381"/>
      <c r="O513" s="381"/>
      <c r="P513" s="381" t="s">
        <v>61</v>
      </c>
      <c r="Q513" s="381" t="s">
        <v>240</v>
      </c>
      <c r="R513" s="380" t="s">
        <v>302</v>
      </c>
      <c r="S513" s="368"/>
      <c r="T513" s="368" t="s">
        <v>61</v>
      </c>
      <c r="U513" s="368" t="s">
        <v>240</v>
      </c>
      <c r="V513" s="377" t="s">
        <v>302</v>
      </c>
    </row>
    <row r="514" spans="1:22">
      <c r="A514" s="456" t="s">
        <v>301</v>
      </c>
      <c r="B514" s="456"/>
      <c r="C514" s="456"/>
      <c r="D514" s="456"/>
      <c r="E514" s="457"/>
      <c r="F514" s="458"/>
      <c r="G514" s="459">
        <f>SUM(G508:G513)</f>
        <v>368.87</v>
      </c>
      <c r="H514" s="460">
        <f>SUM(H508:H513)</f>
        <v>460</v>
      </c>
      <c r="I514" s="456"/>
      <c r="J514" s="460">
        <f>SUM(J508:J513)</f>
        <v>460</v>
      </c>
      <c r="K514" s="456"/>
      <c r="L514" s="456"/>
      <c r="M514" s="456"/>
      <c r="N514" s="456"/>
      <c r="O514" s="456"/>
      <c r="P514" s="456"/>
      <c r="Q514" s="456"/>
      <c r="R514" s="456"/>
      <c r="S514" s="368"/>
      <c r="T514" s="368"/>
      <c r="U514" s="368"/>
      <c r="V514" s="368"/>
    </row>
    <row r="515" spans="1:22" outlineLevel="1">
      <c r="A515" s="377" t="s">
        <v>217</v>
      </c>
      <c r="B515" s="368" t="s">
        <v>1504</v>
      </c>
      <c r="C515" s="378">
        <v>43662</v>
      </c>
      <c r="D515" s="377" t="s">
        <v>2042</v>
      </c>
      <c r="E515" s="369" t="s">
        <v>2043</v>
      </c>
      <c r="F515" s="370">
        <v>76665</v>
      </c>
      <c r="G515" s="371">
        <v>55.71</v>
      </c>
      <c r="H515" s="368">
        <v>70.75</v>
      </c>
      <c r="I515" s="368" t="s">
        <v>10</v>
      </c>
      <c r="J515" s="379">
        <f t="shared" ref="J515:J523" si="26">H515</f>
        <v>70.75</v>
      </c>
      <c r="K515" s="380" t="s">
        <v>1180</v>
      </c>
      <c r="L515" s="381" t="s">
        <v>445</v>
      </c>
      <c r="M515" s="381" t="s">
        <v>259</v>
      </c>
      <c r="N515" s="381" t="s">
        <v>420</v>
      </c>
      <c r="O515" s="381"/>
      <c r="P515" s="381" t="s">
        <v>61</v>
      </c>
      <c r="Q515" s="381" t="s">
        <v>240</v>
      </c>
      <c r="R515" s="380" t="s">
        <v>302</v>
      </c>
      <c r="S515" s="368"/>
      <c r="T515" s="368" t="s">
        <v>61</v>
      </c>
      <c r="U515" s="368" t="s">
        <v>240</v>
      </c>
      <c r="V515" s="377" t="s">
        <v>302</v>
      </c>
    </row>
    <row r="516" spans="1:22" outlineLevel="1">
      <c r="A516" s="377" t="s">
        <v>217</v>
      </c>
      <c r="B516" s="368" t="s">
        <v>1504</v>
      </c>
      <c r="C516" s="378">
        <v>43658</v>
      </c>
      <c r="D516" s="377" t="s">
        <v>1829</v>
      </c>
      <c r="E516" s="369" t="s">
        <v>2044</v>
      </c>
      <c r="F516" s="370">
        <v>76652</v>
      </c>
      <c r="G516" s="371">
        <v>4.72</v>
      </c>
      <c r="H516" s="368">
        <v>6</v>
      </c>
      <c r="I516" s="368" t="s">
        <v>10</v>
      </c>
      <c r="J516" s="379">
        <f t="shared" si="26"/>
        <v>6</v>
      </c>
      <c r="K516" s="380" t="s">
        <v>709</v>
      </c>
      <c r="L516" s="381" t="s">
        <v>307</v>
      </c>
      <c r="M516" s="381" t="s">
        <v>259</v>
      </c>
      <c r="N516" s="381"/>
      <c r="O516" s="381"/>
      <c r="P516" s="381" t="s">
        <v>61</v>
      </c>
      <c r="Q516" s="381" t="s">
        <v>240</v>
      </c>
      <c r="R516" s="380" t="s">
        <v>302</v>
      </c>
      <c r="S516" s="368"/>
      <c r="T516" s="368" t="s">
        <v>61</v>
      </c>
      <c r="U516" s="368" t="s">
        <v>240</v>
      </c>
      <c r="V516" s="377" t="s">
        <v>302</v>
      </c>
    </row>
    <row r="517" spans="1:22" outlineLevel="1">
      <c r="A517" s="377" t="s">
        <v>217</v>
      </c>
      <c r="B517" s="368" t="s">
        <v>1765</v>
      </c>
      <c r="C517" s="378">
        <v>43699</v>
      </c>
      <c r="D517" s="377" t="s">
        <v>2045</v>
      </c>
      <c r="E517" s="369" t="s">
        <v>2046</v>
      </c>
      <c r="F517" s="370">
        <v>76932</v>
      </c>
      <c r="G517" s="371">
        <v>12.28</v>
      </c>
      <c r="H517" s="368">
        <v>15</v>
      </c>
      <c r="I517" s="368" t="s">
        <v>10</v>
      </c>
      <c r="J517" s="379">
        <f t="shared" si="26"/>
        <v>15</v>
      </c>
      <c r="K517" s="380" t="s">
        <v>1013</v>
      </c>
      <c r="L517" s="381" t="s">
        <v>445</v>
      </c>
      <c r="M517" s="381" t="s">
        <v>259</v>
      </c>
      <c r="N517" s="381" t="s">
        <v>420</v>
      </c>
      <c r="O517" s="381"/>
      <c r="P517" s="381" t="s">
        <v>61</v>
      </c>
      <c r="Q517" s="381" t="s">
        <v>240</v>
      </c>
      <c r="R517" s="380" t="s">
        <v>302</v>
      </c>
      <c r="S517" s="368"/>
      <c r="T517" s="368" t="s">
        <v>61</v>
      </c>
      <c r="U517" s="368" t="s">
        <v>240</v>
      </c>
      <c r="V517" s="377" t="s">
        <v>302</v>
      </c>
    </row>
    <row r="518" spans="1:22" outlineLevel="1">
      <c r="A518" s="377" t="s">
        <v>217</v>
      </c>
      <c r="B518" s="368" t="s">
        <v>1765</v>
      </c>
      <c r="C518" s="378">
        <v>43706</v>
      </c>
      <c r="D518" s="377" t="s">
        <v>1840</v>
      </c>
      <c r="E518" s="369" t="s">
        <v>2047</v>
      </c>
      <c r="F518" s="370">
        <v>76927</v>
      </c>
      <c r="G518" s="371">
        <v>12.69</v>
      </c>
      <c r="H518" s="368">
        <v>15.5</v>
      </c>
      <c r="I518" s="368" t="s">
        <v>10</v>
      </c>
      <c r="J518" s="379">
        <f t="shared" si="26"/>
        <v>15.5</v>
      </c>
      <c r="K518" s="380" t="s">
        <v>410</v>
      </c>
      <c r="L518" s="381" t="s">
        <v>307</v>
      </c>
      <c r="M518" s="381" t="s">
        <v>259</v>
      </c>
      <c r="N518" s="381" t="s">
        <v>446</v>
      </c>
      <c r="O518" s="381"/>
      <c r="P518" s="381" t="s">
        <v>61</v>
      </c>
      <c r="Q518" s="381" t="s">
        <v>240</v>
      </c>
      <c r="R518" s="380" t="s">
        <v>302</v>
      </c>
      <c r="S518" s="368"/>
      <c r="T518" s="368" t="s">
        <v>61</v>
      </c>
      <c r="U518" s="368" t="s">
        <v>240</v>
      </c>
      <c r="V518" s="377" t="s">
        <v>302</v>
      </c>
    </row>
    <row r="519" spans="1:22" outlineLevel="1">
      <c r="A519" s="377" t="s">
        <v>217</v>
      </c>
      <c r="B519" s="368" t="s">
        <v>1765</v>
      </c>
      <c r="C519" s="378">
        <v>43706</v>
      </c>
      <c r="D519" s="377" t="s">
        <v>1840</v>
      </c>
      <c r="E519" s="369" t="s">
        <v>2048</v>
      </c>
      <c r="F519" s="370">
        <v>76927</v>
      </c>
      <c r="G519" s="371">
        <v>12.28</v>
      </c>
      <c r="H519" s="368">
        <v>15</v>
      </c>
      <c r="I519" s="368" t="s">
        <v>10</v>
      </c>
      <c r="J519" s="379">
        <f t="shared" si="26"/>
        <v>15</v>
      </c>
      <c r="K519" s="380" t="s">
        <v>410</v>
      </c>
      <c r="L519" s="381" t="s">
        <v>307</v>
      </c>
      <c r="M519" s="381" t="s">
        <v>259</v>
      </c>
      <c r="N519" s="381" t="s">
        <v>446</v>
      </c>
      <c r="O519" s="381"/>
      <c r="P519" s="381" t="s">
        <v>61</v>
      </c>
      <c r="Q519" s="381" t="s">
        <v>240</v>
      </c>
      <c r="R519" s="380" t="s">
        <v>302</v>
      </c>
      <c r="S519" s="368"/>
      <c r="T519" s="368" t="s">
        <v>61</v>
      </c>
      <c r="U519" s="368" t="s">
        <v>240</v>
      </c>
      <c r="V519" s="377" t="s">
        <v>302</v>
      </c>
    </row>
    <row r="520" spans="1:22" outlineLevel="1">
      <c r="A520" s="377" t="s">
        <v>217</v>
      </c>
      <c r="B520" s="368" t="s">
        <v>1765</v>
      </c>
      <c r="C520" s="378">
        <v>43699</v>
      </c>
      <c r="D520" s="377" t="s">
        <v>2045</v>
      </c>
      <c r="E520" s="369" t="s">
        <v>2049</v>
      </c>
      <c r="F520" s="370">
        <v>76932</v>
      </c>
      <c r="G520" s="371">
        <v>20.46</v>
      </c>
      <c r="H520" s="368">
        <v>25</v>
      </c>
      <c r="I520" s="368" t="s">
        <v>10</v>
      </c>
      <c r="J520" s="379">
        <f t="shared" si="26"/>
        <v>25</v>
      </c>
      <c r="K520" s="380" t="s">
        <v>416</v>
      </c>
      <c r="L520" s="381" t="s">
        <v>445</v>
      </c>
      <c r="M520" s="381" t="s">
        <v>259</v>
      </c>
      <c r="N520" s="381" t="s">
        <v>420</v>
      </c>
      <c r="O520" s="381"/>
      <c r="P520" s="381" t="s">
        <v>61</v>
      </c>
      <c r="Q520" s="381" t="s">
        <v>240</v>
      </c>
      <c r="R520" s="380" t="s">
        <v>302</v>
      </c>
      <c r="S520" s="368"/>
      <c r="T520" s="368" t="s">
        <v>61</v>
      </c>
      <c r="U520" s="368" t="s">
        <v>240</v>
      </c>
      <c r="V520" s="377" t="s">
        <v>302</v>
      </c>
    </row>
    <row r="521" spans="1:22" outlineLevel="1">
      <c r="A521" s="377" t="s">
        <v>217</v>
      </c>
      <c r="B521" s="368" t="s">
        <v>1765</v>
      </c>
      <c r="C521" s="378">
        <v>43699</v>
      </c>
      <c r="D521" s="377" t="s">
        <v>2045</v>
      </c>
      <c r="E521" s="369" t="s">
        <v>2050</v>
      </c>
      <c r="F521" s="370">
        <v>76932</v>
      </c>
      <c r="G521" s="371">
        <v>7.16</v>
      </c>
      <c r="H521" s="368">
        <v>8.75</v>
      </c>
      <c r="I521" s="368" t="s">
        <v>10</v>
      </c>
      <c r="J521" s="379">
        <f t="shared" si="26"/>
        <v>8.75</v>
      </c>
      <c r="K521" s="380" t="s">
        <v>412</v>
      </c>
      <c r="L521" s="381" t="s">
        <v>445</v>
      </c>
      <c r="M521" s="381" t="s">
        <v>259</v>
      </c>
      <c r="N521" s="381" t="s">
        <v>420</v>
      </c>
      <c r="O521" s="381"/>
      <c r="P521" s="381" t="s">
        <v>61</v>
      </c>
      <c r="Q521" s="381" t="s">
        <v>240</v>
      </c>
      <c r="R521" s="380" t="s">
        <v>302</v>
      </c>
      <c r="S521" s="368"/>
      <c r="T521" s="368" t="s">
        <v>61</v>
      </c>
      <c r="U521" s="368" t="s">
        <v>240</v>
      </c>
      <c r="V521" s="377" t="s">
        <v>302</v>
      </c>
    </row>
    <row r="522" spans="1:22" outlineLevel="1">
      <c r="A522" s="377" t="s">
        <v>217</v>
      </c>
      <c r="B522" s="368" t="s">
        <v>1765</v>
      </c>
      <c r="C522" s="378">
        <v>43706</v>
      </c>
      <c r="D522" s="377" t="s">
        <v>1840</v>
      </c>
      <c r="E522" s="369" t="s">
        <v>2051</v>
      </c>
      <c r="F522" s="370">
        <v>76927</v>
      </c>
      <c r="G522" s="371">
        <v>8.59</v>
      </c>
      <c r="H522" s="368">
        <v>10.5</v>
      </c>
      <c r="I522" s="368" t="s">
        <v>10</v>
      </c>
      <c r="J522" s="379">
        <f t="shared" si="26"/>
        <v>10.5</v>
      </c>
      <c r="K522" s="380" t="s">
        <v>412</v>
      </c>
      <c r="L522" s="381" t="s">
        <v>307</v>
      </c>
      <c r="M522" s="381" t="s">
        <v>259</v>
      </c>
      <c r="N522" s="381" t="s">
        <v>446</v>
      </c>
      <c r="O522" s="381"/>
      <c r="P522" s="381" t="s">
        <v>61</v>
      </c>
      <c r="Q522" s="381" t="s">
        <v>240</v>
      </c>
      <c r="R522" s="380" t="s">
        <v>302</v>
      </c>
      <c r="S522" s="368"/>
      <c r="T522" s="368" t="s">
        <v>61</v>
      </c>
      <c r="U522" s="368" t="s">
        <v>240</v>
      </c>
      <c r="V522" s="377" t="s">
        <v>302</v>
      </c>
    </row>
    <row r="523" spans="1:22" outlineLevel="1">
      <c r="A523" s="377" t="s">
        <v>217</v>
      </c>
      <c r="B523" s="368" t="s">
        <v>1765</v>
      </c>
      <c r="C523" s="378">
        <v>43706</v>
      </c>
      <c r="D523" s="377" t="s">
        <v>1840</v>
      </c>
      <c r="E523" s="369" t="s">
        <v>2052</v>
      </c>
      <c r="F523" s="370">
        <v>76927</v>
      </c>
      <c r="G523" s="371">
        <v>4.09</v>
      </c>
      <c r="H523" s="368">
        <v>5</v>
      </c>
      <c r="I523" s="368" t="s">
        <v>10</v>
      </c>
      <c r="J523" s="379">
        <f t="shared" si="26"/>
        <v>5</v>
      </c>
      <c r="K523" s="380" t="s">
        <v>481</v>
      </c>
      <c r="L523" s="381" t="s">
        <v>307</v>
      </c>
      <c r="M523" s="381" t="s">
        <v>259</v>
      </c>
      <c r="N523" s="381"/>
      <c r="O523" s="381"/>
      <c r="P523" s="381" t="s">
        <v>61</v>
      </c>
      <c r="Q523" s="381" t="s">
        <v>240</v>
      </c>
      <c r="R523" s="380" t="s">
        <v>302</v>
      </c>
      <c r="S523" s="368"/>
      <c r="T523" s="368" t="s">
        <v>61</v>
      </c>
      <c r="U523" s="368" t="s">
        <v>240</v>
      </c>
      <c r="V523" s="377" t="s">
        <v>302</v>
      </c>
    </row>
    <row r="524" spans="1:22">
      <c r="A524" s="456" t="s">
        <v>301</v>
      </c>
      <c r="B524" s="456"/>
      <c r="C524" s="456"/>
      <c r="D524" s="456"/>
      <c r="E524" s="457"/>
      <c r="F524" s="458"/>
      <c r="G524" s="459">
        <f>SUM(G515:G523)</f>
        <v>137.97999999999999</v>
      </c>
      <c r="H524" s="460">
        <f>SUM(H515:H523)</f>
        <v>171.5</v>
      </c>
      <c r="I524" s="456"/>
      <c r="J524" s="460">
        <f>SUM(J515:J523)</f>
        <v>171.5</v>
      </c>
      <c r="K524" s="456"/>
      <c r="L524" s="456"/>
      <c r="M524" s="456"/>
      <c r="N524" s="456"/>
      <c r="O524" s="456"/>
      <c r="P524" s="456"/>
      <c r="Q524" s="456"/>
      <c r="R524" s="456"/>
      <c r="S524" s="368"/>
      <c r="T524" s="368"/>
      <c r="U524" s="368"/>
      <c r="V524" s="368"/>
    </row>
    <row r="525" spans="1:22" outlineLevel="1">
      <c r="A525" s="377" t="s">
        <v>219</v>
      </c>
      <c r="B525" s="368" t="s">
        <v>1765</v>
      </c>
      <c r="C525" s="378">
        <v>43685</v>
      </c>
      <c r="D525" s="377" t="s">
        <v>2053</v>
      </c>
      <c r="E525" s="369" t="s">
        <v>2054</v>
      </c>
      <c r="F525" s="370">
        <v>76932</v>
      </c>
      <c r="G525" s="371">
        <v>24.55</v>
      </c>
      <c r="H525" s="368">
        <v>30</v>
      </c>
      <c r="I525" s="368" t="s">
        <v>10</v>
      </c>
      <c r="J525" s="379">
        <f t="shared" ref="J525:J556" si="27">H525</f>
        <v>30</v>
      </c>
      <c r="K525" s="380" t="s">
        <v>410</v>
      </c>
      <c r="L525" s="381" t="s">
        <v>445</v>
      </c>
      <c r="M525" s="381" t="s">
        <v>259</v>
      </c>
      <c r="N525" s="381" t="s">
        <v>420</v>
      </c>
      <c r="O525" s="381"/>
      <c r="P525" s="381" t="s">
        <v>61</v>
      </c>
      <c r="Q525" s="381" t="s">
        <v>240</v>
      </c>
      <c r="R525" s="380" t="s">
        <v>302</v>
      </c>
      <c r="S525" s="368"/>
      <c r="T525" s="368" t="s">
        <v>61</v>
      </c>
      <c r="U525" s="368" t="s">
        <v>240</v>
      </c>
      <c r="V525" s="377" t="s">
        <v>302</v>
      </c>
    </row>
    <row r="526" spans="1:22" outlineLevel="1">
      <c r="A526" s="377" t="s">
        <v>219</v>
      </c>
      <c r="B526" s="368" t="s">
        <v>1765</v>
      </c>
      <c r="C526" s="378">
        <v>43685</v>
      </c>
      <c r="D526" s="377" t="s">
        <v>2053</v>
      </c>
      <c r="E526" s="369" t="s">
        <v>2055</v>
      </c>
      <c r="F526" s="370">
        <v>76932</v>
      </c>
      <c r="G526" s="371">
        <v>24.55</v>
      </c>
      <c r="H526" s="368">
        <v>30</v>
      </c>
      <c r="I526" s="368" t="s">
        <v>10</v>
      </c>
      <c r="J526" s="379">
        <f t="shared" si="27"/>
        <v>30</v>
      </c>
      <c r="K526" s="380" t="s">
        <v>410</v>
      </c>
      <c r="L526" s="381" t="s">
        <v>445</v>
      </c>
      <c r="M526" s="381" t="s">
        <v>259</v>
      </c>
      <c r="N526" s="381" t="s">
        <v>969</v>
      </c>
      <c r="O526" s="381"/>
      <c r="P526" s="381" t="s">
        <v>61</v>
      </c>
      <c r="Q526" s="381" t="s">
        <v>240</v>
      </c>
      <c r="R526" s="380" t="s">
        <v>302</v>
      </c>
      <c r="S526" s="368"/>
      <c r="T526" s="368" t="s">
        <v>61</v>
      </c>
      <c r="U526" s="368" t="s">
        <v>240</v>
      </c>
      <c r="V526" s="377" t="s">
        <v>302</v>
      </c>
    </row>
    <row r="527" spans="1:22" outlineLevel="1">
      <c r="A527" s="377" t="s">
        <v>219</v>
      </c>
      <c r="B527" s="368" t="s">
        <v>1765</v>
      </c>
      <c r="C527" s="378">
        <v>43708</v>
      </c>
      <c r="D527" s="377" t="s">
        <v>1766</v>
      </c>
      <c r="E527" s="369" t="s">
        <v>2056</v>
      </c>
      <c r="F527" s="370">
        <v>76983</v>
      </c>
      <c r="G527" s="371">
        <v>153.34</v>
      </c>
      <c r="H527" s="368">
        <v>200</v>
      </c>
      <c r="I527" s="368" t="s">
        <v>10</v>
      </c>
      <c r="J527" s="379">
        <f t="shared" si="27"/>
        <v>200</v>
      </c>
      <c r="K527" s="380" t="s">
        <v>350</v>
      </c>
      <c r="L527" s="381" t="s">
        <v>307</v>
      </c>
      <c r="M527" s="381" t="s">
        <v>259</v>
      </c>
      <c r="N527" s="381"/>
      <c r="O527" s="381" t="s">
        <v>308</v>
      </c>
      <c r="P527" s="381" t="s">
        <v>61</v>
      </c>
      <c r="Q527" s="381" t="s">
        <v>240</v>
      </c>
      <c r="R527" s="380" t="s">
        <v>302</v>
      </c>
      <c r="S527" s="368" t="s">
        <v>308</v>
      </c>
      <c r="T527" s="368" t="s">
        <v>61</v>
      </c>
      <c r="U527" s="368" t="s">
        <v>240</v>
      </c>
      <c r="V527" s="377" t="s">
        <v>302</v>
      </c>
    </row>
    <row r="528" spans="1:22" outlineLevel="1">
      <c r="A528" s="377" t="s">
        <v>219</v>
      </c>
      <c r="B528" s="368" t="s">
        <v>1765</v>
      </c>
      <c r="C528" s="378">
        <v>43708</v>
      </c>
      <c r="D528" s="377" t="s">
        <v>1766</v>
      </c>
      <c r="E528" s="369" t="s">
        <v>2057</v>
      </c>
      <c r="F528" s="370">
        <v>76983</v>
      </c>
      <c r="G528" s="371">
        <v>383.36</v>
      </c>
      <c r="H528" s="368">
        <v>500</v>
      </c>
      <c r="I528" s="368" t="s">
        <v>10</v>
      </c>
      <c r="J528" s="379">
        <f t="shared" si="27"/>
        <v>500</v>
      </c>
      <c r="K528" s="380" t="s">
        <v>350</v>
      </c>
      <c r="L528" s="381" t="s">
        <v>307</v>
      </c>
      <c r="M528" s="381" t="s">
        <v>259</v>
      </c>
      <c r="N528" s="381"/>
      <c r="O528" s="381" t="s">
        <v>308</v>
      </c>
      <c r="P528" s="381" t="s">
        <v>61</v>
      </c>
      <c r="Q528" s="381" t="s">
        <v>240</v>
      </c>
      <c r="R528" s="380" t="s">
        <v>302</v>
      </c>
      <c r="S528" s="368" t="s">
        <v>308</v>
      </c>
      <c r="T528" s="368" t="s">
        <v>61</v>
      </c>
      <c r="U528" s="368" t="s">
        <v>240</v>
      </c>
      <c r="V528" s="377" t="s">
        <v>302</v>
      </c>
    </row>
    <row r="529" spans="1:22" outlineLevel="1">
      <c r="A529" s="377" t="s">
        <v>219</v>
      </c>
      <c r="B529" s="368" t="s">
        <v>1765</v>
      </c>
      <c r="C529" s="378">
        <v>43708</v>
      </c>
      <c r="D529" s="377" t="s">
        <v>1766</v>
      </c>
      <c r="E529" s="369" t="s">
        <v>2058</v>
      </c>
      <c r="F529" s="370">
        <v>76983</v>
      </c>
      <c r="G529" s="371">
        <v>306.69</v>
      </c>
      <c r="H529" s="368">
        <v>400</v>
      </c>
      <c r="I529" s="368" t="s">
        <v>10</v>
      </c>
      <c r="J529" s="379">
        <f t="shared" si="27"/>
        <v>400</v>
      </c>
      <c r="K529" s="380" t="s">
        <v>350</v>
      </c>
      <c r="L529" s="381" t="s">
        <v>307</v>
      </c>
      <c r="M529" s="381" t="s">
        <v>259</v>
      </c>
      <c r="N529" s="381"/>
      <c r="O529" s="381" t="s">
        <v>308</v>
      </c>
      <c r="P529" s="381" t="s">
        <v>61</v>
      </c>
      <c r="Q529" s="381" t="s">
        <v>240</v>
      </c>
      <c r="R529" s="380" t="s">
        <v>302</v>
      </c>
      <c r="S529" s="368" t="s">
        <v>308</v>
      </c>
      <c r="T529" s="368" t="s">
        <v>61</v>
      </c>
      <c r="U529" s="368" t="s">
        <v>240</v>
      </c>
      <c r="V529" s="377" t="s">
        <v>302</v>
      </c>
    </row>
    <row r="530" spans="1:22" outlineLevel="1">
      <c r="A530" s="377" t="s">
        <v>219</v>
      </c>
      <c r="B530" s="368" t="s">
        <v>1765</v>
      </c>
      <c r="C530" s="378">
        <v>43708</v>
      </c>
      <c r="D530" s="377" t="s">
        <v>1766</v>
      </c>
      <c r="E530" s="369" t="s">
        <v>2059</v>
      </c>
      <c r="F530" s="370">
        <v>76983</v>
      </c>
      <c r="G530" s="371">
        <v>306.69</v>
      </c>
      <c r="H530" s="368">
        <v>400</v>
      </c>
      <c r="I530" s="368" t="s">
        <v>10</v>
      </c>
      <c r="J530" s="379">
        <f t="shared" si="27"/>
        <v>400</v>
      </c>
      <c r="K530" s="380" t="s">
        <v>350</v>
      </c>
      <c r="L530" s="381" t="s">
        <v>307</v>
      </c>
      <c r="M530" s="381" t="s">
        <v>259</v>
      </c>
      <c r="N530" s="381"/>
      <c r="O530" s="381" t="s">
        <v>308</v>
      </c>
      <c r="P530" s="381" t="s">
        <v>61</v>
      </c>
      <c r="Q530" s="381" t="s">
        <v>240</v>
      </c>
      <c r="R530" s="380" t="s">
        <v>302</v>
      </c>
      <c r="S530" s="368" t="s">
        <v>308</v>
      </c>
      <c r="T530" s="368" t="s">
        <v>61</v>
      </c>
      <c r="U530" s="368" t="s">
        <v>240</v>
      </c>
      <c r="V530" s="377" t="s">
        <v>302</v>
      </c>
    </row>
    <row r="531" spans="1:22" outlineLevel="1">
      <c r="A531" s="377" t="s">
        <v>219</v>
      </c>
      <c r="B531" s="368" t="s">
        <v>1765</v>
      </c>
      <c r="C531" s="378">
        <v>43708</v>
      </c>
      <c r="D531" s="377" t="s">
        <v>1766</v>
      </c>
      <c r="E531" s="369" t="s">
        <v>2060</v>
      </c>
      <c r="F531" s="370">
        <v>76983</v>
      </c>
      <c r="G531" s="371">
        <v>153.34</v>
      </c>
      <c r="H531" s="368">
        <v>200</v>
      </c>
      <c r="I531" s="368" t="s">
        <v>10</v>
      </c>
      <c r="J531" s="379">
        <f t="shared" si="27"/>
        <v>200</v>
      </c>
      <c r="K531" s="380" t="s">
        <v>350</v>
      </c>
      <c r="L531" s="381" t="s">
        <v>307</v>
      </c>
      <c r="M531" s="381" t="s">
        <v>259</v>
      </c>
      <c r="N531" s="381"/>
      <c r="O531" s="381" t="s">
        <v>308</v>
      </c>
      <c r="P531" s="381" t="s">
        <v>61</v>
      </c>
      <c r="Q531" s="381" t="s">
        <v>240</v>
      </c>
      <c r="R531" s="380" t="s">
        <v>302</v>
      </c>
      <c r="S531" s="368" t="s">
        <v>308</v>
      </c>
      <c r="T531" s="368" t="s">
        <v>61</v>
      </c>
      <c r="U531" s="368" t="s">
        <v>240</v>
      </c>
      <c r="V531" s="377" t="s">
        <v>302</v>
      </c>
    </row>
    <row r="532" spans="1:22" outlineLevel="1">
      <c r="A532" s="377" t="s">
        <v>219</v>
      </c>
      <c r="B532" s="368" t="s">
        <v>1765</v>
      </c>
      <c r="C532" s="378">
        <v>43708</v>
      </c>
      <c r="D532" s="377" t="s">
        <v>1766</v>
      </c>
      <c r="E532" s="369" t="s">
        <v>2061</v>
      </c>
      <c r="F532" s="370">
        <v>76983</v>
      </c>
      <c r="G532" s="371">
        <v>383.36</v>
      </c>
      <c r="H532" s="368">
        <v>500</v>
      </c>
      <c r="I532" s="368" t="s">
        <v>10</v>
      </c>
      <c r="J532" s="379">
        <f t="shared" si="27"/>
        <v>500</v>
      </c>
      <c r="K532" s="380" t="s">
        <v>350</v>
      </c>
      <c r="L532" s="381" t="s">
        <v>307</v>
      </c>
      <c r="M532" s="381" t="s">
        <v>259</v>
      </c>
      <c r="N532" s="381"/>
      <c r="O532" s="381" t="s">
        <v>308</v>
      </c>
      <c r="P532" s="381" t="s">
        <v>61</v>
      </c>
      <c r="Q532" s="381" t="s">
        <v>240</v>
      </c>
      <c r="R532" s="380" t="s">
        <v>302</v>
      </c>
      <c r="S532" s="368" t="s">
        <v>308</v>
      </c>
      <c r="T532" s="368" t="s">
        <v>61</v>
      </c>
      <c r="U532" s="368" t="s">
        <v>240</v>
      </c>
      <c r="V532" s="377" t="s">
        <v>302</v>
      </c>
    </row>
    <row r="533" spans="1:22" outlineLevel="1">
      <c r="A533" s="377" t="s">
        <v>219</v>
      </c>
      <c r="B533" s="368" t="s">
        <v>1765</v>
      </c>
      <c r="C533" s="378">
        <v>43708</v>
      </c>
      <c r="D533" s="377" t="s">
        <v>1766</v>
      </c>
      <c r="E533" s="369" t="s">
        <v>2062</v>
      </c>
      <c r="F533" s="370">
        <v>76983</v>
      </c>
      <c r="G533" s="371">
        <v>306.69</v>
      </c>
      <c r="H533" s="368">
        <v>400</v>
      </c>
      <c r="I533" s="368" t="s">
        <v>10</v>
      </c>
      <c r="J533" s="379">
        <f t="shared" si="27"/>
        <v>400</v>
      </c>
      <c r="K533" s="380" t="s">
        <v>350</v>
      </c>
      <c r="L533" s="381" t="s">
        <v>307</v>
      </c>
      <c r="M533" s="381" t="s">
        <v>259</v>
      </c>
      <c r="N533" s="381"/>
      <c r="O533" s="381" t="s">
        <v>308</v>
      </c>
      <c r="P533" s="381" t="s">
        <v>61</v>
      </c>
      <c r="Q533" s="381" t="s">
        <v>240</v>
      </c>
      <c r="R533" s="380" t="s">
        <v>302</v>
      </c>
      <c r="S533" s="368" t="s">
        <v>308</v>
      </c>
      <c r="T533" s="368" t="s">
        <v>61</v>
      </c>
      <c r="U533" s="368" t="s">
        <v>240</v>
      </c>
      <c r="V533" s="377" t="s">
        <v>302</v>
      </c>
    </row>
    <row r="534" spans="1:22" outlineLevel="1">
      <c r="A534" s="377" t="s">
        <v>219</v>
      </c>
      <c r="B534" s="368" t="s">
        <v>1765</v>
      </c>
      <c r="C534" s="378">
        <v>43708</v>
      </c>
      <c r="D534" s="377" t="s">
        <v>1766</v>
      </c>
      <c r="E534" s="369" t="s">
        <v>2063</v>
      </c>
      <c r="F534" s="370">
        <v>76983</v>
      </c>
      <c r="G534" s="371">
        <v>306.69</v>
      </c>
      <c r="H534" s="368">
        <v>400</v>
      </c>
      <c r="I534" s="368" t="s">
        <v>10</v>
      </c>
      <c r="J534" s="379">
        <f t="shared" si="27"/>
        <v>400</v>
      </c>
      <c r="K534" s="380" t="s">
        <v>350</v>
      </c>
      <c r="L534" s="381" t="s">
        <v>307</v>
      </c>
      <c r="M534" s="381" t="s">
        <v>259</v>
      </c>
      <c r="N534" s="381"/>
      <c r="O534" s="381" t="s">
        <v>308</v>
      </c>
      <c r="P534" s="381" t="s">
        <v>61</v>
      </c>
      <c r="Q534" s="381" t="s">
        <v>240</v>
      </c>
      <c r="R534" s="380" t="s">
        <v>302</v>
      </c>
      <c r="S534" s="368" t="s">
        <v>308</v>
      </c>
      <c r="T534" s="368" t="s">
        <v>61</v>
      </c>
      <c r="U534" s="368" t="s">
        <v>240</v>
      </c>
      <c r="V534" s="377" t="s">
        <v>302</v>
      </c>
    </row>
    <row r="535" spans="1:22" outlineLevel="1">
      <c r="A535" s="377" t="s">
        <v>219</v>
      </c>
      <c r="B535" s="368" t="s">
        <v>1765</v>
      </c>
      <c r="C535" s="378">
        <v>43708</v>
      </c>
      <c r="D535" s="377" t="s">
        <v>1766</v>
      </c>
      <c r="E535" s="369" t="s">
        <v>2064</v>
      </c>
      <c r="F535" s="370">
        <v>76983</v>
      </c>
      <c r="G535" s="371">
        <v>153.34</v>
      </c>
      <c r="H535" s="368">
        <v>200</v>
      </c>
      <c r="I535" s="368" t="s">
        <v>10</v>
      </c>
      <c r="J535" s="379">
        <f t="shared" si="27"/>
        <v>200</v>
      </c>
      <c r="K535" s="380" t="s">
        <v>350</v>
      </c>
      <c r="L535" s="381" t="s">
        <v>307</v>
      </c>
      <c r="M535" s="381" t="s">
        <v>259</v>
      </c>
      <c r="N535" s="381"/>
      <c r="O535" s="381" t="s">
        <v>308</v>
      </c>
      <c r="P535" s="381" t="s">
        <v>61</v>
      </c>
      <c r="Q535" s="381" t="s">
        <v>240</v>
      </c>
      <c r="R535" s="380" t="s">
        <v>302</v>
      </c>
      <c r="S535" s="368" t="s">
        <v>308</v>
      </c>
      <c r="T535" s="368" t="s">
        <v>61</v>
      </c>
      <c r="U535" s="368" t="s">
        <v>240</v>
      </c>
      <c r="V535" s="377" t="s">
        <v>302</v>
      </c>
    </row>
    <row r="536" spans="1:22" outlineLevel="1">
      <c r="A536" s="377" t="s">
        <v>219</v>
      </c>
      <c r="B536" s="368" t="s">
        <v>1765</v>
      </c>
      <c r="C536" s="378">
        <v>43708</v>
      </c>
      <c r="D536" s="377" t="s">
        <v>1766</v>
      </c>
      <c r="E536" s="369" t="s">
        <v>2065</v>
      </c>
      <c r="F536" s="370">
        <v>76983</v>
      </c>
      <c r="G536" s="371">
        <v>153.34</v>
      </c>
      <c r="H536" s="368">
        <v>200</v>
      </c>
      <c r="I536" s="368" t="s">
        <v>10</v>
      </c>
      <c r="J536" s="379">
        <f t="shared" si="27"/>
        <v>200</v>
      </c>
      <c r="K536" s="380" t="s">
        <v>350</v>
      </c>
      <c r="L536" s="381" t="s">
        <v>307</v>
      </c>
      <c r="M536" s="381" t="s">
        <v>259</v>
      </c>
      <c r="N536" s="381"/>
      <c r="O536" s="381" t="s">
        <v>308</v>
      </c>
      <c r="P536" s="381" t="s">
        <v>61</v>
      </c>
      <c r="Q536" s="381" t="s">
        <v>240</v>
      </c>
      <c r="R536" s="380" t="s">
        <v>302</v>
      </c>
      <c r="S536" s="368" t="s">
        <v>308</v>
      </c>
      <c r="T536" s="368" t="s">
        <v>61</v>
      </c>
      <c r="U536" s="368" t="s">
        <v>240</v>
      </c>
      <c r="V536" s="377" t="s">
        <v>302</v>
      </c>
    </row>
    <row r="537" spans="1:22" outlineLevel="1">
      <c r="A537" s="377" t="s">
        <v>219</v>
      </c>
      <c r="B537" s="368" t="s">
        <v>1765</v>
      </c>
      <c r="C537" s="378">
        <v>43708</v>
      </c>
      <c r="D537" s="377" t="s">
        <v>2066</v>
      </c>
      <c r="E537" s="369" t="s">
        <v>2056</v>
      </c>
      <c r="F537" s="370">
        <v>76992</v>
      </c>
      <c r="G537" s="371">
        <v>-153.34</v>
      </c>
      <c r="H537" s="368">
        <v>-200</v>
      </c>
      <c r="I537" s="368" t="s">
        <v>10</v>
      </c>
      <c r="J537" s="379">
        <f t="shared" si="27"/>
        <v>-200</v>
      </c>
      <c r="K537" s="380" t="s">
        <v>350</v>
      </c>
      <c r="L537" s="381" t="s">
        <v>307</v>
      </c>
      <c r="M537" s="381" t="s">
        <v>259</v>
      </c>
      <c r="N537" s="381"/>
      <c r="O537" s="381" t="s">
        <v>308</v>
      </c>
      <c r="P537" s="381" t="s">
        <v>61</v>
      </c>
      <c r="Q537" s="381" t="s">
        <v>240</v>
      </c>
      <c r="R537" s="380" t="s">
        <v>302</v>
      </c>
      <c r="S537" s="368" t="s">
        <v>308</v>
      </c>
      <c r="T537" s="368" t="s">
        <v>61</v>
      </c>
      <c r="U537" s="368" t="s">
        <v>240</v>
      </c>
      <c r="V537" s="377" t="s">
        <v>302</v>
      </c>
    </row>
    <row r="538" spans="1:22" outlineLevel="1">
      <c r="A538" s="377" t="s">
        <v>219</v>
      </c>
      <c r="B538" s="368" t="s">
        <v>1765</v>
      </c>
      <c r="C538" s="378">
        <v>43708</v>
      </c>
      <c r="D538" s="377" t="s">
        <v>2066</v>
      </c>
      <c r="E538" s="369" t="s">
        <v>2057</v>
      </c>
      <c r="F538" s="370">
        <v>76992</v>
      </c>
      <c r="G538" s="371">
        <v>-383.36</v>
      </c>
      <c r="H538" s="368">
        <v>-500</v>
      </c>
      <c r="I538" s="368" t="s">
        <v>10</v>
      </c>
      <c r="J538" s="379">
        <f t="shared" si="27"/>
        <v>-500</v>
      </c>
      <c r="K538" s="380" t="s">
        <v>350</v>
      </c>
      <c r="L538" s="381" t="s">
        <v>307</v>
      </c>
      <c r="M538" s="381" t="s">
        <v>259</v>
      </c>
      <c r="N538" s="381"/>
      <c r="O538" s="381" t="s">
        <v>308</v>
      </c>
      <c r="P538" s="381" t="s">
        <v>61</v>
      </c>
      <c r="Q538" s="381" t="s">
        <v>240</v>
      </c>
      <c r="R538" s="380" t="s">
        <v>302</v>
      </c>
      <c r="S538" s="368" t="s">
        <v>308</v>
      </c>
      <c r="T538" s="368" t="s">
        <v>61</v>
      </c>
      <c r="U538" s="368" t="s">
        <v>240</v>
      </c>
      <c r="V538" s="377" t="s">
        <v>302</v>
      </c>
    </row>
    <row r="539" spans="1:22" outlineLevel="1">
      <c r="A539" s="377" t="s">
        <v>219</v>
      </c>
      <c r="B539" s="368" t="s">
        <v>1765</v>
      </c>
      <c r="C539" s="378">
        <v>43708</v>
      </c>
      <c r="D539" s="377" t="s">
        <v>2066</v>
      </c>
      <c r="E539" s="369" t="s">
        <v>2058</v>
      </c>
      <c r="F539" s="370">
        <v>76992</v>
      </c>
      <c r="G539" s="371">
        <v>-306.69</v>
      </c>
      <c r="H539" s="368">
        <v>-400</v>
      </c>
      <c r="I539" s="368" t="s">
        <v>10</v>
      </c>
      <c r="J539" s="379">
        <f t="shared" si="27"/>
        <v>-400</v>
      </c>
      <c r="K539" s="380" t="s">
        <v>350</v>
      </c>
      <c r="L539" s="381" t="s">
        <v>307</v>
      </c>
      <c r="M539" s="381" t="s">
        <v>259</v>
      </c>
      <c r="N539" s="381"/>
      <c r="O539" s="381" t="s">
        <v>308</v>
      </c>
      <c r="P539" s="381" t="s">
        <v>61</v>
      </c>
      <c r="Q539" s="381" t="s">
        <v>240</v>
      </c>
      <c r="R539" s="380" t="s">
        <v>302</v>
      </c>
      <c r="S539" s="368" t="s">
        <v>308</v>
      </c>
      <c r="T539" s="368" t="s">
        <v>61</v>
      </c>
      <c r="U539" s="368" t="s">
        <v>240</v>
      </c>
      <c r="V539" s="377" t="s">
        <v>302</v>
      </c>
    </row>
    <row r="540" spans="1:22" outlineLevel="1">
      <c r="A540" s="377" t="s">
        <v>219</v>
      </c>
      <c r="B540" s="368" t="s">
        <v>1765</v>
      </c>
      <c r="C540" s="378">
        <v>43708</v>
      </c>
      <c r="D540" s="377" t="s">
        <v>2066</v>
      </c>
      <c r="E540" s="369" t="s">
        <v>2059</v>
      </c>
      <c r="F540" s="370">
        <v>76992</v>
      </c>
      <c r="G540" s="371">
        <v>-306.69</v>
      </c>
      <c r="H540" s="368">
        <v>-400</v>
      </c>
      <c r="I540" s="368" t="s">
        <v>10</v>
      </c>
      <c r="J540" s="379">
        <f t="shared" si="27"/>
        <v>-400</v>
      </c>
      <c r="K540" s="380" t="s">
        <v>350</v>
      </c>
      <c r="L540" s="381" t="s">
        <v>307</v>
      </c>
      <c r="M540" s="381" t="s">
        <v>259</v>
      </c>
      <c r="N540" s="381"/>
      <c r="O540" s="381" t="s">
        <v>308</v>
      </c>
      <c r="P540" s="381" t="s">
        <v>61</v>
      </c>
      <c r="Q540" s="381" t="s">
        <v>240</v>
      </c>
      <c r="R540" s="380" t="s">
        <v>302</v>
      </c>
      <c r="S540" s="368" t="s">
        <v>308</v>
      </c>
      <c r="T540" s="368" t="s">
        <v>61</v>
      </c>
      <c r="U540" s="368" t="s">
        <v>240</v>
      </c>
      <c r="V540" s="377" t="s">
        <v>302</v>
      </c>
    </row>
    <row r="541" spans="1:22" outlineLevel="1">
      <c r="A541" s="377" t="s">
        <v>219</v>
      </c>
      <c r="B541" s="368" t="s">
        <v>1765</v>
      </c>
      <c r="C541" s="378">
        <v>43708</v>
      </c>
      <c r="D541" s="377" t="s">
        <v>2066</v>
      </c>
      <c r="E541" s="369" t="s">
        <v>2060</v>
      </c>
      <c r="F541" s="370">
        <v>76992</v>
      </c>
      <c r="G541" s="371">
        <v>-153.34</v>
      </c>
      <c r="H541" s="368">
        <v>-200</v>
      </c>
      <c r="I541" s="368" t="s">
        <v>10</v>
      </c>
      <c r="J541" s="379">
        <f t="shared" si="27"/>
        <v>-200</v>
      </c>
      <c r="K541" s="380" t="s">
        <v>350</v>
      </c>
      <c r="L541" s="381" t="s">
        <v>307</v>
      </c>
      <c r="M541" s="381" t="s">
        <v>259</v>
      </c>
      <c r="N541" s="381"/>
      <c r="O541" s="381" t="s">
        <v>308</v>
      </c>
      <c r="P541" s="381" t="s">
        <v>61</v>
      </c>
      <c r="Q541" s="381" t="s">
        <v>240</v>
      </c>
      <c r="R541" s="380" t="s">
        <v>302</v>
      </c>
      <c r="S541" s="368" t="s">
        <v>308</v>
      </c>
      <c r="T541" s="368" t="s">
        <v>61</v>
      </c>
      <c r="U541" s="368" t="s">
        <v>240</v>
      </c>
      <c r="V541" s="377" t="s">
        <v>302</v>
      </c>
    </row>
    <row r="542" spans="1:22" outlineLevel="1">
      <c r="A542" s="377" t="s">
        <v>219</v>
      </c>
      <c r="B542" s="368" t="s">
        <v>1765</v>
      </c>
      <c r="C542" s="378">
        <v>43708</v>
      </c>
      <c r="D542" s="377" t="s">
        <v>2066</v>
      </c>
      <c r="E542" s="369" t="s">
        <v>2061</v>
      </c>
      <c r="F542" s="370">
        <v>76992</v>
      </c>
      <c r="G542" s="371">
        <v>-383.36</v>
      </c>
      <c r="H542" s="368">
        <v>-500</v>
      </c>
      <c r="I542" s="368" t="s">
        <v>10</v>
      </c>
      <c r="J542" s="379">
        <f t="shared" si="27"/>
        <v>-500</v>
      </c>
      <c r="K542" s="380" t="s">
        <v>350</v>
      </c>
      <c r="L542" s="381" t="s">
        <v>307</v>
      </c>
      <c r="M542" s="381" t="s">
        <v>259</v>
      </c>
      <c r="N542" s="381"/>
      <c r="O542" s="381" t="s">
        <v>308</v>
      </c>
      <c r="P542" s="381" t="s">
        <v>61</v>
      </c>
      <c r="Q542" s="381" t="s">
        <v>240</v>
      </c>
      <c r="R542" s="380" t="s">
        <v>302</v>
      </c>
      <c r="S542" s="368" t="s">
        <v>308</v>
      </c>
      <c r="T542" s="368" t="s">
        <v>61</v>
      </c>
      <c r="U542" s="368" t="s">
        <v>240</v>
      </c>
      <c r="V542" s="377" t="s">
        <v>302</v>
      </c>
    </row>
    <row r="543" spans="1:22" outlineLevel="1">
      <c r="A543" s="377" t="s">
        <v>219</v>
      </c>
      <c r="B543" s="368" t="s">
        <v>1765</v>
      </c>
      <c r="C543" s="378">
        <v>43708</v>
      </c>
      <c r="D543" s="377" t="s">
        <v>2066</v>
      </c>
      <c r="E543" s="369" t="s">
        <v>2062</v>
      </c>
      <c r="F543" s="370">
        <v>76992</v>
      </c>
      <c r="G543" s="371">
        <v>-306.69</v>
      </c>
      <c r="H543" s="368">
        <v>-400</v>
      </c>
      <c r="I543" s="368" t="s">
        <v>10</v>
      </c>
      <c r="J543" s="379">
        <f t="shared" si="27"/>
        <v>-400</v>
      </c>
      <c r="K543" s="380" t="s">
        <v>350</v>
      </c>
      <c r="L543" s="381" t="s">
        <v>307</v>
      </c>
      <c r="M543" s="381" t="s">
        <v>259</v>
      </c>
      <c r="N543" s="381"/>
      <c r="O543" s="381" t="s">
        <v>308</v>
      </c>
      <c r="P543" s="381" t="s">
        <v>61</v>
      </c>
      <c r="Q543" s="381" t="s">
        <v>240</v>
      </c>
      <c r="R543" s="380" t="s">
        <v>302</v>
      </c>
      <c r="S543" s="368" t="s">
        <v>308</v>
      </c>
      <c r="T543" s="368" t="s">
        <v>61</v>
      </c>
      <c r="U543" s="368" t="s">
        <v>240</v>
      </c>
      <c r="V543" s="377" t="s">
        <v>302</v>
      </c>
    </row>
    <row r="544" spans="1:22" outlineLevel="1">
      <c r="A544" s="377" t="s">
        <v>219</v>
      </c>
      <c r="B544" s="368" t="s">
        <v>1765</v>
      </c>
      <c r="C544" s="378">
        <v>43708</v>
      </c>
      <c r="D544" s="377" t="s">
        <v>2066</v>
      </c>
      <c r="E544" s="369" t="s">
        <v>2063</v>
      </c>
      <c r="F544" s="370">
        <v>76992</v>
      </c>
      <c r="G544" s="371">
        <v>-306.69</v>
      </c>
      <c r="H544" s="368">
        <v>-400</v>
      </c>
      <c r="I544" s="368" t="s">
        <v>10</v>
      </c>
      <c r="J544" s="379">
        <f t="shared" si="27"/>
        <v>-400</v>
      </c>
      <c r="K544" s="380" t="s">
        <v>350</v>
      </c>
      <c r="L544" s="381" t="s">
        <v>307</v>
      </c>
      <c r="M544" s="381" t="s">
        <v>259</v>
      </c>
      <c r="N544" s="381"/>
      <c r="O544" s="381" t="s">
        <v>308</v>
      </c>
      <c r="P544" s="381" t="s">
        <v>61</v>
      </c>
      <c r="Q544" s="381" t="s">
        <v>240</v>
      </c>
      <c r="R544" s="380" t="s">
        <v>302</v>
      </c>
      <c r="S544" s="368" t="s">
        <v>308</v>
      </c>
      <c r="T544" s="368" t="s">
        <v>61</v>
      </c>
      <c r="U544" s="368" t="s">
        <v>240</v>
      </c>
      <c r="V544" s="377" t="s">
        <v>302</v>
      </c>
    </row>
    <row r="545" spans="1:22" outlineLevel="1">
      <c r="A545" s="377" t="s">
        <v>219</v>
      </c>
      <c r="B545" s="368" t="s">
        <v>1765</v>
      </c>
      <c r="C545" s="378">
        <v>43708</v>
      </c>
      <c r="D545" s="377" t="s">
        <v>2066</v>
      </c>
      <c r="E545" s="369" t="s">
        <v>2064</v>
      </c>
      <c r="F545" s="370">
        <v>76992</v>
      </c>
      <c r="G545" s="371">
        <v>-153.34</v>
      </c>
      <c r="H545" s="368">
        <v>-200</v>
      </c>
      <c r="I545" s="368" t="s">
        <v>10</v>
      </c>
      <c r="J545" s="379">
        <f t="shared" si="27"/>
        <v>-200</v>
      </c>
      <c r="K545" s="380" t="s">
        <v>350</v>
      </c>
      <c r="L545" s="381" t="s">
        <v>307</v>
      </c>
      <c r="M545" s="381" t="s">
        <v>259</v>
      </c>
      <c r="N545" s="381"/>
      <c r="O545" s="381" t="s">
        <v>308</v>
      </c>
      <c r="P545" s="381" t="s">
        <v>61</v>
      </c>
      <c r="Q545" s="381" t="s">
        <v>240</v>
      </c>
      <c r="R545" s="380" t="s">
        <v>302</v>
      </c>
      <c r="S545" s="368" t="s">
        <v>308</v>
      </c>
      <c r="T545" s="368" t="s">
        <v>61</v>
      </c>
      <c r="U545" s="368" t="s">
        <v>240</v>
      </c>
      <c r="V545" s="377" t="s">
        <v>302</v>
      </c>
    </row>
    <row r="546" spans="1:22" outlineLevel="1">
      <c r="A546" s="377" t="s">
        <v>219</v>
      </c>
      <c r="B546" s="368" t="s">
        <v>1765</v>
      </c>
      <c r="C546" s="378">
        <v>43708</v>
      </c>
      <c r="D546" s="377" t="s">
        <v>2066</v>
      </c>
      <c r="E546" s="369" t="s">
        <v>2065</v>
      </c>
      <c r="F546" s="370">
        <v>76992</v>
      </c>
      <c r="G546" s="371">
        <v>-153.34</v>
      </c>
      <c r="H546" s="368">
        <v>-200</v>
      </c>
      <c r="I546" s="368" t="s">
        <v>10</v>
      </c>
      <c r="J546" s="379">
        <f t="shared" si="27"/>
        <v>-200</v>
      </c>
      <c r="K546" s="380" t="s">
        <v>350</v>
      </c>
      <c r="L546" s="381" t="s">
        <v>307</v>
      </c>
      <c r="M546" s="381" t="s">
        <v>259</v>
      </c>
      <c r="N546" s="381"/>
      <c r="O546" s="381" t="s">
        <v>308</v>
      </c>
      <c r="P546" s="381" t="s">
        <v>61</v>
      </c>
      <c r="Q546" s="381" t="s">
        <v>240</v>
      </c>
      <c r="R546" s="380" t="s">
        <v>302</v>
      </c>
      <c r="S546" s="368" t="s">
        <v>308</v>
      </c>
      <c r="T546" s="368" t="s">
        <v>61</v>
      </c>
      <c r="U546" s="368" t="s">
        <v>240</v>
      </c>
      <c r="V546" s="377" t="s">
        <v>302</v>
      </c>
    </row>
    <row r="547" spans="1:22" outlineLevel="1">
      <c r="A547" s="377" t="s">
        <v>219</v>
      </c>
      <c r="B547" s="368" t="s">
        <v>1765</v>
      </c>
      <c r="C547" s="378">
        <v>43708</v>
      </c>
      <c r="D547" s="377" t="s">
        <v>1766</v>
      </c>
      <c r="E547" s="369" t="s">
        <v>2067</v>
      </c>
      <c r="F547" s="370">
        <v>76983</v>
      </c>
      <c r="G547" s="371">
        <v>156.41</v>
      </c>
      <c r="H547" s="368">
        <v>204</v>
      </c>
      <c r="I547" s="368" t="s">
        <v>10</v>
      </c>
      <c r="J547" s="379">
        <f t="shared" si="27"/>
        <v>204</v>
      </c>
      <c r="K547" s="380" t="s">
        <v>306</v>
      </c>
      <c r="L547" s="381" t="s">
        <v>307</v>
      </c>
      <c r="M547" s="381" t="s">
        <v>259</v>
      </c>
      <c r="N547" s="381"/>
      <c r="O547" s="381" t="s">
        <v>308</v>
      </c>
      <c r="P547" s="381" t="s">
        <v>61</v>
      </c>
      <c r="Q547" s="381" t="s">
        <v>240</v>
      </c>
      <c r="R547" s="380" t="s">
        <v>302</v>
      </c>
      <c r="S547" s="368" t="s">
        <v>308</v>
      </c>
      <c r="T547" s="368" t="s">
        <v>61</v>
      </c>
      <c r="U547" s="368" t="s">
        <v>240</v>
      </c>
      <c r="V547" s="377" t="s">
        <v>302</v>
      </c>
    </row>
    <row r="548" spans="1:22" outlineLevel="1">
      <c r="A548" s="377" t="s">
        <v>219</v>
      </c>
      <c r="B548" s="368" t="s">
        <v>1765</v>
      </c>
      <c r="C548" s="378">
        <v>43708</v>
      </c>
      <c r="D548" s="377" t="s">
        <v>1766</v>
      </c>
      <c r="E548" s="369" t="s">
        <v>2068</v>
      </c>
      <c r="F548" s="370">
        <v>76983</v>
      </c>
      <c r="G548" s="371">
        <v>46</v>
      </c>
      <c r="H548" s="368">
        <v>60</v>
      </c>
      <c r="I548" s="368" t="s">
        <v>10</v>
      </c>
      <c r="J548" s="379">
        <f t="shared" si="27"/>
        <v>60</v>
      </c>
      <c r="K548" s="380" t="s">
        <v>306</v>
      </c>
      <c r="L548" s="381" t="s">
        <v>307</v>
      </c>
      <c r="M548" s="381" t="s">
        <v>259</v>
      </c>
      <c r="N548" s="381"/>
      <c r="O548" s="381" t="s">
        <v>308</v>
      </c>
      <c r="P548" s="381" t="s">
        <v>61</v>
      </c>
      <c r="Q548" s="381" t="s">
        <v>240</v>
      </c>
      <c r="R548" s="380" t="s">
        <v>302</v>
      </c>
      <c r="S548" s="368" t="s">
        <v>308</v>
      </c>
      <c r="T548" s="368" t="s">
        <v>61</v>
      </c>
      <c r="U548" s="368" t="s">
        <v>240</v>
      </c>
      <c r="V548" s="377" t="s">
        <v>302</v>
      </c>
    </row>
    <row r="549" spans="1:22" outlineLevel="1">
      <c r="A549" s="377" t="s">
        <v>219</v>
      </c>
      <c r="B549" s="368" t="s">
        <v>1765</v>
      </c>
      <c r="C549" s="378">
        <v>43708</v>
      </c>
      <c r="D549" s="377" t="s">
        <v>1766</v>
      </c>
      <c r="E549" s="369" t="s">
        <v>2069</v>
      </c>
      <c r="F549" s="370">
        <v>76983</v>
      </c>
      <c r="G549" s="371">
        <v>69.010000000000005</v>
      </c>
      <c r="H549" s="368">
        <v>90</v>
      </c>
      <c r="I549" s="368" t="s">
        <v>10</v>
      </c>
      <c r="J549" s="379">
        <f t="shared" si="27"/>
        <v>90</v>
      </c>
      <c r="K549" s="380" t="s">
        <v>306</v>
      </c>
      <c r="L549" s="381" t="s">
        <v>307</v>
      </c>
      <c r="M549" s="381" t="s">
        <v>259</v>
      </c>
      <c r="N549" s="381"/>
      <c r="O549" s="381" t="s">
        <v>308</v>
      </c>
      <c r="P549" s="381" t="s">
        <v>61</v>
      </c>
      <c r="Q549" s="381" t="s">
        <v>240</v>
      </c>
      <c r="R549" s="380" t="s">
        <v>302</v>
      </c>
      <c r="S549" s="368" t="s">
        <v>308</v>
      </c>
      <c r="T549" s="368" t="s">
        <v>61</v>
      </c>
      <c r="U549" s="368" t="s">
        <v>240</v>
      </c>
      <c r="V549" s="377" t="s">
        <v>302</v>
      </c>
    </row>
    <row r="550" spans="1:22" outlineLevel="1">
      <c r="A550" s="377" t="s">
        <v>219</v>
      </c>
      <c r="B550" s="368" t="s">
        <v>1765</v>
      </c>
      <c r="C550" s="378">
        <v>43708</v>
      </c>
      <c r="D550" s="377" t="s">
        <v>1766</v>
      </c>
      <c r="E550" s="369" t="s">
        <v>2070</v>
      </c>
      <c r="F550" s="370">
        <v>76983</v>
      </c>
      <c r="G550" s="371">
        <v>30.67</v>
      </c>
      <c r="H550" s="368">
        <v>40</v>
      </c>
      <c r="I550" s="368" t="s">
        <v>10</v>
      </c>
      <c r="J550" s="379">
        <f t="shared" si="27"/>
        <v>40</v>
      </c>
      <c r="K550" s="380" t="s">
        <v>306</v>
      </c>
      <c r="L550" s="381" t="s">
        <v>307</v>
      </c>
      <c r="M550" s="381" t="s">
        <v>259</v>
      </c>
      <c r="N550" s="381"/>
      <c r="O550" s="381" t="s">
        <v>308</v>
      </c>
      <c r="P550" s="381" t="s">
        <v>61</v>
      </c>
      <c r="Q550" s="381" t="s">
        <v>240</v>
      </c>
      <c r="R550" s="380" t="s">
        <v>302</v>
      </c>
      <c r="S550" s="368" t="s">
        <v>308</v>
      </c>
      <c r="T550" s="368" t="s">
        <v>61</v>
      </c>
      <c r="U550" s="368" t="s">
        <v>240</v>
      </c>
      <c r="V550" s="377" t="s">
        <v>302</v>
      </c>
    </row>
    <row r="551" spans="1:22" outlineLevel="1">
      <c r="A551" s="377" t="s">
        <v>219</v>
      </c>
      <c r="B551" s="368" t="s">
        <v>1765</v>
      </c>
      <c r="C551" s="378">
        <v>43708</v>
      </c>
      <c r="D551" s="377" t="s">
        <v>1766</v>
      </c>
      <c r="E551" s="369" t="s">
        <v>2071</v>
      </c>
      <c r="F551" s="370">
        <v>76983</v>
      </c>
      <c r="G551" s="371">
        <v>27.57</v>
      </c>
      <c r="H551" s="368">
        <v>35.96</v>
      </c>
      <c r="I551" s="368" t="s">
        <v>10</v>
      </c>
      <c r="J551" s="379">
        <f t="shared" si="27"/>
        <v>35.96</v>
      </c>
      <c r="K551" s="380" t="s">
        <v>306</v>
      </c>
      <c r="L551" s="381" t="s">
        <v>307</v>
      </c>
      <c r="M551" s="381" t="s">
        <v>259</v>
      </c>
      <c r="N551" s="381"/>
      <c r="O551" s="381" t="s">
        <v>308</v>
      </c>
      <c r="P551" s="381" t="s">
        <v>61</v>
      </c>
      <c r="Q551" s="381" t="s">
        <v>240</v>
      </c>
      <c r="R551" s="380" t="s">
        <v>302</v>
      </c>
      <c r="S551" s="368" t="s">
        <v>308</v>
      </c>
      <c r="T551" s="368" t="s">
        <v>61</v>
      </c>
      <c r="U551" s="368" t="s">
        <v>240</v>
      </c>
      <c r="V551" s="377" t="s">
        <v>302</v>
      </c>
    </row>
    <row r="552" spans="1:22" outlineLevel="1">
      <c r="A552" s="377" t="s">
        <v>219</v>
      </c>
      <c r="B552" s="368" t="s">
        <v>1765</v>
      </c>
      <c r="C552" s="378">
        <v>43708</v>
      </c>
      <c r="D552" s="377" t="s">
        <v>2066</v>
      </c>
      <c r="E552" s="369" t="s">
        <v>2067</v>
      </c>
      <c r="F552" s="370">
        <v>76992</v>
      </c>
      <c r="G552" s="371">
        <v>-156.41</v>
      </c>
      <c r="H552" s="368">
        <v>-204</v>
      </c>
      <c r="I552" s="368" t="s">
        <v>10</v>
      </c>
      <c r="J552" s="379">
        <f t="shared" si="27"/>
        <v>-204</v>
      </c>
      <c r="K552" s="380" t="s">
        <v>306</v>
      </c>
      <c r="L552" s="381" t="s">
        <v>307</v>
      </c>
      <c r="M552" s="381" t="s">
        <v>259</v>
      </c>
      <c r="N552" s="381"/>
      <c r="O552" s="381" t="s">
        <v>308</v>
      </c>
      <c r="P552" s="381" t="s">
        <v>61</v>
      </c>
      <c r="Q552" s="381" t="s">
        <v>240</v>
      </c>
      <c r="R552" s="380" t="s">
        <v>302</v>
      </c>
      <c r="S552" s="368" t="s">
        <v>308</v>
      </c>
      <c r="T552" s="368" t="s">
        <v>61</v>
      </c>
      <c r="U552" s="368" t="s">
        <v>240</v>
      </c>
      <c r="V552" s="377" t="s">
        <v>302</v>
      </c>
    </row>
    <row r="553" spans="1:22" outlineLevel="1">
      <c r="A553" s="377" t="s">
        <v>219</v>
      </c>
      <c r="B553" s="368" t="s">
        <v>1765</v>
      </c>
      <c r="C553" s="378">
        <v>43708</v>
      </c>
      <c r="D553" s="377" t="s">
        <v>2066</v>
      </c>
      <c r="E553" s="369" t="s">
        <v>2068</v>
      </c>
      <c r="F553" s="370">
        <v>76992</v>
      </c>
      <c r="G553" s="371">
        <v>-46</v>
      </c>
      <c r="H553" s="368">
        <v>-60</v>
      </c>
      <c r="I553" s="368" t="s">
        <v>10</v>
      </c>
      <c r="J553" s="379">
        <f t="shared" si="27"/>
        <v>-60</v>
      </c>
      <c r="K553" s="380" t="s">
        <v>306</v>
      </c>
      <c r="L553" s="381" t="s">
        <v>307</v>
      </c>
      <c r="M553" s="381" t="s">
        <v>259</v>
      </c>
      <c r="N553" s="381"/>
      <c r="O553" s="381" t="s">
        <v>308</v>
      </c>
      <c r="P553" s="381" t="s">
        <v>61</v>
      </c>
      <c r="Q553" s="381" t="s">
        <v>240</v>
      </c>
      <c r="R553" s="380" t="s">
        <v>302</v>
      </c>
      <c r="S553" s="368" t="s">
        <v>308</v>
      </c>
      <c r="T553" s="368" t="s">
        <v>61</v>
      </c>
      <c r="U553" s="368" t="s">
        <v>240</v>
      </c>
      <c r="V553" s="377" t="s">
        <v>302</v>
      </c>
    </row>
    <row r="554" spans="1:22" outlineLevel="1">
      <c r="A554" s="377" t="s">
        <v>219</v>
      </c>
      <c r="B554" s="368" t="s">
        <v>1765</v>
      </c>
      <c r="C554" s="378">
        <v>43708</v>
      </c>
      <c r="D554" s="377" t="s">
        <v>2066</v>
      </c>
      <c r="E554" s="369" t="s">
        <v>2069</v>
      </c>
      <c r="F554" s="370">
        <v>76992</v>
      </c>
      <c r="G554" s="371">
        <v>-69.010000000000005</v>
      </c>
      <c r="H554" s="368">
        <v>-90</v>
      </c>
      <c r="I554" s="368" t="s">
        <v>10</v>
      </c>
      <c r="J554" s="379">
        <f t="shared" si="27"/>
        <v>-90</v>
      </c>
      <c r="K554" s="380" t="s">
        <v>306</v>
      </c>
      <c r="L554" s="381" t="s">
        <v>307</v>
      </c>
      <c r="M554" s="381" t="s">
        <v>259</v>
      </c>
      <c r="N554" s="381"/>
      <c r="O554" s="381" t="s">
        <v>308</v>
      </c>
      <c r="P554" s="381" t="s">
        <v>61</v>
      </c>
      <c r="Q554" s="381" t="s">
        <v>240</v>
      </c>
      <c r="R554" s="380" t="s">
        <v>302</v>
      </c>
      <c r="S554" s="368" t="s">
        <v>308</v>
      </c>
      <c r="T554" s="368" t="s">
        <v>61</v>
      </c>
      <c r="U554" s="368" t="s">
        <v>240</v>
      </c>
      <c r="V554" s="377" t="s">
        <v>302</v>
      </c>
    </row>
    <row r="555" spans="1:22" outlineLevel="1">
      <c r="A555" s="377" t="s">
        <v>219</v>
      </c>
      <c r="B555" s="368" t="s">
        <v>1765</v>
      </c>
      <c r="C555" s="378">
        <v>43708</v>
      </c>
      <c r="D555" s="377" t="s">
        <v>2066</v>
      </c>
      <c r="E555" s="369" t="s">
        <v>2070</v>
      </c>
      <c r="F555" s="370">
        <v>76992</v>
      </c>
      <c r="G555" s="371">
        <v>-30.67</v>
      </c>
      <c r="H555" s="368">
        <v>-40</v>
      </c>
      <c r="I555" s="368" t="s">
        <v>10</v>
      </c>
      <c r="J555" s="379">
        <f t="shared" si="27"/>
        <v>-40</v>
      </c>
      <c r="K555" s="380" t="s">
        <v>306</v>
      </c>
      <c r="L555" s="381" t="s">
        <v>307</v>
      </c>
      <c r="M555" s="381" t="s">
        <v>259</v>
      </c>
      <c r="N555" s="381"/>
      <c r="O555" s="381" t="s">
        <v>308</v>
      </c>
      <c r="P555" s="381" t="s">
        <v>61</v>
      </c>
      <c r="Q555" s="381" t="s">
        <v>240</v>
      </c>
      <c r="R555" s="380" t="s">
        <v>302</v>
      </c>
      <c r="S555" s="368" t="s">
        <v>308</v>
      </c>
      <c r="T555" s="368" t="s">
        <v>61</v>
      </c>
      <c r="U555" s="368" t="s">
        <v>240</v>
      </c>
      <c r="V555" s="377" t="s">
        <v>302</v>
      </c>
    </row>
    <row r="556" spans="1:22" outlineLevel="1">
      <c r="A556" s="377" t="s">
        <v>219</v>
      </c>
      <c r="B556" s="368" t="s">
        <v>1765</v>
      </c>
      <c r="C556" s="378">
        <v>43708</v>
      </c>
      <c r="D556" s="377" t="s">
        <v>2066</v>
      </c>
      <c r="E556" s="369" t="s">
        <v>2071</v>
      </c>
      <c r="F556" s="370">
        <v>76992</v>
      </c>
      <c r="G556" s="371">
        <v>-27.57</v>
      </c>
      <c r="H556" s="368">
        <v>-35.96</v>
      </c>
      <c r="I556" s="368" t="s">
        <v>10</v>
      </c>
      <c r="J556" s="379">
        <f t="shared" si="27"/>
        <v>-35.96</v>
      </c>
      <c r="K556" s="380" t="s">
        <v>306</v>
      </c>
      <c r="L556" s="381" t="s">
        <v>307</v>
      </c>
      <c r="M556" s="381" t="s">
        <v>259</v>
      </c>
      <c r="N556" s="381"/>
      <c r="O556" s="381" t="s">
        <v>308</v>
      </c>
      <c r="P556" s="381" t="s">
        <v>61</v>
      </c>
      <c r="Q556" s="381" t="s">
        <v>240</v>
      </c>
      <c r="R556" s="380" t="s">
        <v>302</v>
      </c>
      <c r="S556" s="368" t="s">
        <v>308</v>
      </c>
      <c r="T556" s="368" t="s">
        <v>61</v>
      </c>
      <c r="U556" s="368" t="s">
        <v>240</v>
      </c>
      <c r="V556" s="377" t="s">
        <v>302</v>
      </c>
    </row>
    <row r="557" spans="1:22">
      <c r="A557" s="456" t="s">
        <v>301</v>
      </c>
      <c r="B557" s="456"/>
      <c r="C557" s="456"/>
      <c r="D557" s="456"/>
      <c r="E557" s="457"/>
      <c r="F557" s="458"/>
      <c r="G557" s="459">
        <f>SUM(G525:G556)</f>
        <v>49.100000000000271</v>
      </c>
      <c r="H557" s="460">
        <f>SUM(H525:H556)</f>
        <v>59.999999999999979</v>
      </c>
      <c r="I557" s="456"/>
      <c r="J557" s="460">
        <f>SUM(J525:J556)</f>
        <v>59.999999999999979</v>
      </c>
      <c r="K557" s="456"/>
      <c r="L557" s="456"/>
      <c r="M557" s="456"/>
      <c r="N557" s="456"/>
      <c r="O557" s="456"/>
      <c r="P557" s="456"/>
      <c r="Q557" s="456"/>
      <c r="R557" s="456"/>
      <c r="S557" s="368"/>
      <c r="T557" s="368"/>
      <c r="U557" s="368"/>
      <c r="V557" s="368"/>
    </row>
    <row r="558" spans="1:22" outlineLevel="1">
      <c r="A558" s="377" t="s">
        <v>221</v>
      </c>
      <c r="B558" s="368" t="s">
        <v>1765</v>
      </c>
      <c r="C558" s="378">
        <v>43708</v>
      </c>
      <c r="D558" s="377" t="s">
        <v>2066</v>
      </c>
      <c r="E558" s="369" t="s">
        <v>2056</v>
      </c>
      <c r="F558" s="370">
        <v>76992</v>
      </c>
      <c r="G558" s="371">
        <v>153.34</v>
      </c>
      <c r="H558" s="368">
        <v>200</v>
      </c>
      <c r="I558" s="368" t="s">
        <v>10</v>
      </c>
      <c r="J558" s="379">
        <f t="shared" ref="J558:J619" si="28">H558</f>
        <v>200</v>
      </c>
      <c r="K558" s="380" t="s">
        <v>350</v>
      </c>
      <c r="L558" s="381" t="s">
        <v>307</v>
      </c>
      <c r="M558" s="381" t="s">
        <v>259</v>
      </c>
      <c r="N558" s="381"/>
      <c r="O558" s="381" t="s">
        <v>308</v>
      </c>
      <c r="P558" s="381" t="s">
        <v>61</v>
      </c>
      <c r="Q558" s="381" t="s">
        <v>240</v>
      </c>
      <c r="R558" s="380" t="s">
        <v>302</v>
      </c>
      <c r="S558" s="368" t="s">
        <v>308</v>
      </c>
      <c r="T558" s="368" t="s">
        <v>61</v>
      </c>
      <c r="U558" s="368" t="s">
        <v>240</v>
      </c>
      <c r="V558" s="377" t="s">
        <v>302</v>
      </c>
    </row>
    <row r="559" spans="1:22" outlineLevel="1">
      <c r="A559" s="377" t="s">
        <v>221</v>
      </c>
      <c r="B559" s="368" t="s">
        <v>1765</v>
      </c>
      <c r="C559" s="378">
        <v>43708</v>
      </c>
      <c r="D559" s="377" t="s">
        <v>2066</v>
      </c>
      <c r="E559" s="369" t="s">
        <v>2057</v>
      </c>
      <c r="F559" s="370">
        <v>76992</v>
      </c>
      <c r="G559" s="371">
        <v>383.36</v>
      </c>
      <c r="H559" s="368">
        <v>500</v>
      </c>
      <c r="I559" s="368" t="s">
        <v>10</v>
      </c>
      <c r="J559" s="379">
        <f t="shared" si="28"/>
        <v>500</v>
      </c>
      <c r="K559" s="380" t="s">
        <v>350</v>
      </c>
      <c r="L559" s="381" t="s">
        <v>307</v>
      </c>
      <c r="M559" s="381" t="s">
        <v>259</v>
      </c>
      <c r="N559" s="381"/>
      <c r="O559" s="381" t="s">
        <v>308</v>
      </c>
      <c r="P559" s="381" t="s">
        <v>61</v>
      </c>
      <c r="Q559" s="381" t="s">
        <v>240</v>
      </c>
      <c r="R559" s="380" t="s">
        <v>302</v>
      </c>
      <c r="S559" s="368" t="s">
        <v>308</v>
      </c>
      <c r="T559" s="368" t="s">
        <v>61</v>
      </c>
      <c r="U559" s="368" t="s">
        <v>240</v>
      </c>
      <c r="V559" s="377" t="s">
        <v>302</v>
      </c>
    </row>
    <row r="560" spans="1:22" outlineLevel="1">
      <c r="A560" s="377" t="s">
        <v>221</v>
      </c>
      <c r="B560" s="368" t="s">
        <v>1765</v>
      </c>
      <c r="C560" s="378">
        <v>43708</v>
      </c>
      <c r="D560" s="377" t="s">
        <v>2066</v>
      </c>
      <c r="E560" s="369" t="s">
        <v>2058</v>
      </c>
      <c r="F560" s="370">
        <v>76992</v>
      </c>
      <c r="G560" s="371">
        <v>306.69</v>
      </c>
      <c r="H560" s="368">
        <v>400</v>
      </c>
      <c r="I560" s="368" t="s">
        <v>10</v>
      </c>
      <c r="J560" s="379">
        <f t="shared" si="28"/>
        <v>400</v>
      </c>
      <c r="K560" s="380" t="s">
        <v>350</v>
      </c>
      <c r="L560" s="381" t="s">
        <v>307</v>
      </c>
      <c r="M560" s="381" t="s">
        <v>259</v>
      </c>
      <c r="N560" s="381"/>
      <c r="O560" s="381" t="s">
        <v>308</v>
      </c>
      <c r="P560" s="381" t="s">
        <v>61</v>
      </c>
      <c r="Q560" s="381" t="s">
        <v>240</v>
      </c>
      <c r="R560" s="380" t="s">
        <v>302</v>
      </c>
      <c r="S560" s="368" t="s">
        <v>308</v>
      </c>
      <c r="T560" s="368" t="s">
        <v>61</v>
      </c>
      <c r="U560" s="368" t="s">
        <v>240</v>
      </c>
      <c r="V560" s="377" t="s">
        <v>302</v>
      </c>
    </row>
    <row r="561" spans="1:22" outlineLevel="1">
      <c r="A561" s="377" t="s">
        <v>221</v>
      </c>
      <c r="B561" s="368" t="s">
        <v>1765</v>
      </c>
      <c r="C561" s="378">
        <v>43708</v>
      </c>
      <c r="D561" s="377" t="s">
        <v>2066</v>
      </c>
      <c r="E561" s="369" t="s">
        <v>2059</v>
      </c>
      <c r="F561" s="370">
        <v>76992</v>
      </c>
      <c r="G561" s="371">
        <v>306.69</v>
      </c>
      <c r="H561" s="368">
        <v>400</v>
      </c>
      <c r="I561" s="368" t="s">
        <v>10</v>
      </c>
      <c r="J561" s="379">
        <f t="shared" si="28"/>
        <v>400</v>
      </c>
      <c r="K561" s="380" t="s">
        <v>350</v>
      </c>
      <c r="L561" s="381" t="s">
        <v>307</v>
      </c>
      <c r="M561" s="381" t="s">
        <v>259</v>
      </c>
      <c r="N561" s="381"/>
      <c r="O561" s="381" t="s">
        <v>308</v>
      </c>
      <c r="P561" s="381" t="s">
        <v>61</v>
      </c>
      <c r="Q561" s="381" t="s">
        <v>240</v>
      </c>
      <c r="R561" s="380" t="s">
        <v>302</v>
      </c>
      <c r="S561" s="368" t="s">
        <v>308</v>
      </c>
      <c r="T561" s="368" t="s">
        <v>61</v>
      </c>
      <c r="U561" s="368" t="s">
        <v>240</v>
      </c>
      <c r="V561" s="377" t="s">
        <v>302</v>
      </c>
    </row>
    <row r="562" spans="1:22" outlineLevel="1">
      <c r="A562" s="377" t="s">
        <v>221</v>
      </c>
      <c r="B562" s="368" t="s">
        <v>1765</v>
      </c>
      <c r="C562" s="378">
        <v>43708</v>
      </c>
      <c r="D562" s="377" t="s">
        <v>2066</v>
      </c>
      <c r="E562" s="369" t="s">
        <v>2060</v>
      </c>
      <c r="F562" s="370">
        <v>76992</v>
      </c>
      <c r="G562" s="371">
        <v>153.34</v>
      </c>
      <c r="H562" s="368">
        <v>200</v>
      </c>
      <c r="I562" s="368" t="s">
        <v>10</v>
      </c>
      <c r="J562" s="379">
        <f t="shared" si="28"/>
        <v>200</v>
      </c>
      <c r="K562" s="380" t="s">
        <v>350</v>
      </c>
      <c r="L562" s="381" t="s">
        <v>307</v>
      </c>
      <c r="M562" s="381" t="s">
        <v>259</v>
      </c>
      <c r="N562" s="381"/>
      <c r="O562" s="381" t="s">
        <v>308</v>
      </c>
      <c r="P562" s="381" t="s">
        <v>61</v>
      </c>
      <c r="Q562" s="381" t="s">
        <v>240</v>
      </c>
      <c r="R562" s="380" t="s">
        <v>302</v>
      </c>
      <c r="S562" s="368" t="s">
        <v>308</v>
      </c>
      <c r="T562" s="368" t="s">
        <v>61</v>
      </c>
      <c r="U562" s="368" t="s">
        <v>240</v>
      </c>
      <c r="V562" s="377" t="s">
        <v>302</v>
      </c>
    </row>
    <row r="563" spans="1:22" outlineLevel="1">
      <c r="A563" s="377" t="s">
        <v>221</v>
      </c>
      <c r="B563" s="368" t="s">
        <v>1765</v>
      </c>
      <c r="C563" s="378">
        <v>43708</v>
      </c>
      <c r="D563" s="377" t="s">
        <v>2066</v>
      </c>
      <c r="E563" s="369" t="s">
        <v>2061</v>
      </c>
      <c r="F563" s="370">
        <v>76992</v>
      </c>
      <c r="G563" s="371">
        <v>383.36</v>
      </c>
      <c r="H563" s="368">
        <v>500</v>
      </c>
      <c r="I563" s="368" t="s">
        <v>10</v>
      </c>
      <c r="J563" s="379">
        <f t="shared" si="28"/>
        <v>500</v>
      </c>
      <c r="K563" s="380" t="s">
        <v>350</v>
      </c>
      <c r="L563" s="381" t="s">
        <v>307</v>
      </c>
      <c r="M563" s="381" t="s">
        <v>259</v>
      </c>
      <c r="N563" s="381"/>
      <c r="O563" s="381" t="s">
        <v>308</v>
      </c>
      <c r="P563" s="381" t="s">
        <v>61</v>
      </c>
      <c r="Q563" s="381" t="s">
        <v>240</v>
      </c>
      <c r="R563" s="380" t="s">
        <v>302</v>
      </c>
      <c r="S563" s="368" t="s">
        <v>308</v>
      </c>
      <c r="T563" s="368" t="s">
        <v>61</v>
      </c>
      <c r="U563" s="368" t="s">
        <v>240</v>
      </c>
      <c r="V563" s="377" t="s">
        <v>302</v>
      </c>
    </row>
    <row r="564" spans="1:22" outlineLevel="1">
      <c r="A564" s="377" t="s">
        <v>221</v>
      </c>
      <c r="B564" s="368" t="s">
        <v>1765</v>
      </c>
      <c r="C564" s="378">
        <v>43708</v>
      </c>
      <c r="D564" s="377" t="s">
        <v>2066</v>
      </c>
      <c r="E564" s="369" t="s">
        <v>2062</v>
      </c>
      <c r="F564" s="370">
        <v>76992</v>
      </c>
      <c r="G564" s="371">
        <v>306.69</v>
      </c>
      <c r="H564" s="368">
        <v>400</v>
      </c>
      <c r="I564" s="368" t="s">
        <v>10</v>
      </c>
      <c r="J564" s="379">
        <f t="shared" si="28"/>
        <v>400</v>
      </c>
      <c r="K564" s="380" t="s">
        <v>350</v>
      </c>
      <c r="L564" s="381" t="s">
        <v>307</v>
      </c>
      <c r="M564" s="381" t="s">
        <v>259</v>
      </c>
      <c r="N564" s="381"/>
      <c r="O564" s="381" t="s">
        <v>308</v>
      </c>
      <c r="P564" s="381" t="s">
        <v>61</v>
      </c>
      <c r="Q564" s="381" t="s">
        <v>240</v>
      </c>
      <c r="R564" s="380" t="s">
        <v>302</v>
      </c>
      <c r="S564" s="368" t="s">
        <v>308</v>
      </c>
      <c r="T564" s="368" t="s">
        <v>61</v>
      </c>
      <c r="U564" s="368" t="s">
        <v>240</v>
      </c>
      <c r="V564" s="377" t="s">
        <v>302</v>
      </c>
    </row>
    <row r="565" spans="1:22" outlineLevel="1">
      <c r="A565" s="377" t="s">
        <v>221</v>
      </c>
      <c r="B565" s="368" t="s">
        <v>1765</v>
      </c>
      <c r="C565" s="378">
        <v>43708</v>
      </c>
      <c r="D565" s="377" t="s">
        <v>2066</v>
      </c>
      <c r="E565" s="369" t="s">
        <v>2063</v>
      </c>
      <c r="F565" s="370">
        <v>76992</v>
      </c>
      <c r="G565" s="371">
        <v>306.69</v>
      </c>
      <c r="H565" s="368">
        <v>400</v>
      </c>
      <c r="I565" s="368" t="s">
        <v>10</v>
      </c>
      <c r="J565" s="379">
        <f t="shared" si="28"/>
        <v>400</v>
      </c>
      <c r="K565" s="380" t="s">
        <v>350</v>
      </c>
      <c r="L565" s="381" t="s">
        <v>307</v>
      </c>
      <c r="M565" s="381" t="s">
        <v>259</v>
      </c>
      <c r="N565" s="381"/>
      <c r="O565" s="381" t="s">
        <v>308</v>
      </c>
      <c r="P565" s="381" t="s">
        <v>61</v>
      </c>
      <c r="Q565" s="381" t="s">
        <v>240</v>
      </c>
      <c r="R565" s="380" t="s">
        <v>302</v>
      </c>
      <c r="S565" s="368" t="s">
        <v>308</v>
      </c>
      <c r="T565" s="368" t="s">
        <v>61</v>
      </c>
      <c r="U565" s="368" t="s">
        <v>240</v>
      </c>
      <c r="V565" s="377" t="s">
        <v>302</v>
      </c>
    </row>
    <row r="566" spans="1:22" outlineLevel="1">
      <c r="A566" s="377" t="s">
        <v>221</v>
      </c>
      <c r="B566" s="368" t="s">
        <v>1765</v>
      </c>
      <c r="C566" s="378">
        <v>43708</v>
      </c>
      <c r="D566" s="377" t="s">
        <v>2066</v>
      </c>
      <c r="E566" s="369" t="s">
        <v>2064</v>
      </c>
      <c r="F566" s="370">
        <v>76992</v>
      </c>
      <c r="G566" s="371">
        <v>153.34</v>
      </c>
      <c r="H566" s="368">
        <v>200</v>
      </c>
      <c r="I566" s="368" t="s">
        <v>10</v>
      </c>
      <c r="J566" s="379">
        <f t="shared" si="28"/>
        <v>200</v>
      </c>
      <c r="K566" s="380" t="s">
        <v>350</v>
      </c>
      <c r="L566" s="381" t="s">
        <v>307</v>
      </c>
      <c r="M566" s="381" t="s">
        <v>259</v>
      </c>
      <c r="N566" s="381"/>
      <c r="O566" s="381" t="s">
        <v>308</v>
      </c>
      <c r="P566" s="381" t="s">
        <v>61</v>
      </c>
      <c r="Q566" s="381" t="s">
        <v>240</v>
      </c>
      <c r="R566" s="380" t="s">
        <v>302</v>
      </c>
      <c r="S566" s="368" t="s">
        <v>308</v>
      </c>
      <c r="T566" s="368" t="s">
        <v>61</v>
      </c>
      <c r="U566" s="368" t="s">
        <v>240</v>
      </c>
      <c r="V566" s="377" t="s">
        <v>302</v>
      </c>
    </row>
    <row r="567" spans="1:22" outlineLevel="1">
      <c r="A567" s="377" t="s">
        <v>221</v>
      </c>
      <c r="B567" s="368" t="s">
        <v>1765</v>
      </c>
      <c r="C567" s="378">
        <v>43708</v>
      </c>
      <c r="D567" s="377" t="s">
        <v>2066</v>
      </c>
      <c r="E567" s="369" t="s">
        <v>2065</v>
      </c>
      <c r="F567" s="370">
        <v>76992</v>
      </c>
      <c r="G567" s="371">
        <v>153.34</v>
      </c>
      <c r="H567" s="368">
        <v>200</v>
      </c>
      <c r="I567" s="368" t="s">
        <v>10</v>
      </c>
      <c r="J567" s="379">
        <f t="shared" si="28"/>
        <v>200</v>
      </c>
      <c r="K567" s="380" t="s">
        <v>350</v>
      </c>
      <c r="L567" s="381" t="s">
        <v>307</v>
      </c>
      <c r="M567" s="381" t="s">
        <v>259</v>
      </c>
      <c r="N567" s="381"/>
      <c r="O567" s="381" t="s">
        <v>308</v>
      </c>
      <c r="P567" s="381" t="s">
        <v>61</v>
      </c>
      <c r="Q567" s="381" t="s">
        <v>240</v>
      </c>
      <c r="R567" s="380" t="s">
        <v>302</v>
      </c>
      <c r="S567" s="368" t="s">
        <v>308</v>
      </c>
      <c r="T567" s="368" t="s">
        <v>61</v>
      </c>
      <c r="U567" s="368" t="s">
        <v>240</v>
      </c>
      <c r="V567" s="377" t="s">
        <v>302</v>
      </c>
    </row>
    <row r="568" spans="1:22" outlineLevel="1">
      <c r="A568" s="377" t="s">
        <v>221</v>
      </c>
      <c r="B568" s="368" t="s">
        <v>1765</v>
      </c>
      <c r="C568" s="378">
        <v>43708</v>
      </c>
      <c r="D568" s="377" t="s">
        <v>2066</v>
      </c>
      <c r="E568" s="369" t="s">
        <v>2067</v>
      </c>
      <c r="F568" s="370">
        <v>76992</v>
      </c>
      <c r="G568" s="371">
        <v>156.41</v>
      </c>
      <c r="H568" s="368">
        <v>204</v>
      </c>
      <c r="I568" s="368" t="s">
        <v>10</v>
      </c>
      <c r="J568" s="379">
        <f t="shared" si="28"/>
        <v>204</v>
      </c>
      <c r="K568" s="380" t="s">
        <v>306</v>
      </c>
      <c r="L568" s="381" t="s">
        <v>307</v>
      </c>
      <c r="M568" s="381" t="s">
        <v>259</v>
      </c>
      <c r="N568" s="381"/>
      <c r="O568" s="381" t="s">
        <v>308</v>
      </c>
      <c r="P568" s="381" t="s">
        <v>61</v>
      </c>
      <c r="Q568" s="381" t="s">
        <v>240</v>
      </c>
      <c r="R568" s="380" t="s">
        <v>302</v>
      </c>
      <c r="S568" s="368" t="s">
        <v>308</v>
      </c>
      <c r="T568" s="368" t="s">
        <v>61</v>
      </c>
      <c r="U568" s="368" t="s">
        <v>240</v>
      </c>
      <c r="V568" s="377" t="s">
        <v>302</v>
      </c>
    </row>
    <row r="569" spans="1:22" outlineLevel="1">
      <c r="A569" s="377" t="s">
        <v>221</v>
      </c>
      <c r="B569" s="368" t="s">
        <v>1765</v>
      </c>
      <c r="C569" s="378">
        <v>43708</v>
      </c>
      <c r="D569" s="377" t="s">
        <v>2066</v>
      </c>
      <c r="E569" s="369" t="s">
        <v>2068</v>
      </c>
      <c r="F569" s="370">
        <v>76992</v>
      </c>
      <c r="G569" s="371">
        <v>46</v>
      </c>
      <c r="H569" s="368">
        <v>60</v>
      </c>
      <c r="I569" s="368" t="s">
        <v>10</v>
      </c>
      <c r="J569" s="379">
        <f t="shared" si="28"/>
        <v>60</v>
      </c>
      <c r="K569" s="380" t="s">
        <v>306</v>
      </c>
      <c r="L569" s="381" t="s">
        <v>307</v>
      </c>
      <c r="M569" s="381" t="s">
        <v>259</v>
      </c>
      <c r="N569" s="381"/>
      <c r="O569" s="381" t="s">
        <v>308</v>
      </c>
      <c r="P569" s="381" t="s">
        <v>61</v>
      </c>
      <c r="Q569" s="381" t="s">
        <v>240</v>
      </c>
      <c r="R569" s="380" t="s">
        <v>302</v>
      </c>
      <c r="S569" s="368" t="s">
        <v>308</v>
      </c>
      <c r="T569" s="368" t="s">
        <v>61</v>
      </c>
      <c r="U569" s="368" t="s">
        <v>240</v>
      </c>
      <c r="V569" s="377" t="s">
        <v>302</v>
      </c>
    </row>
    <row r="570" spans="1:22" outlineLevel="1">
      <c r="A570" s="377" t="s">
        <v>221</v>
      </c>
      <c r="B570" s="368" t="s">
        <v>1765</v>
      </c>
      <c r="C570" s="378">
        <v>43708</v>
      </c>
      <c r="D570" s="377" t="s">
        <v>2066</v>
      </c>
      <c r="E570" s="369" t="s">
        <v>2069</v>
      </c>
      <c r="F570" s="370">
        <v>76992</v>
      </c>
      <c r="G570" s="371">
        <v>69.010000000000005</v>
      </c>
      <c r="H570" s="368">
        <v>90</v>
      </c>
      <c r="I570" s="368" t="s">
        <v>10</v>
      </c>
      <c r="J570" s="379">
        <f t="shared" si="28"/>
        <v>90</v>
      </c>
      <c r="K570" s="380" t="s">
        <v>306</v>
      </c>
      <c r="L570" s="381" t="s">
        <v>307</v>
      </c>
      <c r="M570" s="381" t="s">
        <v>259</v>
      </c>
      <c r="N570" s="381"/>
      <c r="O570" s="381" t="s">
        <v>308</v>
      </c>
      <c r="P570" s="381" t="s">
        <v>61</v>
      </c>
      <c r="Q570" s="381" t="s">
        <v>240</v>
      </c>
      <c r="R570" s="380" t="s">
        <v>302</v>
      </c>
      <c r="S570" s="368" t="s">
        <v>308</v>
      </c>
      <c r="T570" s="368" t="s">
        <v>61</v>
      </c>
      <c r="U570" s="368" t="s">
        <v>240</v>
      </c>
      <c r="V570" s="377" t="s">
        <v>302</v>
      </c>
    </row>
    <row r="571" spans="1:22" outlineLevel="1">
      <c r="A571" s="377" t="s">
        <v>221</v>
      </c>
      <c r="B571" s="368" t="s">
        <v>1765</v>
      </c>
      <c r="C571" s="378">
        <v>43708</v>
      </c>
      <c r="D571" s="377" t="s">
        <v>2066</v>
      </c>
      <c r="E571" s="369" t="s">
        <v>2070</v>
      </c>
      <c r="F571" s="370">
        <v>76992</v>
      </c>
      <c r="G571" s="371">
        <v>30.67</v>
      </c>
      <c r="H571" s="368">
        <v>40</v>
      </c>
      <c r="I571" s="368" t="s">
        <v>10</v>
      </c>
      <c r="J571" s="379">
        <f t="shared" si="28"/>
        <v>40</v>
      </c>
      <c r="K571" s="380" t="s">
        <v>306</v>
      </c>
      <c r="L571" s="381" t="s">
        <v>307</v>
      </c>
      <c r="M571" s="381" t="s">
        <v>259</v>
      </c>
      <c r="N571" s="381"/>
      <c r="O571" s="381" t="s">
        <v>308</v>
      </c>
      <c r="P571" s="381" t="s">
        <v>61</v>
      </c>
      <c r="Q571" s="381" t="s">
        <v>240</v>
      </c>
      <c r="R571" s="380" t="s">
        <v>302</v>
      </c>
      <c r="S571" s="368" t="s">
        <v>308</v>
      </c>
      <c r="T571" s="368" t="s">
        <v>61</v>
      </c>
      <c r="U571" s="368" t="s">
        <v>240</v>
      </c>
      <c r="V571" s="377" t="s">
        <v>302</v>
      </c>
    </row>
    <row r="572" spans="1:22" outlineLevel="1">
      <c r="A572" s="377" t="s">
        <v>221</v>
      </c>
      <c r="B572" s="368" t="s">
        <v>1765</v>
      </c>
      <c r="C572" s="378">
        <v>43708</v>
      </c>
      <c r="D572" s="377" t="s">
        <v>2066</v>
      </c>
      <c r="E572" s="369" t="s">
        <v>2071</v>
      </c>
      <c r="F572" s="370">
        <v>76992</v>
      </c>
      <c r="G572" s="371">
        <v>27.57</v>
      </c>
      <c r="H572" s="368">
        <v>35.96</v>
      </c>
      <c r="I572" s="368" t="s">
        <v>10</v>
      </c>
      <c r="J572" s="379">
        <f t="shared" si="28"/>
        <v>35.96</v>
      </c>
      <c r="K572" s="380" t="s">
        <v>306</v>
      </c>
      <c r="L572" s="381" t="s">
        <v>307</v>
      </c>
      <c r="M572" s="381" t="s">
        <v>259</v>
      </c>
      <c r="N572" s="381"/>
      <c r="O572" s="381" t="s">
        <v>308</v>
      </c>
      <c r="P572" s="381" t="s">
        <v>61</v>
      </c>
      <c r="Q572" s="381" t="s">
        <v>240</v>
      </c>
      <c r="R572" s="380" t="s">
        <v>302</v>
      </c>
      <c r="S572" s="368" t="s">
        <v>308</v>
      </c>
      <c r="T572" s="368" t="s">
        <v>61</v>
      </c>
      <c r="U572" s="368" t="s">
        <v>240</v>
      </c>
      <c r="V572" s="377" t="s">
        <v>302</v>
      </c>
    </row>
    <row r="573" spans="1:22" outlineLevel="1">
      <c r="A573" s="377" t="s">
        <v>221</v>
      </c>
      <c r="B573" s="368" t="s">
        <v>1505</v>
      </c>
      <c r="C573" s="378">
        <v>43657</v>
      </c>
      <c r="D573" s="377" t="s">
        <v>1520</v>
      </c>
      <c r="E573" s="369" t="s">
        <v>1674</v>
      </c>
      <c r="F573" s="370">
        <v>77262</v>
      </c>
      <c r="G573" s="371">
        <v>201.2</v>
      </c>
      <c r="H573" s="368">
        <v>250</v>
      </c>
      <c r="I573" s="368" t="s">
        <v>10</v>
      </c>
      <c r="J573" s="379">
        <f t="shared" si="28"/>
        <v>250</v>
      </c>
      <c r="K573" s="380" t="s">
        <v>350</v>
      </c>
      <c r="L573" s="381" t="s">
        <v>307</v>
      </c>
      <c r="M573" s="381" t="s">
        <v>259</v>
      </c>
      <c r="N573" s="381"/>
      <c r="O573" s="381" t="s">
        <v>351</v>
      </c>
      <c r="P573" s="381" t="s">
        <v>61</v>
      </c>
      <c r="Q573" s="381" t="s">
        <v>240</v>
      </c>
      <c r="R573" s="380" t="s">
        <v>302</v>
      </c>
      <c r="S573" s="368" t="s">
        <v>351</v>
      </c>
      <c r="T573" s="368" t="s">
        <v>61</v>
      </c>
      <c r="U573" s="368" t="s">
        <v>240</v>
      </c>
      <c r="V573" s="377" t="s">
        <v>302</v>
      </c>
    </row>
    <row r="574" spans="1:22" outlineLevel="1">
      <c r="A574" s="377" t="s">
        <v>221</v>
      </c>
      <c r="B574" s="368" t="s">
        <v>1505</v>
      </c>
      <c r="C574" s="378">
        <v>43657</v>
      </c>
      <c r="D574" s="377" t="s">
        <v>1520</v>
      </c>
      <c r="E574" s="369" t="s">
        <v>1675</v>
      </c>
      <c r="F574" s="370">
        <v>77262</v>
      </c>
      <c r="G574" s="371">
        <v>152.91</v>
      </c>
      <c r="H574" s="368">
        <v>190</v>
      </c>
      <c r="I574" s="368" t="s">
        <v>10</v>
      </c>
      <c r="J574" s="379">
        <f t="shared" si="28"/>
        <v>190</v>
      </c>
      <c r="K574" s="380" t="s">
        <v>350</v>
      </c>
      <c r="L574" s="381" t="s">
        <v>307</v>
      </c>
      <c r="M574" s="381" t="s">
        <v>259</v>
      </c>
      <c r="N574" s="381"/>
      <c r="O574" s="381" t="s">
        <v>351</v>
      </c>
      <c r="P574" s="381" t="s">
        <v>61</v>
      </c>
      <c r="Q574" s="381" t="s">
        <v>240</v>
      </c>
      <c r="R574" s="380" t="s">
        <v>302</v>
      </c>
      <c r="S574" s="368" t="s">
        <v>351</v>
      </c>
      <c r="T574" s="368" t="s">
        <v>61</v>
      </c>
      <c r="U574" s="368" t="s">
        <v>240</v>
      </c>
      <c r="V574" s="377" t="s">
        <v>302</v>
      </c>
    </row>
    <row r="575" spans="1:22" outlineLevel="1">
      <c r="A575" s="377" t="s">
        <v>221</v>
      </c>
      <c r="B575" s="368" t="s">
        <v>1505</v>
      </c>
      <c r="C575" s="378">
        <v>43657</v>
      </c>
      <c r="D575" s="377" t="s">
        <v>1520</v>
      </c>
      <c r="E575" s="369" t="s">
        <v>1676</v>
      </c>
      <c r="F575" s="370">
        <v>77262</v>
      </c>
      <c r="G575" s="371">
        <v>120.72</v>
      </c>
      <c r="H575" s="368">
        <v>150</v>
      </c>
      <c r="I575" s="368" t="s">
        <v>10</v>
      </c>
      <c r="J575" s="379">
        <f t="shared" si="28"/>
        <v>150</v>
      </c>
      <c r="K575" s="380" t="s">
        <v>350</v>
      </c>
      <c r="L575" s="381" t="s">
        <v>307</v>
      </c>
      <c r="M575" s="381" t="s">
        <v>259</v>
      </c>
      <c r="N575" s="381"/>
      <c r="O575" s="381" t="s">
        <v>351</v>
      </c>
      <c r="P575" s="381" t="s">
        <v>61</v>
      </c>
      <c r="Q575" s="381" t="s">
        <v>240</v>
      </c>
      <c r="R575" s="380" t="s">
        <v>302</v>
      </c>
      <c r="S575" s="368" t="s">
        <v>351</v>
      </c>
      <c r="T575" s="368" t="s">
        <v>61</v>
      </c>
      <c r="U575" s="368" t="s">
        <v>240</v>
      </c>
      <c r="V575" s="377" t="s">
        <v>302</v>
      </c>
    </row>
    <row r="576" spans="1:22" outlineLevel="1">
      <c r="A576" s="377" t="s">
        <v>221</v>
      </c>
      <c r="B576" s="368" t="s">
        <v>1505</v>
      </c>
      <c r="C576" s="378">
        <v>43657</v>
      </c>
      <c r="D576" s="377" t="s">
        <v>1520</v>
      </c>
      <c r="E576" s="369" t="s">
        <v>1677</v>
      </c>
      <c r="F576" s="370">
        <v>77262</v>
      </c>
      <c r="G576" s="371">
        <v>321.92</v>
      </c>
      <c r="H576" s="368">
        <v>400</v>
      </c>
      <c r="I576" s="368" t="s">
        <v>10</v>
      </c>
      <c r="J576" s="379">
        <f t="shared" si="28"/>
        <v>400</v>
      </c>
      <c r="K576" s="380" t="s">
        <v>350</v>
      </c>
      <c r="L576" s="381" t="s">
        <v>307</v>
      </c>
      <c r="M576" s="381" t="s">
        <v>259</v>
      </c>
      <c r="N576" s="381"/>
      <c r="O576" s="381" t="s">
        <v>351</v>
      </c>
      <c r="P576" s="381" t="s">
        <v>61</v>
      </c>
      <c r="Q576" s="381" t="s">
        <v>240</v>
      </c>
      <c r="R576" s="380" t="s">
        <v>302</v>
      </c>
      <c r="S576" s="368" t="s">
        <v>351</v>
      </c>
      <c r="T576" s="368" t="s">
        <v>61</v>
      </c>
      <c r="U576" s="368" t="s">
        <v>240</v>
      </c>
      <c r="V576" s="377" t="s">
        <v>302</v>
      </c>
    </row>
    <row r="577" spans="1:22" outlineLevel="1">
      <c r="A577" s="377" t="s">
        <v>221</v>
      </c>
      <c r="B577" s="368" t="s">
        <v>1505</v>
      </c>
      <c r="C577" s="378">
        <v>43657</v>
      </c>
      <c r="D577" s="377" t="s">
        <v>1520</v>
      </c>
      <c r="E577" s="369" t="s">
        <v>1678</v>
      </c>
      <c r="F577" s="370">
        <v>77262</v>
      </c>
      <c r="G577" s="371">
        <v>160.96</v>
      </c>
      <c r="H577" s="368">
        <v>200</v>
      </c>
      <c r="I577" s="368" t="s">
        <v>10</v>
      </c>
      <c r="J577" s="379">
        <f t="shared" si="28"/>
        <v>200</v>
      </c>
      <c r="K577" s="380" t="s">
        <v>350</v>
      </c>
      <c r="L577" s="381" t="s">
        <v>307</v>
      </c>
      <c r="M577" s="381" t="s">
        <v>259</v>
      </c>
      <c r="N577" s="381"/>
      <c r="O577" s="381" t="s">
        <v>351</v>
      </c>
      <c r="P577" s="381" t="s">
        <v>61</v>
      </c>
      <c r="Q577" s="381" t="s">
        <v>240</v>
      </c>
      <c r="R577" s="380" t="s">
        <v>302</v>
      </c>
      <c r="S577" s="368" t="s">
        <v>351</v>
      </c>
      <c r="T577" s="368" t="s">
        <v>61</v>
      </c>
      <c r="U577" s="368" t="s">
        <v>240</v>
      </c>
      <c r="V577" s="377" t="s">
        <v>302</v>
      </c>
    </row>
    <row r="578" spans="1:22" outlineLevel="1">
      <c r="A578" s="377" t="s">
        <v>221</v>
      </c>
      <c r="B578" s="368" t="s">
        <v>1505</v>
      </c>
      <c r="C578" s="378">
        <v>43657</v>
      </c>
      <c r="D578" s="377" t="s">
        <v>1520</v>
      </c>
      <c r="E578" s="369" t="s">
        <v>1679</v>
      </c>
      <c r="F578" s="370">
        <v>77262</v>
      </c>
      <c r="G578" s="371">
        <v>160.96</v>
      </c>
      <c r="H578" s="368">
        <v>200</v>
      </c>
      <c r="I578" s="368" t="s">
        <v>10</v>
      </c>
      <c r="J578" s="379">
        <f t="shared" si="28"/>
        <v>200</v>
      </c>
      <c r="K578" s="380" t="s">
        <v>350</v>
      </c>
      <c r="L578" s="381" t="s">
        <v>307</v>
      </c>
      <c r="M578" s="381" t="s">
        <v>259</v>
      </c>
      <c r="N578" s="381"/>
      <c r="O578" s="381" t="s">
        <v>351</v>
      </c>
      <c r="P578" s="381" t="s">
        <v>61</v>
      </c>
      <c r="Q578" s="381" t="s">
        <v>240</v>
      </c>
      <c r="R578" s="380" t="s">
        <v>302</v>
      </c>
      <c r="S578" s="368" t="s">
        <v>351</v>
      </c>
      <c r="T578" s="368" t="s">
        <v>61</v>
      </c>
      <c r="U578" s="368" t="s">
        <v>240</v>
      </c>
      <c r="V578" s="377" t="s">
        <v>302</v>
      </c>
    </row>
    <row r="579" spans="1:22" outlineLevel="1">
      <c r="A579" s="377" t="s">
        <v>221</v>
      </c>
      <c r="B579" s="368" t="s">
        <v>1505</v>
      </c>
      <c r="C579" s="378">
        <v>43657</v>
      </c>
      <c r="D579" s="377" t="s">
        <v>1520</v>
      </c>
      <c r="E579" s="369" t="s">
        <v>1680</v>
      </c>
      <c r="F579" s="370">
        <v>77262</v>
      </c>
      <c r="G579" s="371">
        <v>283.02</v>
      </c>
      <c r="H579" s="368">
        <v>351.67</v>
      </c>
      <c r="I579" s="368" t="s">
        <v>10</v>
      </c>
      <c r="J579" s="379">
        <f t="shared" si="28"/>
        <v>351.67</v>
      </c>
      <c r="K579" s="380" t="s">
        <v>350</v>
      </c>
      <c r="L579" s="381" t="s">
        <v>307</v>
      </c>
      <c r="M579" s="381" t="s">
        <v>259</v>
      </c>
      <c r="N579" s="381"/>
      <c r="O579" s="381" t="s">
        <v>351</v>
      </c>
      <c r="P579" s="381" t="s">
        <v>61</v>
      </c>
      <c r="Q579" s="381" t="s">
        <v>240</v>
      </c>
      <c r="R579" s="380" t="s">
        <v>302</v>
      </c>
      <c r="S579" s="368" t="s">
        <v>351</v>
      </c>
      <c r="T579" s="368" t="s">
        <v>61</v>
      </c>
      <c r="U579" s="368" t="s">
        <v>240</v>
      </c>
      <c r="V579" s="377" t="s">
        <v>302</v>
      </c>
    </row>
    <row r="580" spans="1:22" outlineLevel="1">
      <c r="A580" s="377" t="s">
        <v>221</v>
      </c>
      <c r="B580" s="368" t="s">
        <v>1505</v>
      </c>
      <c r="C580" s="378">
        <v>43657</v>
      </c>
      <c r="D580" s="377" t="s">
        <v>1520</v>
      </c>
      <c r="E580" s="369" t="s">
        <v>1681</v>
      </c>
      <c r="F580" s="370">
        <v>77262</v>
      </c>
      <c r="G580" s="371">
        <v>510.24</v>
      </c>
      <c r="H580" s="368">
        <v>634</v>
      </c>
      <c r="I580" s="368" t="s">
        <v>10</v>
      </c>
      <c r="J580" s="379">
        <f t="shared" si="28"/>
        <v>634</v>
      </c>
      <c r="K580" s="380" t="s">
        <v>350</v>
      </c>
      <c r="L580" s="381" t="s">
        <v>307</v>
      </c>
      <c r="M580" s="381" t="s">
        <v>259</v>
      </c>
      <c r="N580" s="381"/>
      <c r="O580" s="381" t="s">
        <v>351</v>
      </c>
      <c r="P580" s="381" t="s">
        <v>61</v>
      </c>
      <c r="Q580" s="381" t="s">
        <v>240</v>
      </c>
      <c r="R580" s="380" t="s">
        <v>302</v>
      </c>
      <c r="S580" s="368" t="s">
        <v>351</v>
      </c>
      <c r="T580" s="368" t="s">
        <v>61</v>
      </c>
      <c r="U580" s="368" t="s">
        <v>240</v>
      </c>
      <c r="V580" s="377" t="s">
        <v>302</v>
      </c>
    </row>
    <row r="581" spans="1:22" outlineLevel="1">
      <c r="A581" s="377" t="s">
        <v>221</v>
      </c>
      <c r="B581" s="368" t="s">
        <v>1505</v>
      </c>
      <c r="C581" s="378">
        <v>43657</v>
      </c>
      <c r="D581" s="377" t="s">
        <v>1520</v>
      </c>
      <c r="E581" s="369" t="s">
        <v>1682</v>
      </c>
      <c r="F581" s="370">
        <v>77262</v>
      </c>
      <c r="G581" s="371">
        <v>510.24</v>
      </c>
      <c r="H581" s="368">
        <v>634</v>
      </c>
      <c r="I581" s="368" t="s">
        <v>10</v>
      </c>
      <c r="J581" s="379">
        <f t="shared" si="28"/>
        <v>634</v>
      </c>
      <c r="K581" s="380" t="s">
        <v>350</v>
      </c>
      <c r="L581" s="381" t="s">
        <v>307</v>
      </c>
      <c r="M581" s="381" t="s">
        <v>259</v>
      </c>
      <c r="N581" s="381"/>
      <c r="O581" s="381" t="s">
        <v>351</v>
      </c>
      <c r="P581" s="381" t="s">
        <v>61</v>
      </c>
      <c r="Q581" s="381" t="s">
        <v>240</v>
      </c>
      <c r="R581" s="380" t="s">
        <v>302</v>
      </c>
      <c r="S581" s="368" t="s">
        <v>351</v>
      </c>
      <c r="T581" s="368" t="s">
        <v>61</v>
      </c>
      <c r="U581" s="368" t="s">
        <v>240</v>
      </c>
      <c r="V581" s="377" t="s">
        <v>302</v>
      </c>
    </row>
    <row r="582" spans="1:22" outlineLevel="1">
      <c r="A582" s="377" t="s">
        <v>221</v>
      </c>
      <c r="B582" s="368" t="s">
        <v>1505</v>
      </c>
      <c r="C582" s="378">
        <v>43657</v>
      </c>
      <c r="D582" s="377" t="s">
        <v>1520</v>
      </c>
      <c r="E582" s="369" t="s">
        <v>1683</v>
      </c>
      <c r="F582" s="370">
        <v>77262</v>
      </c>
      <c r="G582" s="371">
        <v>201.2</v>
      </c>
      <c r="H582" s="368">
        <v>250</v>
      </c>
      <c r="I582" s="368" t="s">
        <v>10</v>
      </c>
      <c r="J582" s="379">
        <f t="shared" si="28"/>
        <v>250</v>
      </c>
      <c r="K582" s="380" t="s">
        <v>350</v>
      </c>
      <c r="L582" s="381" t="s">
        <v>307</v>
      </c>
      <c r="M582" s="381" t="s">
        <v>259</v>
      </c>
      <c r="N582" s="381"/>
      <c r="O582" s="381" t="s">
        <v>351</v>
      </c>
      <c r="P582" s="381" t="s">
        <v>61</v>
      </c>
      <c r="Q582" s="381" t="s">
        <v>240</v>
      </c>
      <c r="R582" s="380" t="s">
        <v>302</v>
      </c>
      <c r="S582" s="368" t="s">
        <v>351</v>
      </c>
      <c r="T582" s="368" t="s">
        <v>61</v>
      </c>
      <c r="U582" s="368" t="s">
        <v>240</v>
      </c>
      <c r="V582" s="377" t="s">
        <v>302</v>
      </c>
    </row>
    <row r="583" spans="1:22" outlineLevel="1">
      <c r="A583" s="377" t="s">
        <v>221</v>
      </c>
      <c r="B583" s="368" t="s">
        <v>1505</v>
      </c>
      <c r="C583" s="378">
        <v>43657</v>
      </c>
      <c r="D583" s="377" t="s">
        <v>1520</v>
      </c>
      <c r="E583" s="369" t="s">
        <v>1684</v>
      </c>
      <c r="F583" s="370">
        <v>77262</v>
      </c>
      <c r="G583" s="371">
        <v>152.91</v>
      </c>
      <c r="H583" s="368">
        <v>190</v>
      </c>
      <c r="I583" s="368" t="s">
        <v>10</v>
      </c>
      <c r="J583" s="379">
        <f t="shared" si="28"/>
        <v>190</v>
      </c>
      <c r="K583" s="380" t="s">
        <v>350</v>
      </c>
      <c r="L583" s="381" t="s">
        <v>307</v>
      </c>
      <c r="M583" s="381" t="s">
        <v>259</v>
      </c>
      <c r="N583" s="381"/>
      <c r="O583" s="381" t="s">
        <v>351</v>
      </c>
      <c r="P583" s="381" t="s">
        <v>61</v>
      </c>
      <c r="Q583" s="381" t="s">
        <v>240</v>
      </c>
      <c r="R583" s="380" t="s">
        <v>302</v>
      </c>
      <c r="S583" s="368" t="s">
        <v>351</v>
      </c>
      <c r="T583" s="368" t="s">
        <v>61</v>
      </c>
      <c r="U583" s="368" t="s">
        <v>240</v>
      </c>
      <c r="V583" s="377" t="s">
        <v>302</v>
      </c>
    </row>
    <row r="584" spans="1:22" outlineLevel="1">
      <c r="A584" s="377" t="s">
        <v>221</v>
      </c>
      <c r="B584" s="368" t="s">
        <v>1505</v>
      </c>
      <c r="C584" s="378">
        <v>43657</v>
      </c>
      <c r="D584" s="377" t="s">
        <v>1520</v>
      </c>
      <c r="E584" s="369" t="s">
        <v>1685</v>
      </c>
      <c r="F584" s="370">
        <v>77262</v>
      </c>
      <c r="G584" s="371">
        <v>120.72</v>
      </c>
      <c r="H584" s="368">
        <v>150</v>
      </c>
      <c r="I584" s="368" t="s">
        <v>10</v>
      </c>
      <c r="J584" s="379">
        <f t="shared" si="28"/>
        <v>150</v>
      </c>
      <c r="K584" s="380" t="s">
        <v>350</v>
      </c>
      <c r="L584" s="381" t="s">
        <v>307</v>
      </c>
      <c r="M584" s="381" t="s">
        <v>259</v>
      </c>
      <c r="N584" s="381"/>
      <c r="O584" s="381" t="s">
        <v>351</v>
      </c>
      <c r="P584" s="381" t="s">
        <v>61</v>
      </c>
      <c r="Q584" s="381" t="s">
        <v>240</v>
      </c>
      <c r="R584" s="380" t="s">
        <v>302</v>
      </c>
      <c r="S584" s="368" t="s">
        <v>351</v>
      </c>
      <c r="T584" s="368" t="s">
        <v>61</v>
      </c>
      <c r="U584" s="368" t="s">
        <v>240</v>
      </c>
      <c r="V584" s="377" t="s">
        <v>302</v>
      </c>
    </row>
    <row r="585" spans="1:22" outlineLevel="1">
      <c r="A585" s="377" t="s">
        <v>221</v>
      </c>
      <c r="B585" s="368" t="s">
        <v>1505</v>
      </c>
      <c r="C585" s="378">
        <v>43657</v>
      </c>
      <c r="D585" s="377" t="s">
        <v>1520</v>
      </c>
      <c r="E585" s="369" t="s">
        <v>1686</v>
      </c>
      <c r="F585" s="370">
        <v>77262</v>
      </c>
      <c r="G585" s="371">
        <v>321.92</v>
      </c>
      <c r="H585" s="368">
        <v>400</v>
      </c>
      <c r="I585" s="368" t="s">
        <v>10</v>
      </c>
      <c r="J585" s="379">
        <f t="shared" si="28"/>
        <v>400</v>
      </c>
      <c r="K585" s="380" t="s">
        <v>350</v>
      </c>
      <c r="L585" s="381" t="s">
        <v>307</v>
      </c>
      <c r="M585" s="381" t="s">
        <v>259</v>
      </c>
      <c r="N585" s="381"/>
      <c r="O585" s="381" t="s">
        <v>351</v>
      </c>
      <c r="P585" s="381" t="s">
        <v>61</v>
      </c>
      <c r="Q585" s="381" t="s">
        <v>240</v>
      </c>
      <c r="R585" s="380" t="s">
        <v>302</v>
      </c>
      <c r="S585" s="368" t="s">
        <v>351</v>
      </c>
      <c r="T585" s="368" t="s">
        <v>61</v>
      </c>
      <c r="U585" s="368" t="s">
        <v>240</v>
      </c>
      <c r="V585" s="377" t="s">
        <v>302</v>
      </c>
    </row>
    <row r="586" spans="1:22" outlineLevel="1">
      <c r="A586" s="377" t="s">
        <v>221</v>
      </c>
      <c r="B586" s="368" t="s">
        <v>1505</v>
      </c>
      <c r="C586" s="378">
        <v>43657</v>
      </c>
      <c r="D586" s="377" t="s">
        <v>1520</v>
      </c>
      <c r="E586" s="369" t="s">
        <v>1687</v>
      </c>
      <c r="F586" s="370">
        <v>77262</v>
      </c>
      <c r="G586" s="371">
        <v>160.96</v>
      </c>
      <c r="H586" s="368">
        <v>200</v>
      </c>
      <c r="I586" s="368" t="s">
        <v>10</v>
      </c>
      <c r="J586" s="379">
        <f t="shared" si="28"/>
        <v>200</v>
      </c>
      <c r="K586" s="380" t="s">
        <v>350</v>
      </c>
      <c r="L586" s="381" t="s">
        <v>307</v>
      </c>
      <c r="M586" s="381" t="s">
        <v>259</v>
      </c>
      <c r="N586" s="381"/>
      <c r="O586" s="381" t="s">
        <v>351</v>
      </c>
      <c r="P586" s="381" t="s">
        <v>61</v>
      </c>
      <c r="Q586" s="381" t="s">
        <v>240</v>
      </c>
      <c r="R586" s="380" t="s">
        <v>302</v>
      </c>
      <c r="S586" s="368" t="s">
        <v>351</v>
      </c>
      <c r="T586" s="368" t="s">
        <v>61</v>
      </c>
      <c r="U586" s="368" t="s">
        <v>240</v>
      </c>
      <c r="V586" s="377" t="s">
        <v>302</v>
      </c>
    </row>
    <row r="587" spans="1:22" outlineLevel="1">
      <c r="A587" s="377" t="s">
        <v>221</v>
      </c>
      <c r="B587" s="368" t="s">
        <v>1505</v>
      </c>
      <c r="C587" s="378">
        <v>43657</v>
      </c>
      <c r="D587" s="377" t="s">
        <v>1520</v>
      </c>
      <c r="E587" s="369" t="s">
        <v>1688</v>
      </c>
      <c r="F587" s="370">
        <v>77262</v>
      </c>
      <c r="G587" s="371">
        <v>160.96</v>
      </c>
      <c r="H587" s="368">
        <v>200</v>
      </c>
      <c r="I587" s="368" t="s">
        <v>10</v>
      </c>
      <c r="J587" s="379">
        <f t="shared" si="28"/>
        <v>200</v>
      </c>
      <c r="K587" s="380" t="s">
        <v>350</v>
      </c>
      <c r="L587" s="381" t="s">
        <v>307</v>
      </c>
      <c r="M587" s="381" t="s">
        <v>259</v>
      </c>
      <c r="N587" s="381"/>
      <c r="O587" s="381" t="s">
        <v>351</v>
      </c>
      <c r="P587" s="381" t="s">
        <v>61</v>
      </c>
      <c r="Q587" s="381" t="s">
        <v>240</v>
      </c>
      <c r="R587" s="380" t="s">
        <v>302</v>
      </c>
      <c r="S587" s="368" t="s">
        <v>351</v>
      </c>
      <c r="T587" s="368" t="s">
        <v>61</v>
      </c>
      <c r="U587" s="368" t="s">
        <v>240</v>
      </c>
      <c r="V587" s="377" t="s">
        <v>302</v>
      </c>
    </row>
    <row r="588" spans="1:22" outlineLevel="1">
      <c r="A588" s="377" t="s">
        <v>221</v>
      </c>
      <c r="B588" s="368" t="s">
        <v>1505</v>
      </c>
      <c r="C588" s="378">
        <v>43657</v>
      </c>
      <c r="D588" s="377" t="s">
        <v>1520</v>
      </c>
      <c r="E588" s="369" t="s">
        <v>1689</v>
      </c>
      <c r="F588" s="370">
        <v>77262</v>
      </c>
      <c r="G588" s="371">
        <v>17.38</v>
      </c>
      <c r="H588" s="368">
        <v>21.6</v>
      </c>
      <c r="I588" s="368" t="s">
        <v>10</v>
      </c>
      <c r="J588" s="379">
        <f t="shared" si="28"/>
        <v>21.6</v>
      </c>
      <c r="K588" s="380" t="s">
        <v>350</v>
      </c>
      <c r="L588" s="381" t="s">
        <v>307</v>
      </c>
      <c r="M588" s="381" t="s">
        <v>259</v>
      </c>
      <c r="N588" s="381"/>
      <c r="O588" s="381" t="s">
        <v>351</v>
      </c>
      <c r="P588" s="381" t="s">
        <v>61</v>
      </c>
      <c r="Q588" s="381" t="s">
        <v>240</v>
      </c>
      <c r="R588" s="380" t="s">
        <v>302</v>
      </c>
      <c r="S588" s="368" t="s">
        <v>351</v>
      </c>
      <c r="T588" s="368" t="s">
        <v>61</v>
      </c>
      <c r="U588" s="368" t="s">
        <v>240</v>
      </c>
      <c r="V588" s="377" t="s">
        <v>302</v>
      </c>
    </row>
    <row r="589" spans="1:22" outlineLevel="1">
      <c r="A589" s="377" t="s">
        <v>221</v>
      </c>
      <c r="B589" s="368" t="s">
        <v>1505</v>
      </c>
      <c r="C589" s="378">
        <v>43657</v>
      </c>
      <c r="D589" s="377" t="s">
        <v>1520</v>
      </c>
      <c r="E589" s="369" t="s">
        <v>1690</v>
      </c>
      <c r="F589" s="370">
        <v>77262</v>
      </c>
      <c r="G589" s="371">
        <v>72.430000000000007</v>
      </c>
      <c r="H589" s="368">
        <v>90</v>
      </c>
      <c r="I589" s="368" t="s">
        <v>10</v>
      </c>
      <c r="J589" s="379">
        <f t="shared" si="28"/>
        <v>90</v>
      </c>
      <c r="K589" s="380" t="s">
        <v>350</v>
      </c>
      <c r="L589" s="381" t="s">
        <v>307</v>
      </c>
      <c r="M589" s="381" t="s">
        <v>259</v>
      </c>
      <c r="N589" s="381"/>
      <c r="O589" s="381" t="s">
        <v>351</v>
      </c>
      <c r="P589" s="381" t="s">
        <v>61</v>
      </c>
      <c r="Q589" s="381" t="s">
        <v>240</v>
      </c>
      <c r="R589" s="380" t="s">
        <v>302</v>
      </c>
      <c r="S589" s="368" t="s">
        <v>351</v>
      </c>
      <c r="T589" s="368" t="s">
        <v>61</v>
      </c>
      <c r="U589" s="368" t="s">
        <v>240</v>
      </c>
      <c r="V589" s="377" t="s">
        <v>302</v>
      </c>
    </row>
    <row r="590" spans="1:22" outlineLevel="1">
      <c r="A590" s="377" t="s">
        <v>221</v>
      </c>
      <c r="B590" s="368" t="s">
        <v>1505</v>
      </c>
      <c r="C590" s="378">
        <v>43657</v>
      </c>
      <c r="D590" s="377" t="s">
        <v>1520</v>
      </c>
      <c r="E590" s="369" t="s">
        <v>1691</v>
      </c>
      <c r="F590" s="370">
        <v>77262</v>
      </c>
      <c r="G590" s="371">
        <v>64.38</v>
      </c>
      <c r="H590" s="368">
        <v>80</v>
      </c>
      <c r="I590" s="368" t="s">
        <v>10</v>
      </c>
      <c r="J590" s="379">
        <f t="shared" si="28"/>
        <v>80</v>
      </c>
      <c r="K590" s="380" t="s">
        <v>350</v>
      </c>
      <c r="L590" s="381" t="s">
        <v>307</v>
      </c>
      <c r="M590" s="381" t="s">
        <v>259</v>
      </c>
      <c r="N590" s="381"/>
      <c r="O590" s="381" t="s">
        <v>351</v>
      </c>
      <c r="P590" s="381" t="s">
        <v>61</v>
      </c>
      <c r="Q590" s="381" t="s">
        <v>240</v>
      </c>
      <c r="R590" s="380" t="s">
        <v>302</v>
      </c>
      <c r="S590" s="368" t="s">
        <v>351</v>
      </c>
      <c r="T590" s="368" t="s">
        <v>61</v>
      </c>
      <c r="U590" s="368" t="s">
        <v>240</v>
      </c>
      <c r="V590" s="377" t="s">
        <v>302</v>
      </c>
    </row>
    <row r="591" spans="1:22" outlineLevel="1">
      <c r="A591" s="377" t="s">
        <v>221</v>
      </c>
      <c r="B591" s="368" t="s">
        <v>1505</v>
      </c>
      <c r="C591" s="378">
        <v>43657</v>
      </c>
      <c r="D591" s="377" t="s">
        <v>1520</v>
      </c>
      <c r="E591" s="369" t="s">
        <v>1692</v>
      </c>
      <c r="F591" s="370">
        <v>77262</v>
      </c>
      <c r="G591" s="371">
        <v>24.14</v>
      </c>
      <c r="H591" s="368">
        <v>30</v>
      </c>
      <c r="I591" s="368" t="s">
        <v>10</v>
      </c>
      <c r="J591" s="379">
        <f t="shared" si="28"/>
        <v>30</v>
      </c>
      <c r="K591" s="380" t="s">
        <v>350</v>
      </c>
      <c r="L591" s="381" t="s">
        <v>307</v>
      </c>
      <c r="M591" s="381" t="s">
        <v>259</v>
      </c>
      <c r="N591" s="381"/>
      <c r="O591" s="381" t="s">
        <v>351</v>
      </c>
      <c r="P591" s="381" t="s">
        <v>61</v>
      </c>
      <c r="Q591" s="381" t="s">
        <v>240</v>
      </c>
      <c r="R591" s="380" t="s">
        <v>302</v>
      </c>
      <c r="S591" s="368" t="s">
        <v>351</v>
      </c>
      <c r="T591" s="368" t="s">
        <v>61</v>
      </c>
      <c r="U591" s="368" t="s">
        <v>240</v>
      </c>
      <c r="V591" s="377" t="s">
        <v>302</v>
      </c>
    </row>
    <row r="592" spans="1:22" outlineLevel="1">
      <c r="A592" s="377" t="s">
        <v>221</v>
      </c>
      <c r="B592" s="368" t="s">
        <v>1505</v>
      </c>
      <c r="C592" s="378">
        <v>43657</v>
      </c>
      <c r="D592" s="377" t="s">
        <v>1520</v>
      </c>
      <c r="E592" s="369" t="s">
        <v>1693</v>
      </c>
      <c r="F592" s="370">
        <v>77262</v>
      </c>
      <c r="G592" s="371">
        <v>24.14</v>
      </c>
      <c r="H592" s="368">
        <v>30</v>
      </c>
      <c r="I592" s="368" t="s">
        <v>10</v>
      </c>
      <c r="J592" s="379">
        <f t="shared" si="28"/>
        <v>30</v>
      </c>
      <c r="K592" s="380" t="s">
        <v>350</v>
      </c>
      <c r="L592" s="381" t="s">
        <v>307</v>
      </c>
      <c r="M592" s="381" t="s">
        <v>259</v>
      </c>
      <c r="N592" s="381"/>
      <c r="O592" s="381" t="s">
        <v>351</v>
      </c>
      <c r="P592" s="381" t="s">
        <v>61</v>
      </c>
      <c r="Q592" s="381" t="s">
        <v>240</v>
      </c>
      <c r="R592" s="380" t="s">
        <v>302</v>
      </c>
      <c r="S592" s="368" t="s">
        <v>351</v>
      </c>
      <c r="T592" s="368" t="s">
        <v>61</v>
      </c>
      <c r="U592" s="368" t="s">
        <v>240</v>
      </c>
      <c r="V592" s="377" t="s">
        <v>302</v>
      </c>
    </row>
    <row r="593" spans="1:22" outlineLevel="1">
      <c r="A593" s="377" t="s">
        <v>221</v>
      </c>
      <c r="B593" s="368" t="s">
        <v>1505</v>
      </c>
      <c r="C593" s="378">
        <v>43657</v>
      </c>
      <c r="D593" s="377" t="s">
        <v>1520</v>
      </c>
      <c r="E593" s="369" t="s">
        <v>1694</v>
      </c>
      <c r="F593" s="370">
        <v>77262</v>
      </c>
      <c r="G593" s="371">
        <v>72.430000000000007</v>
      </c>
      <c r="H593" s="368">
        <v>90</v>
      </c>
      <c r="I593" s="368" t="s">
        <v>10</v>
      </c>
      <c r="J593" s="379">
        <f t="shared" si="28"/>
        <v>90</v>
      </c>
      <c r="K593" s="380" t="s">
        <v>350</v>
      </c>
      <c r="L593" s="381" t="s">
        <v>307</v>
      </c>
      <c r="M593" s="381" t="s">
        <v>259</v>
      </c>
      <c r="N593" s="381"/>
      <c r="O593" s="381" t="s">
        <v>351</v>
      </c>
      <c r="P593" s="381" t="s">
        <v>61</v>
      </c>
      <c r="Q593" s="381" t="s">
        <v>240</v>
      </c>
      <c r="R593" s="380" t="s">
        <v>302</v>
      </c>
      <c r="S593" s="368" t="s">
        <v>351</v>
      </c>
      <c r="T593" s="368" t="s">
        <v>61</v>
      </c>
      <c r="U593" s="368" t="s">
        <v>240</v>
      </c>
      <c r="V593" s="377" t="s">
        <v>302</v>
      </c>
    </row>
    <row r="594" spans="1:22" outlineLevel="1">
      <c r="A594" s="377" t="s">
        <v>221</v>
      </c>
      <c r="B594" s="368" t="s">
        <v>1505</v>
      </c>
      <c r="C594" s="378">
        <v>43738</v>
      </c>
      <c r="D594" s="377" t="s">
        <v>1506</v>
      </c>
      <c r="E594" s="369" t="s">
        <v>1695</v>
      </c>
      <c r="F594" s="370">
        <v>77224</v>
      </c>
      <c r="G594" s="371">
        <v>38.659999999999997</v>
      </c>
      <c r="H594" s="368">
        <v>50.42</v>
      </c>
      <c r="I594" s="368" t="s">
        <v>10</v>
      </c>
      <c r="J594" s="379">
        <f t="shared" si="28"/>
        <v>50.42</v>
      </c>
      <c r="K594" s="380" t="s">
        <v>350</v>
      </c>
      <c r="L594" s="381" t="s">
        <v>307</v>
      </c>
      <c r="M594" s="381" t="s">
        <v>259</v>
      </c>
      <c r="N594" s="381"/>
      <c r="O594" s="381" t="s">
        <v>308</v>
      </c>
      <c r="P594" s="381" t="s">
        <v>61</v>
      </c>
      <c r="Q594" s="381" t="s">
        <v>240</v>
      </c>
      <c r="R594" s="380" t="s">
        <v>302</v>
      </c>
      <c r="S594" s="368" t="s">
        <v>308</v>
      </c>
      <c r="T594" s="368" t="s">
        <v>61</v>
      </c>
      <c r="U594" s="368" t="s">
        <v>240</v>
      </c>
      <c r="V594" s="377" t="s">
        <v>302</v>
      </c>
    </row>
    <row r="595" spans="1:22" outlineLevel="1">
      <c r="A595" s="377" t="s">
        <v>221</v>
      </c>
      <c r="B595" s="368" t="s">
        <v>1505</v>
      </c>
      <c r="C595" s="378">
        <v>43738</v>
      </c>
      <c r="D595" s="377" t="s">
        <v>1506</v>
      </c>
      <c r="E595" s="369" t="s">
        <v>1696</v>
      </c>
      <c r="F595" s="370">
        <v>77224</v>
      </c>
      <c r="G595" s="371">
        <v>6.19</v>
      </c>
      <c r="H595" s="368">
        <v>8.07</v>
      </c>
      <c r="I595" s="368" t="s">
        <v>10</v>
      </c>
      <c r="J595" s="379">
        <f t="shared" si="28"/>
        <v>8.07</v>
      </c>
      <c r="K595" s="380" t="s">
        <v>350</v>
      </c>
      <c r="L595" s="381" t="s">
        <v>307</v>
      </c>
      <c r="M595" s="381" t="s">
        <v>259</v>
      </c>
      <c r="N595" s="381"/>
      <c r="O595" s="381" t="s">
        <v>308</v>
      </c>
      <c r="P595" s="381" t="s">
        <v>61</v>
      </c>
      <c r="Q595" s="381" t="s">
        <v>240</v>
      </c>
      <c r="R595" s="380" t="s">
        <v>302</v>
      </c>
      <c r="S595" s="368" t="s">
        <v>308</v>
      </c>
      <c r="T595" s="368" t="s">
        <v>61</v>
      </c>
      <c r="U595" s="368" t="s">
        <v>240</v>
      </c>
      <c r="V595" s="377" t="s">
        <v>302</v>
      </c>
    </row>
    <row r="596" spans="1:22" outlineLevel="1">
      <c r="A596" s="377" t="s">
        <v>221</v>
      </c>
      <c r="B596" s="368" t="s">
        <v>1505</v>
      </c>
      <c r="C596" s="378">
        <v>43738</v>
      </c>
      <c r="D596" s="377" t="s">
        <v>1506</v>
      </c>
      <c r="E596" s="369" t="s">
        <v>1697</v>
      </c>
      <c r="F596" s="370">
        <v>77224</v>
      </c>
      <c r="G596" s="371">
        <v>383.36</v>
      </c>
      <c r="H596" s="368">
        <v>500</v>
      </c>
      <c r="I596" s="368" t="s">
        <v>10</v>
      </c>
      <c r="J596" s="379">
        <f t="shared" si="28"/>
        <v>500</v>
      </c>
      <c r="K596" s="380" t="s">
        <v>350</v>
      </c>
      <c r="L596" s="381" t="s">
        <v>307</v>
      </c>
      <c r="M596" s="381" t="s">
        <v>259</v>
      </c>
      <c r="N596" s="381"/>
      <c r="O596" s="381" t="s">
        <v>308</v>
      </c>
      <c r="P596" s="381" t="s">
        <v>61</v>
      </c>
      <c r="Q596" s="381" t="s">
        <v>240</v>
      </c>
      <c r="R596" s="380" t="s">
        <v>302</v>
      </c>
      <c r="S596" s="368" t="s">
        <v>308</v>
      </c>
      <c r="T596" s="368" t="s">
        <v>61</v>
      </c>
      <c r="U596" s="368" t="s">
        <v>240</v>
      </c>
      <c r="V596" s="377" t="s">
        <v>302</v>
      </c>
    </row>
    <row r="597" spans="1:22" outlineLevel="1">
      <c r="A597" s="377" t="s">
        <v>221</v>
      </c>
      <c r="B597" s="368" t="s">
        <v>1505</v>
      </c>
      <c r="C597" s="378">
        <v>43738</v>
      </c>
      <c r="D597" s="377" t="s">
        <v>1506</v>
      </c>
      <c r="E597" s="369" t="s">
        <v>1698</v>
      </c>
      <c r="F597" s="370">
        <v>77224</v>
      </c>
      <c r="G597" s="371">
        <v>306.69</v>
      </c>
      <c r="H597" s="368">
        <v>400</v>
      </c>
      <c r="I597" s="368" t="s">
        <v>10</v>
      </c>
      <c r="J597" s="379">
        <f t="shared" si="28"/>
        <v>400</v>
      </c>
      <c r="K597" s="380" t="s">
        <v>350</v>
      </c>
      <c r="L597" s="381" t="s">
        <v>307</v>
      </c>
      <c r="M597" s="381" t="s">
        <v>259</v>
      </c>
      <c r="N597" s="381"/>
      <c r="O597" s="381" t="s">
        <v>308</v>
      </c>
      <c r="P597" s="381" t="s">
        <v>61</v>
      </c>
      <c r="Q597" s="381" t="s">
        <v>240</v>
      </c>
      <c r="R597" s="380" t="s">
        <v>302</v>
      </c>
      <c r="S597" s="368" t="s">
        <v>308</v>
      </c>
      <c r="T597" s="368" t="s">
        <v>61</v>
      </c>
      <c r="U597" s="368" t="s">
        <v>240</v>
      </c>
      <c r="V597" s="377" t="s">
        <v>302</v>
      </c>
    </row>
    <row r="598" spans="1:22" outlineLevel="1">
      <c r="A598" s="377" t="s">
        <v>221</v>
      </c>
      <c r="B598" s="368" t="s">
        <v>1505</v>
      </c>
      <c r="C598" s="378">
        <v>43738</v>
      </c>
      <c r="D598" s="377" t="s">
        <v>1506</v>
      </c>
      <c r="E598" s="369" t="s">
        <v>1699</v>
      </c>
      <c r="F598" s="370">
        <v>77224</v>
      </c>
      <c r="G598" s="371">
        <v>153.34</v>
      </c>
      <c r="H598" s="368">
        <v>200</v>
      </c>
      <c r="I598" s="368" t="s">
        <v>10</v>
      </c>
      <c r="J598" s="379">
        <f t="shared" si="28"/>
        <v>200</v>
      </c>
      <c r="K598" s="380" t="s">
        <v>350</v>
      </c>
      <c r="L598" s="381" t="s">
        <v>307</v>
      </c>
      <c r="M598" s="381" t="s">
        <v>259</v>
      </c>
      <c r="N598" s="381"/>
      <c r="O598" s="381" t="s">
        <v>308</v>
      </c>
      <c r="P598" s="381" t="s">
        <v>61</v>
      </c>
      <c r="Q598" s="381" t="s">
        <v>240</v>
      </c>
      <c r="R598" s="380" t="s">
        <v>302</v>
      </c>
      <c r="S598" s="368" t="s">
        <v>308</v>
      </c>
      <c r="T598" s="368" t="s">
        <v>61</v>
      </c>
      <c r="U598" s="368" t="s">
        <v>240</v>
      </c>
      <c r="V598" s="377" t="s">
        <v>302</v>
      </c>
    </row>
    <row r="599" spans="1:22" outlineLevel="1">
      <c r="A599" s="377" t="s">
        <v>221</v>
      </c>
      <c r="B599" s="368" t="s">
        <v>1505</v>
      </c>
      <c r="C599" s="378">
        <v>43738</v>
      </c>
      <c r="D599" s="377" t="s">
        <v>1506</v>
      </c>
      <c r="E599" s="369" t="s">
        <v>1700</v>
      </c>
      <c r="F599" s="370">
        <v>77224</v>
      </c>
      <c r="G599" s="371">
        <v>306.69</v>
      </c>
      <c r="H599" s="368">
        <v>400</v>
      </c>
      <c r="I599" s="368" t="s">
        <v>10</v>
      </c>
      <c r="J599" s="379">
        <f t="shared" si="28"/>
        <v>400</v>
      </c>
      <c r="K599" s="380" t="s">
        <v>350</v>
      </c>
      <c r="L599" s="381" t="s">
        <v>307</v>
      </c>
      <c r="M599" s="381" t="s">
        <v>259</v>
      </c>
      <c r="N599" s="381"/>
      <c r="O599" s="381" t="s">
        <v>308</v>
      </c>
      <c r="P599" s="381" t="s">
        <v>61</v>
      </c>
      <c r="Q599" s="381" t="s">
        <v>240</v>
      </c>
      <c r="R599" s="380" t="s">
        <v>302</v>
      </c>
      <c r="S599" s="368" t="s">
        <v>308</v>
      </c>
      <c r="T599" s="368" t="s">
        <v>61</v>
      </c>
      <c r="U599" s="368" t="s">
        <v>240</v>
      </c>
      <c r="V599" s="377" t="s">
        <v>302</v>
      </c>
    </row>
    <row r="600" spans="1:22" outlineLevel="1">
      <c r="A600" s="377" t="s">
        <v>221</v>
      </c>
      <c r="B600" s="368" t="s">
        <v>1505</v>
      </c>
      <c r="C600" s="378">
        <v>43738</v>
      </c>
      <c r="D600" s="377" t="s">
        <v>1506</v>
      </c>
      <c r="E600" s="369" t="s">
        <v>1701</v>
      </c>
      <c r="F600" s="370">
        <v>77224</v>
      </c>
      <c r="G600" s="371">
        <v>52.14</v>
      </c>
      <c r="H600" s="368">
        <v>68</v>
      </c>
      <c r="I600" s="368" t="s">
        <v>10</v>
      </c>
      <c r="J600" s="379">
        <f t="shared" si="28"/>
        <v>68</v>
      </c>
      <c r="K600" s="380" t="s">
        <v>350</v>
      </c>
      <c r="L600" s="381" t="s">
        <v>307</v>
      </c>
      <c r="M600" s="381" t="s">
        <v>259</v>
      </c>
      <c r="N600" s="381"/>
      <c r="O600" s="381" t="s">
        <v>308</v>
      </c>
      <c r="P600" s="381" t="s">
        <v>61</v>
      </c>
      <c r="Q600" s="381" t="s">
        <v>240</v>
      </c>
      <c r="R600" s="380" t="s">
        <v>302</v>
      </c>
      <c r="S600" s="368" t="s">
        <v>308</v>
      </c>
      <c r="T600" s="368" t="s">
        <v>61</v>
      </c>
      <c r="U600" s="368" t="s">
        <v>240</v>
      </c>
      <c r="V600" s="377" t="s">
        <v>302</v>
      </c>
    </row>
    <row r="601" spans="1:22" outlineLevel="1">
      <c r="A601" s="377" t="s">
        <v>221</v>
      </c>
      <c r="B601" s="368" t="s">
        <v>1505</v>
      </c>
      <c r="C601" s="378">
        <v>43738</v>
      </c>
      <c r="D601" s="377" t="s">
        <v>1506</v>
      </c>
      <c r="E601" s="369" t="s">
        <v>1702</v>
      </c>
      <c r="F601" s="370">
        <v>77224</v>
      </c>
      <c r="G601" s="371">
        <v>23</v>
      </c>
      <c r="H601" s="368">
        <v>30</v>
      </c>
      <c r="I601" s="368" t="s">
        <v>10</v>
      </c>
      <c r="J601" s="379">
        <f t="shared" si="28"/>
        <v>30</v>
      </c>
      <c r="K601" s="380" t="s">
        <v>350</v>
      </c>
      <c r="L601" s="381" t="s">
        <v>307</v>
      </c>
      <c r="M601" s="381" t="s">
        <v>259</v>
      </c>
      <c r="N601" s="381"/>
      <c r="O601" s="381" t="s">
        <v>308</v>
      </c>
      <c r="P601" s="381" t="s">
        <v>61</v>
      </c>
      <c r="Q601" s="381" t="s">
        <v>240</v>
      </c>
      <c r="R601" s="380" t="s">
        <v>302</v>
      </c>
      <c r="S601" s="368" t="s">
        <v>308</v>
      </c>
      <c r="T601" s="368" t="s">
        <v>61</v>
      </c>
      <c r="U601" s="368" t="s">
        <v>240</v>
      </c>
      <c r="V601" s="377" t="s">
        <v>302</v>
      </c>
    </row>
    <row r="602" spans="1:22" outlineLevel="1">
      <c r="A602" s="377" t="s">
        <v>221</v>
      </c>
      <c r="B602" s="368" t="s">
        <v>1505</v>
      </c>
      <c r="C602" s="378">
        <v>43738</v>
      </c>
      <c r="D602" s="377" t="s">
        <v>1506</v>
      </c>
      <c r="E602" s="369" t="s">
        <v>1703</v>
      </c>
      <c r="F602" s="370">
        <v>77224</v>
      </c>
      <c r="G602" s="371">
        <v>15.33</v>
      </c>
      <c r="H602" s="368">
        <v>20</v>
      </c>
      <c r="I602" s="368" t="s">
        <v>10</v>
      </c>
      <c r="J602" s="379">
        <f t="shared" si="28"/>
        <v>20</v>
      </c>
      <c r="K602" s="380" t="s">
        <v>350</v>
      </c>
      <c r="L602" s="381" t="s">
        <v>307</v>
      </c>
      <c r="M602" s="381" t="s">
        <v>259</v>
      </c>
      <c r="N602" s="381"/>
      <c r="O602" s="381" t="s">
        <v>308</v>
      </c>
      <c r="P602" s="381" t="s">
        <v>61</v>
      </c>
      <c r="Q602" s="381" t="s">
        <v>240</v>
      </c>
      <c r="R602" s="380" t="s">
        <v>302</v>
      </c>
      <c r="S602" s="368" t="s">
        <v>308</v>
      </c>
      <c r="T602" s="368" t="s">
        <v>61</v>
      </c>
      <c r="U602" s="368" t="s">
        <v>240</v>
      </c>
      <c r="V602" s="377" t="s">
        <v>302</v>
      </c>
    </row>
    <row r="603" spans="1:22" outlineLevel="1">
      <c r="A603" s="377" t="s">
        <v>221</v>
      </c>
      <c r="B603" s="368" t="s">
        <v>1505</v>
      </c>
      <c r="C603" s="378">
        <v>43738</v>
      </c>
      <c r="D603" s="377" t="s">
        <v>1506</v>
      </c>
      <c r="E603" s="369" t="s">
        <v>1704</v>
      </c>
      <c r="F603" s="370">
        <v>77224</v>
      </c>
      <c r="G603" s="371">
        <v>34.5</v>
      </c>
      <c r="H603" s="368">
        <v>45</v>
      </c>
      <c r="I603" s="368" t="s">
        <v>10</v>
      </c>
      <c r="J603" s="379">
        <f t="shared" si="28"/>
        <v>45</v>
      </c>
      <c r="K603" s="380" t="s">
        <v>350</v>
      </c>
      <c r="L603" s="381" t="s">
        <v>307</v>
      </c>
      <c r="M603" s="381" t="s">
        <v>259</v>
      </c>
      <c r="N603" s="381"/>
      <c r="O603" s="381" t="s">
        <v>308</v>
      </c>
      <c r="P603" s="381" t="s">
        <v>61</v>
      </c>
      <c r="Q603" s="381" t="s">
        <v>240</v>
      </c>
      <c r="R603" s="380" t="s">
        <v>302</v>
      </c>
      <c r="S603" s="368" t="s">
        <v>308</v>
      </c>
      <c r="T603" s="368" t="s">
        <v>61</v>
      </c>
      <c r="U603" s="368" t="s">
        <v>240</v>
      </c>
      <c r="V603" s="377" t="s">
        <v>302</v>
      </c>
    </row>
    <row r="604" spans="1:22" outlineLevel="1">
      <c r="A604" s="377" t="s">
        <v>221</v>
      </c>
      <c r="B604" s="368" t="s">
        <v>1505</v>
      </c>
      <c r="C604" s="378">
        <v>43738</v>
      </c>
      <c r="D604" s="377" t="s">
        <v>1506</v>
      </c>
      <c r="E604" s="369" t="s">
        <v>1705</v>
      </c>
      <c r="F604" s="370">
        <v>77224</v>
      </c>
      <c r="G604" s="371">
        <v>171.75</v>
      </c>
      <c r="H604" s="368">
        <v>224</v>
      </c>
      <c r="I604" s="368" t="s">
        <v>10</v>
      </c>
      <c r="J604" s="379">
        <f t="shared" si="28"/>
        <v>224</v>
      </c>
      <c r="K604" s="380" t="s">
        <v>350</v>
      </c>
      <c r="L604" s="381" t="s">
        <v>307</v>
      </c>
      <c r="M604" s="381" t="s">
        <v>259</v>
      </c>
      <c r="N604" s="381"/>
      <c r="O604" s="381" t="s">
        <v>308</v>
      </c>
      <c r="P604" s="381" t="s">
        <v>61</v>
      </c>
      <c r="Q604" s="381" t="s">
        <v>240</v>
      </c>
      <c r="R604" s="380" t="s">
        <v>302</v>
      </c>
      <c r="S604" s="368" t="s">
        <v>308</v>
      </c>
      <c r="T604" s="368" t="s">
        <v>61</v>
      </c>
      <c r="U604" s="368" t="s">
        <v>240</v>
      </c>
      <c r="V604" s="377" t="s">
        <v>302</v>
      </c>
    </row>
    <row r="605" spans="1:22" outlineLevel="1">
      <c r="A605" s="377" t="s">
        <v>221</v>
      </c>
      <c r="B605" s="368" t="s">
        <v>1505</v>
      </c>
      <c r="C605" s="378">
        <v>43738</v>
      </c>
      <c r="D605" s="377" t="s">
        <v>1523</v>
      </c>
      <c r="E605" s="369" t="s">
        <v>1706</v>
      </c>
      <c r="F605" s="370">
        <v>77263</v>
      </c>
      <c r="G605" s="371">
        <v>201.2</v>
      </c>
      <c r="H605" s="368">
        <v>250</v>
      </c>
      <c r="I605" s="368" t="s">
        <v>10</v>
      </c>
      <c r="J605" s="379">
        <f t="shared" si="28"/>
        <v>250</v>
      </c>
      <c r="K605" s="380" t="s">
        <v>350</v>
      </c>
      <c r="L605" s="381" t="s">
        <v>307</v>
      </c>
      <c r="M605" s="381" t="s">
        <v>259</v>
      </c>
      <c r="N605" s="381"/>
      <c r="O605" s="381" t="s">
        <v>351</v>
      </c>
      <c r="P605" s="381" t="s">
        <v>61</v>
      </c>
      <c r="Q605" s="381" t="s">
        <v>240</v>
      </c>
      <c r="R605" s="380" t="s">
        <v>302</v>
      </c>
      <c r="S605" s="368" t="s">
        <v>351</v>
      </c>
      <c r="T605" s="368" t="s">
        <v>61</v>
      </c>
      <c r="U605" s="368" t="s">
        <v>240</v>
      </c>
      <c r="V605" s="377" t="s">
        <v>302</v>
      </c>
    </row>
    <row r="606" spans="1:22" outlineLevel="1">
      <c r="A606" s="377" t="s">
        <v>221</v>
      </c>
      <c r="B606" s="368" t="s">
        <v>1505</v>
      </c>
      <c r="C606" s="378">
        <v>43738</v>
      </c>
      <c r="D606" s="377" t="s">
        <v>1523</v>
      </c>
      <c r="E606" s="369" t="s">
        <v>1707</v>
      </c>
      <c r="F606" s="370">
        <v>77263</v>
      </c>
      <c r="G606" s="371">
        <v>152.91</v>
      </c>
      <c r="H606" s="368">
        <v>190</v>
      </c>
      <c r="I606" s="368" t="s">
        <v>10</v>
      </c>
      <c r="J606" s="379">
        <f t="shared" si="28"/>
        <v>190</v>
      </c>
      <c r="K606" s="380" t="s">
        <v>350</v>
      </c>
      <c r="L606" s="381" t="s">
        <v>307</v>
      </c>
      <c r="M606" s="381" t="s">
        <v>259</v>
      </c>
      <c r="N606" s="381"/>
      <c r="O606" s="381" t="s">
        <v>351</v>
      </c>
      <c r="P606" s="381" t="s">
        <v>61</v>
      </c>
      <c r="Q606" s="381" t="s">
        <v>240</v>
      </c>
      <c r="R606" s="380" t="s">
        <v>302</v>
      </c>
      <c r="S606" s="368" t="s">
        <v>351</v>
      </c>
      <c r="T606" s="368" t="s">
        <v>61</v>
      </c>
      <c r="U606" s="368" t="s">
        <v>240</v>
      </c>
      <c r="V606" s="377" t="s">
        <v>302</v>
      </c>
    </row>
    <row r="607" spans="1:22" outlineLevel="1">
      <c r="A607" s="377" t="s">
        <v>221</v>
      </c>
      <c r="B607" s="368" t="s">
        <v>1505</v>
      </c>
      <c r="C607" s="378">
        <v>43738</v>
      </c>
      <c r="D607" s="377" t="s">
        <v>1523</v>
      </c>
      <c r="E607" s="369" t="s">
        <v>1708</v>
      </c>
      <c r="F607" s="370">
        <v>77263</v>
      </c>
      <c r="G607" s="371">
        <v>120.72</v>
      </c>
      <c r="H607" s="368">
        <v>150</v>
      </c>
      <c r="I607" s="368" t="s">
        <v>10</v>
      </c>
      <c r="J607" s="379">
        <f t="shared" si="28"/>
        <v>150</v>
      </c>
      <c r="K607" s="380" t="s">
        <v>350</v>
      </c>
      <c r="L607" s="381" t="s">
        <v>307</v>
      </c>
      <c r="M607" s="381" t="s">
        <v>259</v>
      </c>
      <c r="N607" s="381"/>
      <c r="O607" s="381" t="s">
        <v>351</v>
      </c>
      <c r="P607" s="381" t="s">
        <v>61</v>
      </c>
      <c r="Q607" s="381" t="s">
        <v>240</v>
      </c>
      <c r="R607" s="380" t="s">
        <v>302</v>
      </c>
      <c r="S607" s="368" t="s">
        <v>351</v>
      </c>
      <c r="T607" s="368" t="s">
        <v>61</v>
      </c>
      <c r="U607" s="368" t="s">
        <v>240</v>
      </c>
      <c r="V607" s="377" t="s">
        <v>302</v>
      </c>
    </row>
    <row r="608" spans="1:22" outlineLevel="1">
      <c r="A608" s="377" t="s">
        <v>221</v>
      </c>
      <c r="B608" s="368" t="s">
        <v>1505</v>
      </c>
      <c r="C608" s="378">
        <v>43738</v>
      </c>
      <c r="D608" s="377" t="s">
        <v>1523</v>
      </c>
      <c r="E608" s="369" t="s">
        <v>1709</v>
      </c>
      <c r="F608" s="370">
        <v>77263</v>
      </c>
      <c r="G608" s="371">
        <v>321.92</v>
      </c>
      <c r="H608" s="368">
        <v>400</v>
      </c>
      <c r="I608" s="368" t="s">
        <v>10</v>
      </c>
      <c r="J608" s="379">
        <f t="shared" si="28"/>
        <v>400</v>
      </c>
      <c r="K608" s="380" t="s">
        <v>350</v>
      </c>
      <c r="L608" s="381" t="s">
        <v>307</v>
      </c>
      <c r="M608" s="381" t="s">
        <v>259</v>
      </c>
      <c r="N608" s="381"/>
      <c r="O608" s="381" t="s">
        <v>351</v>
      </c>
      <c r="P608" s="381" t="s">
        <v>61</v>
      </c>
      <c r="Q608" s="381" t="s">
        <v>240</v>
      </c>
      <c r="R608" s="380" t="s">
        <v>302</v>
      </c>
      <c r="S608" s="368" t="s">
        <v>351</v>
      </c>
      <c r="T608" s="368" t="s">
        <v>61</v>
      </c>
      <c r="U608" s="368" t="s">
        <v>240</v>
      </c>
      <c r="V608" s="377" t="s">
        <v>302</v>
      </c>
    </row>
    <row r="609" spans="1:22" outlineLevel="1">
      <c r="A609" s="377" t="s">
        <v>221</v>
      </c>
      <c r="B609" s="368" t="s">
        <v>1505</v>
      </c>
      <c r="C609" s="378">
        <v>43738</v>
      </c>
      <c r="D609" s="377" t="s">
        <v>1523</v>
      </c>
      <c r="E609" s="369" t="s">
        <v>1710</v>
      </c>
      <c r="F609" s="370">
        <v>77263</v>
      </c>
      <c r="G609" s="371">
        <v>160.96</v>
      </c>
      <c r="H609" s="368">
        <v>200</v>
      </c>
      <c r="I609" s="368" t="s">
        <v>10</v>
      </c>
      <c r="J609" s="379">
        <f t="shared" si="28"/>
        <v>200</v>
      </c>
      <c r="K609" s="380" t="s">
        <v>350</v>
      </c>
      <c r="L609" s="381" t="s">
        <v>307</v>
      </c>
      <c r="M609" s="381" t="s">
        <v>259</v>
      </c>
      <c r="N609" s="381"/>
      <c r="O609" s="381" t="s">
        <v>351</v>
      </c>
      <c r="P609" s="381" t="s">
        <v>61</v>
      </c>
      <c r="Q609" s="381" t="s">
        <v>240</v>
      </c>
      <c r="R609" s="380" t="s">
        <v>302</v>
      </c>
      <c r="S609" s="368" t="s">
        <v>351</v>
      </c>
      <c r="T609" s="368" t="s">
        <v>61</v>
      </c>
      <c r="U609" s="368" t="s">
        <v>240</v>
      </c>
      <c r="V609" s="377" t="s">
        <v>302</v>
      </c>
    </row>
    <row r="610" spans="1:22" outlineLevel="1">
      <c r="A610" s="377" t="s">
        <v>221</v>
      </c>
      <c r="B610" s="368" t="s">
        <v>1505</v>
      </c>
      <c r="C610" s="378">
        <v>43738</v>
      </c>
      <c r="D610" s="377" t="s">
        <v>1523</v>
      </c>
      <c r="E610" s="369" t="s">
        <v>1711</v>
      </c>
      <c r="F610" s="370">
        <v>77263</v>
      </c>
      <c r="G610" s="371">
        <v>160.96</v>
      </c>
      <c r="H610" s="368">
        <v>200</v>
      </c>
      <c r="I610" s="368" t="s">
        <v>10</v>
      </c>
      <c r="J610" s="379">
        <f t="shared" si="28"/>
        <v>200</v>
      </c>
      <c r="K610" s="380" t="s">
        <v>350</v>
      </c>
      <c r="L610" s="381" t="s">
        <v>307</v>
      </c>
      <c r="M610" s="381" t="s">
        <v>259</v>
      </c>
      <c r="N610" s="381"/>
      <c r="O610" s="381" t="s">
        <v>351</v>
      </c>
      <c r="P610" s="381" t="s">
        <v>61</v>
      </c>
      <c r="Q610" s="381" t="s">
        <v>240</v>
      </c>
      <c r="R610" s="380" t="s">
        <v>302</v>
      </c>
      <c r="S610" s="368" t="s">
        <v>351</v>
      </c>
      <c r="T610" s="368" t="s">
        <v>61</v>
      </c>
      <c r="U610" s="368" t="s">
        <v>240</v>
      </c>
      <c r="V610" s="377" t="s">
        <v>302</v>
      </c>
    </row>
    <row r="611" spans="1:22" outlineLevel="1">
      <c r="A611" s="377" t="s">
        <v>221</v>
      </c>
      <c r="B611" s="368" t="s">
        <v>1505</v>
      </c>
      <c r="C611" s="378">
        <v>43738</v>
      </c>
      <c r="D611" s="377" t="s">
        <v>1523</v>
      </c>
      <c r="E611" s="369" t="s">
        <v>1712</v>
      </c>
      <c r="F611" s="370">
        <v>77263</v>
      </c>
      <c r="G611" s="371">
        <v>510.24</v>
      </c>
      <c r="H611" s="368">
        <v>634</v>
      </c>
      <c r="I611" s="368" t="s">
        <v>10</v>
      </c>
      <c r="J611" s="379">
        <f t="shared" si="28"/>
        <v>634</v>
      </c>
      <c r="K611" s="380" t="s">
        <v>350</v>
      </c>
      <c r="L611" s="381" t="s">
        <v>307</v>
      </c>
      <c r="M611" s="381" t="s">
        <v>259</v>
      </c>
      <c r="N611" s="381"/>
      <c r="O611" s="381" t="s">
        <v>351</v>
      </c>
      <c r="P611" s="381" t="s">
        <v>61</v>
      </c>
      <c r="Q611" s="381" t="s">
        <v>240</v>
      </c>
      <c r="R611" s="380" t="s">
        <v>302</v>
      </c>
      <c r="S611" s="368" t="s">
        <v>351</v>
      </c>
      <c r="T611" s="368" t="s">
        <v>61</v>
      </c>
      <c r="U611" s="368" t="s">
        <v>240</v>
      </c>
      <c r="V611" s="377" t="s">
        <v>302</v>
      </c>
    </row>
    <row r="612" spans="1:22" outlineLevel="1">
      <c r="A612" s="377" t="s">
        <v>221</v>
      </c>
      <c r="B612" s="368" t="s">
        <v>1505</v>
      </c>
      <c r="C612" s="378">
        <v>43657</v>
      </c>
      <c r="D612" s="377" t="s">
        <v>1520</v>
      </c>
      <c r="E612" s="369" t="s">
        <v>1691</v>
      </c>
      <c r="F612" s="370">
        <v>77262</v>
      </c>
      <c r="G612" s="371">
        <v>64.38</v>
      </c>
      <c r="H612" s="368">
        <v>80</v>
      </c>
      <c r="I612" s="368" t="s">
        <v>10</v>
      </c>
      <c r="J612" s="379">
        <f t="shared" si="28"/>
        <v>80</v>
      </c>
      <c r="K612" s="380" t="s">
        <v>306</v>
      </c>
      <c r="L612" s="381" t="s">
        <v>307</v>
      </c>
      <c r="M612" s="381" t="s">
        <v>259</v>
      </c>
      <c r="N612" s="381"/>
      <c r="O612" s="381" t="s">
        <v>351</v>
      </c>
      <c r="P612" s="381" t="s">
        <v>61</v>
      </c>
      <c r="Q612" s="381" t="s">
        <v>240</v>
      </c>
      <c r="R612" s="380" t="s">
        <v>302</v>
      </c>
      <c r="S612" s="368" t="s">
        <v>351</v>
      </c>
      <c r="T612" s="368" t="s">
        <v>61</v>
      </c>
      <c r="U612" s="368" t="s">
        <v>240</v>
      </c>
      <c r="V612" s="377" t="s">
        <v>302</v>
      </c>
    </row>
    <row r="613" spans="1:22" outlineLevel="1">
      <c r="A613" s="377" t="s">
        <v>221</v>
      </c>
      <c r="B613" s="368" t="s">
        <v>1505</v>
      </c>
      <c r="C613" s="378">
        <v>43657</v>
      </c>
      <c r="D613" s="377" t="s">
        <v>1520</v>
      </c>
      <c r="E613" s="369" t="s">
        <v>1718</v>
      </c>
      <c r="F613" s="370">
        <v>77262</v>
      </c>
      <c r="G613" s="371">
        <v>24.14</v>
      </c>
      <c r="H613" s="368">
        <v>30</v>
      </c>
      <c r="I613" s="368" t="s">
        <v>10</v>
      </c>
      <c r="J613" s="379">
        <f t="shared" si="28"/>
        <v>30</v>
      </c>
      <c r="K613" s="380" t="s">
        <v>306</v>
      </c>
      <c r="L613" s="381" t="s">
        <v>307</v>
      </c>
      <c r="M613" s="381" t="s">
        <v>259</v>
      </c>
      <c r="N613" s="381"/>
      <c r="O613" s="381" t="s">
        <v>351</v>
      </c>
      <c r="P613" s="381" t="s">
        <v>61</v>
      </c>
      <c r="Q613" s="381" t="s">
        <v>240</v>
      </c>
      <c r="R613" s="380" t="s">
        <v>302</v>
      </c>
      <c r="S613" s="368" t="s">
        <v>351</v>
      </c>
      <c r="T613" s="368" t="s">
        <v>61</v>
      </c>
      <c r="U613" s="368" t="s">
        <v>240</v>
      </c>
      <c r="V613" s="377" t="s">
        <v>302</v>
      </c>
    </row>
    <row r="614" spans="1:22" outlineLevel="1">
      <c r="A614" s="377" t="s">
        <v>221</v>
      </c>
      <c r="B614" s="368" t="s">
        <v>1505</v>
      </c>
      <c r="C614" s="378">
        <v>43657</v>
      </c>
      <c r="D614" s="377" t="s">
        <v>1520</v>
      </c>
      <c r="E614" s="369" t="s">
        <v>1719</v>
      </c>
      <c r="F614" s="370">
        <v>77262</v>
      </c>
      <c r="G614" s="371">
        <v>24.14</v>
      </c>
      <c r="H614" s="368">
        <v>30</v>
      </c>
      <c r="I614" s="368" t="s">
        <v>10</v>
      </c>
      <c r="J614" s="379">
        <f t="shared" si="28"/>
        <v>30</v>
      </c>
      <c r="K614" s="380" t="s">
        <v>306</v>
      </c>
      <c r="L614" s="381" t="s">
        <v>307</v>
      </c>
      <c r="M614" s="381" t="s">
        <v>259</v>
      </c>
      <c r="N614" s="381"/>
      <c r="O614" s="381" t="s">
        <v>351</v>
      </c>
      <c r="P614" s="381" t="s">
        <v>61</v>
      </c>
      <c r="Q614" s="381" t="s">
        <v>240</v>
      </c>
      <c r="R614" s="380" t="s">
        <v>302</v>
      </c>
      <c r="S614" s="368" t="s">
        <v>351</v>
      </c>
      <c r="T614" s="368" t="s">
        <v>61</v>
      </c>
      <c r="U614" s="368" t="s">
        <v>240</v>
      </c>
      <c r="V614" s="377" t="s">
        <v>302</v>
      </c>
    </row>
    <row r="615" spans="1:22" outlineLevel="1">
      <c r="A615" s="377" t="s">
        <v>221</v>
      </c>
      <c r="B615" s="368" t="s">
        <v>1505</v>
      </c>
      <c r="C615" s="378">
        <v>43738</v>
      </c>
      <c r="D615" s="377" t="s">
        <v>1523</v>
      </c>
      <c r="E615" s="369" t="s">
        <v>1713</v>
      </c>
      <c r="F615" s="370">
        <v>77263</v>
      </c>
      <c r="G615" s="371">
        <v>277.94</v>
      </c>
      <c r="H615" s="368">
        <v>345.35</v>
      </c>
      <c r="I615" s="368" t="s">
        <v>10</v>
      </c>
      <c r="J615" s="379">
        <f t="shared" si="28"/>
        <v>345.35</v>
      </c>
      <c r="K615" s="380" t="s">
        <v>306</v>
      </c>
      <c r="L615" s="381" t="s">
        <v>307</v>
      </c>
      <c r="M615" s="381" t="s">
        <v>259</v>
      </c>
      <c r="N615" s="381"/>
      <c r="O615" s="381" t="s">
        <v>351</v>
      </c>
      <c r="P615" s="381" t="s">
        <v>61</v>
      </c>
      <c r="Q615" s="381" t="s">
        <v>240</v>
      </c>
      <c r="R615" s="380" t="s">
        <v>302</v>
      </c>
      <c r="S615" s="368" t="s">
        <v>351</v>
      </c>
      <c r="T615" s="368" t="s">
        <v>61</v>
      </c>
      <c r="U615" s="368" t="s">
        <v>240</v>
      </c>
      <c r="V615" s="377" t="s">
        <v>302</v>
      </c>
    </row>
    <row r="616" spans="1:22" outlineLevel="1">
      <c r="A616" s="377" t="s">
        <v>221</v>
      </c>
      <c r="B616" s="368" t="s">
        <v>1505</v>
      </c>
      <c r="C616" s="378">
        <v>43738</v>
      </c>
      <c r="D616" s="377" t="s">
        <v>1523</v>
      </c>
      <c r="E616" s="369" t="s">
        <v>1714</v>
      </c>
      <c r="F616" s="370">
        <v>77263</v>
      </c>
      <c r="G616" s="371">
        <v>72.430000000000007</v>
      </c>
      <c r="H616" s="368">
        <v>90</v>
      </c>
      <c r="I616" s="368" t="s">
        <v>10</v>
      </c>
      <c r="J616" s="379">
        <f t="shared" si="28"/>
        <v>90</v>
      </c>
      <c r="K616" s="380" t="s">
        <v>306</v>
      </c>
      <c r="L616" s="381" t="s">
        <v>307</v>
      </c>
      <c r="M616" s="381" t="s">
        <v>259</v>
      </c>
      <c r="N616" s="381"/>
      <c r="O616" s="381" t="s">
        <v>351</v>
      </c>
      <c r="P616" s="381" t="s">
        <v>61</v>
      </c>
      <c r="Q616" s="381" t="s">
        <v>240</v>
      </c>
      <c r="R616" s="380" t="s">
        <v>302</v>
      </c>
      <c r="S616" s="368" t="s">
        <v>351</v>
      </c>
      <c r="T616" s="368" t="s">
        <v>61</v>
      </c>
      <c r="U616" s="368" t="s">
        <v>240</v>
      </c>
      <c r="V616" s="377" t="s">
        <v>302</v>
      </c>
    </row>
    <row r="617" spans="1:22" outlineLevel="1">
      <c r="A617" s="377" t="s">
        <v>221</v>
      </c>
      <c r="B617" s="368" t="s">
        <v>1505</v>
      </c>
      <c r="C617" s="378">
        <v>43738</v>
      </c>
      <c r="D617" s="377" t="s">
        <v>1523</v>
      </c>
      <c r="E617" s="369" t="s">
        <v>1715</v>
      </c>
      <c r="F617" s="370">
        <v>77263</v>
      </c>
      <c r="G617" s="371">
        <v>64.38</v>
      </c>
      <c r="H617" s="368">
        <v>80</v>
      </c>
      <c r="I617" s="368" t="s">
        <v>10</v>
      </c>
      <c r="J617" s="379">
        <f t="shared" si="28"/>
        <v>80</v>
      </c>
      <c r="K617" s="380" t="s">
        <v>306</v>
      </c>
      <c r="L617" s="381" t="s">
        <v>307</v>
      </c>
      <c r="M617" s="381" t="s">
        <v>259</v>
      </c>
      <c r="N617" s="381"/>
      <c r="O617" s="381" t="s">
        <v>351</v>
      </c>
      <c r="P617" s="381" t="s">
        <v>61</v>
      </c>
      <c r="Q617" s="381" t="s">
        <v>240</v>
      </c>
      <c r="R617" s="380" t="s">
        <v>302</v>
      </c>
      <c r="S617" s="368" t="s">
        <v>351</v>
      </c>
      <c r="T617" s="368" t="s">
        <v>61</v>
      </c>
      <c r="U617" s="368" t="s">
        <v>240</v>
      </c>
      <c r="V617" s="377" t="s">
        <v>302</v>
      </c>
    </row>
    <row r="618" spans="1:22" outlineLevel="1">
      <c r="A618" s="377" t="s">
        <v>221</v>
      </c>
      <c r="B618" s="368" t="s">
        <v>1505</v>
      </c>
      <c r="C618" s="378">
        <v>43738</v>
      </c>
      <c r="D618" s="377" t="s">
        <v>1523</v>
      </c>
      <c r="E618" s="369" t="s">
        <v>1716</v>
      </c>
      <c r="F618" s="370">
        <v>77263</v>
      </c>
      <c r="G618" s="371">
        <v>24.14</v>
      </c>
      <c r="H618" s="368">
        <v>30</v>
      </c>
      <c r="I618" s="368" t="s">
        <v>10</v>
      </c>
      <c r="J618" s="379">
        <f t="shared" si="28"/>
        <v>30</v>
      </c>
      <c r="K618" s="380" t="s">
        <v>306</v>
      </c>
      <c r="L618" s="381" t="s">
        <v>307</v>
      </c>
      <c r="M618" s="381" t="s">
        <v>259</v>
      </c>
      <c r="N618" s="381"/>
      <c r="O618" s="381" t="s">
        <v>351</v>
      </c>
      <c r="P618" s="381" t="s">
        <v>61</v>
      </c>
      <c r="Q618" s="381" t="s">
        <v>240</v>
      </c>
      <c r="R618" s="380" t="s">
        <v>302</v>
      </c>
      <c r="S618" s="368" t="s">
        <v>351</v>
      </c>
      <c r="T618" s="368" t="s">
        <v>61</v>
      </c>
      <c r="U618" s="368" t="s">
        <v>240</v>
      </c>
      <c r="V618" s="377" t="s">
        <v>302</v>
      </c>
    </row>
    <row r="619" spans="1:22" outlineLevel="1">
      <c r="A619" s="377" t="s">
        <v>221</v>
      </c>
      <c r="B619" s="368" t="s">
        <v>1505</v>
      </c>
      <c r="C619" s="378">
        <v>43738</v>
      </c>
      <c r="D619" s="377" t="s">
        <v>1523</v>
      </c>
      <c r="E619" s="369" t="s">
        <v>1717</v>
      </c>
      <c r="F619" s="370">
        <v>77263</v>
      </c>
      <c r="G619" s="371">
        <v>24.14</v>
      </c>
      <c r="H619" s="368">
        <v>30</v>
      </c>
      <c r="I619" s="368" t="s">
        <v>10</v>
      </c>
      <c r="J619" s="379">
        <f t="shared" si="28"/>
        <v>30</v>
      </c>
      <c r="K619" s="380" t="s">
        <v>306</v>
      </c>
      <c r="L619" s="381" t="s">
        <v>307</v>
      </c>
      <c r="M619" s="381" t="s">
        <v>259</v>
      </c>
      <c r="N619" s="381"/>
      <c r="O619" s="381" t="s">
        <v>351</v>
      </c>
      <c r="P619" s="381" t="s">
        <v>61</v>
      </c>
      <c r="Q619" s="381" t="s">
        <v>240</v>
      </c>
      <c r="R619" s="380" t="s">
        <v>302</v>
      </c>
      <c r="S619" s="368" t="s">
        <v>351</v>
      </c>
      <c r="T619" s="368" t="s">
        <v>61</v>
      </c>
      <c r="U619" s="368" t="s">
        <v>240</v>
      </c>
      <c r="V619" s="377" t="s">
        <v>302</v>
      </c>
    </row>
    <row r="620" spans="1:22">
      <c r="A620" s="456" t="s">
        <v>301</v>
      </c>
      <c r="B620" s="456"/>
      <c r="C620" s="456"/>
      <c r="D620" s="456"/>
      <c r="E620" s="457"/>
      <c r="F620" s="458"/>
      <c r="G620" s="459">
        <f>SUM(G558:G619)</f>
        <v>10448.489999999994</v>
      </c>
      <c r="H620" s="460">
        <f>SUM(H558:H619)</f>
        <v>13256.070000000002</v>
      </c>
      <c r="I620" s="456"/>
      <c r="J620" s="460">
        <f>SUM(J558:J619)</f>
        <v>13256.070000000002</v>
      </c>
      <c r="K620" s="456"/>
      <c r="L620" s="456"/>
      <c r="M620" s="456"/>
      <c r="N620" s="456"/>
      <c r="O620" s="456"/>
      <c r="P620" s="456"/>
      <c r="Q620" s="456"/>
      <c r="R620" s="456"/>
      <c r="S620" s="368"/>
      <c r="T620" s="368"/>
      <c r="U620" s="368"/>
      <c r="V620" s="368"/>
    </row>
    <row r="621" spans="1:22" outlineLevel="1">
      <c r="A621" s="377" t="s">
        <v>222</v>
      </c>
      <c r="B621" s="368" t="s">
        <v>1504</v>
      </c>
      <c r="C621" s="378">
        <v>43677</v>
      </c>
      <c r="D621" s="377" t="s">
        <v>2072</v>
      </c>
      <c r="E621" s="369" t="s">
        <v>600</v>
      </c>
      <c r="F621" s="370">
        <v>76652</v>
      </c>
      <c r="G621" s="371">
        <v>4.57</v>
      </c>
      <c r="H621" s="368">
        <v>5.8</v>
      </c>
      <c r="I621" s="368" t="s">
        <v>10</v>
      </c>
      <c r="J621" s="379">
        <f t="shared" ref="J621:J684" si="29">H621</f>
        <v>5.8</v>
      </c>
      <c r="K621" s="380" t="s">
        <v>303</v>
      </c>
      <c r="L621" s="381" t="s">
        <v>307</v>
      </c>
      <c r="M621" s="381" t="s">
        <v>259</v>
      </c>
      <c r="N621" s="381"/>
      <c r="O621" s="381"/>
      <c r="P621" s="381" t="s">
        <v>61</v>
      </c>
      <c r="Q621" s="381" t="s">
        <v>240</v>
      </c>
      <c r="R621" s="380" t="s">
        <v>302</v>
      </c>
      <c r="S621" s="368"/>
      <c r="T621" s="368" t="s">
        <v>61</v>
      </c>
      <c r="U621" s="368" t="s">
        <v>240</v>
      </c>
      <c r="V621" s="377" t="s">
        <v>302</v>
      </c>
    </row>
    <row r="622" spans="1:22" outlineLevel="1">
      <c r="A622" s="377" t="s">
        <v>222</v>
      </c>
      <c r="B622" s="368" t="s">
        <v>1504</v>
      </c>
      <c r="C622" s="378">
        <v>43677</v>
      </c>
      <c r="D622" s="377" t="s">
        <v>2072</v>
      </c>
      <c r="E622" s="369" t="s">
        <v>1726</v>
      </c>
      <c r="F622" s="370">
        <v>76652</v>
      </c>
      <c r="G622" s="371">
        <v>4.57</v>
      </c>
      <c r="H622" s="368">
        <v>5.8</v>
      </c>
      <c r="I622" s="368" t="s">
        <v>10</v>
      </c>
      <c r="J622" s="379">
        <f t="shared" si="29"/>
        <v>5.8</v>
      </c>
      <c r="K622" s="380" t="s">
        <v>303</v>
      </c>
      <c r="L622" s="381" t="s">
        <v>307</v>
      </c>
      <c r="M622" s="381" t="s">
        <v>259</v>
      </c>
      <c r="N622" s="381"/>
      <c r="O622" s="381"/>
      <c r="P622" s="381" t="s">
        <v>61</v>
      </c>
      <c r="Q622" s="381" t="s">
        <v>240</v>
      </c>
      <c r="R622" s="380" t="s">
        <v>302</v>
      </c>
      <c r="S622" s="368"/>
      <c r="T622" s="368" t="s">
        <v>61</v>
      </c>
      <c r="U622" s="368" t="s">
        <v>240</v>
      </c>
      <c r="V622" s="377" t="s">
        <v>302</v>
      </c>
    </row>
    <row r="623" spans="1:22" outlineLevel="1">
      <c r="A623" s="377" t="s">
        <v>222</v>
      </c>
      <c r="B623" s="368" t="s">
        <v>1504</v>
      </c>
      <c r="C623" s="378">
        <v>43677</v>
      </c>
      <c r="D623" s="377" t="s">
        <v>2072</v>
      </c>
      <c r="E623" s="369" t="s">
        <v>601</v>
      </c>
      <c r="F623" s="370">
        <v>76652</v>
      </c>
      <c r="G623" s="371">
        <v>4.57</v>
      </c>
      <c r="H623" s="368">
        <v>5.8</v>
      </c>
      <c r="I623" s="368" t="s">
        <v>10</v>
      </c>
      <c r="J623" s="379">
        <f t="shared" si="29"/>
        <v>5.8</v>
      </c>
      <c r="K623" s="380" t="s">
        <v>303</v>
      </c>
      <c r="L623" s="381" t="s">
        <v>307</v>
      </c>
      <c r="M623" s="381" t="s">
        <v>259</v>
      </c>
      <c r="N623" s="381"/>
      <c r="O623" s="381"/>
      <c r="P623" s="381" t="s">
        <v>61</v>
      </c>
      <c r="Q623" s="381" t="s">
        <v>240</v>
      </c>
      <c r="R623" s="380" t="s">
        <v>302</v>
      </c>
      <c r="S623" s="368"/>
      <c r="T623" s="368" t="s">
        <v>61</v>
      </c>
      <c r="U623" s="368" t="s">
        <v>240</v>
      </c>
      <c r="V623" s="377" t="s">
        <v>302</v>
      </c>
    </row>
    <row r="624" spans="1:22" outlineLevel="1">
      <c r="A624" s="377" t="s">
        <v>222</v>
      </c>
      <c r="B624" s="368" t="s">
        <v>1504</v>
      </c>
      <c r="C624" s="378">
        <v>43677</v>
      </c>
      <c r="D624" s="377" t="s">
        <v>2072</v>
      </c>
      <c r="E624" s="369" t="s">
        <v>602</v>
      </c>
      <c r="F624" s="370">
        <v>76652</v>
      </c>
      <c r="G624" s="371">
        <v>4.57</v>
      </c>
      <c r="H624" s="368">
        <v>5.8</v>
      </c>
      <c r="I624" s="368" t="s">
        <v>10</v>
      </c>
      <c r="J624" s="379">
        <f t="shared" si="29"/>
        <v>5.8</v>
      </c>
      <c r="K624" s="380" t="s">
        <v>303</v>
      </c>
      <c r="L624" s="381" t="s">
        <v>307</v>
      </c>
      <c r="M624" s="381" t="s">
        <v>259</v>
      </c>
      <c r="N624" s="381"/>
      <c r="O624" s="381"/>
      <c r="P624" s="381" t="s">
        <v>61</v>
      </c>
      <c r="Q624" s="381" t="s">
        <v>240</v>
      </c>
      <c r="R624" s="380" t="s">
        <v>302</v>
      </c>
      <c r="S624" s="368"/>
      <c r="T624" s="368" t="s">
        <v>61</v>
      </c>
      <c r="U624" s="368" t="s">
        <v>240</v>
      </c>
      <c r="V624" s="377" t="s">
        <v>302</v>
      </c>
    </row>
    <row r="625" spans="1:22" outlineLevel="1">
      <c r="A625" s="377" t="s">
        <v>222</v>
      </c>
      <c r="B625" s="368" t="s">
        <v>1504</v>
      </c>
      <c r="C625" s="378">
        <v>43677</v>
      </c>
      <c r="D625" s="377" t="s">
        <v>2072</v>
      </c>
      <c r="E625" s="369" t="s">
        <v>603</v>
      </c>
      <c r="F625" s="370">
        <v>76652</v>
      </c>
      <c r="G625" s="371">
        <v>4.57</v>
      </c>
      <c r="H625" s="368">
        <v>5.8</v>
      </c>
      <c r="I625" s="368" t="s">
        <v>10</v>
      </c>
      <c r="J625" s="379">
        <f t="shared" si="29"/>
        <v>5.8</v>
      </c>
      <c r="K625" s="380" t="s">
        <v>303</v>
      </c>
      <c r="L625" s="381" t="s">
        <v>307</v>
      </c>
      <c r="M625" s="381" t="s">
        <v>259</v>
      </c>
      <c r="N625" s="381"/>
      <c r="O625" s="381"/>
      <c r="P625" s="381" t="s">
        <v>61</v>
      </c>
      <c r="Q625" s="381" t="s">
        <v>240</v>
      </c>
      <c r="R625" s="380" t="s">
        <v>302</v>
      </c>
      <c r="S625" s="368"/>
      <c r="T625" s="368" t="s">
        <v>61</v>
      </c>
      <c r="U625" s="368" t="s">
        <v>240</v>
      </c>
      <c r="V625" s="377" t="s">
        <v>302</v>
      </c>
    </row>
    <row r="626" spans="1:22" outlineLevel="1">
      <c r="A626" s="377" t="s">
        <v>222</v>
      </c>
      <c r="B626" s="368" t="s">
        <v>1504</v>
      </c>
      <c r="C626" s="378">
        <v>43677</v>
      </c>
      <c r="D626" s="377" t="s">
        <v>2072</v>
      </c>
      <c r="E626" s="369" t="s">
        <v>605</v>
      </c>
      <c r="F626" s="370">
        <v>76652</v>
      </c>
      <c r="G626" s="371">
        <v>4.57</v>
      </c>
      <c r="H626" s="368">
        <v>5.8</v>
      </c>
      <c r="I626" s="368" t="s">
        <v>10</v>
      </c>
      <c r="J626" s="379">
        <f t="shared" si="29"/>
        <v>5.8</v>
      </c>
      <c r="K626" s="380" t="s">
        <v>303</v>
      </c>
      <c r="L626" s="381" t="s">
        <v>307</v>
      </c>
      <c r="M626" s="381" t="s">
        <v>259</v>
      </c>
      <c r="N626" s="381"/>
      <c r="O626" s="381"/>
      <c r="P626" s="381" t="s">
        <v>61</v>
      </c>
      <c r="Q626" s="381" t="s">
        <v>240</v>
      </c>
      <c r="R626" s="380" t="s">
        <v>302</v>
      </c>
      <c r="S626" s="368"/>
      <c r="T626" s="368" t="s">
        <v>61</v>
      </c>
      <c r="U626" s="368" t="s">
        <v>240</v>
      </c>
      <c r="V626" s="377" t="s">
        <v>302</v>
      </c>
    </row>
    <row r="627" spans="1:22" outlineLevel="1">
      <c r="A627" s="377" t="s">
        <v>222</v>
      </c>
      <c r="B627" s="368" t="s">
        <v>1504</v>
      </c>
      <c r="C627" s="378">
        <v>43677</v>
      </c>
      <c r="D627" s="377" t="s">
        <v>2072</v>
      </c>
      <c r="E627" s="369" t="s">
        <v>1306</v>
      </c>
      <c r="F627" s="370">
        <v>76652</v>
      </c>
      <c r="G627" s="371">
        <v>4.57</v>
      </c>
      <c r="H627" s="368">
        <v>5.8</v>
      </c>
      <c r="I627" s="368" t="s">
        <v>10</v>
      </c>
      <c r="J627" s="379">
        <f t="shared" si="29"/>
        <v>5.8</v>
      </c>
      <c r="K627" s="380" t="s">
        <v>303</v>
      </c>
      <c r="L627" s="381" t="s">
        <v>307</v>
      </c>
      <c r="M627" s="381" t="s">
        <v>259</v>
      </c>
      <c r="N627" s="381"/>
      <c r="O627" s="381"/>
      <c r="P627" s="381" t="s">
        <v>61</v>
      </c>
      <c r="Q627" s="381" t="s">
        <v>240</v>
      </c>
      <c r="R627" s="380" t="s">
        <v>302</v>
      </c>
      <c r="S627" s="368"/>
      <c r="T627" s="368" t="s">
        <v>61</v>
      </c>
      <c r="U627" s="368" t="s">
        <v>240</v>
      </c>
      <c r="V627" s="377" t="s">
        <v>302</v>
      </c>
    </row>
    <row r="628" spans="1:22" outlineLevel="1">
      <c r="A628" s="377" t="s">
        <v>222</v>
      </c>
      <c r="B628" s="368" t="s">
        <v>1504</v>
      </c>
      <c r="C628" s="378">
        <v>43677</v>
      </c>
      <c r="D628" s="377" t="s">
        <v>2072</v>
      </c>
      <c r="E628" s="369" t="s">
        <v>1308</v>
      </c>
      <c r="F628" s="370">
        <v>76652</v>
      </c>
      <c r="G628" s="371">
        <v>12.3</v>
      </c>
      <c r="H628" s="368">
        <v>15.62</v>
      </c>
      <c r="I628" s="368" t="s">
        <v>10</v>
      </c>
      <c r="J628" s="379">
        <f t="shared" si="29"/>
        <v>15.62</v>
      </c>
      <c r="K628" s="380" t="s">
        <v>303</v>
      </c>
      <c r="L628" s="381" t="s">
        <v>307</v>
      </c>
      <c r="M628" s="381" t="s">
        <v>259</v>
      </c>
      <c r="N628" s="381"/>
      <c r="O628" s="381"/>
      <c r="P628" s="381" t="s">
        <v>61</v>
      </c>
      <c r="Q628" s="381" t="s">
        <v>240</v>
      </c>
      <c r="R628" s="380" t="s">
        <v>302</v>
      </c>
      <c r="S628" s="368"/>
      <c r="T628" s="368" t="s">
        <v>61</v>
      </c>
      <c r="U628" s="368" t="s">
        <v>240</v>
      </c>
      <c r="V628" s="377" t="s">
        <v>302</v>
      </c>
    </row>
    <row r="629" spans="1:22" outlineLevel="1">
      <c r="A629" s="377" t="s">
        <v>222</v>
      </c>
      <c r="B629" s="368" t="s">
        <v>1504</v>
      </c>
      <c r="C629" s="378">
        <v>43677</v>
      </c>
      <c r="D629" s="377" t="s">
        <v>2072</v>
      </c>
      <c r="E629" s="369" t="s">
        <v>2073</v>
      </c>
      <c r="F629" s="370">
        <v>76652</v>
      </c>
      <c r="G629" s="371">
        <v>22.84</v>
      </c>
      <c r="H629" s="368">
        <v>29</v>
      </c>
      <c r="I629" s="368" t="s">
        <v>10</v>
      </c>
      <c r="J629" s="379">
        <f t="shared" si="29"/>
        <v>29</v>
      </c>
      <c r="K629" s="380" t="s">
        <v>303</v>
      </c>
      <c r="L629" s="381" t="s">
        <v>307</v>
      </c>
      <c r="M629" s="381" t="s">
        <v>259</v>
      </c>
      <c r="N629" s="381"/>
      <c r="O629" s="381"/>
      <c r="P629" s="381" t="s">
        <v>61</v>
      </c>
      <c r="Q629" s="381" t="s">
        <v>240</v>
      </c>
      <c r="R629" s="380" t="s">
        <v>302</v>
      </c>
      <c r="S629" s="368"/>
      <c r="T629" s="368" t="s">
        <v>61</v>
      </c>
      <c r="U629" s="368" t="s">
        <v>240</v>
      </c>
      <c r="V629" s="377" t="s">
        <v>302</v>
      </c>
    </row>
    <row r="630" spans="1:22" outlineLevel="1">
      <c r="A630" s="377" t="s">
        <v>222</v>
      </c>
      <c r="B630" s="368" t="s">
        <v>1504</v>
      </c>
      <c r="C630" s="378">
        <v>43677</v>
      </c>
      <c r="D630" s="377" t="s">
        <v>2072</v>
      </c>
      <c r="E630" s="369" t="s">
        <v>1725</v>
      </c>
      <c r="F630" s="370">
        <v>76652</v>
      </c>
      <c r="G630" s="371">
        <v>21.47</v>
      </c>
      <c r="H630" s="368">
        <v>27.26</v>
      </c>
      <c r="I630" s="368" t="s">
        <v>10</v>
      </c>
      <c r="J630" s="379">
        <f t="shared" si="29"/>
        <v>27.26</v>
      </c>
      <c r="K630" s="380" t="s">
        <v>303</v>
      </c>
      <c r="L630" s="381" t="s">
        <v>307</v>
      </c>
      <c r="M630" s="381" t="s">
        <v>259</v>
      </c>
      <c r="N630" s="381"/>
      <c r="O630" s="381"/>
      <c r="P630" s="381" t="s">
        <v>61</v>
      </c>
      <c r="Q630" s="381" t="s">
        <v>240</v>
      </c>
      <c r="R630" s="380" t="s">
        <v>302</v>
      </c>
      <c r="S630" s="368"/>
      <c r="T630" s="368" t="s">
        <v>61</v>
      </c>
      <c r="U630" s="368" t="s">
        <v>240</v>
      </c>
      <c r="V630" s="377" t="s">
        <v>302</v>
      </c>
    </row>
    <row r="631" spans="1:22" outlineLevel="1">
      <c r="A631" s="377" t="s">
        <v>222</v>
      </c>
      <c r="B631" s="368" t="s">
        <v>1504</v>
      </c>
      <c r="C631" s="378">
        <v>43677</v>
      </c>
      <c r="D631" s="377" t="s">
        <v>2072</v>
      </c>
      <c r="E631" s="369" t="s">
        <v>2074</v>
      </c>
      <c r="F631" s="370">
        <v>76652</v>
      </c>
      <c r="G631" s="371">
        <v>9.76</v>
      </c>
      <c r="H631" s="368">
        <v>12.39</v>
      </c>
      <c r="I631" s="368" t="s">
        <v>10</v>
      </c>
      <c r="J631" s="379">
        <f t="shared" si="29"/>
        <v>12.39</v>
      </c>
      <c r="K631" s="380" t="s">
        <v>303</v>
      </c>
      <c r="L631" s="381" t="s">
        <v>307</v>
      </c>
      <c r="M631" s="381" t="s">
        <v>259</v>
      </c>
      <c r="N631" s="381"/>
      <c r="O631" s="381"/>
      <c r="P631" s="381" t="s">
        <v>61</v>
      </c>
      <c r="Q631" s="381" t="s">
        <v>240</v>
      </c>
      <c r="R631" s="380" t="s">
        <v>302</v>
      </c>
      <c r="S631" s="368"/>
      <c r="T631" s="368" t="s">
        <v>61</v>
      </c>
      <c r="U631" s="368" t="s">
        <v>240</v>
      </c>
      <c r="V631" s="377" t="s">
        <v>302</v>
      </c>
    </row>
    <row r="632" spans="1:22" outlineLevel="1">
      <c r="A632" s="377" t="s">
        <v>222</v>
      </c>
      <c r="B632" s="368" t="s">
        <v>1504</v>
      </c>
      <c r="C632" s="378">
        <v>43677</v>
      </c>
      <c r="D632" s="377" t="s">
        <v>2072</v>
      </c>
      <c r="E632" s="369" t="s">
        <v>1725</v>
      </c>
      <c r="F632" s="370">
        <v>76652</v>
      </c>
      <c r="G632" s="371">
        <v>3.2</v>
      </c>
      <c r="H632" s="368">
        <v>4.0599999999999996</v>
      </c>
      <c r="I632" s="368" t="s">
        <v>10</v>
      </c>
      <c r="J632" s="379">
        <f t="shared" si="29"/>
        <v>4.0599999999999996</v>
      </c>
      <c r="K632" s="380" t="s">
        <v>303</v>
      </c>
      <c r="L632" s="381" t="s">
        <v>307</v>
      </c>
      <c r="M632" s="381" t="s">
        <v>259</v>
      </c>
      <c r="N632" s="381"/>
      <c r="O632" s="381"/>
      <c r="P632" s="381" t="s">
        <v>61</v>
      </c>
      <c r="Q632" s="381" t="s">
        <v>240</v>
      </c>
      <c r="R632" s="380" t="s">
        <v>302</v>
      </c>
      <c r="S632" s="368"/>
      <c r="T632" s="368" t="s">
        <v>61</v>
      </c>
      <c r="U632" s="368" t="s">
        <v>240</v>
      </c>
      <c r="V632" s="377" t="s">
        <v>302</v>
      </c>
    </row>
    <row r="633" spans="1:22" outlineLevel="1">
      <c r="A633" s="377" t="s">
        <v>222</v>
      </c>
      <c r="B633" s="368" t="s">
        <v>1504</v>
      </c>
      <c r="C633" s="378">
        <v>43677</v>
      </c>
      <c r="D633" s="377" t="s">
        <v>2072</v>
      </c>
      <c r="E633" s="369" t="s">
        <v>624</v>
      </c>
      <c r="F633" s="370">
        <v>76652</v>
      </c>
      <c r="G633" s="371">
        <v>404.24</v>
      </c>
      <c r="H633" s="368">
        <v>513.36</v>
      </c>
      <c r="I633" s="368" t="s">
        <v>10</v>
      </c>
      <c r="J633" s="379">
        <f t="shared" si="29"/>
        <v>513.36</v>
      </c>
      <c r="K633" s="380" t="s">
        <v>303</v>
      </c>
      <c r="L633" s="381" t="s">
        <v>307</v>
      </c>
      <c r="M633" s="381" t="s">
        <v>259</v>
      </c>
      <c r="N633" s="381"/>
      <c r="O633" s="381"/>
      <c r="P633" s="381" t="s">
        <v>61</v>
      </c>
      <c r="Q633" s="381" t="s">
        <v>240</v>
      </c>
      <c r="R633" s="380" t="s">
        <v>302</v>
      </c>
      <c r="S633" s="368"/>
      <c r="T633" s="368" t="s">
        <v>61</v>
      </c>
      <c r="U633" s="368" t="s">
        <v>240</v>
      </c>
      <c r="V633" s="377" t="s">
        <v>302</v>
      </c>
    </row>
    <row r="634" spans="1:22" outlineLevel="1">
      <c r="A634" s="377" t="s">
        <v>222</v>
      </c>
      <c r="B634" s="368" t="s">
        <v>1504</v>
      </c>
      <c r="C634" s="378">
        <v>43677</v>
      </c>
      <c r="D634" s="377" t="s">
        <v>2072</v>
      </c>
      <c r="E634" s="369" t="s">
        <v>2075</v>
      </c>
      <c r="F634" s="370">
        <v>76652</v>
      </c>
      <c r="G634" s="371">
        <v>7.87</v>
      </c>
      <c r="H634" s="368">
        <v>10</v>
      </c>
      <c r="I634" s="368" t="s">
        <v>10</v>
      </c>
      <c r="J634" s="379">
        <f t="shared" si="29"/>
        <v>10</v>
      </c>
      <c r="K634" s="380" t="s">
        <v>303</v>
      </c>
      <c r="L634" s="381" t="s">
        <v>307</v>
      </c>
      <c r="M634" s="381" t="s">
        <v>259</v>
      </c>
      <c r="N634" s="381"/>
      <c r="O634" s="381"/>
      <c r="P634" s="381" t="s">
        <v>61</v>
      </c>
      <c r="Q634" s="381" t="s">
        <v>240</v>
      </c>
      <c r="R634" s="380" t="s">
        <v>302</v>
      </c>
      <c r="S634" s="368"/>
      <c r="T634" s="368" t="s">
        <v>61</v>
      </c>
      <c r="U634" s="368" t="s">
        <v>240</v>
      </c>
      <c r="V634" s="377" t="s">
        <v>302</v>
      </c>
    </row>
    <row r="635" spans="1:22" outlineLevel="1">
      <c r="A635" s="377" t="s">
        <v>222</v>
      </c>
      <c r="B635" s="368" t="s">
        <v>1504</v>
      </c>
      <c r="C635" s="378">
        <v>43677</v>
      </c>
      <c r="D635" s="377" t="s">
        <v>2072</v>
      </c>
      <c r="E635" s="369" t="s">
        <v>2076</v>
      </c>
      <c r="F635" s="370">
        <v>76652</v>
      </c>
      <c r="G635" s="371">
        <v>1.26</v>
      </c>
      <c r="H635" s="368">
        <v>1.6</v>
      </c>
      <c r="I635" s="368" t="s">
        <v>10</v>
      </c>
      <c r="J635" s="379">
        <f t="shared" si="29"/>
        <v>1.6</v>
      </c>
      <c r="K635" s="380" t="s">
        <v>303</v>
      </c>
      <c r="L635" s="381" t="s">
        <v>307</v>
      </c>
      <c r="M635" s="381" t="s">
        <v>259</v>
      </c>
      <c r="N635" s="381"/>
      <c r="O635" s="381"/>
      <c r="P635" s="381" t="s">
        <v>61</v>
      </c>
      <c r="Q635" s="381" t="s">
        <v>240</v>
      </c>
      <c r="R635" s="380" t="s">
        <v>302</v>
      </c>
      <c r="S635" s="368"/>
      <c r="T635" s="368" t="s">
        <v>61</v>
      </c>
      <c r="U635" s="368" t="s">
        <v>240</v>
      </c>
      <c r="V635" s="377" t="s">
        <v>302</v>
      </c>
    </row>
    <row r="636" spans="1:22" outlineLevel="1">
      <c r="A636" s="377" t="s">
        <v>222</v>
      </c>
      <c r="B636" s="368" t="s">
        <v>1504</v>
      </c>
      <c r="C636" s="378">
        <v>43677</v>
      </c>
      <c r="D636" s="377" t="s">
        <v>2072</v>
      </c>
      <c r="E636" s="369" t="s">
        <v>2077</v>
      </c>
      <c r="F636" s="370">
        <v>76652</v>
      </c>
      <c r="G636" s="371">
        <v>14.67</v>
      </c>
      <c r="H636" s="368">
        <v>18.63</v>
      </c>
      <c r="I636" s="368" t="s">
        <v>10</v>
      </c>
      <c r="J636" s="379">
        <f t="shared" si="29"/>
        <v>18.63</v>
      </c>
      <c r="K636" s="380" t="s">
        <v>303</v>
      </c>
      <c r="L636" s="381" t="s">
        <v>307</v>
      </c>
      <c r="M636" s="381" t="s">
        <v>259</v>
      </c>
      <c r="N636" s="381"/>
      <c r="O636" s="381"/>
      <c r="P636" s="381" t="s">
        <v>61</v>
      </c>
      <c r="Q636" s="381" t="s">
        <v>240</v>
      </c>
      <c r="R636" s="380" t="s">
        <v>302</v>
      </c>
      <c r="S636" s="368"/>
      <c r="T636" s="368" t="s">
        <v>61</v>
      </c>
      <c r="U636" s="368" t="s">
        <v>240</v>
      </c>
      <c r="V636" s="377" t="s">
        <v>302</v>
      </c>
    </row>
    <row r="637" spans="1:22" outlineLevel="1">
      <c r="A637" s="377" t="s">
        <v>222</v>
      </c>
      <c r="B637" s="368" t="s">
        <v>1504</v>
      </c>
      <c r="C637" s="378">
        <v>43677</v>
      </c>
      <c r="D637" s="377" t="s">
        <v>2072</v>
      </c>
      <c r="E637" s="369" t="s">
        <v>2074</v>
      </c>
      <c r="F637" s="370">
        <v>76652</v>
      </c>
      <c r="G637" s="371">
        <v>9.2799999999999994</v>
      </c>
      <c r="H637" s="368">
        <v>11.79</v>
      </c>
      <c r="I637" s="368" t="s">
        <v>10</v>
      </c>
      <c r="J637" s="379">
        <f t="shared" si="29"/>
        <v>11.79</v>
      </c>
      <c r="K637" s="380" t="s">
        <v>303</v>
      </c>
      <c r="L637" s="381" t="s">
        <v>307</v>
      </c>
      <c r="M637" s="381" t="s">
        <v>259</v>
      </c>
      <c r="N637" s="381"/>
      <c r="O637" s="381"/>
      <c r="P637" s="381" t="s">
        <v>61</v>
      </c>
      <c r="Q637" s="381" t="s">
        <v>240</v>
      </c>
      <c r="R637" s="380" t="s">
        <v>302</v>
      </c>
      <c r="S637" s="368"/>
      <c r="T637" s="368" t="s">
        <v>61</v>
      </c>
      <c r="U637" s="368" t="s">
        <v>240</v>
      </c>
      <c r="V637" s="377" t="s">
        <v>302</v>
      </c>
    </row>
    <row r="638" spans="1:22" outlineLevel="1">
      <c r="A638" s="377" t="s">
        <v>222</v>
      </c>
      <c r="B638" s="368" t="s">
        <v>1504</v>
      </c>
      <c r="C638" s="378">
        <v>43677</v>
      </c>
      <c r="D638" s="377" t="s">
        <v>2072</v>
      </c>
      <c r="E638" s="369" t="s">
        <v>1725</v>
      </c>
      <c r="F638" s="370">
        <v>76652</v>
      </c>
      <c r="G638" s="371">
        <v>11.26</v>
      </c>
      <c r="H638" s="368">
        <v>14.3</v>
      </c>
      <c r="I638" s="368" t="s">
        <v>10</v>
      </c>
      <c r="J638" s="379">
        <f t="shared" si="29"/>
        <v>14.3</v>
      </c>
      <c r="K638" s="380" t="s">
        <v>303</v>
      </c>
      <c r="L638" s="381" t="s">
        <v>307</v>
      </c>
      <c r="M638" s="381" t="s">
        <v>259</v>
      </c>
      <c r="N638" s="381"/>
      <c r="O638" s="381"/>
      <c r="P638" s="381" t="s">
        <v>61</v>
      </c>
      <c r="Q638" s="381" t="s">
        <v>240</v>
      </c>
      <c r="R638" s="380" t="s">
        <v>302</v>
      </c>
      <c r="S638" s="368"/>
      <c r="T638" s="368" t="s">
        <v>61</v>
      </c>
      <c r="U638" s="368" t="s">
        <v>240</v>
      </c>
      <c r="V638" s="377" t="s">
        <v>302</v>
      </c>
    </row>
    <row r="639" spans="1:22" outlineLevel="1">
      <c r="A639" s="377" t="s">
        <v>222</v>
      </c>
      <c r="B639" s="368" t="s">
        <v>1504</v>
      </c>
      <c r="C639" s="378">
        <v>43677</v>
      </c>
      <c r="D639" s="377" t="s">
        <v>2072</v>
      </c>
      <c r="E639" s="369" t="s">
        <v>1725</v>
      </c>
      <c r="F639" s="370">
        <v>76652</v>
      </c>
      <c r="G639" s="371">
        <v>8.2200000000000006</v>
      </c>
      <c r="H639" s="368">
        <v>10.44</v>
      </c>
      <c r="I639" s="368" t="s">
        <v>10</v>
      </c>
      <c r="J639" s="379">
        <f t="shared" si="29"/>
        <v>10.44</v>
      </c>
      <c r="K639" s="380" t="s">
        <v>303</v>
      </c>
      <c r="L639" s="381" t="s">
        <v>307</v>
      </c>
      <c r="M639" s="381" t="s">
        <v>259</v>
      </c>
      <c r="N639" s="381"/>
      <c r="O639" s="381"/>
      <c r="P639" s="381" t="s">
        <v>61</v>
      </c>
      <c r="Q639" s="381" t="s">
        <v>240</v>
      </c>
      <c r="R639" s="380" t="s">
        <v>302</v>
      </c>
      <c r="S639" s="368"/>
      <c r="T639" s="368" t="s">
        <v>61</v>
      </c>
      <c r="U639" s="368" t="s">
        <v>240</v>
      </c>
      <c r="V639" s="377" t="s">
        <v>302</v>
      </c>
    </row>
    <row r="640" spans="1:22" outlineLevel="1">
      <c r="A640" s="377" t="s">
        <v>222</v>
      </c>
      <c r="B640" s="368" t="s">
        <v>1504</v>
      </c>
      <c r="C640" s="378">
        <v>43677</v>
      </c>
      <c r="D640" s="377" t="s">
        <v>2072</v>
      </c>
      <c r="E640" s="369" t="s">
        <v>1725</v>
      </c>
      <c r="F640" s="370">
        <v>76652</v>
      </c>
      <c r="G640" s="371">
        <v>168.34</v>
      </c>
      <c r="H640" s="368">
        <v>213.78</v>
      </c>
      <c r="I640" s="368" t="s">
        <v>10</v>
      </c>
      <c r="J640" s="379">
        <f t="shared" si="29"/>
        <v>213.78</v>
      </c>
      <c r="K640" s="380" t="s">
        <v>303</v>
      </c>
      <c r="L640" s="381" t="s">
        <v>307</v>
      </c>
      <c r="M640" s="381" t="s">
        <v>259</v>
      </c>
      <c r="N640" s="381"/>
      <c r="O640" s="381"/>
      <c r="P640" s="381" t="s">
        <v>61</v>
      </c>
      <c r="Q640" s="381" t="s">
        <v>240</v>
      </c>
      <c r="R640" s="380" t="s">
        <v>302</v>
      </c>
      <c r="S640" s="368"/>
      <c r="T640" s="368" t="s">
        <v>61</v>
      </c>
      <c r="U640" s="368" t="s">
        <v>240</v>
      </c>
      <c r="V640" s="377" t="s">
        <v>302</v>
      </c>
    </row>
    <row r="641" spans="1:22" outlineLevel="1">
      <c r="A641" s="377" t="s">
        <v>222</v>
      </c>
      <c r="B641" s="368" t="s">
        <v>1504</v>
      </c>
      <c r="C641" s="378">
        <v>43677</v>
      </c>
      <c r="D641" s="377" t="s">
        <v>2072</v>
      </c>
      <c r="E641" s="369" t="s">
        <v>1725</v>
      </c>
      <c r="F641" s="370">
        <v>76652</v>
      </c>
      <c r="G641" s="371">
        <v>9.2799999999999994</v>
      </c>
      <c r="H641" s="368">
        <v>11.79</v>
      </c>
      <c r="I641" s="368" t="s">
        <v>10</v>
      </c>
      <c r="J641" s="379">
        <f t="shared" si="29"/>
        <v>11.79</v>
      </c>
      <c r="K641" s="380" t="s">
        <v>303</v>
      </c>
      <c r="L641" s="381" t="s">
        <v>307</v>
      </c>
      <c r="M641" s="381" t="s">
        <v>259</v>
      </c>
      <c r="N641" s="381"/>
      <c r="O641" s="381"/>
      <c r="P641" s="381" t="s">
        <v>61</v>
      </c>
      <c r="Q641" s="381" t="s">
        <v>240</v>
      </c>
      <c r="R641" s="380" t="s">
        <v>302</v>
      </c>
      <c r="S641" s="368"/>
      <c r="T641" s="368" t="s">
        <v>61</v>
      </c>
      <c r="U641" s="368" t="s">
        <v>240</v>
      </c>
      <c r="V641" s="377" t="s">
        <v>302</v>
      </c>
    </row>
    <row r="642" spans="1:22" outlineLevel="1">
      <c r="A642" s="377" t="s">
        <v>222</v>
      </c>
      <c r="B642" s="368" t="s">
        <v>1504</v>
      </c>
      <c r="C642" s="378">
        <v>43677</v>
      </c>
      <c r="D642" s="377" t="s">
        <v>2072</v>
      </c>
      <c r="E642" s="369" t="s">
        <v>1725</v>
      </c>
      <c r="F642" s="370">
        <v>76652</v>
      </c>
      <c r="G642" s="371">
        <v>2.2599999999999998</v>
      </c>
      <c r="H642" s="368">
        <v>2.87</v>
      </c>
      <c r="I642" s="368" t="s">
        <v>10</v>
      </c>
      <c r="J642" s="379">
        <f t="shared" si="29"/>
        <v>2.87</v>
      </c>
      <c r="K642" s="380" t="s">
        <v>303</v>
      </c>
      <c r="L642" s="381" t="s">
        <v>307</v>
      </c>
      <c r="M642" s="381" t="s">
        <v>259</v>
      </c>
      <c r="N642" s="381"/>
      <c r="O642" s="381"/>
      <c r="P642" s="381" t="s">
        <v>61</v>
      </c>
      <c r="Q642" s="381" t="s">
        <v>240</v>
      </c>
      <c r="R642" s="380" t="s">
        <v>302</v>
      </c>
      <c r="S642" s="368"/>
      <c r="T642" s="368" t="s">
        <v>61</v>
      </c>
      <c r="U642" s="368" t="s">
        <v>240</v>
      </c>
      <c r="V642" s="377" t="s">
        <v>302</v>
      </c>
    </row>
    <row r="643" spans="1:22" outlineLevel="1">
      <c r="A643" s="377" t="s">
        <v>222</v>
      </c>
      <c r="B643" s="368" t="s">
        <v>1504</v>
      </c>
      <c r="C643" s="378">
        <v>43677</v>
      </c>
      <c r="D643" s="377" t="s">
        <v>2072</v>
      </c>
      <c r="E643" s="369" t="s">
        <v>1725</v>
      </c>
      <c r="F643" s="370">
        <v>76652</v>
      </c>
      <c r="G643" s="371">
        <v>26.03</v>
      </c>
      <c r="H643" s="368">
        <v>33.049999999999997</v>
      </c>
      <c r="I643" s="368" t="s">
        <v>10</v>
      </c>
      <c r="J643" s="379">
        <f t="shared" si="29"/>
        <v>33.049999999999997</v>
      </c>
      <c r="K643" s="380" t="s">
        <v>303</v>
      </c>
      <c r="L643" s="381" t="s">
        <v>307</v>
      </c>
      <c r="M643" s="381" t="s">
        <v>259</v>
      </c>
      <c r="N643" s="381"/>
      <c r="O643" s="381"/>
      <c r="P643" s="381" t="s">
        <v>61</v>
      </c>
      <c r="Q643" s="381" t="s">
        <v>240</v>
      </c>
      <c r="R643" s="380" t="s">
        <v>302</v>
      </c>
      <c r="S643" s="368"/>
      <c r="T643" s="368" t="s">
        <v>61</v>
      </c>
      <c r="U643" s="368" t="s">
        <v>240</v>
      </c>
      <c r="V643" s="377" t="s">
        <v>302</v>
      </c>
    </row>
    <row r="644" spans="1:22" outlineLevel="1">
      <c r="A644" s="377" t="s">
        <v>222</v>
      </c>
      <c r="B644" s="368" t="s">
        <v>1504</v>
      </c>
      <c r="C644" s="378">
        <v>43677</v>
      </c>
      <c r="D644" s="377" t="s">
        <v>2072</v>
      </c>
      <c r="E644" s="369" t="s">
        <v>2078</v>
      </c>
      <c r="F644" s="370">
        <v>76652</v>
      </c>
      <c r="G644" s="371">
        <v>22.04</v>
      </c>
      <c r="H644" s="368">
        <v>27.99</v>
      </c>
      <c r="I644" s="368" t="s">
        <v>10</v>
      </c>
      <c r="J644" s="379">
        <f t="shared" si="29"/>
        <v>27.99</v>
      </c>
      <c r="K644" s="380" t="s">
        <v>303</v>
      </c>
      <c r="L644" s="381" t="s">
        <v>307</v>
      </c>
      <c r="M644" s="381" t="s">
        <v>259</v>
      </c>
      <c r="N644" s="381"/>
      <c r="O644" s="381"/>
      <c r="P644" s="381" t="s">
        <v>61</v>
      </c>
      <c r="Q644" s="381" t="s">
        <v>240</v>
      </c>
      <c r="R644" s="380" t="s">
        <v>302</v>
      </c>
      <c r="S644" s="368"/>
      <c r="T644" s="368" t="s">
        <v>61</v>
      </c>
      <c r="U644" s="368" t="s">
        <v>240</v>
      </c>
      <c r="V644" s="377" t="s">
        <v>302</v>
      </c>
    </row>
    <row r="645" spans="1:22" outlineLevel="1">
      <c r="A645" s="377" t="s">
        <v>222</v>
      </c>
      <c r="B645" s="368" t="s">
        <v>1504</v>
      </c>
      <c r="C645" s="378">
        <v>43677</v>
      </c>
      <c r="D645" s="377" t="s">
        <v>2072</v>
      </c>
      <c r="E645" s="369" t="s">
        <v>1725</v>
      </c>
      <c r="F645" s="370">
        <v>76652</v>
      </c>
      <c r="G645" s="371">
        <v>16.62</v>
      </c>
      <c r="H645" s="368">
        <v>21.11</v>
      </c>
      <c r="I645" s="368" t="s">
        <v>10</v>
      </c>
      <c r="J645" s="379">
        <f t="shared" si="29"/>
        <v>21.11</v>
      </c>
      <c r="K645" s="380" t="s">
        <v>303</v>
      </c>
      <c r="L645" s="381" t="s">
        <v>307</v>
      </c>
      <c r="M645" s="381" t="s">
        <v>259</v>
      </c>
      <c r="N645" s="381"/>
      <c r="O645" s="381"/>
      <c r="P645" s="381" t="s">
        <v>61</v>
      </c>
      <c r="Q645" s="381" t="s">
        <v>240</v>
      </c>
      <c r="R645" s="380" t="s">
        <v>302</v>
      </c>
      <c r="S645" s="368"/>
      <c r="T645" s="368" t="s">
        <v>61</v>
      </c>
      <c r="U645" s="368" t="s">
        <v>240</v>
      </c>
      <c r="V645" s="377" t="s">
        <v>302</v>
      </c>
    </row>
    <row r="646" spans="1:22" outlineLevel="1">
      <c r="A646" s="377" t="s">
        <v>222</v>
      </c>
      <c r="B646" s="368" t="s">
        <v>1504</v>
      </c>
      <c r="C646" s="378">
        <v>43677</v>
      </c>
      <c r="D646" s="377" t="s">
        <v>2072</v>
      </c>
      <c r="E646" s="369" t="s">
        <v>1725</v>
      </c>
      <c r="F646" s="370">
        <v>76652</v>
      </c>
      <c r="G646" s="371">
        <v>9.56</v>
      </c>
      <c r="H646" s="368">
        <v>12.14</v>
      </c>
      <c r="I646" s="368" t="s">
        <v>10</v>
      </c>
      <c r="J646" s="379">
        <f t="shared" si="29"/>
        <v>12.14</v>
      </c>
      <c r="K646" s="380" t="s">
        <v>303</v>
      </c>
      <c r="L646" s="381" t="s">
        <v>307</v>
      </c>
      <c r="M646" s="381" t="s">
        <v>259</v>
      </c>
      <c r="N646" s="381"/>
      <c r="O646" s="381"/>
      <c r="P646" s="381" t="s">
        <v>61</v>
      </c>
      <c r="Q646" s="381" t="s">
        <v>240</v>
      </c>
      <c r="R646" s="380" t="s">
        <v>302</v>
      </c>
      <c r="S646" s="368"/>
      <c r="T646" s="368" t="s">
        <v>61</v>
      </c>
      <c r="U646" s="368" t="s">
        <v>240</v>
      </c>
      <c r="V646" s="377" t="s">
        <v>302</v>
      </c>
    </row>
    <row r="647" spans="1:22" outlineLevel="1">
      <c r="A647" s="377" t="s">
        <v>222</v>
      </c>
      <c r="B647" s="368" t="s">
        <v>1504</v>
      </c>
      <c r="C647" s="378">
        <v>43677</v>
      </c>
      <c r="D647" s="377" t="s">
        <v>2072</v>
      </c>
      <c r="E647" s="369" t="s">
        <v>1725</v>
      </c>
      <c r="F647" s="370">
        <v>76652</v>
      </c>
      <c r="G647" s="371">
        <v>9.57</v>
      </c>
      <c r="H647" s="368">
        <v>12.15</v>
      </c>
      <c r="I647" s="368" t="s">
        <v>10</v>
      </c>
      <c r="J647" s="379">
        <f t="shared" si="29"/>
        <v>12.15</v>
      </c>
      <c r="K647" s="380" t="s">
        <v>303</v>
      </c>
      <c r="L647" s="381" t="s">
        <v>307</v>
      </c>
      <c r="M647" s="381" t="s">
        <v>259</v>
      </c>
      <c r="N647" s="381"/>
      <c r="O647" s="381"/>
      <c r="P647" s="381" t="s">
        <v>61</v>
      </c>
      <c r="Q647" s="381" t="s">
        <v>240</v>
      </c>
      <c r="R647" s="380" t="s">
        <v>302</v>
      </c>
      <c r="S647" s="368"/>
      <c r="T647" s="368" t="s">
        <v>61</v>
      </c>
      <c r="U647" s="368" t="s">
        <v>240</v>
      </c>
      <c r="V647" s="377" t="s">
        <v>302</v>
      </c>
    </row>
    <row r="648" spans="1:22" outlineLevel="1">
      <c r="A648" s="377" t="s">
        <v>222</v>
      </c>
      <c r="B648" s="368" t="s">
        <v>1504</v>
      </c>
      <c r="C648" s="378">
        <v>43677</v>
      </c>
      <c r="D648" s="377" t="s">
        <v>2072</v>
      </c>
      <c r="E648" s="369" t="s">
        <v>1725</v>
      </c>
      <c r="F648" s="370">
        <v>76652</v>
      </c>
      <c r="G648" s="371">
        <v>1.62</v>
      </c>
      <c r="H648" s="368">
        <v>2.06</v>
      </c>
      <c r="I648" s="368" t="s">
        <v>10</v>
      </c>
      <c r="J648" s="379">
        <f t="shared" si="29"/>
        <v>2.06</v>
      </c>
      <c r="K648" s="380" t="s">
        <v>303</v>
      </c>
      <c r="L648" s="381" t="s">
        <v>307</v>
      </c>
      <c r="M648" s="381" t="s">
        <v>259</v>
      </c>
      <c r="N648" s="381"/>
      <c r="O648" s="381"/>
      <c r="P648" s="381" t="s">
        <v>61</v>
      </c>
      <c r="Q648" s="381" t="s">
        <v>240</v>
      </c>
      <c r="R648" s="380" t="s">
        <v>302</v>
      </c>
      <c r="S648" s="368"/>
      <c r="T648" s="368" t="s">
        <v>61</v>
      </c>
      <c r="U648" s="368" t="s">
        <v>240</v>
      </c>
      <c r="V648" s="377" t="s">
        <v>302</v>
      </c>
    </row>
    <row r="649" spans="1:22" outlineLevel="1">
      <c r="A649" s="377" t="s">
        <v>222</v>
      </c>
      <c r="B649" s="368" t="s">
        <v>1504</v>
      </c>
      <c r="C649" s="378">
        <v>43677</v>
      </c>
      <c r="D649" s="377" t="s">
        <v>2072</v>
      </c>
      <c r="E649" s="369" t="s">
        <v>1725</v>
      </c>
      <c r="F649" s="370">
        <v>76652</v>
      </c>
      <c r="G649" s="371">
        <v>1.62</v>
      </c>
      <c r="H649" s="368">
        <v>2.06</v>
      </c>
      <c r="I649" s="368" t="s">
        <v>10</v>
      </c>
      <c r="J649" s="379">
        <f t="shared" si="29"/>
        <v>2.06</v>
      </c>
      <c r="K649" s="380" t="s">
        <v>303</v>
      </c>
      <c r="L649" s="381" t="s">
        <v>307</v>
      </c>
      <c r="M649" s="381" t="s">
        <v>259</v>
      </c>
      <c r="N649" s="381"/>
      <c r="O649" s="381"/>
      <c r="P649" s="381" t="s">
        <v>61</v>
      </c>
      <c r="Q649" s="381" t="s">
        <v>240</v>
      </c>
      <c r="R649" s="380" t="s">
        <v>302</v>
      </c>
      <c r="S649" s="368"/>
      <c r="T649" s="368" t="s">
        <v>61</v>
      </c>
      <c r="U649" s="368" t="s">
        <v>240</v>
      </c>
      <c r="V649" s="377" t="s">
        <v>302</v>
      </c>
    </row>
    <row r="650" spans="1:22" outlineLevel="1">
      <c r="A650" s="377" t="s">
        <v>222</v>
      </c>
      <c r="B650" s="368" t="s">
        <v>1504</v>
      </c>
      <c r="C650" s="378">
        <v>43677</v>
      </c>
      <c r="D650" s="377" t="s">
        <v>2072</v>
      </c>
      <c r="E650" s="369" t="s">
        <v>1725</v>
      </c>
      <c r="F650" s="370">
        <v>76652</v>
      </c>
      <c r="G650" s="371">
        <v>3.52</v>
      </c>
      <c r="H650" s="368">
        <v>4.47</v>
      </c>
      <c r="I650" s="368" t="s">
        <v>10</v>
      </c>
      <c r="J650" s="379">
        <f t="shared" si="29"/>
        <v>4.47</v>
      </c>
      <c r="K650" s="380" t="s">
        <v>303</v>
      </c>
      <c r="L650" s="381" t="s">
        <v>307</v>
      </c>
      <c r="M650" s="381" t="s">
        <v>259</v>
      </c>
      <c r="N650" s="381"/>
      <c r="O650" s="381"/>
      <c r="P650" s="381" t="s">
        <v>61</v>
      </c>
      <c r="Q650" s="381" t="s">
        <v>240</v>
      </c>
      <c r="R650" s="380" t="s">
        <v>302</v>
      </c>
      <c r="S650" s="368"/>
      <c r="T650" s="368" t="s">
        <v>61</v>
      </c>
      <c r="U650" s="368" t="s">
        <v>240</v>
      </c>
      <c r="V650" s="377" t="s">
        <v>302</v>
      </c>
    </row>
    <row r="651" spans="1:22" outlineLevel="1">
      <c r="A651" s="377" t="s">
        <v>222</v>
      </c>
      <c r="B651" s="368" t="s">
        <v>1504</v>
      </c>
      <c r="C651" s="378">
        <v>43677</v>
      </c>
      <c r="D651" s="377" t="s">
        <v>2072</v>
      </c>
      <c r="E651" s="369" t="s">
        <v>1725</v>
      </c>
      <c r="F651" s="370">
        <v>76652</v>
      </c>
      <c r="G651" s="371">
        <v>2.06</v>
      </c>
      <c r="H651" s="368">
        <v>2.61</v>
      </c>
      <c r="I651" s="368" t="s">
        <v>10</v>
      </c>
      <c r="J651" s="379">
        <f t="shared" si="29"/>
        <v>2.61</v>
      </c>
      <c r="K651" s="380" t="s">
        <v>303</v>
      </c>
      <c r="L651" s="381" t="s">
        <v>307</v>
      </c>
      <c r="M651" s="381" t="s">
        <v>259</v>
      </c>
      <c r="N651" s="381"/>
      <c r="O651" s="381"/>
      <c r="P651" s="381" t="s">
        <v>61</v>
      </c>
      <c r="Q651" s="381" t="s">
        <v>240</v>
      </c>
      <c r="R651" s="380" t="s">
        <v>302</v>
      </c>
      <c r="S651" s="368"/>
      <c r="T651" s="368" t="s">
        <v>61</v>
      </c>
      <c r="U651" s="368" t="s">
        <v>240</v>
      </c>
      <c r="V651" s="377" t="s">
        <v>302</v>
      </c>
    </row>
    <row r="652" spans="1:22" outlineLevel="1">
      <c r="A652" s="377" t="s">
        <v>222</v>
      </c>
      <c r="B652" s="368" t="s">
        <v>1504</v>
      </c>
      <c r="C652" s="378">
        <v>43677</v>
      </c>
      <c r="D652" s="377" t="s">
        <v>2072</v>
      </c>
      <c r="E652" s="369" t="s">
        <v>1725</v>
      </c>
      <c r="F652" s="370">
        <v>76652</v>
      </c>
      <c r="G652" s="371">
        <v>2.06</v>
      </c>
      <c r="H652" s="368">
        <v>2.61</v>
      </c>
      <c r="I652" s="368" t="s">
        <v>10</v>
      </c>
      <c r="J652" s="379">
        <f t="shared" si="29"/>
        <v>2.61</v>
      </c>
      <c r="K652" s="380" t="s">
        <v>303</v>
      </c>
      <c r="L652" s="381" t="s">
        <v>307</v>
      </c>
      <c r="M652" s="381" t="s">
        <v>259</v>
      </c>
      <c r="N652" s="381"/>
      <c r="O652" s="381"/>
      <c r="P652" s="381" t="s">
        <v>61</v>
      </c>
      <c r="Q652" s="381" t="s">
        <v>240</v>
      </c>
      <c r="R652" s="380" t="s">
        <v>302</v>
      </c>
      <c r="S652" s="368"/>
      <c r="T652" s="368" t="s">
        <v>61</v>
      </c>
      <c r="U652" s="368" t="s">
        <v>240</v>
      </c>
      <c r="V652" s="377" t="s">
        <v>302</v>
      </c>
    </row>
    <row r="653" spans="1:22" outlineLevel="1">
      <c r="A653" s="377" t="s">
        <v>222</v>
      </c>
      <c r="B653" s="368" t="s">
        <v>1504</v>
      </c>
      <c r="C653" s="378">
        <v>43677</v>
      </c>
      <c r="D653" s="377" t="s">
        <v>2072</v>
      </c>
      <c r="E653" s="369" t="s">
        <v>1725</v>
      </c>
      <c r="F653" s="370">
        <v>76652</v>
      </c>
      <c r="G653" s="371">
        <v>2.74</v>
      </c>
      <c r="H653" s="368">
        <v>3.48</v>
      </c>
      <c r="I653" s="368" t="s">
        <v>10</v>
      </c>
      <c r="J653" s="379">
        <f t="shared" si="29"/>
        <v>3.48</v>
      </c>
      <c r="K653" s="380" t="s">
        <v>303</v>
      </c>
      <c r="L653" s="381" t="s">
        <v>307</v>
      </c>
      <c r="M653" s="381" t="s">
        <v>259</v>
      </c>
      <c r="N653" s="381"/>
      <c r="O653" s="381"/>
      <c r="P653" s="381" t="s">
        <v>61</v>
      </c>
      <c r="Q653" s="381" t="s">
        <v>240</v>
      </c>
      <c r="R653" s="380" t="s">
        <v>302</v>
      </c>
      <c r="S653" s="368"/>
      <c r="T653" s="368" t="s">
        <v>61</v>
      </c>
      <c r="U653" s="368" t="s">
        <v>240</v>
      </c>
      <c r="V653" s="377" t="s">
        <v>302</v>
      </c>
    </row>
    <row r="654" spans="1:22" outlineLevel="1">
      <c r="A654" s="377" t="s">
        <v>222</v>
      </c>
      <c r="B654" s="368" t="s">
        <v>1504</v>
      </c>
      <c r="C654" s="378">
        <v>43677</v>
      </c>
      <c r="D654" s="377" t="s">
        <v>2072</v>
      </c>
      <c r="E654" s="369" t="s">
        <v>1725</v>
      </c>
      <c r="F654" s="370">
        <v>76652</v>
      </c>
      <c r="G654" s="371">
        <v>1.72</v>
      </c>
      <c r="H654" s="368">
        <v>2.19</v>
      </c>
      <c r="I654" s="368" t="s">
        <v>10</v>
      </c>
      <c r="J654" s="379">
        <f t="shared" si="29"/>
        <v>2.19</v>
      </c>
      <c r="K654" s="380" t="s">
        <v>303</v>
      </c>
      <c r="L654" s="381" t="s">
        <v>307</v>
      </c>
      <c r="M654" s="381" t="s">
        <v>259</v>
      </c>
      <c r="N654" s="381"/>
      <c r="O654" s="381"/>
      <c r="P654" s="381" t="s">
        <v>61</v>
      </c>
      <c r="Q654" s="381" t="s">
        <v>240</v>
      </c>
      <c r="R654" s="380" t="s">
        <v>302</v>
      </c>
      <c r="S654" s="368"/>
      <c r="T654" s="368" t="s">
        <v>61</v>
      </c>
      <c r="U654" s="368" t="s">
        <v>240</v>
      </c>
      <c r="V654" s="377" t="s">
        <v>302</v>
      </c>
    </row>
    <row r="655" spans="1:22" outlineLevel="1">
      <c r="A655" s="377" t="s">
        <v>222</v>
      </c>
      <c r="B655" s="368" t="s">
        <v>1504</v>
      </c>
      <c r="C655" s="378">
        <v>43677</v>
      </c>
      <c r="D655" s="377" t="s">
        <v>2072</v>
      </c>
      <c r="E655" s="369" t="s">
        <v>1725</v>
      </c>
      <c r="F655" s="370">
        <v>76652</v>
      </c>
      <c r="G655" s="371">
        <v>9.34</v>
      </c>
      <c r="H655" s="368">
        <v>11.86</v>
      </c>
      <c r="I655" s="368" t="s">
        <v>10</v>
      </c>
      <c r="J655" s="379">
        <f t="shared" si="29"/>
        <v>11.86</v>
      </c>
      <c r="K655" s="380" t="s">
        <v>303</v>
      </c>
      <c r="L655" s="381" t="s">
        <v>307</v>
      </c>
      <c r="M655" s="381" t="s">
        <v>259</v>
      </c>
      <c r="N655" s="381"/>
      <c r="O655" s="381"/>
      <c r="P655" s="381" t="s">
        <v>61</v>
      </c>
      <c r="Q655" s="381" t="s">
        <v>240</v>
      </c>
      <c r="R655" s="380" t="s">
        <v>302</v>
      </c>
      <c r="S655" s="368"/>
      <c r="T655" s="368" t="s">
        <v>61</v>
      </c>
      <c r="U655" s="368" t="s">
        <v>240</v>
      </c>
      <c r="V655" s="377" t="s">
        <v>302</v>
      </c>
    </row>
    <row r="656" spans="1:22" outlineLevel="1">
      <c r="A656" s="377" t="s">
        <v>222</v>
      </c>
      <c r="B656" s="368" t="s">
        <v>1504</v>
      </c>
      <c r="C656" s="378">
        <v>43677</v>
      </c>
      <c r="D656" s="377" t="s">
        <v>2072</v>
      </c>
      <c r="E656" s="369" t="s">
        <v>1725</v>
      </c>
      <c r="F656" s="370">
        <v>76652</v>
      </c>
      <c r="G656" s="371">
        <v>1.52</v>
      </c>
      <c r="H656" s="368">
        <v>1.93</v>
      </c>
      <c r="I656" s="368" t="s">
        <v>10</v>
      </c>
      <c r="J656" s="379">
        <f t="shared" si="29"/>
        <v>1.93</v>
      </c>
      <c r="K656" s="380" t="s">
        <v>303</v>
      </c>
      <c r="L656" s="381" t="s">
        <v>307</v>
      </c>
      <c r="M656" s="381" t="s">
        <v>259</v>
      </c>
      <c r="N656" s="381"/>
      <c r="O656" s="381"/>
      <c r="P656" s="381" t="s">
        <v>61</v>
      </c>
      <c r="Q656" s="381" t="s">
        <v>240</v>
      </c>
      <c r="R656" s="380" t="s">
        <v>302</v>
      </c>
      <c r="S656" s="368"/>
      <c r="T656" s="368" t="s">
        <v>61</v>
      </c>
      <c r="U656" s="368" t="s">
        <v>240</v>
      </c>
      <c r="V656" s="377" t="s">
        <v>302</v>
      </c>
    </row>
    <row r="657" spans="1:22" outlineLevel="1">
      <c r="A657" s="377" t="s">
        <v>222</v>
      </c>
      <c r="B657" s="368" t="s">
        <v>1504</v>
      </c>
      <c r="C657" s="378">
        <v>43677</v>
      </c>
      <c r="D657" s="377" t="s">
        <v>2072</v>
      </c>
      <c r="E657" s="369" t="s">
        <v>2079</v>
      </c>
      <c r="F657" s="370">
        <v>76652</v>
      </c>
      <c r="G657" s="371">
        <v>45.51</v>
      </c>
      <c r="H657" s="368">
        <v>57.79</v>
      </c>
      <c r="I657" s="368" t="s">
        <v>10</v>
      </c>
      <c r="J657" s="379">
        <f t="shared" si="29"/>
        <v>57.79</v>
      </c>
      <c r="K657" s="380" t="s">
        <v>303</v>
      </c>
      <c r="L657" s="381" t="s">
        <v>307</v>
      </c>
      <c r="M657" s="381" t="s">
        <v>259</v>
      </c>
      <c r="N657" s="381"/>
      <c r="O657" s="381"/>
      <c r="P657" s="381" t="s">
        <v>61</v>
      </c>
      <c r="Q657" s="381" t="s">
        <v>240</v>
      </c>
      <c r="R657" s="380" t="s">
        <v>302</v>
      </c>
      <c r="S657" s="368"/>
      <c r="T657" s="368" t="s">
        <v>61</v>
      </c>
      <c r="U657" s="368" t="s">
        <v>240</v>
      </c>
      <c r="V657" s="377" t="s">
        <v>302</v>
      </c>
    </row>
    <row r="658" spans="1:22" outlineLevel="1">
      <c r="A658" s="377" t="s">
        <v>222</v>
      </c>
      <c r="B658" s="368" t="s">
        <v>1504</v>
      </c>
      <c r="C658" s="378">
        <v>43677</v>
      </c>
      <c r="D658" s="377" t="s">
        <v>2072</v>
      </c>
      <c r="E658" s="369" t="s">
        <v>2080</v>
      </c>
      <c r="F658" s="370">
        <v>76652</v>
      </c>
      <c r="G658" s="371">
        <v>7.28</v>
      </c>
      <c r="H658" s="368">
        <v>9.25</v>
      </c>
      <c r="I658" s="368" t="s">
        <v>10</v>
      </c>
      <c r="J658" s="379">
        <f t="shared" si="29"/>
        <v>9.25</v>
      </c>
      <c r="K658" s="380" t="s">
        <v>303</v>
      </c>
      <c r="L658" s="381" t="s">
        <v>307</v>
      </c>
      <c r="M658" s="381" t="s">
        <v>259</v>
      </c>
      <c r="N658" s="381"/>
      <c r="O658" s="381"/>
      <c r="P658" s="381" t="s">
        <v>61</v>
      </c>
      <c r="Q658" s="381" t="s">
        <v>240</v>
      </c>
      <c r="R658" s="380" t="s">
        <v>302</v>
      </c>
      <c r="S658" s="368"/>
      <c r="T658" s="368" t="s">
        <v>61</v>
      </c>
      <c r="U658" s="368" t="s">
        <v>240</v>
      </c>
      <c r="V658" s="377" t="s">
        <v>302</v>
      </c>
    </row>
    <row r="659" spans="1:22" outlineLevel="1">
      <c r="A659" s="377" t="s">
        <v>222</v>
      </c>
      <c r="B659" s="368" t="s">
        <v>1504</v>
      </c>
      <c r="C659" s="378">
        <v>43677</v>
      </c>
      <c r="D659" s="377" t="s">
        <v>2072</v>
      </c>
      <c r="E659" s="369" t="s">
        <v>1725</v>
      </c>
      <c r="F659" s="370">
        <v>76652</v>
      </c>
      <c r="G659" s="371">
        <v>7.49</v>
      </c>
      <c r="H659" s="368">
        <v>9.51</v>
      </c>
      <c r="I659" s="368" t="s">
        <v>10</v>
      </c>
      <c r="J659" s="379">
        <f t="shared" si="29"/>
        <v>9.51</v>
      </c>
      <c r="K659" s="380" t="s">
        <v>303</v>
      </c>
      <c r="L659" s="381" t="s">
        <v>307</v>
      </c>
      <c r="M659" s="381" t="s">
        <v>259</v>
      </c>
      <c r="N659" s="381"/>
      <c r="O659" s="381"/>
      <c r="P659" s="381" t="s">
        <v>61</v>
      </c>
      <c r="Q659" s="381" t="s">
        <v>240</v>
      </c>
      <c r="R659" s="380" t="s">
        <v>302</v>
      </c>
      <c r="S659" s="368"/>
      <c r="T659" s="368" t="s">
        <v>61</v>
      </c>
      <c r="U659" s="368" t="s">
        <v>240</v>
      </c>
      <c r="V659" s="377" t="s">
        <v>302</v>
      </c>
    </row>
    <row r="660" spans="1:22" outlineLevel="1">
      <c r="A660" s="377" t="s">
        <v>222</v>
      </c>
      <c r="B660" s="368" t="s">
        <v>1504</v>
      </c>
      <c r="C660" s="378">
        <v>43677</v>
      </c>
      <c r="D660" s="377" t="s">
        <v>2081</v>
      </c>
      <c r="E660" s="369" t="s">
        <v>2082</v>
      </c>
      <c r="F660" s="370">
        <v>76652</v>
      </c>
      <c r="G660" s="371">
        <v>8.2200000000000006</v>
      </c>
      <c r="H660" s="368">
        <v>10.44</v>
      </c>
      <c r="I660" s="368" t="s">
        <v>10</v>
      </c>
      <c r="J660" s="379">
        <f t="shared" si="29"/>
        <v>10.44</v>
      </c>
      <c r="K660" s="380" t="s">
        <v>303</v>
      </c>
      <c r="L660" s="381" t="s">
        <v>307</v>
      </c>
      <c r="M660" s="381" t="s">
        <v>259</v>
      </c>
      <c r="N660" s="381"/>
      <c r="O660" s="381"/>
      <c r="P660" s="381" t="s">
        <v>61</v>
      </c>
      <c r="Q660" s="381" t="s">
        <v>240</v>
      </c>
      <c r="R660" s="380" t="s">
        <v>302</v>
      </c>
      <c r="S660" s="368"/>
      <c r="T660" s="368" t="s">
        <v>61</v>
      </c>
      <c r="U660" s="368" t="s">
        <v>240</v>
      </c>
      <c r="V660" s="377" t="s">
        <v>302</v>
      </c>
    </row>
    <row r="661" spans="1:22" outlineLevel="1">
      <c r="A661" s="377" t="s">
        <v>222</v>
      </c>
      <c r="B661" s="368" t="s">
        <v>1504</v>
      </c>
      <c r="C661" s="378">
        <v>43677</v>
      </c>
      <c r="D661" s="377" t="s">
        <v>2083</v>
      </c>
      <c r="E661" s="369" t="s">
        <v>1725</v>
      </c>
      <c r="F661" s="370">
        <v>76652</v>
      </c>
      <c r="G661" s="371">
        <v>0.72</v>
      </c>
      <c r="H661" s="368">
        <v>0.91</v>
      </c>
      <c r="I661" s="368" t="s">
        <v>10</v>
      </c>
      <c r="J661" s="379">
        <f t="shared" si="29"/>
        <v>0.91</v>
      </c>
      <c r="K661" s="380" t="s">
        <v>303</v>
      </c>
      <c r="L661" s="381" t="s">
        <v>307</v>
      </c>
      <c r="M661" s="381" t="s">
        <v>259</v>
      </c>
      <c r="N661" s="381"/>
      <c r="O661" s="381"/>
      <c r="P661" s="381" t="s">
        <v>61</v>
      </c>
      <c r="Q661" s="381" t="s">
        <v>240</v>
      </c>
      <c r="R661" s="380" t="s">
        <v>302</v>
      </c>
      <c r="S661" s="368"/>
      <c r="T661" s="368" t="s">
        <v>61</v>
      </c>
      <c r="U661" s="368" t="s">
        <v>240</v>
      </c>
      <c r="V661" s="377" t="s">
        <v>302</v>
      </c>
    </row>
    <row r="662" spans="1:22" outlineLevel="1">
      <c r="A662" s="377" t="s">
        <v>222</v>
      </c>
      <c r="B662" s="368" t="s">
        <v>1765</v>
      </c>
      <c r="C662" s="378">
        <v>43708</v>
      </c>
      <c r="D662" s="377" t="s">
        <v>2084</v>
      </c>
      <c r="E662" s="369" t="s">
        <v>600</v>
      </c>
      <c r="F662" s="370">
        <v>76927</v>
      </c>
      <c r="G662" s="371">
        <v>4.75</v>
      </c>
      <c r="H662" s="368">
        <v>5.8</v>
      </c>
      <c r="I662" s="368" t="s">
        <v>10</v>
      </c>
      <c r="J662" s="379">
        <f t="shared" si="29"/>
        <v>5.8</v>
      </c>
      <c r="K662" s="380" t="s">
        <v>303</v>
      </c>
      <c r="L662" s="381" t="s">
        <v>307</v>
      </c>
      <c r="M662" s="381" t="s">
        <v>259</v>
      </c>
      <c r="N662" s="381"/>
      <c r="O662" s="381"/>
      <c r="P662" s="381" t="s">
        <v>61</v>
      </c>
      <c r="Q662" s="381" t="s">
        <v>240</v>
      </c>
      <c r="R662" s="380" t="s">
        <v>302</v>
      </c>
      <c r="S662" s="368"/>
      <c r="T662" s="368" t="s">
        <v>61</v>
      </c>
      <c r="U662" s="368" t="s">
        <v>240</v>
      </c>
      <c r="V662" s="377" t="s">
        <v>302</v>
      </c>
    </row>
    <row r="663" spans="1:22" outlineLevel="1">
      <c r="A663" s="377" t="s">
        <v>222</v>
      </c>
      <c r="B663" s="368" t="s">
        <v>1765</v>
      </c>
      <c r="C663" s="378">
        <v>43708</v>
      </c>
      <c r="D663" s="377" t="s">
        <v>2084</v>
      </c>
      <c r="E663" s="369" t="s">
        <v>1726</v>
      </c>
      <c r="F663" s="370">
        <v>76927</v>
      </c>
      <c r="G663" s="371">
        <v>4.75</v>
      </c>
      <c r="H663" s="368">
        <v>5.8</v>
      </c>
      <c r="I663" s="368" t="s">
        <v>10</v>
      </c>
      <c r="J663" s="379">
        <f t="shared" si="29"/>
        <v>5.8</v>
      </c>
      <c r="K663" s="380" t="s">
        <v>303</v>
      </c>
      <c r="L663" s="381" t="s">
        <v>307</v>
      </c>
      <c r="M663" s="381" t="s">
        <v>259</v>
      </c>
      <c r="N663" s="381"/>
      <c r="O663" s="381"/>
      <c r="P663" s="381" t="s">
        <v>61</v>
      </c>
      <c r="Q663" s="381" t="s">
        <v>240</v>
      </c>
      <c r="R663" s="380" t="s">
        <v>302</v>
      </c>
      <c r="S663" s="368"/>
      <c r="T663" s="368" t="s">
        <v>61</v>
      </c>
      <c r="U663" s="368" t="s">
        <v>240</v>
      </c>
      <c r="V663" s="377" t="s">
        <v>302</v>
      </c>
    </row>
    <row r="664" spans="1:22" outlineLevel="1">
      <c r="A664" s="377" t="s">
        <v>222</v>
      </c>
      <c r="B664" s="368" t="s">
        <v>1765</v>
      </c>
      <c r="C664" s="378">
        <v>43708</v>
      </c>
      <c r="D664" s="377" t="s">
        <v>2084</v>
      </c>
      <c r="E664" s="369" t="s">
        <v>601</v>
      </c>
      <c r="F664" s="370">
        <v>76927</v>
      </c>
      <c r="G664" s="371">
        <v>4.75</v>
      </c>
      <c r="H664" s="368">
        <v>5.8</v>
      </c>
      <c r="I664" s="368" t="s">
        <v>10</v>
      </c>
      <c r="J664" s="379">
        <f t="shared" si="29"/>
        <v>5.8</v>
      </c>
      <c r="K664" s="380" t="s">
        <v>303</v>
      </c>
      <c r="L664" s="381" t="s">
        <v>307</v>
      </c>
      <c r="M664" s="381" t="s">
        <v>259</v>
      </c>
      <c r="N664" s="381"/>
      <c r="O664" s="381"/>
      <c r="P664" s="381" t="s">
        <v>61</v>
      </c>
      <c r="Q664" s="381" t="s">
        <v>240</v>
      </c>
      <c r="R664" s="380" t="s">
        <v>302</v>
      </c>
      <c r="S664" s="368"/>
      <c r="T664" s="368" t="s">
        <v>61</v>
      </c>
      <c r="U664" s="368" t="s">
        <v>240</v>
      </c>
      <c r="V664" s="377" t="s">
        <v>302</v>
      </c>
    </row>
    <row r="665" spans="1:22" outlineLevel="1">
      <c r="A665" s="377" t="s">
        <v>222</v>
      </c>
      <c r="B665" s="368" t="s">
        <v>1765</v>
      </c>
      <c r="C665" s="378">
        <v>43708</v>
      </c>
      <c r="D665" s="377" t="s">
        <v>2084</v>
      </c>
      <c r="E665" s="369" t="s">
        <v>602</v>
      </c>
      <c r="F665" s="370">
        <v>76927</v>
      </c>
      <c r="G665" s="371">
        <v>4.75</v>
      </c>
      <c r="H665" s="368">
        <v>5.8</v>
      </c>
      <c r="I665" s="368" t="s">
        <v>10</v>
      </c>
      <c r="J665" s="379">
        <f t="shared" si="29"/>
        <v>5.8</v>
      </c>
      <c r="K665" s="380" t="s">
        <v>303</v>
      </c>
      <c r="L665" s="381" t="s">
        <v>307</v>
      </c>
      <c r="M665" s="381" t="s">
        <v>259</v>
      </c>
      <c r="N665" s="381"/>
      <c r="O665" s="381"/>
      <c r="P665" s="381" t="s">
        <v>61</v>
      </c>
      <c r="Q665" s="381" t="s">
        <v>240</v>
      </c>
      <c r="R665" s="380" t="s">
        <v>302</v>
      </c>
      <c r="S665" s="368"/>
      <c r="T665" s="368" t="s">
        <v>61</v>
      </c>
      <c r="U665" s="368" t="s">
        <v>240</v>
      </c>
      <c r="V665" s="377" t="s">
        <v>302</v>
      </c>
    </row>
    <row r="666" spans="1:22" outlineLevel="1">
      <c r="A666" s="377" t="s">
        <v>222</v>
      </c>
      <c r="B666" s="368" t="s">
        <v>1765</v>
      </c>
      <c r="C666" s="378">
        <v>43708</v>
      </c>
      <c r="D666" s="377" t="s">
        <v>2084</v>
      </c>
      <c r="E666" s="369" t="s">
        <v>603</v>
      </c>
      <c r="F666" s="370">
        <v>76927</v>
      </c>
      <c r="G666" s="371">
        <v>4.75</v>
      </c>
      <c r="H666" s="368">
        <v>5.8</v>
      </c>
      <c r="I666" s="368" t="s">
        <v>10</v>
      </c>
      <c r="J666" s="379">
        <f t="shared" si="29"/>
        <v>5.8</v>
      </c>
      <c r="K666" s="380" t="s">
        <v>303</v>
      </c>
      <c r="L666" s="381" t="s">
        <v>307</v>
      </c>
      <c r="M666" s="381" t="s">
        <v>259</v>
      </c>
      <c r="N666" s="381"/>
      <c r="O666" s="381"/>
      <c r="P666" s="381" t="s">
        <v>61</v>
      </c>
      <c r="Q666" s="381" t="s">
        <v>240</v>
      </c>
      <c r="R666" s="380" t="s">
        <v>302</v>
      </c>
      <c r="S666" s="368"/>
      <c r="T666" s="368" t="s">
        <v>61</v>
      </c>
      <c r="U666" s="368" t="s">
        <v>240</v>
      </c>
      <c r="V666" s="377" t="s">
        <v>302</v>
      </c>
    </row>
    <row r="667" spans="1:22" outlineLevel="1">
      <c r="A667" s="377" t="s">
        <v>222</v>
      </c>
      <c r="B667" s="368" t="s">
        <v>1765</v>
      </c>
      <c r="C667" s="378">
        <v>43708</v>
      </c>
      <c r="D667" s="377" t="s">
        <v>2084</v>
      </c>
      <c r="E667" s="369" t="s">
        <v>605</v>
      </c>
      <c r="F667" s="370">
        <v>76927</v>
      </c>
      <c r="G667" s="371">
        <v>4.75</v>
      </c>
      <c r="H667" s="368">
        <v>5.8</v>
      </c>
      <c r="I667" s="368" t="s">
        <v>10</v>
      </c>
      <c r="J667" s="379">
        <f t="shared" si="29"/>
        <v>5.8</v>
      </c>
      <c r="K667" s="380" t="s">
        <v>303</v>
      </c>
      <c r="L667" s="381" t="s">
        <v>307</v>
      </c>
      <c r="M667" s="381" t="s">
        <v>259</v>
      </c>
      <c r="N667" s="381"/>
      <c r="O667" s="381"/>
      <c r="P667" s="381" t="s">
        <v>61</v>
      </c>
      <c r="Q667" s="381" t="s">
        <v>240</v>
      </c>
      <c r="R667" s="380" t="s">
        <v>302</v>
      </c>
      <c r="S667" s="368"/>
      <c r="T667" s="368" t="s">
        <v>61</v>
      </c>
      <c r="U667" s="368" t="s">
        <v>240</v>
      </c>
      <c r="V667" s="377" t="s">
        <v>302</v>
      </c>
    </row>
    <row r="668" spans="1:22" outlineLevel="1">
      <c r="A668" s="377" t="s">
        <v>222</v>
      </c>
      <c r="B668" s="368" t="s">
        <v>1765</v>
      </c>
      <c r="C668" s="378">
        <v>43708</v>
      </c>
      <c r="D668" s="377" t="s">
        <v>2084</v>
      </c>
      <c r="E668" s="369" t="s">
        <v>1306</v>
      </c>
      <c r="F668" s="370">
        <v>76927</v>
      </c>
      <c r="G668" s="371">
        <v>4.75</v>
      </c>
      <c r="H668" s="368">
        <v>5.8</v>
      </c>
      <c r="I668" s="368" t="s">
        <v>10</v>
      </c>
      <c r="J668" s="379">
        <f t="shared" si="29"/>
        <v>5.8</v>
      </c>
      <c r="K668" s="380" t="s">
        <v>303</v>
      </c>
      <c r="L668" s="381" t="s">
        <v>307</v>
      </c>
      <c r="M668" s="381" t="s">
        <v>259</v>
      </c>
      <c r="N668" s="381"/>
      <c r="O668" s="381"/>
      <c r="P668" s="381" t="s">
        <v>61</v>
      </c>
      <c r="Q668" s="381" t="s">
        <v>240</v>
      </c>
      <c r="R668" s="380" t="s">
        <v>302</v>
      </c>
      <c r="S668" s="368"/>
      <c r="T668" s="368" t="s">
        <v>61</v>
      </c>
      <c r="U668" s="368" t="s">
        <v>240</v>
      </c>
      <c r="V668" s="377" t="s">
        <v>302</v>
      </c>
    </row>
    <row r="669" spans="1:22" outlineLevel="1">
      <c r="A669" s="377" t="s">
        <v>222</v>
      </c>
      <c r="B669" s="368" t="s">
        <v>1765</v>
      </c>
      <c r="C669" s="378">
        <v>43708</v>
      </c>
      <c r="D669" s="377" t="s">
        <v>2084</v>
      </c>
      <c r="E669" s="369" t="s">
        <v>2085</v>
      </c>
      <c r="F669" s="370">
        <v>76927</v>
      </c>
      <c r="G669" s="371">
        <v>72.03</v>
      </c>
      <c r="H669" s="368">
        <v>88</v>
      </c>
      <c r="I669" s="368" t="s">
        <v>10</v>
      </c>
      <c r="J669" s="379">
        <f t="shared" si="29"/>
        <v>88</v>
      </c>
      <c r="K669" s="380" t="s">
        <v>303</v>
      </c>
      <c r="L669" s="381" t="s">
        <v>307</v>
      </c>
      <c r="M669" s="381" t="s">
        <v>259</v>
      </c>
      <c r="N669" s="381"/>
      <c r="O669" s="381"/>
      <c r="P669" s="381" t="s">
        <v>61</v>
      </c>
      <c r="Q669" s="381" t="s">
        <v>240</v>
      </c>
      <c r="R669" s="380" t="s">
        <v>302</v>
      </c>
      <c r="S669" s="368"/>
      <c r="T669" s="368" t="s">
        <v>61</v>
      </c>
      <c r="U669" s="368" t="s">
        <v>240</v>
      </c>
      <c r="V669" s="377" t="s">
        <v>302</v>
      </c>
    </row>
    <row r="670" spans="1:22" outlineLevel="1">
      <c r="A670" s="377" t="s">
        <v>222</v>
      </c>
      <c r="B670" s="368" t="s">
        <v>1765</v>
      </c>
      <c r="C670" s="378">
        <v>43708</v>
      </c>
      <c r="D670" s="377" t="s">
        <v>2084</v>
      </c>
      <c r="E670" s="369" t="s">
        <v>1725</v>
      </c>
      <c r="F670" s="370">
        <v>76927</v>
      </c>
      <c r="G670" s="371">
        <v>3.02</v>
      </c>
      <c r="H670" s="368">
        <v>3.69</v>
      </c>
      <c r="I670" s="368" t="s">
        <v>10</v>
      </c>
      <c r="J670" s="379">
        <f t="shared" si="29"/>
        <v>3.69</v>
      </c>
      <c r="K670" s="380" t="s">
        <v>303</v>
      </c>
      <c r="L670" s="381" t="s">
        <v>307</v>
      </c>
      <c r="M670" s="381" t="s">
        <v>259</v>
      </c>
      <c r="N670" s="381"/>
      <c r="O670" s="381"/>
      <c r="P670" s="381" t="s">
        <v>61</v>
      </c>
      <c r="Q670" s="381" t="s">
        <v>240</v>
      </c>
      <c r="R670" s="380" t="s">
        <v>302</v>
      </c>
      <c r="S670" s="368"/>
      <c r="T670" s="368" t="s">
        <v>61</v>
      </c>
      <c r="U670" s="368" t="s">
        <v>240</v>
      </c>
      <c r="V670" s="377" t="s">
        <v>302</v>
      </c>
    </row>
    <row r="671" spans="1:22" outlineLevel="1">
      <c r="A671" s="377" t="s">
        <v>222</v>
      </c>
      <c r="B671" s="368" t="s">
        <v>1765</v>
      </c>
      <c r="C671" s="378">
        <v>43708</v>
      </c>
      <c r="D671" s="377" t="s">
        <v>2084</v>
      </c>
      <c r="E671" s="369" t="s">
        <v>1725</v>
      </c>
      <c r="F671" s="370">
        <v>76927</v>
      </c>
      <c r="G671" s="371">
        <v>1.19</v>
      </c>
      <c r="H671" s="368">
        <v>1.45</v>
      </c>
      <c r="I671" s="368" t="s">
        <v>10</v>
      </c>
      <c r="J671" s="379">
        <f t="shared" si="29"/>
        <v>1.45</v>
      </c>
      <c r="K671" s="380" t="s">
        <v>303</v>
      </c>
      <c r="L671" s="381" t="s">
        <v>307</v>
      </c>
      <c r="M671" s="381" t="s">
        <v>259</v>
      </c>
      <c r="N671" s="381"/>
      <c r="O671" s="381"/>
      <c r="P671" s="381" t="s">
        <v>61</v>
      </c>
      <c r="Q671" s="381" t="s">
        <v>240</v>
      </c>
      <c r="R671" s="380" t="s">
        <v>302</v>
      </c>
      <c r="S671" s="368"/>
      <c r="T671" s="368" t="s">
        <v>61</v>
      </c>
      <c r="U671" s="368" t="s">
        <v>240</v>
      </c>
      <c r="V671" s="377" t="s">
        <v>302</v>
      </c>
    </row>
    <row r="672" spans="1:22" outlineLevel="1">
      <c r="A672" s="377" t="s">
        <v>222</v>
      </c>
      <c r="B672" s="368" t="s">
        <v>1765</v>
      </c>
      <c r="C672" s="378">
        <v>43708</v>
      </c>
      <c r="D672" s="377" t="s">
        <v>2084</v>
      </c>
      <c r="E672" s="369" t="s">
        <v>1725</v>
      </c>
      <c r="F672" s="370">
        <v>76927</v>
      </c>
      <c r="G672" s="371">
        <v>6.81</v>
      </c>
      <c r="H672" s="368">
        <v>8.32</v>
      </c>
      <c r="I672" s="368" t="s">
        <v>10</v>
      </c>
      <c r="J672" s="379">
        <f t="shared" si="29"/>
        <v>8.32</v>
      </c>
      <c r="K672" s="380" t="s">
        <v>303</v>
      </c>
      <c r="L672" s="381" t="s">
        <v>307</v>
      </c>
      <c r="M672" s="381" t="s">
        <v>259</v>
      </c>
      <c r="N672" s="381"/>
      <c r="O672" s="381"/>
      <c r="P672" s="381" t="s">
        <v>61</v>
      </c>
      <c r="Q672" s="381" t="s">
        <v>240</v>
      </c>
      <c r="R672" s="380" t="s">
        <v>302</v>
      </c>
      <c r="S672" s="368"/>
      <c r="T672" s="368" t="s">
        <v>61</v>
      </c>
      <c r="U672" s="368" t="s">
        <v>240</v>
      </c>
      <c r="V672" s="377" t="s">
        <v>302</v>
      </c>
    </row>
    <row r="673" spans="1:22" outlineLevel="1">
      <c r="A673" s="377" t="s">
        <v>222</v>
      </c>
      <c r="B673" s="368" t="s">
        <v>1765</v>
      </c>
      <c r="C673" s="378">
        <v>43708</v>
      </c>
      <c r="D673" s="377" t="s">
        <v>2084</v>
      </c>
      <c r="E673" s="369" t="s">
        <v>1725</v>
      </c>
      <c r="F673" s="370">
        <v>76927</v>
      </c>
      <c r="G673" s="371">
        <v>1.06</v>
      </c>
      <c r="H673" s="368">
        <v>1.3</v>
      </c>
      <c r="I673" s="368" t="s">
        <v>10</v>
      </c>
      <c r="J673" s="379">
        <f t="shared" si="29"/>
        <v>1.3</v>
      </c>
      <c r="K673" s="380" t="s">
        <v>303</v>
      </c>
      <c r="L673" s="381" t="s">
        <v>307</v>
      </c>
      <c r="M673" s="381" t="s">
        <v>259</v>
      </c>
      <c r="N673" s="381"/>
      <c r="O673" s="381"/>
      <c r="P673" s="381" t="s">
        <v>61</v>
      </c>
      <c r="Q673" s="381" t="s">
        <v>240</v>
      </c>
      <c r="R673" s="380" t="s">
        <v>302</v>
      </c>
      <c r="S673" s="368"/>
      <c r="T673" s="368" t="s">
        <v>61</v>
      </c>
      <c r="U673" s="368" t="s">
        <v>240</v>
      </c>
      <c r="V673" s="377" t="s">
        <v>302</v>
      </c>
    </row>
    <row r="674" spans="1:22" outlineLevel="1">
      <c r="A674" s="377" t="s">
        <v>222</v>
      </c>
      <c r="B674" s="368" t="s">
        <v>1765</v>
      </c>
      <c r="C674" s="378">
        <v>43708</v>
      </c>
      <c r="D674" s="377" t="s">
        <v>2084</v>
      </c>
      <c r="E674" s="369" t="s">
        <v>1725</v>
      </c>
      <c r="F674" s="370">
        <v>76927</v>
      </c>
      <c r="G674" s="371">
        <v>5.7</v>
      </c>
      <c r="H674" s="368">
        <v>6.96</v>
      </c>
      <c r="I674" s="368" t="s">
        <v>10</v>
      </c>
      <c r="J674" s="379">
        <f t="shared" si="29"/>
        <v>6.96</v>
      </c>
      <c r="K674" s="380" t="s">
        <v>303</v>
      </c>
      <c r="L674" s="381" t="s">
        <v>307</v>
      </c>
      <c r="M674" s="381" t="s">
        <v>259</v>
      </c>
      <c r="N674" s="381"/>
      <c r="O674" s="381"/>
      <c r="P674" s="381" t="s">
        <v>61</v>
      </c>
      <c r="Q674" s="381" t="s">
        <v>240</v>
      </c>
      <c r="R674" s="380" t="s">
        <v>302</v>
      </c>
      <c r="S674" s="368"/>
      <c r="T674" s="368" t="s">
        <v>61</v>
      </c>
      <c r="U674" s="368" t="s">
        <v>240</v>
      </c>
      <c r="V674" s="377" t="s">
        <v>302</v>
      </c>
    </row>
    <row r="675" spans="1:22" outlineLevel="1">
      <c r="A675" s="377" t="s">
        <v>222</v>
      </c>
      <c r="B675" s="368" t="s">
        <v>1765</v>
      </c>
      <c r="C675" s="378">
        <v>43708</v>
      </c>
      <c r="D675" s="377" t="s">
        <v>2084</v>
      </c>
      <c r="E675" s="369" t="s">
        <v>1725</v>
      </c>
      <c r="F675" s="370">
        <v>76927</v>
      </c>
      <c r="G675" s="371">
        <v>1.42</v>
      </c>
      <c r="H675" s="368">
        <v>1.74</v>
      </c>
      <c r="I675" s="368" t="s">
        <v>10</v>
      </c>
      <c r="J675" s="379">
        <f t="shared" si="29"/>
        <v>1.74</v>
      </c>
      <c r="K675" s="380" t="s">
        <v>303</v>
      </c>
      <c r="L675" s="381" t="s">
        <v>307</v>
      </c>
      <c r="M675" s="381" t="s">
        <v>259</v>
      </c>
      <c r="N675" s="381"/>
      <c r="O675" s="381"/>
      <c r="P675" s="381" t="s">
        <v>61</v>
      </c>
      <c r="Q675" s="381" t="s">
        <v>240</v>
      </c>
      <c r="R675" s="380" t="s">
        <v>302</v>
      </c>
      <c r="S675" s="368"/>
      <c r="T675" s="368" t="s">
        <v>61</v>
      </c>
      <c r="U675" s="368" t="s">
        <v>240</v>
      </c>
      <c r="V675" s="377" t="s">
        <v>302</v>
      </c>
    </row>
    <row r="676" spans="1:22" outlineLevel="1">
      <c r="A676" s="377" t="s">
        <v>222</v>
      </c>
      <c r="B676" s="368" t="s">
        <v>1765</v>
      </c>
      <c r="C676" s="378">
        <v>43708</v>
      </c>
      <c r="D676" s="377" t="s">
        <v>2084</v>
      </c>
      <c r="E676" s="369" t="s">
        <v>1725</v>
      </c>
      <c r="F676" s="370">
        <v>76927</v>
      </c>
      <c r="G676" s="371">
        <v>6.74</v>
      </c>
      <c r="H676" s="368">
        <v>8.24</v>
      </c>
      <c r="I676" s="368" t="s">
        <v>10</v>
      </c>
      <c r="J676" s="379">
        <f t="shared" si="29"/>
        <v>8.24</v>
      </c>
      <c r="K676" s="380" t="s">
        <v>303</v>
      </c>
      <c r="L676" s="381" t="s">
        <v>307</v>
      </c>
      <c r="M676" s="381" t="s">
        <v>259</v>
      </c>
      <c r="N676" s="381"/>
      <c r="O676" s="381"/>
      <c r="P676" s="381" t="s">
        <v>61</v>
      </c>
      <c r="Q676" s="381" t="s">
        <v>240</v>
      </c>
      <c r="R676" s="380" t="s">
        <v>302</v>
      </c>
      <c r="S676" s="368"/>
      <c r="T676" s="368" t="s">
        <v>61</v>
      </c>
      <c r="U676" s="368" t="s">
        <v>240</v>
      </c>
      <c r="V676" s="377" t="s">
        <v>302</v>
      </c>
    </row>
    <row r="677" spans="1:22" outlineLevel="1">
      <c r="A677" s="377" t="s">
        <v>222</v>
      </c>
      <c r="B677" s="368" t="s">
        <v>1765</v>
      </c>
      <c r="C677" s="378">
        <v>43708</v>
      </c>
      <c r="D677" s="377" t="s">
        <v>2084</v>
      </c>
      <c r="E677" s="369" t="s">
        <v>1725</v>
      </c>
      <c r="F677" s="370">
        <v>76927</v>
      </c>
      <c r="G677" s="371">
        <v>6.33</v>
      </c>
      <c r="H677" s="368">
        <v>7.73</v>
      </c>
      <c r="I677" s="368" t="s">
        <v>10</v>
      </c>
      <c r="J677" s="379">
        <f t="shared" si="29"/>
        <v>7.73</v>
      </c>
      <c r="K677" s="380" t="s">
        <v>303</v>
      </c>
      <c r="L677" s="381" t="s">
        <v>307</v>
      </c>
      <c r="M677" s="381" t="s">
        <v>259</v>
      </c>
      <c r="N677" s="381"/>
      <c r="O677" s="381"/>
      <c r="P677" s="381" t="s">
        <v>61</v>
      </c>
      <c r="Q677" s="381" t="s">
        <v>240</v>
      </c>
      <c r="R677" s="380" t="s">
        <v>302</v>
      </c>
      <c r="S677" s="368"/>
      <c r="T677" s="368" t="s">
        <v>61</v>
      </c>
      <c r="U677" s="368" t="s">
        <v>240</v>
      </c>
      <c r="V677" s="377" t="s">
        <v>302</v>
      </c>
    </row>
    <row r="678" spans="1:22" outlineLevel="1">
      <c r="A678" s="377" t="s">
        <v>222</v>
      </c>
      <c r="B678" s="368" t="s">
        <v>1765</v>
      </c>
      <c r="C678" s="378">
        <v>43708</v>
      </c>
      <c r="D678" s="377" t="s">
        <v>2084</v>
      </c>
      <c r="E678" s="369" t="s">
        <v>1725</v>
      </c>
      <c r="F678" s="370">
        <v>76927</v>
      </c>
      <c r="G678" s="371">
        <v>3.16</v>
      </c>
      <c r="H678" s="368">
        <v>3.86</v>
      </c>
      <c r="I678" s="368" t="s">
        <v>10</v>
      </c>
      <c r="J678" s="379">
        <f t="shared" si="29"/>
        <v>3.86</v>
      </c>
      <c r="K678" s="380" t="s">
        <v>303</v>
      </c>
      <c r="L678" s="381" t="s">
        <v>307</v>
      </c>
      <c r="M678" s="381" t="s">
        <v>259</v>
      </c>
      <c r="N678" s="381"/>
      <c r="O678" s="381"/>
      <c r="P678" s="381" t="s">
        <v>61</v>
      </c>
      <c r="Q678" s="381" t="s">
        <v>240</v>
      </c>
      <c r="R678" s="380" t="s">
        <v>302</v>
      </c>
      <c r="S678" s="368"/>
      <c r="T678" s="368" t="s">
        <v>61</v>
      </c>
      <c r="U678" s="368" t="s">
        <v>240</v>
      </c>
      <c r="V678" s="377" t="s">
        <v>302</v>
      </c>
    </row>
    <row r="679" spans="1:22" outlineLevel="1">
      <c r="A679" s="377" t="s">
        <v>222</v>
      </c>
      <c r="B679" s="368" t="s">
        <v>1765</v>
      </c>
      <c r="C679" s="378">
        <v>43708</v>
      </c>
      <c r="D679" s="377" t="s">
        <v>2084</v>
      </c>
      <c r="E679" s="369" t="s">
        <v>1725</v>
      </c>
      <c r="F679" s="370">
        <v>76927</v>
      </c>
      <c r="G679" s="371">
        <v>24.85</v>
      </c>
      <c r="H679" s="368">
        <v>30.36</v>
      </c>
      <c r="I679" s="368" t="s">
        <v>10</v>
      </c>
      <c r="J679" s="379">
        <f t="shared" si="29"/>
        <v>30.36</v>
      </c>
      <c r="K679" s="380" t="s">
        <v>303</v>
      </c>
      <c r="L679" s="381" t="s">
        <v>307</v>
      </c>
      <c r="M679" s="381" t="s">
        <v>259</v>
      </c>
      <c r="N679" s="381"/>
      <c r="O679" s="381"/>
      <c r="P679" s="381" t="s">
        <v>61</v>
      </c>
      <c r="Q679" s="381" t="s">
        <v>240</v>
      </c>
      <c r="R679" s="380" t="s">
        <v>302</v>
      </c>
      <c r="S679" s="368"/>
      <c r="T679" s="368" t="s">
        <v>61</v>
      </c>
      <c r="U679" s="368" t="s">
        <v>240</v>
      </c>
      <c r="V679" s="377" t="s">
        <v>302</v>
      </c>
    </row>
    <row r="680" spans="1:22" outlineLevel="1">
      <c r="A680" s="377" t="s">
        <v>222</v>
      </c>
      <c r="B680" s="368" t="s">
        <v>1765</v>
      </c>
      <c r="C680" s="378">
        <v>43708</v>
      </c>
      <c r="D680" s="377" t="s">
        <v>2084</v>
      </c>
      <c r="E680" s="369" t="s">
        <v>1734</v>
      </c>
      <c r="F680" s="370">
        <v>76927</v>
      </c>
      <c r="G680" s="371">
        <v>110.29</v>
      </c>
      <c r="H680" s="368">
        <v>134.75</v>
      </c>
      <c r="I680" s="368" t="s">
        <v>10</v>
      </c>
      <c r="J680" s="379">
        <f t="shared" si="29"/>
        <v>134.75</v>
      </c>
      <c r="K680" s="380" t="s">
        <v>303</v>
      </c>
      <c r="L680" s="381" t="s">
        <v>307</v>
      </c>
      <c r="M680" s="381" t="s">
        <v>259</v>
      </c>
      <c r="N680" s="381"/>
      <c r="O680" s="381"/>
      <c r="P680" s="381" t="s">
        <v>61</v>
      </c>
      <c r="Q680" s="381" t="s">
        <v>240</v>
      </c>
      <c r="R680" s="380" t="s">
        <v>302</v>
      </c>
      <c r="S680" s="368"/>
      <c r="T680" s="368" t="s">
        <v>61</v>
      </c>
      <c r="U680" s="368" t="s">
        <v>240</v>
      </c>
      <c r="V680" s="377" t="s">
        <v>302</v>
      </c>
    </row>
    <row r="681" spans="1:22" outlineLevel="1">
      <c r="A681" s="377" t="s">
        <v>222</v>
      </c>
      <c r="B681" s="368" t="s">
        <v>1765</v>
      </c>
      <c r="C681" s="378">
        <v>43708</v>
      </c>
      <c r="D681" s="377" t="s">
        <v>2084</v>
      </c>
      <c r="E681" s="369" t="s">
        <v>1725</v>
      </c>
      <c r="F681" s="370">
        <v>76927</v>
      </c>
      <c r="G681" s="371">
        <v>1.92</v>
      </c>
      <c r="H681" s="368">
        <v>2.35</v>
      </c>
      <c r="I681" s="368" t="s">
        <v>10</v>
      </c>
      <c r="J681" s="379">
        <f t="shared" si="29"/>
        <v>2.35</v>
      </c>
      <c r="K681" s="380" t="s">
        <v>303</v>
      </c>
      <c r="L681" s="381" t="s">
        <v>307</v>
      </c>
      <c r="M681" s="381" t="s">
        <v>259</v>
      </c>
      <c r="N681" s="381"/>
      <c r="O681" s="381"/>
      <c r="P681" s="381" t="s">
        <v>61</v>
      </c>
      <c r="Q681" s="381" t="s">
        <v>240</v>
      </c>
      <c r="R681" s="380" t="s">
        <v>302</v>
      </c>
      <c r="S681" s="368"/>
      <c r="T681" s="368" t="s">
        <v>61</v>
      </c>
      <c r="U681" s="368" t="s">
        <v>240</v>
      </c>
      <c r="V681" s="377" t="s">
        <v>302</v>
      </c>
    </row>
    <row r="682" spans="1:22" outlineLevel="1">
      <c r="A682" s="377" t="s">
        <v>222</v>
      </c>
      <c r="B682" s="368" t="s">
        <v>1765</v>
      </c>
      <c r="C682" s="378">
        <v>43708</v>
      </c>
      <c r="D682" s="377" t="s">
        <v>2084</v>
      </c>
      <c r="E682" s="369" t="s">
        <v>1725</v>
      </c>
      <c r="F682" s="370">
        <v>76927</v>
      </c>
      <c r="G682" s="371">
        <v>12.82</v>
      </c>
      <c r="H682" s="368">
        <v>15.66</v>
      </c>
      <c r="I682" s="368" t="s">
        <v>10</v>
      </c>
      <c r="J682" s="379">
        <f t="shared" si="29"/>
        <v>15.66</v>
      </c>
      <c r="K682" s="380" t="s">
        <v>303</v>
      </c>
      <c r="L682" s="381" t="s">
        <v>307</v>
      </c>
      <c r="M682" s="381" t="s">
        <v>259</v>
      </c>
      <c r="N682" s="381"/>
      <c r="O682" s="381"/>
      <c r="P682" s="381" t="s">
        <v>61</v>
      </c>
      <c r="Q682" s="381" t="s">
        <v>240</v>
      </c>
      <c r="R682" s="380" t="s">
        <v>302</v>
      </c>
      <c r="S682" s="368"/>
      <c r="T682" s="368" t="s">
        <v>61</v>
      </c>
      <c r="U682" s="368" t="s">
        <v>240</v>
      </c>
      <c r="V682" s="377" t="s">
        <v>302</v>
      </c>
    </row>
    <row r="683" spans="1:22" outlineLevel="1">
      <c r="A683" s="377" t="s">
        <v>222</v>
      </c>
      <c r="B683" s="368" t="s">
        <v>1765</v>
      </c>
      <c r="C683" s="378">
        <v>43708</v>
      </c>
      <c r="D683" s="377" t="s">
        <v>2084</v>
      </c>
      <c r="E683" s="369" t="s">
        <v>569</v>
      </c>
      <c r="F683" s="370">
        <v>76927</v>
      </c>
      <c r="G683" s="371">
        <v>12.98</v>
      </c>
      <c r="H683" s="368">
        <v>15.86</v>
      </c>
      <c r="I683" s="368" t="s">
        <v>10</v>
      </c>
      <c r="J683" s="379">
        <f t="shared" si="29"/>
        <v>15.86</v>
      </c>
      <c r="K683" s="380" t="s">
        <v>303</v>
      </c>
      <c r="L683" s="381" t="s">
        <v>307</v>
      </c>
      <c r="M683" s="381" t="s">
        <v>259</v>
      </c>
      <c r="N683" s="381"/>
      <c r="O683" s="381"/>
      <c r="P683" s="381" t="s">
        <v>61</v>
      </c>
      <c r="Q683" s="381" t="s">
        <v>240</v>
      </c>
      <c r="R683" s="380" t="s">
        <v>302</v>
      </c>
      <c r="S683" s="368"/>
      <c r="T683" s="368" t="s">
        <v>61</v>
      </c>
      <c r="U683" s="368" t="s">
        <v>240</v>
      </c>
      <c r="V683" s="377" t="s">
        <v>302</v>
      </c>
    </row>
    <row r="684" spans="1:22" outlineLevel="1">
      <c r="A684" s="377" t="s">
        <v>222</v>
      </c>
      <c r="B684" s="368" t="s">
        <v>1765</v>
      </c>
      <c r="C684" s="378">
        <v>43708</v>
      </c>
      <c r="D684" s="377" t="s">
        <v>2084</v>
      </c>
      <c r="E684" s="369" t="s">
        <v>569</v>
      </c>
      <c r="F684" s="370">
        <v>76927</v>
      </c>
      <c r="G684" s="371">
        <v>2.1</v>
      </c>
      <c r="H684" s="368">
        <v>2.56</v>
      </c>
      <c r="I684" s="368" t="s">
        <v>10</v>
      </c>
      <c r="J684" s="379">
        <f t="shared" si="29"/>
        <v>2.56</v>
      </c>
      <c r="K684" s="380" t="s">
        <v>303</v>
      </c>
      <c r="L684" s="381" t="s">
        <v>307</v>
      </c>
      <c r="M684" s="381" t="s">
        <v>259</v>
      </c>
      <c r="N684" s="381"/>
      <c r="O684" s="381"/>
      <c r="P684" s="381" t="s">
        <v>61</v>
      </c>
      <c r="Q684" s="381" t="s">
        <v>240</v>
      </c>
      <c r="R684" s="380" t="s">
        <v>302</v>
      </c>
      <c r="S684" s="368"/>
      <c r="T684" s="368" t="s">
        <v>61</v>
      </c>
      <c r="U684" s="368" t="s">
        <v>240</v>
      </c>
      <c r="V684" s="377" t="s">
        <v>302</v>
      </c>
    </row>
    <row r="685" spans="1:22" outlineLevel="1">
      <c r="A685" s="377" t="s">
        <v>222</v>
      </c>
      <c r="B685" s="368" t="s">
        <v>1765</v>
      </c>
      <c r="C685" s="378">
        <v>43708</v>
      </c>
      <c r="D685" s="377" t="s">
        <v>2084</v>
      </c>
      <c r="E685" s="369" t="s">
        <v>2086</v>
      </c>
      <c r="F685" s="370">
        <v>76927</v>
      </c>
      <c r="G685" s="371">
        <v>47.39</v>
      </c>
      <c r="H685" s="368">
        <v>57.9</v>
      </c>
      <c r="I685" s="368" t="s">
        <v>10</v>
      </c>
      <c r="J685" s="379">
        <f t="shared" ref="J685:J692" si="30">H685</f>
        <v>57.9</v>
      </c>
      <c r="K685" s="380" t="s">
        <v>303</v>
      </c>
      <c r="L685" s="381" t="s">
        <v>307</v>
      </c>
      <c r="M685" s="381" t="s">
        <v>259</v>
      </c>
      <c r="N685" s="381"/>
      <c r="O685" s="381"/>
      <c r="P685" s="381" t="s">
        <v>61</v>
      </c>
      <c r="Q685" s="381" t="s">
        <v>240</v>
      </c>
      <c r="R685" s="380" t="s">
        <v>302</v>
      </c>
      <c r="S685" s="368"/>
      <c r="T685" s="368" t="s">
        <v>61</v>
      </c>
      <c r="U685" s="368" t="s">
        <v>240</v>
      </c>
      <c r="V685" s="377" t="s">
        <v>302</v>
      </c>
    </row>
    <row r="686" spans="1:22" outlineLevel="1">
      <c r="A686" s="377" t="s">
        <v>222</v>
      </c>
      <c r="B686" s="368" t="s">
        <v>1765</v>
      </c>
      <c r="C686" s="378">
        <v>43708</v>
      </c>
      <c r="D686" s="377" t="s">
        <v>2084</v>
      </c>
      <c r="E686" s="369" t="s">
        <v>2087</v>
      </c>
      <c r="F686" s="370">
        <v>76927</v>
      </c>
      <c r="G686" s="371">
        <v>7.58</v>
      </c>
      <c r="H686" s="368">
        <v>9.26</v>
      </c>
      <c r="I686" s="368" t="s">
        <v>10</v>
      </c>
      <c r="J686" s="379">
        <f t="shared" si="30"/>
        <v>9.26</v>
      </c>
      <c r="K686" s="380" t="s">
        <v>303</v>
      </c>
      <c r="L686" s="381" t="s">
        <v>307</v>
      </c>
      <c r="M686" s="381" t="s">
        <v>259</v>
      </c>
      <c r="N686" s="381"/>
      <c r="O686" s="381"/>
      <c r="P686" s="381" t="s">
        <v>61</v>
      </c>
      <c r="Q686" s="381" t="s">
        <v>240</v>
      </c>
      <c r="R686" s="380" t="s">
        <v>302</v>
      </c>
      <c r="S686" s="368"/>
      <c r="T686" s="368" t="s">
        <v>61</v>
      </c>
      <c r="U686" s="368" t="s">
        <v>240</v>
      </c>
      <c r="V686" s="377" t="s">
        <v>302</v>
      </c>
    </row>
    <row r="687" spans="1:22" outlineLevel="1">
      <c r="A687" s="377" t="s">
        <v>222</v>
      </c>
      <c r="B687" s="368" t="s">
        <v>1765</v>
      </c>
      <c r="C687" s="378">
        <v>43708</v>
      </c>
      <c r="D687" s="377" t="s">
        <v>2084</v>
      </c>
      <c r="E687" s="369" t="s">
        <v>569</v>
      </c>
      <c r="F687" s="370">
        <v>76927</v>
      </c>
      <c r="G687" s="371">
        <v>10.76</v>
      </c>
      <c r="H687" s="368">
        <v>13.15</v>
      </c>
      <c r="I687" s="368" t="s">
        <v>10</v>
      </c>
      <c r="J687" s="379">
        <f t="shared" si="30"/>
        <v>13.15</v>
      </c>
      <c r="K687" s="380" t="s">
        <v>303</v>
      </c>
      <c r="L687" s="381" t="s">
        <v>307</v>
      </c>
      <c r="M687" s="381" t="s">
        <v>259</v>
      </c>
      <c r="N687" s="381"/>
      <c r="O687" s="381"/>
      <c r="P687" s="381" t="s">
        <v>61</v>
      </c>
      <c r="Q687" s="381" t="s">
        <v>240</v>
      </c>
      <c r="R687" s="380" t="s">
        <v>302</v>
      </c>
      <c r="S687" s="368"/>
      <c r="T687" s="368" t="s">
        <v>61</v>
      </c>
      <c r="U687" s="368" t="s">
        <v>240</v>
      </c>
      <c r="V687" s="377" t="s">
        <v>302</v>
      </c>
    </row>
    <row r="688" spans="1:22" outlineLevel="1">
      <c r="A688" s="377" t="s">
        <v>222</v>
      </c>
      <c r="B688" s="368" t="s">
        <v>1765</v>
      </c>
      <c r="C688" s="378">
        <v>43708</v>
      </c>
      <c r="D688" s="377" t="s">
        <v>2084</v>
      </c>
      <c r="E688" s="369" t="s">
        <v>569</v>
      </c>
      <c r="F688" s="370">
        <v>76927</v>
      </c>
      <c r="G688" s="371">
        <v>10.23</v>
      </c>
      <c r="H688" s="368">
        <v>12.5</v>
      </c>
      <c r="I688" s="368" t="s">
        <v>10</v>
      </c>
      <c r="J688" s="379">
        <f t="shared" si="30"/>
        <v>12.5</v>
      </c>
      <c r="K688" s="380" t="s">
        <v>303</v>
      </c>
      <c r="L688" s="381" t="s">
        <v>307</v>
      </c>
      <c r="M688" s="381" t="s">
        <v>259</v>
      </c>
      <c r="N688" s="381"/>
      <c r="O688" s="381"/>
      <c r="P688" s="381" t="s">
        <v>61</v>
      </c>
      <c r="Q688" s="381" t="s">
        <v>240</v>
      </c>
      <c r="R688" s="380" t="s">
        <v>302</v>
      </c>
      <c r="S688" s="368"/>
      <c r="T688" s="368" t="s">
        <v>61</v>
      </c>
      <c r="U688" s="368" t="s">
        <v>240</v>
      </c>
      <c r="V688" s="377" t="s">
        <v>302</v>
      </c>
    </row>
    <row r="689" spans="1:22" outlineLevel="1">
      <c r="A689" s="377" t="s">
        <v>222</v>
      </c>
      <c r="B689" s="368" t="s">
        <v>1765</v>
      </c>
      <c r="C689" s="378">
        <v>43708</v>
      </c>
      <c r="D689" s="377" t="s">
        <v>2084</v>
      </c>
      <c r="E689" s="369" t="s">
        <v>1725</v>
      </c>
      <c r="F689" s="370">
        <v>76927</v>
      </c>
      <c r="G689" s="371">
        <v>3.32</v>
      </c>
      <c r="H689" s="368">
        <v>4.0599999999999996</v>
      </c>
      <c r="I689" s="368" t="s">
        <v>10</v>
      </c>
      <c r="J689" s="379">
        <f t="shared" si="30"/>
        <v>4.0599999999999996</v>
      </c>
      <c r="K689" s="380" t="s">
        <v>303</v>
      </c>
      <c r="L689" s="381" t="s">
        <v>307</v>
      </c>
      <c r="M689" s="381" t="s">
        <v>259</v>
      </c>
      <c r="N689" s="381"/>
      <c r="O689" s="381"/>
      <c r="P689" s="381" t="s">
        <v>61</v>
      </c>
      <c r="Q689" s="381" t="s">
        <v>240</v>
      </c>
      <c r="R689" s="380" t="s">
        <v>302</v>
      </c>
      <c r="S689" s="368"/>
      <c r="T689" s="368" t="s">
        <v>61</v>
      </c>
      <c r="U689" s="368" t="s">
        <v>240</v>
      </c>
      <c r="V689" s="377" t="s">
        <v>302</v>
      </c>
    </row>
    <row r="690" spans="1:22" outlineLevel="1">
      <c r="A690" s="377" t="s">
        <v>222</v>
      </c>
      <c r="B690" s="368" t="s">
        <v>1765</v>
      </c>
      <c r="C690" s="378">
        <v>43708</v>
      </c>
      <c r="D690" s="377" t="s">
        <v>2084</v>
      </c>
      <c r="E690" s="369" t="s">
        <v>1725</v>
      </c>
      <c r="F690" s="370">
        <v>76927</v>
      </c>
      <c r="G690" s="371">
        <v>1.19</v>
      </c>
      <c r="H690" s="368">
        <v>1.45</v>
      </c>
      <c r="I690" s="368" t="s">
        <v>10</v>
      </c>
      <c r="J690" s="379">
        <f t="shared" si="30"/>
        <v>1.45</v>
      </c>
      <c r="K690" s="380" t="s">
        <v>303</v>
      </c>
      <c r="L690" s="381" t="s">
        <v>307</v>
      </c>
      <c r="M690" s="381" t="s">
        <v>259</v>
      </c>
      <c r="N690" s="381"/>
      <c r="O690" s="381"/>
      <c r="P690" s="381" t="s">
        <v>61</v>
      </c>
      <c r="Q690" s="381" t="s">
        <v>240</v>
      </c>
      <c r="R690" s="380" t="s">
        <v>302</v>
      </c>
      <c r="S690" s="368"/>
      <c r="T690" s="368" t="s">
        <v>61</v>
      </c>
      <c r="U690" s="368" t="s">
        <v>240</v>
      </c>
      <c r="V690" s="377" t="s">
        <v>302</v>
      </c>
    </row>
    <row r="691" spans="1:22" outlineLevel="1">
      <c r="A691" s="377" t="s">
        <v>222</v>
      </c>
      <c r="B691" s="368" t="s">
        <v>1765</v>
      </c>
      <c r="C691" s="378">
        <v>43708</v>
      </c>
      <c r="D691" s="377" t="s">
        <v>2084</v>
      </c>
      <c r="E691" s="369" t="s">
        <v>1725</v>
      </c>
      <c r="F691" s="370">
        <v>76927</v>
      </c>
      <c r="G691" s="371">
        <v>1.38</v>
      </c>
      <c r="H691" s="368">
        <v>1.68</v>
      </c>
      <c r="I691" s="368" t="s">
        <v>10</v>
      </c>
      <c r="J691" s="379">
        <f t="shared" si="30"/>
        <v>1.68</v>
      </c>
      <c r="K691" s="380" t="s">
        <v>303</v>
      </c>
      <c r="L691" s="381" t="s">
        <v>307</v>
      </c>
      <c r="M691" s="381" t="s">
        <v>259</v>
      </c>
      <c r="N691" s="381"/>
      <c r="O691" s="381"/>
      <c r="P691" s="381" t="s">
        <v>61</v>
      </c>
      <c r="Q691" s="381" t="s">
        <v>240</v>
      </c>
      <c r="R691" s="380" t="s">
        <v>302</v>
      </c>
      <c r="S691" s="368"/>
      <c r="T691" s="368" t="s">
        <v>61</v>
      </c>
      <c r="U691" s="368" t="s">
        <v>240</v>
      </c>
      <c r="V691" s="377" t="s">
        <v>302</v>
      </c>
    </row>
    <row r="692" spans="1:22" outlineLevel="1">
      <c r="A692" s="377" t="s">
        <v>222</v>
      </c>
      <c r="B692" s="368" t="s">
        <v>1765</v>
      </c>
      <c r="C692" s="378">
        <v>43708</v>
      </c>
      <c r="D692" s="377" t="s">
        <v>2088</v>
      </c>
      <c r="E692" s="369" t="s">
        <v>1331</v>
      </c>
      <c r="F692" s="370">
        <v>76927</v>
      </c>
      <c r="G692" s="371">
        <v>2.25</v>
      </c>
      <c r="H692" s="368">
        <v>2.75</v>
      </c>
      <c r="I692" s="368" t="s">
        <v>10</v>
      </c>
      <c r="J692" s="379">
        <f t="shared" si="30"/>
        <v>2.75</v>
      </c>
      <c r="K692" s="380" t="s">
        <v>303</v>
      </c>
      <c r="L692" s="381" t="s">
        <v>307</v>
      </c>
      <c r="M692" s="381" t="s">
        <v>259</v>
      </c>
      <c r="N692" s="381"/>
      <c r="O692" s="381"/>
      <c r="P692" s="381" t="s">
        <v>61</v>
      </c>
      <c r="Q692" s="381" t="s">
        <v>240</v>
      </c>
      <c r="R692" s="380" t="s">
        <v>302</v>
      </c>
      <c r="S692" s="368"/>
      <c r="T692" s="368" t="s">
        <v>61</v>
      </c>
      <c r="U692" s="368" t="s">
        <v>240</v>
      </c>
      <c r="V692" s="377" t="s">
        <v>302</v>
      </c>
    </row>
    <row r="693" spans="1:22" outlineLevel="1">
      <c r="A693" s="377" t="s">
        <v>222</v>
      </c>
      <c r="B693" s="368" t="s">
        <v>1505</v>
      </c>
      <c r="C693" s="378">
        <v>43734</v>
      </c>
      <c r="D693" s="377" t="s">
        <v>1720</v>
      </c>
      <c r="E693" s="369" t="s">
        <v>1721</v>
      </c>
      <c r="F693" s="370">
        <v>77249</v>
      </c>
      <c r="G693" s="371">
        <v>4.0999999999999996</v>
      </c>
      <c r="H693" s="368">
        <v>4.0999999999999996</v>
      </c>
      <c r="I693" s="368" t="s">
        <v>237</v>
      </c>
      <c r="J693" s="379">
        <v>4.99</v>
      </c>
      <c r="K693" s="380" t="s">
        <v>303</v>
      </c>
      <c r="L693" s="381" t="s">
        <v>299</v>
      </c>
      <c r="M693" s="381" t="s">
        <v>259</v>
      </c>
      <c r="N693" s="381"/>
      <c r="O693" s="381"/>
      <c r="P693" s="381" t="s">
        <v>61</v>
      </c>
      <c r="Q693" s="381" t="s">
        <v>240</v>
      </c>
      <c r="R693" s="380" t="s">
        <v>302</v>
      </c>
      <c r="S693" s="368"/>
      <c r="T693" s="368" t="s">
        <v>61</v>
      </c>
      <c r="U693" s="368" t="s">
        <v>240</v>
      </c>
      <c r="V693" s="377" t="s">
        <v>302</v>
      </c>
    </row>
    <row r="694" spans="1:22" outlineLevel="1">
      <c r="A694" s="377" t="s">
        <v>222</v>
      </c>
      <c r="B694" s="368" t="s">
        <v>1505</v>
      </c>
      <c r="C694" s="378">
        <v>43734</v>
      </c>
      <c r="D694" s="377" t="s">
        <v>1720</v>
      </c>
      <c r="E694" s="369" t="s">
        <v>1722</v>
      </c>
      <c r="F694" s="370">
        <v>77249</v>
      </c>
      <c r="G694" s="371">
        <v>4.0999999999999996</v>
      </c>
      <c r="H694" s="368">
        <v>4.0999999999999996</v>
      </c>
      <c r="I694" s="368" t="s">
        <v>237</v>
      </c>
      <c r="J694" s="379">
        <v>4.99</v>
      </c>
      <c r="K694" s="380" t="s">
        <v>303</v>
      </c>
      <c r="L694" s="381" t="s">
        <v>299</v>
      </c>
      <c r="M694" s="381" t="s">
        <v>259</v>
      </c>
      <c r="N694" s="381"/>
      <c r="O694" s="381"/>
      <c r="P694" s="381" t="s">
        <v>61</v>
      </c>
      <c r="Q694" s="381" t="s">
        <v>240</v>
      </c>
      <c r="R694" s="380" t="s">
        <v>302</v>
      </c>
      <c r="S694" s="368"/>
      <c r="T694" s="368" t="s">
        <v>61</v>
      </c>
      <c r="U694" s="368" t="s">
        <v>240</v>
      </c>
      <c r="V694" s="377" t="s">
        <v>302</v>
      </c>
    </row>
    <row r="695" spans="1:22" outlineLevel="1">
      <c r="A695" s="377" t="s">
        <v>222</v>
      </c>
      <c r="B695" s="368" t="s">
        <v>1505</v>
      </c>
      <c r="C695" s="378">
        <v>43734</v>
      </c>
      <c r="D695" s="377" t="s">
        <v>1720</v>
      </c>
      <c r="E695" s="369" t="s">
        <v>1723</v>
      </c>
      <c r="F695" s="370">
        <v>77249</v>
      </c>
      <c r="G695" s="371">
        <v>4.0999999999999996</v>
      </c>
      <c r="H695" s="368">
        <v>4.0999999999999996</v>
      </c>
      <c r="I695" s="368" t="s">
        <v>237</v>
      </c>
      <c r="J695" s="379">
        <v>4.99</v>
      </c>
      <c r="K695" s="380" t="s">
        <v>303</v>
      </c>
      <c r="L695" s="381" t="s">
        <v>299</v>
      </c>
      <c r="M695" s="381" t="s">
        <v>259</v>
      </c>
      <c r="N695" s="381"/>
      <c r="O695" s="381"/>
      <c r="P695" s="381" t="s">
        <v>61</v>
      </c>
      <c r="Q695" s="381" t="s">
        <v>240</v>
      </c>
      <c r="R695" s="380" t="s">
        <v>302</v>
      </c>
      <c r="S695" s="368"/>
      <c r="T695" s="368" t="s">
        <v>61</v>
      </c>
      <c r="U695" s="368" t="s">
        <v>240</v>
      </c>
      <c r="V695" s="377" t="s">
        <v>302</v>
      </c>
    </row>
    <row r="696" spans="1:22" outlineLevel="1">
      <c r="A696" s="377" t="s">
        <v>222</v>
      </c>
      <c r="B696" s="368" t="s">
        <v>1505</v>
      </c>
      <c r="C696" s="378">
        <v>43738</v>
      </c>
      <c r="D696" s="377" t="s">
        <v>1724</v>
      </c>
      <c r="E696" s="369" t="s">
        <v>1725</v>
      </c>
      <c r="F696" s="370">
        <v>77220</v>
      </c>
      <c r="G696" s="371">
        <v>8.44</v>
      </c>
      <c r="H696" s="368">
        <v>10.27</v>
      </c>
      <c r="I696" s="368" t="s">
        <v>10</v>
      </c>
      <c r="J696" s="379">
        <f t="shared" ref="J696:J725" si="31">H696</f>
        <v>10.27</v>
      </c>
      <c r="K696" s="380" t="s">
        <v>303</v>
      </c>
      <c r="L696" s="381" t="s">
        <v>307</v>
      </c>
      <c r="M696" s="381" t="s">
        <v>259</v>
      </c>
      <c r="N696" s="381"/>
      <c r="O696" s="381"/>
      <c r="P696" s="381" t="s">
        <v>61</v>
      </c>
      <c r="Q696" s="381" t="s">
        <v>240</v>
      </c>
      <c r="R696" s="380" t="s">
        <v>302</v>
      </c>
      <c r="S696" s="368"/>
      <c r="T696" s="368" t="s">
        <v>61</v>
      </c>
      <c r="U696" s="368" t="s">
        <v>240</v>
      </c>
      <c r="V696" s="377" t="s">
        <v>302</v>
      </c>
    </row>
    <row r="697" spans="1:22" outlineLevel="1">
      <c r="A697" s="377" t="s">
        <v>222</v>
      </c>
      <c r="B697" s="368" t="s">
        <v>1505</v>
      </c>
      <c r="C697" s="378">
        <v>43738</v>
      </c>
      <c r="D697" s="377" t="s">
        <v>1724</v>
      </c>
      <c r="E697" s="369" t="s">
        <v>600</v>
      </c>
      <c r="F697" s="370">
        <v>77220</v>
      </c>
      <c r="G697" s="371">
        <v>4.7699999999999996</v>
      </c>
      <c r="H697" s="368">
        <v>5.8</v>
      </c>
      <c r="I697" s="368" t="s">
        <v>10</v>
      </c>
      <c r="J697" s="379">
        <f t="shared" si="31"/>
        <v>5.8</v>
      </c>
      <c r="K697" s="380" t="s">
        <v>303</v>
      </c>
      <c r="L697" s="381" t="s">
        <v>307</v>
      </c>
      <c r="M697" s="381" t="s">
        <v>259</v>
      </c>
      <c r="N697" s="381"/>
      <c r="O697" s="381"/>
      <c r="P697" s="381" t="s">
        <v>61</v>
      </c>
      <c r="Q697" s="381" t="s">
        <v>240</v>
      </c>
      <c r="R697" s="380" t="s">
        <v>302</v>
      </c>
      <c r="S697" s="368"/>
      <c r="T697" s="368" t="s">
        <v>61</v>
      </c>
      <c r="U697" s="368" t="s">
        <v>240</v>
      </c>
      <c r="V697" s="377" t="s">
        <v>302</v>
      </c>
    </row>
    <row r="698" spans="1:22" outlineLevel="1">
      <c r="A698" s="377" t="s">
        <v>222</v>
      </c>
      <c r="B698" s="368" t="s">
        <v>1505</v>
      </c>
      <c r="C698" s="378">
        <v>43738</v>
      </c>
      <c r="D698" s="377" t="s">
        <v>1724</v>
      </c>
      <c r="E698" s="369" t="s">
        <v>1726</v>
      </c>
      <c r="F698" s="370">
        <v>77220</v>
      </c>
      <c r="G698" s="371">
        <v>4.7699999999999996</v>
      </c>
      <c r="H698" s="368">
        <v>5.8</v>
      </c>
      <c r="I698" s="368" t="s">
        <v>10</v>
      </c>
      <c r="J698" s="379">
        <f t="shared" si="31"/>
        <v>5.8</v>
      </c>
      <c r="K698" s="380" t="s">
        <v>303</v>
      </c>
      <c r="L698" s="381" t="s">
        <v>307</v>
      </c>
      <c r="M698" s="381" t="s">
        <v>259</v>
      </c>
      <c r="N698" s="381"/>
      <c r="O698" s="381"/>
      <c r="P698" s="381" t="s">
        <v>61</v>
      </c>
      <c r="Q698" s="381" t="s">
        <v>240</v>
      </c>
      <c r="R698" s="380" t="s">
        <v>302</v>
      </c>
      <c r="S698" s="368"/>
      <c r="T698" s="368" t="s">
        <v>61</v>
      </c>
      <c r="U698" s="368" t="s">
        <v>240</v>
      </c>
      <c r="V698" s="377" t="s">
        <v>302</v>
      </c>
    </row>
    <row r="699" spans="1:22" outlineLevel="1">
      <c r="A699" s="377" t="s">
        <v>222</v>
      </c>
      <c r="B699" s="368" t="s">
        <v>1505</v>
      </c>
      <c r="C699" s="378">
        <v>43738</v>
      </c>
      <c r="D699" s="377" t="s">
        <v>1724</v>
      </c>
      <c r="E699" s="369" t="s">
        <v>601</v>
      </c>
      <c r="F699" s="370">
        <v>77220</v>
      </c>
      <c r="G699" s="371">
        <v>4.7699999999999996</v>
      </c>
      <c r="H699" s="368">
        <v>5.8</v>
      </c>
      <c r="I699" s="368" t="s">
        <v>10</v>
      </c>
      <c r="J699" s="379">
        <f t="shared" si="31"/>
        <v>5.8</v>
      </c>
      <c r="K699" s="380" t="s">
        <v>303</v>
      </c>
      <c r="L699" s="381" t="s">
        <v>307</v>
      </c>
      <c r="M699" s="381" t="s">
        <v>259</v>
      </c>
      <c r="N699" s="381"/>
      <c r="O699" s="381"/>
      <c r="P699" s="381" t="s">
        <v>61</v>
      </c>
      <c r="Q699" s="381" t="s">
        <v>240</v>
      </c>
      <c r="R699" s="380" t="s">
        <v>302</v>
      </c>
      <c r="S699" s="368"/>
      <c r="T699" s="368" t="s">
        <v>61</v>
      </c>
      <c r="U699" s="368" t="s">
        <v>240</v>
      </c>
      <c r="V699" s="377" t="s">
        <v>302</v>
      </c>
    </row>
    <row r="700" spans="1:22" outlineLevel="1">
      <c r="A700" s="377" t="s">
        <v>222</v>
      </c>
      <c r="B700" s="368" t="s">
        <v>1505</v>
      </c>
      <c r="C700" s="378">
        <v>43738</v>
      </c>
      <c r="D700" s="377" t="s">
        <v>1724</v>
      </c>
      <c r="E700" s="369" t="s">
        <v>602</v>
      </c>
      <c r="F700" s="370">
        <v>77220</v>
      </c>
      <c r="G700" s="371">
        <v>4.7699999999999996</v>
      </c>
      <c r="H700" s="368">
        <v>5.8</v>
      </c>
      <c r="I700" s="368" t="s">
        <v>10</v>
      </c>
      <c r="J700" s="379">
        <f t="shared" si="31"/>
        <v>5.8</v>
      </c>
      <c r="K700" s="380" t="s">
        <v>303</v>
      </c>
      <c r="L700" s="381" t="s">
        <v>307</v>
      </c>
      <c r="M700" s="381" t="s">
        <v>259</v>
      </c>
      <c r="N700" s="381"/>
      <c r="O700" s="381"/>
      <c r="P700" s="381" t="s">
        <v>61</v>
      </c>
      <c r="Q700" s="381" t="s">
        <v>240</v>
      </c>
      <c r="R700" s="380" t="s">
        <v>302</v>
      </c>
      <c r="S700" s="368"/>
      <c r="T700" s="368" t="s">
        <v>61</v>
      </c>
      <c r="U700" s="368" t="s">
        <v>240</v>
      </c>
      <c r="V700" s="377" t="s">
        <v>302</v>
      </c>
    </row>
    <row r="701" spans="1:22" outlineLevel="1">
      <c r="A701" s="377" t="s">
        <v>222</v>
      </c>
      <c r="B701" s="368" t="s">
        <v>1505</v>
      </c>
      <c r="C701" s="378">
        <v>43738</v>
      </c>
      <c r="D701" s="377" t="s">
        <v>1724</v>
      </c>
      <c r="E701" s="369" t="s">
        <v>603</v>
      </c>
      <c r="F701" s="370">
        <v>77220</v>
      </c>
      <c r="G701" s="371">
        <v>4.7699999999999996</v>
      </c>
      <c r="H701" s="368">
        <v>5.8</v>
      </c>
      <c r="I701" s="368" t="s">
        <v>10</v>
      </c>
      <c r="J701" s="379">
        <f t="shared" si="31"/>
        <v>5.8</v>
      </c>
      <c r="K701" s="380" t="s">
        <v>303</v>
      </c>
      <c r="L701" s="381" t="s">
        <v>307</v>
      </c>
      <c r="M701" s="381" t="s">
        <v>259</v>
      </c>
      <c r="N701" s="381"/>
      <c r="O701" s="381"/>
      <c r="P701" s="381" t="s">
        <v>61</v>
      </c>
      <c r="Q701" s="381" t="s">
        <v>240</v>
      </c>
      <c r="R701" s="380" t="s">
        <v>302</v>
      </c>
      <c r="S701" s="368"/>
      <c r="T701" s="368" t="s">
        <v>61</v>
      </c>
      <c r="U701" s="368" t="s">
        <v>240</v>
      </c>
      <c r="V701" s="377" t="s">
        <v>302</v>
      </c>
    </row>
    <row r="702" spans="1:22" outlineLevel="1">
      <c r="A702" s="377" t="s">
        <v>222</v>
      </c>
      <c r="B702" s="368" t="s">
        <v>1505</v>
      </c>
      <c r="C702" s="378">
        <v>43738</v>
      </c>
      <c r="D702" s="377" t="s">
        <v>1724</v>
      </c>
      <c r="E702" s="369" t="s">
        <v>605</v>
      </c>
      <c r="F702" s="370">
        <v>77220</v>
      </c>
      <c r="G702" s="371">
        <v>4.7699999999999996</v>
      </c>
      <c r="H702" s="368">
        <v>5.8</v>
      </c>
      <c r="I702" s="368" t="s">
        <v>10</v>
      </c>
      <c r="J702" s="379">
        <f t="shared" si="31"/>
        <v>5.8</v>
      </c>
      <c r="K702" s="380" t="s">
        <v>303</v>
      </c>
      <c r="L702" s="381" t="s">
        <v>307</v>
      </c>
      <c r="M702" s="381" t="s">
        <v>259</v>
      </c>
      <c r="N702" s="381"/>
      <c r="O702" s="381"/>
      <c r="P702" s="381" t="s">
        <v>61</v>
      </c>
      <c r="Q702" s="381" t="s">
        <v>240</v>
      </c>
      <c r="R702" s="380" t="s">
        <v>302</v>
      </c>
      <c r="S702" s="368"/>
      <c r="T702" s="368" t="s">
        <v>61</v>
      </c>
      <c r="U702" s="368" t="s">
        <v>240</v>
      </c>
      <c r="V702" s="377" t="s">
        <v>302</v>
      </c>
    </row>
    <row r="703" spans="1:22" outlineLevel="1">
      <c r="A703" s="377" t="s">
        <v>222</v>
      </c>
      <c r="B703" s="368" t="s">
        <v>1505</v>
      </c>
      <c r="C703" s="378">
        <v>43738</v>
      </c>
      <c r="D703" s="377" t="s">
        <v>1724</v>
      </c>
      <c r="E703" s="369" t="s">
        <v>1306</v>
      </c>
      <c r="F703" s="370">
        <v>77220</v>
      </c>
      <c r="G703" s="371">
        <v>4.7699999999999996</v>
      </c>
      <c r="H703" s="368">
        <v>5.8</v>
      </c>
      <c r="I703" s="368" t="s">
        <v>10</v>
      </c>
      <c r="J703" s="379">
        <f t="shared" si="31"/>
        <v>5.8</v>
      </c>
      <c r="K703" s="380" t="s">
        <v>303</v>
      </c>
      <c r="L703" s="381" t="s">
        <v>307</v>
      </c>
      <c r="M703" s="381" t="s">
        <v>259</v>
      </c>
      <c r="N703" s="381"/>
      <c r="O703" s="381"/>
      <c r="P703" s="381" t="s">
        <v>61</v>
      </c>
      <c r="Q703" s="381" t="s">
        <v>240</v>
      </c>
      <c r="R703" s="380" t="s">
        <v>302</v>
      </c>
      <c r="S703" s="368"/>
      <c r="T703" s="368" t="s">
        <v>61</v>
      </c>
      <c r="U703" s="368" t="s">
        <v>240</v>
      </c>
      <c r="V703" s="377" t="s">
        <v>302</v>
      </c>
    </row>
    <row r="704" spans="1:22" outlineLevel="1">
      <c r="A704" s="377" t="s">
        <v>222</v>
      </c>
      <c r="B704" s="368" t="s">
        <v>1505</v>
      </c>
      <c r="C704" s="378">
        <v>43738</v>
      </c>
      <c r="D704" s="377" t="s">
        <v>1724</v>
      </c>
      <c r="E704" s="369" t="s">
        <v>1727</v>
      </c>
      <c r="F704" s="370">
        <v>77220</v>
      </c>
      <c r="G704" s="371">
        <v>444.41</v>
      </c>
      <c r="H704" s="368">
        <v>540.48</v>
      </c>
      <c r="I704" s="368" t="s">
        <v>10</v>
      </c>
      <c r="J704" s="379">
        <f t="shared" si="31"/>
        <v>540.48</v>
      </c>
      <c r="K704" s="380" t="s">
        <v>303</v>
      </c>
      <c r="L704" s="381" t="s">
        <v>307</v>
      </c>
      <c r="M704" s="381" t="s">
        <v>259</v>
      </c>
      <c r="N704" s="381"/>
      <c r="O704" s="381"/>
      <c r="P704" s="381" t="s">
        <v>61</v>
      </c>
      <c r="Q704" s="381" t="s">
        <v>240</v>
      </c>
      <c r="R704" s="380" t="s">
        <v>302</v>
      </c>
      <c r="S704" s="368"/>
      <c r="T704" s="368" t="s">
        <v>61</v>
      </c>
      <c r="U704" s="368" t="s">
        <v>240</v>
      </c>
      <c r="V704" s="377" t="s">
        <v>302</v>
      </c>
    </row>
    <row r="705" spans="1:22" outlineLevel="1">
      <c r="A705" s="377" t="s">
        <v>222</v>
      </c>
      <c r="B705" s="368" t="s">
        <v>1505</v>
      </c>
      <c r="C705" s="378">
        <v>43738</v>
      </c>
      <c r="D705" s="377" t="s">
        <v>1724</v>
      </c>
      <c r="E705" s="369" t="s">
        <v>1725</v>
      </c>
      <c r="F705" s="370">
        <v>77220</v>
      </c>
      <c r="G705" s="371">
        <v>2.74</v>
      </c>
      <c r="H705" s="368">
        <v>3.33</v>
      </c>
      <c r="I705" s="368" t="s">
        <v>10</v>
      </c>
      <c r="J705" s="379">
        <f t="shared" si="31"/>
        <v>3.33</v>
      </c>
      <c r="K705" s="380" t="s">
        <v>303</v>
      </c>
      <c r="L705" s="381" t="s">
        <v>307</v>
      </c>
      <c r="M705" s="381" t="s">
        <v>259</v>
      </c>
      <c r="N705" s="381"/>
      <c r="O705" s="381"/>
      <c r="P705" s="381" t="s">
        <v>61</v>
      </c>
      <c r="Q705" s="381" t="s">
        <v>240</v>
      </c>
      <c r="R705" s="380" t="s">
        <v>302</v>
      </c>
      <c r="S705" s="368"/>
      <c r="T705" s="368" t="s">
        <v>61</v>
      </c>
      <c r="U705" s="368" t="s">
        <v>240</v>
      </c>
      <c r="V705" s="377" t="s">
        <v>302</v>
      </c>
    </row>
    <row r="706" spans="1:22" outlineLevel="1">
      <c r="A706" s="377" t="s">
        <v>222</v>
      </c>
      <c r="B706" s="368" t="s">
        <v>1505</v>
      </c>
      <c r="C706" s="378">
        <v>43738</v>
      </c>
      <c r="D706" s="377" t="s">
        <v>1724</v>
      </c>
      <c r="E706" s="369" t="s">
        <v>1725</v>
      </c>
      <c r="F706" s="370">
        <v>77220</v>
      </c>
      <c r="G706" s="371">
        <v>3.18</v>
      </c>
      <c r="H706" s="368">
        <v>3.87</v>
      </c>
      <c r="I706" s="368" t="s">
        <v>10</v>
      </c>
      <c r="J706" s="379">
        <f t="shared" si="31"/>
        <v>3.87</v>
      </c>
      <c r="K706" s="380" t="s">
        <v>303</v>
      </c>
      <c r="L706" s="381" t="s">
        <v>307</v>
      </c>
      <c r="M706" s="381" t="s">
        <v>259</v>
      </c>
      <c r="N706" s="381"/>
      <c r="O706" s="381"/>
      <c r="P706" s="381" t="s">
        <v>61</v>
      </c>
      <c r="Q706" s="381" t="s">
        <v>240</v>
      </c>
      <c r="R706" s="380" t="s">
        <v>302</v>
      </c>
      <c r="S706" s="368"/>
      <c r="T706" s="368" t="s">
        <v>61</v>
      </c>
      <c r="U706" s="368" t="s">
        <v>240</v>
      </c>
      <c r="V706" s="377" t="s">
        <v>302</v>
      </c>
    </row>
    <row r="707" spans="1:22" outlineLevel="1">
      <c r="A707" s="377" t="s">
        <v>222</v>
      </c>
      <c r="B707" s="368" t="s">
        <v>1505</v>
      </c>
      <c r="C707" s="378">
        <v>43738</v>
      </c>
      <c r="D707" s="377" t="s">
        <v>1724</v>
      </c>
      <c r="E707" s="369" t="s">
        <v>1728</v>
      </c>
      <c r="F707" s="370">
        <v>77220</v>
      </c>
      <c r="G707" s="371">
        <v>2.1</v>
      </c>
      <c r="H707" s="368">
        <v>2.56</v>
      </c>
      <c r="I707" s="368" t="s">
        <v>10</v>
      </c>
      <c r="J707" s="379">
        <f t="shared" si="31"/>
        <v>2.56</v>
      </c>
      <c r="K707" s="380" t="s">
        <v>303</v>
      </c>
      <c r="L707" s="381" t="s">
        <v>307</v>
      </c>
      <c r="M707" s="381" t="s">
        <v>259</v>
      </c>
      <c r="N707" s="381"/>
      <c r="O707" s="381"/>
      <c r="P707" s="381" t="s">
        <v>61</v>
      </c>
      <c r="Q707" s="381" t="s">
        <v>240</v>
      </c>
      <c r="R707" s="380" t="s">
        <v>302</v>
      </c>
      <c r="S707" s="368"/>
      <c r="T707" s="368" t="s">
        <v>61</v>
      </c>
      <c r="U707" s="368" t="s">
        <v>240</v>
      </c>
      <c r="V707" s="377" t="s">
        <v>302</v>
      </c>
    </row>
    <row r="708" spans="1:22" outlineLevel="1">
      <c r="A708" s="377" t="s">
        <v>222</v>
      </c>
      <c r="B708" s="368" t="s">
        <v>1505</v>
      </c>
      <c r="C708" s="378">
        <v>43738</v>
      </c>
      <c r="D708" s="377" t="s">
        <v>1724</v>
      </c>
      <c r="E708" s="369" t="s">
        <v>1729</v>
      </c>
      <c r="F708" s="370">
        <v>77220</v>
      </c>
      <c r="G708" s="371">
        <v>1.32</v>
      </c>
      <c r="H708" s="368">
        <v>1.6</v>
      </c>
      <c r="I708" s="368" t="s">
        <v>10</v>
      </c>
      <c r="J708" s="379">
        <f t="shared" si="31"/>
        <v>1.6</v>
      </c>
      <c r="K708" s="380" t="s">
        <v>303</v>
      </c>
      <c r="L708" s="381" t="s">
        <v>307</v>
      </c>
      <c r="M708" s="381" t="s">
        <v>259</v>
      </c>
      <c r="N708" s="381"/>
      <c r="O708" s="381"/>
      <c r="P708" s="381" t="s">
        <v>61</v>
      </c>
      <c r="Q708" s="381" t="s">
        <v>240</v>
      </c>
      <c r="R708" s="380" t="s">
        <v>302</v>
      </c>
      <c r="S708" s="368"/>
      <c r="T708" s="368" t="s">
        <v>61</v>
      </c>
      <c r="U708" s="368" t="s">
        <v>240</v>
      </c>
      <c r="V708" s="377" t="s">
        <v>302</v>
      </c>
    </row>
    <row r="709" spans="1:22" outlineLevel="1">
      <c r="A709" s="377" t="s">
        <v>222</v>
      </c>
      <c r="B709" s="368" t="s">
        <v>1505</v>
      </c>
      <c r="C709" s="378">
        <v>43738</v>
      </c>
      <c r="D709" s="377" t="s">
        <v>1724</v>
      </c>
      <c r="E709" s="369" t="s">
        <v>1730</v>
      </c>
      <c r="F709" s="370">
        <v>77220</v>
      </c>
      <c r="G709" s="371">
        <v>8.2200000000000006</v>
      </c>
      <c r="H709" s="368">
        <v>10</v>
      </c>
      <c r="I709" s="368" t="s">
        <v>10</v>
      </c>
      <c r="J709" s="379">
        <f t="shared" si="31"/>
        <v>10</v>
      </c>
      <c r="K709" s="380" t="s">
        <v>303</v>
      </c>
      <c r="L709" s="381" t="s">
        <v>307</v>
      </c>
      <c r="M709" s="381" t="s">
        <v>259</v>
      </c>
      <c r="N709" s="381"/>
      <c r="O709" s="381"/>
      <c r="P709" s="381" t="s">
        <v>61</v>
      </c>
      <c r="Q709" s="381" t="s">
        <v>240</v>
      </c>
      <c r="R709" s="380" t="s">
        <v>302</v>
      </c>
      <c r="S709" s="368"/>
      <c r="T709" s="368" t="s">
        <v>61</v>
      </c>
      <c r="U709" s="368" t="s">
        <v>240</v>
      </c>
      <c r="V709" s="377" t="s">
        <v>302</v>
      </c>
    </row>
    <row r="710" spans="1:22" outlineLevel="1">
      <c r="A710" s="377" t="s">
        <v>222</v>
      </c>
      <c r="B710" s="368" t="s">
        <v>1505</v>
      </c>
      <c r="C710" s="378">
        <v>43738</v>
      </c>
      <c r="D710" s="377" t="s">
        <v>1724</v>
      </c>
      <c r="E710" s="369" t="s">
        <v>1731</v>
      </c>
      <c r="F710" s="370">
        <v>77220</v>
      </c>
      <c r="G710" s="371">
        <v>15.27</v>
      </c>
      <c r="H710" s="368">
        <v>18.57</v>
      </c>
      <c r="I710" s="368" t="s">
        <v>10</v>
      </c>
      <c r="J710" s="379">
        <f t="shared" si="31"/>
        <v>18.57</v>
      </c>
      <c r="K710" s="380" t="s">
        <v>303</v>
      </c>
      <c r="L710" s="381" t="s">
        <v>307</v>
      </c>
      <c r="M710" s="381" t="s">
        <v>259</v>
      </c>
      <c r="N710" s="381"/>
      <c r="O710" s="381"/>
      <c r="P710" s="381" t="s">
        <v>61</v>
      </c>
      <c r="Q710" s="381" t="s">
        <v>240</v>
      </c>
      <c r="R710" s="380" t="s">
        <v>302</v>
      </c>
      <c r="S710" s="368"/>
      <c r="T710" s="368" t="s">
        <v>61</v>
      </c>
      <c r="U710" s="368" t="s">
        <v>240</v>
      </c>
      <c r="V710" s="377" t="s">
        <v>302</v>
      </c>
    </row>
    <row r="711" spans="1:22" outlineLevel="1">
      <c r="A711" s="377" t="s">
        <v>222</v>
      </c>
      <c r="B711" s="368" t="s">
        <v>1505</v>
      </c>
      <c r="C711" s="378">
        <v>43738</v>
      </c>
      <c r="D711" s="377" t="s">
        <v>1724</v>
      </c>
      <c r="E711" s="369" t="s">
        <v>1732</v>
      </c>
      <c r="F711" s="370">
        <v>77220</v>
      </c>
      <c r="G711" s="371">
        <v>87.6</v>
      </c>
      <c r="H711" s="368">
        <v>106.54</v>
      </c>
      <c r="I711" s="368" t="s">
        <v>10</v>
      </c>
      <c r="J711" s="379">
        <f t="shared" si="31"/>
        <v>106.54</v>
      </c>
      <c r="K711" s="380" t="s">
        <v>303</v>
      </c>
      <c r="L711" s="381" t="s">
        <v>307</v>
      </c>
      <c r="M711" s="381" t="s">
        <v>259</v>
      </c>
      <c r="N711" s="381"/>
      <c r="O711" s="381"/>
      <c r="P711" s="381" t="s">
        <v>61</v>
      </c>
      <c r="Q711" s="381" t="s">
        <v>240</v>
      </c>
      <c r="R711" s="380" t="s">
        <v>302</v>
      </c>
      <c r="S711" s="368"/>
      <c r="T711" s="368" t="s">
        <v>61</v>
      </c>
      <c r="U711" s="368" t="s">
        <v>240</v>
      </c>
      <c r="V711" s="377" t="s">
        <v>302</v>
      </c>
    </row>
    <row r="712" spans="1:22" outlineLevel="1">
      <c r="A712" s="377" t="s">
        <v>222</v>
      </c>
      <c r="B712" s="368" t="s">
        <v>1505</v>
      </c>
      <c r="C712" s="378">
        <v>43738</v>
      </c>
      <c r="D712" s="377" t="s">
        <v>1724</v>
      </c>
      <c r="E712" s="369" t="s">
        <v>1733</v>
      </c>
      <c r="F712" s="370">
        <v>77220</v>
      </c>
      <c r="G712" s="371">
        <v>65.31</v>
      </c>
      <c r="H712" s="368">
        <v>79.430000000000007</v>
      </c>
      <c r="I712" s="368" t="s">
        <v>10</v>
      </c>
      <c r="J712" s="379">
        <f t="shared" si="31"/>
        <v>79.430000000000007</v>
      </c>
      <c r="K712" s="380" t="s">
        <v>303</v>
      </c>
      <c r="L712" s="381" t="s">
        <v>307</v>
      </c>
      <c r="M712" s="381" t="s">
        <v>259</v>
      </c>
      <c r="N712" s="381"/>
      <c r="O712" s="381"/>
      <c r="P712" s="381" t="s">
        <v>61</v>
      </c>
      <c r="Q712" s="381" t="s">
        <v>240</v>
      </c>
      <c r="R712" s="380" t="s">
        <v>302</v>
      </c>
      <c r="S712" s="368"/>
      <c r="T712" s="368" t="s">
        <v>61</v>
      </c>
      <c r="U712" s="368" t="s">
        <v>240</v>
      </c>
      <c r="V712" s="377" t="s">
        <v>302</v>
      </c>
    </row>
    <row r="713" spans="1:22" outlineLevel="1">
      <c r="A713" s="377" t="s">
        <v>222</v>
      </c>
      <c r="B713" s="368" t="s">
        <v>1505</v>
      </c>
      <c r="C713" s="378">
        <v>43738</v>
      </c>
      <c r="D713" s="377" t="s">
        <v>1724</v>
      </c>
      <c r="E713" s="369" t="s">
        <v>1725</v>
      </c>
      <c r="F713" s="370">
        <v>77220</v>
      </c>
      <c r="G713" s="371">
        <v>2.58</v>
      </c>
      <c r="H713" s="368">
        <v>3.14</v>
      </c>
      <c r="I713" s="368" t="s">
        <v>10</v>
      </c>
      <c r="J713" s="379">
        <f t="shared" si="31"/>
        <v>3.14</v>
      </c>
      <c r="K713" s="380" t="s">
        <v>303</v>
      </c>
      <c r="L713" s="381" t="s">
        <v>307</v>
      </c>
      <c r="M713" s="381" t="s">
        <v>259</v>
      </c>
      <c r="N713" s="381"/>
      <c r="O713" s="381"/>
      <c r="P713" s="381" t="s">
        <v>61</v>
      </c>
      <c r="Q713" s="381" t="s">
        <v>240</v>
      </c>
      <c r="R713" s="380" t="s">
        <v>302</v>
      </c>
      <c r="S713" s="368"/>
      <c r="T713" s="368" t="s">
        <v>61</v>
      </c>
      <c r="U713" s="368" t="s">
        <v>240</v>
      </c>
      <c r="V713" s="377" t="s">
        <v>302</v>
      </c>
    </row>
    <row r="714" spans="1:22" outlineLevel="1">
      <c r="A714" s="377" t="s">
        <v>222</v>
      </c>
      <c r="B714" s="368" t="s">
        <v>1505</v>
      </c>
      <c r="C714" s="378">
        <v>43738</v>
      </c>
      <c r="D714" s="377" t="s">
        <v>1724</v>
      </c>
      <c r="E714" s="369" t="s">
        <v>1725</v>
      </c>
      <c r="F714" s="370">
        <v>77220</v>
      </c>
      <c r="G714" s="371">
        <v>11.5</v>
      </c>
      <c r="H714" s="368">
        <v>13.98</v>
      </c>
      <c r="I714" s="368" t="s">
        <v>10</v>
      </c>
      <c r="J714" s="379">
        <f t="shared" si="31"/>
        <v>13.98</v>
      </c>
      <c r="K714" s="380" t="s">
        <v>303</v>
      </c>
      <c r="L714" s="381" t="s">
        <v>307</v>
      </c>
      <c r="M714" s="381" t="s">
        <v>259</v>
      </c>
      <c r="N714" s="381"/>
      <c r="O714" s="381"/>
      <c r="P714" s="381" t="s">
        <v>61</v>
      </c>
      <c r="Q714" s="381" t="s">
        <v>240</v>
      </c>
      <c r="R714" s="380" t="s">
        <v>302</v>
      </c>
      <c r="S714" s="368"/>
      <c r="T714" s="368" t="s">
        <v>61</v>
      </c>
      <c r="U714" s="368" t="s">
        <v>240</v>
      </c>
      <c r="V714" s="377" t="s">
        <v>302</v>
      </c>
    </row>
    <row r="715" spans="1:22" outlineLevel="1">
      <c r="A715" s="377" t="s">
        <v>222</v>
      </c>
      <c r="B715" s="368" t="s">
        <v>1505</v>
      </c>
      <c r="C715" s="378">
        <v>43738</v>
      </c>
      <c r="D715" s="377" t="s">
        <v>1724</v>
      </c>
      <c r="E715" s="369" t="s">
        <v>1725</v>
      </c>
      <c r="F715" s="370">
        <v>77220</v>
      </c>
      <c r="G715" s="371">
        <v>4.5999999999999996</v>
      </c>
      <c r="H715" s="368">
        <v>5.6</v>
      </c>
      <c r="I715" s="368" t="s">
        <v>10</v>
      </c>
      <c r="J715" s="379">
        <f t="shared" si="31"/>
        <v>5.6</v>
      </c>
      <c r="K715" s="380" t="s">
        <v>303</v>
      </c>
      <c r="L715" s="381" t="s">
        <v>307</v>
      </c>
      <c r="M715" s="381" t="s">
        <v>259</v>
      </c>
      <c r="N715" s="381"/>
      <c r="O715" s="381"/>
      <c r="P715" s="381" t="s">
        <v>61</v>
      </c>
      <c r="Q715" s="381" t="s">
        <v>240</v>
      </c>
      <c r="R715" s="380" t="s">
        <v>302</v>
      </c>
      <c r="S715" s="368"/>
      <c r="T715" s="368" t="s">
        <v>61</v>
      </c>
      <c r="U715" s="368" t="s">
        <v>240</v>
      </c>
      <c r="V715" s="377" t="s">
        <v>302</v>
      </c>
    </row>
    <row r="716" spans="1:22" outlineLevel="1">
      <c r="A716" s="377" t="s">
        <v>222</v>
      </c>
      <c r="B716" s="368" t="s">
        <v>1505</v>
      </c>
      <c r="C716" s="378">
        <v>43738</v>
      </c>
      <c r="D716" s="377" t="s">
        <v>1724</v>
      </c>
      <c r="E716" s="369" t="s">
        <v>1725</v>
      </c>
      <c r="F716" s="370">
        <v>77220</v>
      </c>
      <c r="G716" s="371">
        <v>1.6</v>
      </c>
      <c r="H716" s="368">
        <v>1.94</v>
      </c>
      <c r="I716" s="368" t="s">
        <v>10</v>
      </c>
      <c r="J716" s="379">
        <f t="shared" si="31"/>
        <v>1.94</v>
      </c>
      <c r="K716" s="380" t="s">
        <v>303</v>
      </c>
      <c r="L716" s="381" t="s">
        <v>307</v>
      </c>
      <c r="M716" s="381" t="s">
        <v>259</v>
      </c>
      <c r="N716" s="381"/>
      <c r="O716" s="381"/>
      <c r="P716" s="381" t="s">
        <v>61</v>
      </c>
      <c r="Q716" s="381" t="s">
        <v>240</v>
      </c>
      <c r="R716" s="380" t="s">
        <v>302</v>
      </c>
      <c r="S716" s="368"/>
      <c r="T716" s="368" t="s">
        <v>61</v>
      </c>
      <c r="U716" s="368" t="s">
        <v>240</v>
      </c>
      <c r="V716" s="377" t="s">
        <v>302</v>
      </c>
    </row>
    <row r="717" spans="1:22" outlineLevel="1">
      <c r="A717" s="377" t="s">
        <v>222</v>
      </c>
      <c r="B717" s="368" t="s">
        <v>1505</v>
      </c>
      <c r="C717" s="378">
        <v>43738</v>
      </c>
      <c r="D717" s="377" t="s">
        <v>1724</v>
      </c>
      <c r="E717" s="369" t="s">
        <v>1725</v>
      </c>
      <c r="F717" s="370">
        <v>77220</v>
      </c>
      <c r="G717" s="371">
        <v>3.17</v>
      </c>
      <c r="H717" s="368">
        <v>3.86</v>
      </c>
      <c r="I717" s="368" t="s">
        <v>10</v>
      </c>
      <c r="J717" s="379">
        <f t="shared" si="31"/>
        <v>3.86</v>
      </c>
      <c r="K717" s="380" t="s">
        <v>303</v>
      </c>
      <c r="L717" s="381" t="s">
        <v>307</v>
      </c>
      <c r="M717" s="381" t="s">
        <v>259</v>
      </c>
      <c r="N717" s="381"/>
      <c r="O717" s="381"/>
      <c r="P717" s="381" t="s">
        <v>61</v>
      </c>
      <c r="Q717" s="381" t="s">
        <v>240</v>
      </c>
      <c r="R717" s="380" t="s">
        <v>302</v>
      </c>
      <c r="S717" s="368"/>
      <c r="T717" s="368" t="s">
        <v>61</v>
      </c>
      <c r="U717" s="368" t="s">
        <v>240</v>
      </c>
      <c r="V717" s="377" t="s">
        <v>302</v>
      </c>
    </row>
    <row r="718" spans="1:22" outlineLevel="1">
      <c r="A718" s="377" t="s">
        <v>222</v>
      </c>
      <c r="B718" s="368" t="s">
        <v>1505</v>
      </c>
      <c r="C718" s="378">
        <v>43738</v>
      </c>
      <c r="D718" s="377" t="s">
        <v>1724</v>
      </c>
      <c r="E718" s="369" t="s">
        <v>1734</v>
      </c>
      <c r="F718" s="370">
        <v>77220</v>
      </c>
      <c r="G718" s="371">
        <v>110.8</v>
      </c>
      <c r="H718" s="368">
        <v>134.75</v>
      </c>
      <c r="I718" s="368" t="s">
        <v>10</v>
      </c>
      <c r="J718" s="379">
        <f t="shared" si="31"/>
        <v>134.75</v>
      </c>
      <c r="K718" s="380" t="s">
        <v>303</v>
      </c>
      <c r="L718" s="381" t="s">
        <v>307</v>
      </c>
      <c r="M718" s="381" t="s">
        <v>259</v>
      </c>
      <c r="N718" s="381"/>
      <c r="O718" s="381"/>
      <c r="P718" s="381" t="s">
        <v>61</v>
      </c>
      <c r="Q718" s="381" t="s">
        <v>240</v>
      </c>
      <c r="R718" s="380" t="s">
        <v>302</v>
      </c>
      <c r="S718" s="368"/>
      <c r="T718" s="368" t="s">
        <v>61</v>
      </c>
      <c r="U718" s="368" t="s">
        <v>240</v>
      </c>
      <c r="V718" s="377" t="s">
        <v>302</v>
      </c>
    </row>
    <row r="719" spans="1:22" outlineLevel="1">
      <c r="A719" s="377" t="s">
        <v>222</v>
      </c>
      <c r="B719" s="368" t="s">
        <v>1505</v>
      </c>
      <c r="C719" s="378">
        <v>43738</v>
      </c>
      <c r="D719" s="377" t="s">
        <v>1724</v>
      </c>
      <c r="E719" s="369" t="s">
        <v>1725</v>
      </c>
      <c r="F719" s="370">
        <v>77220</v>
      </c>
      <c r="G719" s="371">
        <v>3.34</v>
      </c>
      <c r="H719" s="368">
        <v>4.0599999999999996</v>
      </c>
      <c r="I719" s="368" t="s">
        <v>10</v>
      </c>
      <c r="J719" s="379">
        <f t="shared" si="31"/>
        <v>4.0599999999999996</v>
      </c>
      <c r="K719" s="380" t="s">
        <v>303</v>
      </c>
      <c r="L719" s="381" t="s">
        <v>307</v>
      </c>
      <c r="M719" s="381" t="s">
        <v>259</v>
      </c>
      <c r="N719" s="381"/>
      <c r="O719" s="381"/>
      <c r="P719" s="381" t="s">
        <v>61</v>
      </c>
      <c r="Q719" s="381" t="s">
        <v>240</v>
      </c>
      <c r="R719" s="380" t="s">
        <v>302</v>
      </c>
      <c r="S719" s="368"/>
      <c r="T719" s="368" t="s">
        <v>61</v>
      </c>
      <c r="U719" s="368" t="s">
        <v>240</v>
      </c>
      <c r="V719" s="377" t="s">
        <v>302</v>
      </c>
    </row>
    <row r="720" spans="1:22" outlineLevel="1">
      <c r="A720" s="377" t="s">
        <v>222</v>
      </c>
      <c r="B720" s="368" t="s">
        <v>1505</v>
      </c>
      <c r="C720" s="378">
        <v>43738</v>
      </c>
      <c r="D720" s="377" t="s">
        <v>1724</v>
      </c>
      <c r="E720" s="369" t="s">
        <v>1725</v>
      </c>
      <c r="F720" s="370">
        <v>77220</v>
      </c>
      <c r="G720" s="371">
        <v>1.42</v>
      </c>
      <c r="H720" s="368">
        <v>1.73</v>
      </c>
      <c r="I720" s="368" t="s">
        <v>10</v>
      </c>
      <c r="J720" s="379">
        <f t="shared" si="31"/>
        <v>1.73</v>
      </c>
      <c r="K720" s="380" t="s">
        <v>303</v>
      </c>
      <c r="L720" s="381" t="s">
        <v>307</v>
      </c>
      <c r="M720" s="381" t="s">
        <v>259</v>
      </c>
      <c r="N720" s="381"/>
      <c r="O720" s="381"/>
      <c r="P720" s="381" t="s">
        <v>61</v>
      </c>
      <c r="Q720" s="381" t="s">
        <v>240</v>
      </c>
      <c r="R720" s="380" t="s">
        <v>302</v>
      </c>
      <c r="S720" s="368"/>
      <c r="T720" s="368" t="s">
        <v>61</v>
      </c>
      <c r="U720" s="368" t="s">
        <v>240</v>
      </c>
      <c r="V720" s="377" t="s">
        <v>302</v>
      </c>
    </row>
    <row r="721" spans="1:22" outlineLevel="1">
      <c r="A721" s="377" t="s">
        <v>222</v>
      </c>
      <c r="B721" s="368" t="s">
        <v>1505</v>
      </c>
      <c r="C721" s="378">
        <v>43738</v>
      </c>
      <c r="D721" s="377" t="s">
        <v>1724</v>
      </c>
      <c r="E721" s="369" t="s">
        <v>1725</v>
      </c>
      <c r="F721" s="370">
        <v>77220</v>
      </c>
      <c r="G721" s="371">
        <v>1.59</v>
      </c>
      <c r="H721" s="368">
        <v>1.93</v>
      </c>
      <c r="I721" s="368" t="s">
        <v>10</v>
      </c>
      <c r="J721" s="379">
        <f t="shared" si="31"/>
        <v>1.93</v>
      </c>
      <c r="K721" s="380" t="s">
        <v>303</v>
      </c>
      <c r="L721" s="381" t="s">
        <v>307</v>
      </c>
      <c r="M721" s="381" t="s">
        <v>259</v>
      </c>
      <c r="N721" s="381"/>
      <c r="O721" s="381"/>
      <c r="P721" s="381" t="s">
        <v>61</v>
      </c>
      <c r="Q721" s="381" t="s">
        <v>240</v>
      </c>
      <c r="R721" s="380" t="s">
        <v>302</v>
      </c>
      <c r="S721" s="368"/>
      <c r="T721" s="368" t="s">
        <v>61</v>
      </c>
      <c r="U721" s="368" t="s">
        <v>240</v>
      </c>
      <c r="V721" s="377" t="s">
        <v>302</v>
      </c>
    </row>
    <row r="722" spans="1:22" outlineLevel="1">
      <c r="A722" s="377" t="s">
        <v>222</v>
      </c>
      <c r="B722" s="368" t="s">
        <v>1505</v>
      </c>
      <c r="C722" s="378">
        <v>43738</v>
      </c>
      <c r="D722" s="377" t="s">
        <v>1724</v>
      </c>
      <c r="E722" s="369" t="s">
        <v>1735</v>
      </c>
      <c r="F722" s="370">
        <v>77220</v>
      </c>
      <c r="G722" s="371">
        <v>7.8</v>
      </c>
      <c r="H722" s="368">
        <v>9.49</v>
      </c>
      <c r="I722" s="368" t="s">
        <v>10</v>
      </c>
      <c r="J722" s="379">
        <f t="shared" si="31"/>
        <v>9.49</v>
      </c>
      <c r="K722" s="380" t="s">
        <v>303</v>
      </c>
      <c r="L722" s="381" t="s">
        <v>307</v>
      </c>
      <c r="M722" s="381" t="s">
        <v>259</v>
      </c>
      <c r="N722" s="381"/>
      <c r="O722" s="381"/>
      <c r="P722" s="381" t="s">
        <v>61</v>
      </c>
      <c r="Q722" s="381" t="s">
        <v>240</v>
      </c>
      <c r="R722" s="380" t="s">
        <v>302</v>
      </c>
      <c r="S722" s="368"/>
      <c r="T722" s="368" t="s">
        <v>61</v>
      </c>
      <c r="U722" s="368" t="s">
        <v>240</v>
      </c>
      <c r="V722" s="377" t="s">
        <v>302</v>
      </c>
    </row>
    <row r="723" spans="1:22" outlineLevel="1">
      <c r="A723" s="377" t="s">
        <v>222</v>
      </c>
      <c r="B723" s="368" t="s">
        <v>1505</v>
      </c>
      <c r="C723" s="378">
        <v>43738</v>
      </c>
      <c r="D723" s="377" t="s">
        <v>1724</v>
      </c>
      <c r="E723" s="369" t="s">
        <v>1728</v>
      </c>
      <c r="F723" s="370">
        <v>77220</v>
      </c>
      <c r="G723" s="371">
        <v>1.26</v>
      </c>
      <c r="H723" s="368">
        <v>1.53</v>
      </c>
      <c r="I723" s="368" t="s">
        <v>10</v>
      </c>
      <c r="J723" s="379">
        <f t="shared" si="31"/>
        <v>1.53</v>
      </c>
      <c r="K723" s="380" t="s">
        <v>303</v>
      </c>
      <c r="L723" s="381" t="s">
        <v>307</v>
      </c>
      <c r="M723" s="381" t="s">
        <v>259</v>
      </c>
      <c r="N723" s="381"/>
      <c r="O723" s="381"/>
      <c r="P723" s="381" t="s">
        <v>61</v>
      </c>
      <c r="Q723" s="381" t="s">
        <v>240</v>
      </c>
      <c r="R723" s="380" t="s">
        <v>302</v>
      </c>
      <c r="S723" s="368"/>
      <c r="T723" s="368" t="s">
        <v>61</v>
      </c>
      <c r="U723" s="368" t="s">
        <v>240</v>
      </c>
      <c r="V723" s="377" t="s">
        <v>302</v>
      </c>
    </row>
    <row r="724" spans="1:22" outlineLevel="1">
      <c r="A724" s="377" t="s">
        <v>222</v>
      </c>
      <c r="B724" s="368" t="s">
        <v>1505</v>
      </c>
      <c r="C724" s="378">
        <v>43738</v>
      </c>
      <c r="D724" s="377" t="s">
        <v>1724</v>
      </c>
      <c r="E724" s="369" t="s">
        <v>1736</v>
      </c>
      <c r="F724" s="370">
        <v>77220</v>
      </c>
      <c r="G724" s="371">
        <v>43.29</v>
      </c>
      <c r="H724" s="368">
        <v>52.65</v>
      </c>
      <c r="I724" s="368" t="s">
        <v>10</v>
      </c>
      <c r="J724" s="379">
        <f t="shared" si="31"/>
        <v>52.65</v>
      </c>
      <c r="K724" s="380" t="s">
        <v>303</v>
      </c>
      <c r="L724" s="381" t="s">
        <v>307</v>
      </c>
      <c r="M724" s="381" t="s">
        <v>259</v>
      </c>
      <c r="N724" s="381"/>
      <c r="O724" s="381"/>
      <c r="P724" s="381" t="s">
        <v>61</v>
      </c>
      <c r="Q724" s="381" t="s">
        <v>240</v>
      </c>
      <c r="R724" s="380" t="s">
        <v>302</v>
      </c>
      <c r="S724" s="368"/>
      <c r="T724" s="368" t="s">
        <v>61</v>
      </c>
      <c r="U724" s="368" t="s">
        <v>240</v>
      </c>
      <c r="V724" s="377" t="s">
        <v>302</v>
      </c>
    </row>
    <row r="725" spans="1:22" outlineLevel="1">
      <c r="A725" s="377" t="s">
        <v>222</v>
      </c>
      <c r="B725" s="368" t="s">
        <v>1505</v>
      </c>
      <c r="C725" s="378">
        <v>43738</v>
      </c>
      <c r="D725" s="377" t="s">
        <v>1724</v>
      </c>
      <c r="E725" s="369" t="s">
        <v>1737</v>
      </c>
      <c r="F725" s="370">
        <v>77220</v>
      </c>
      <c r="G725" s="371">
        <v>6.92</v>
      </c>
      <c r="H725" s="368">
        <v>8.42</v>
      </c>
      <c r="I725" s="368" t="s">
        <v>10</v>
      </c>
      <c r="J725" s="379">
        <f t="shared" si="31"/>
        <v>8.42</v>
      </c>
      <c r="K725" s="380" t="s">
        <v>303</v>
      </c>
      <c r="L725" s="381" t="s">
        <v>307</v>
      </c>
      <c r="M725" s="381" t="s">
        <v>259</v>
      </c>
      <c r="N725" s="381"/>
      <c r="O725" s="381"/>
      <c r="P725" s="381" t="s">
        <v>61</v>
      </c>
      <c r="Q725" s="381" t="s">
        <v>240</v>
      </c>
      <c r="R725" s="380" t="s">
        <v>302</v>
      </c>
      <c r="S725" s="368"/>
      <c r="T725" s="368" t="s">
        <v>61</v>
      </c>
      <c r="U725" s="368" t="s">
        <v>240</v>
      </c>
      <c r="V725" s="377" t="s">
        <v>302</v>
      </c>
    </row>
    <row r="726" spans="1:22">
      <c r="A726" s="456" t="s">
        <v>301</v>
      </c>
      <c r="B726" s="456"/>
      <c r="C726" s="456"/>
      <c r="D726" s="456"/>
      <c r="E726" s="457"/>
      <c r="F726" s="458"/>
      <c r="G726" s="459">
        <f>SUM(G621:G725)</f>
        <v>2191.4</v>
      </c>
      <c r="H726" s="460">
        <f>SUM(H621:H725)</f>
        <v>2713.9099999999985</v>
      </c>
      <c r="I726" s="456"/>
      <c r="J726" s="460">
        <f>SUM(J621:J725)</f>
        <v>2716.579999999999</v>
      </c>
      <c r="K726" s="456"/>
      <c r="L726" s="456"/>
      <c r="M726" s="456"/>
      <c r="N726" s="456"/>
      <c r="O726" s="456"/>
      <c r="P726" s="456"/>
      <c r="Q726" s="456"/>
      <c r="R726" s="456"/>
      <c r="S726" s="368"/>
      <c r="T726" s="368"/>
      <c r="U726" s="368"/>
      <c r="V726" s="368"/>
    </row>
    <row r="727" spans="1:22" outlineLevel="1">
      <c r="A727" s="377" t="s">
        <v>223</v>
      </c>
      <c r="B727" s="368" t="s">
        <v>1504</v>
      </c>
      <c r="C727" s="378">
        <v>43669</v>
      </c>
      <c r="D727" s="377" t="s">
        <v>2089</v>
      </c>
      <c r="E727" s="369" t="s">
        <v>2090</v>
      </c>
      <c r="F727" s="370">
        <v>76652</v>
      </c>
      <c r="G727" s="371">
        <v>274.02999999999997</v>
      </c>
      <c r="H727" s="368">
        <v>348</v>
      </c>
      <c r="I727" s="368" t="s">
        <v>10</v>
      </c>
      <c r="J727" s="379">
        <f>H727</f>
        <v>348</v>
      </c>
      <c r="K727" s="380" t="s">
        <v>640</v>
      </c>
      <c r="L727" s="381" t="s">
        <v>307</v>
      </c>
      <c r="M727" s="381" t="s">
        <v>259</v>
      </c>
      <c r="N727" s="381"/>
      <c r="O727" s="381"/>
      <c r="P727" s="381" t="s">
        <v>61</v>
      </c>
      <c r="Q727" s="381" t="s">
        <v>240</v>
      </c>
      <c r="R727" s="380" t="s">
        <v>302</v>
      </c>
      <c r="S727" s="368"/>
      <c r="T727" s="368" t="s">
        <v>61</v>
      </c>
      <c r="U727" s="368" t="s">
        <v>240</v>
      </c>
      <c r="V727" s="377" t="s">
        <v>302</v>
      </c>
    </row>
    <row r="728" spans="1:22" outlineLevel="1">
      <c r="A728" s="377" t="s">
        <v>223</v>
      </c>
      <c r="B728" s="368" t="s">
        <v>1765</v>
      </c>
      <c r="C728" s="378">
        <v>43685</v>
      </c>
      <c r="D728" s="377" t="s">
        <v>2091</v>
      </c>
      <c r="E728" s="369" t="s">
        <v>2092</v>
      </c>
      <c r="F728" s="370">
        <v>76932</v>
      </c>
      <c r="G728" s="371">
        <v>2.5499999999999998</v>
      </c>
      <c r="H728" s="368">
        <v>3.12</v>
      </c>
      <c r="I728" s="368" t="s">
        <v>10</v>
      </c>
      <c r="J728" s="379">
        <f>H728</f>
        <v>3.12</v>
      </c>
      <c r="K728" s="380" t="s">
        <v>501</v>
      </c>
      <c r="L728" s="381" t="s">
        <v>445</v>
      </c>
      <c r="M728" s="381" t="s">
        <v>259</v>
      </c>
      <c r="N728" s="381" t="s">
        <v>420</v>
      </c>
      <c r="O728" s="381"/>
      <c r="P728" s="381" t="s">
        <v>61</v>
      </c>
      <c r="Q728" s="381" t="s">
        <v>240</v>
      </c>
      <c r="R728" s="380" t="s">
        <v>302</v>
      </c>
      <c r="S728" s="368"/>
      <c r="T728" s="368" t="s">
        <v>61</v>
      </c>
      <c r="U728" s="368" t="s">
        <v>240</v>
      </c>
      <c r="V728" s="377" t="s">
        <v>302</v>
      </c>
    </row>
    <row r="729" spans="1:22" outlineLevel="1">
      <c r="A729" s="377" t="s">
        <v>223</v>
      </c>
      <c r="B729" s="368" t="s">
        <v>1765</v>
      </c>
      <c r="C729" s="378">
        <v>43700</v>
      </c>
      <c r="D729" s="377" t="s">
        <v>2037</v>
      </c>
      <c r="E729" s="369" t="s">
        <v>2093</v>
      </c>
      <c r="F729" s="370">
        <v>76927</v>
      </c>
      <c r="G729" s="371">
        <v>38.71</v>
      </c>
      <c r="H729" s="368">
        <v>47.3</v>
      </c>
      <c r="I729" s="368" t="s">
        <v>10</v>
      </c>
      <c r="J729" s="379">
        <f>H729</f>
        <v>47.3</v>
      </c>
      <c r="K729" s="380" t="s">
        <v>640</v>
      </c>
      <c r="L729" s="381" t="s">
        <v>307</v>
      </c>
      <c r="M729" s="381" t="s">
        <v>259</v>
      </c>
      <c r="N729" s="381"/>
      <c r="O729" s="381"/>
      <c r="P729" s="381" t="s">
        <v>61</v>
      </c>
      <c r="Q729" s="381" t="s">
        <v>240</v>
      </c>
      <c r="R729" s="380" t="s">
        <v>302</v>
      </c>
      <c r="S729" s="368"/>
      <c r="T729" s="368" t="s">
        <v>61</v>
      </c>
      <c r="U729" s="368" t="s">
        <v>240</v>
      </c>
      <c r="V729" s="377" t="s">
        <v>302</v>
      </c>
    </row>
    <row r="730" spans="1:22" outlineLevel="1">
      <c r="A730" s="377" t="s">
        <v>223</v>
      </c>
      <c r="B730" s="368" t="s">
        <v>1765</v>
      </c>
      <c r="C730" s="378">
        <v>43700</v>
      </c>
      <c r="D730" s="377" t="s">
        <v>2037</v>
      </c>
      <c r="E730" s="369" t="s">
        <v>2094</v>
      </c>
      <c r="F730" s="370">
        <v>76927</v>
      </c>
      <c r="G730" s="371">
        <v>190.48</v>
      </c>
      <c r="H730" s="368">
        <v>232.73</v>
      </c>
      <c r="I730" s="368" t="s">
        <v>10</v>
      </c>
      <c r="J730" s="379">
        <f>H730</f>
        <v>232.73</v>
      </c>
      <c r="K730" s="380" t="s">
        <v>640</v>
      </c>
      <c r="L730" s="381" t="s">
        <v>307</v>
      </c>
      <c r="M730" s="381" t="s">
        <v>259</v>
      </c>
      <c r="N730" s="381"/>
      <c r="O730" s="381"/>
      <c r="P730" s="381" t="s">
        <v>61</v>
      </c>
      <c r="Q730" s="381" t="s">
        <v>240</v>
      </c>
      <c r="R730" s="380" t="s">
        <v>302</v>
      </c>
      <c r="S730" s="368"/>
      <c r="T730" s="368" t="s">
        <v>61</v>
      </c>
      <c r="U730" s="368" t="s">
        <v>240</v>
      </c>
      <c r="V730" s="377" t="s">
        <v>302</v>
      </c>
    </row>
    <row r="731" spans="1:22" outlineLevel="1">
      <c r="A731" s="377" t="s">
        <v>223</v>
      </c>
      <c r="B731" s="368" t="s">
        <v>1765</v>
      </c>
      <c r="C731" s="378">
        <v>43692</v>
      </c>
      <c r="D731" s="377" t="s">
        <v>1840</v>
      </c>
      <c r="E731" s="369" t="s">
        <v>2095</v>
      </c>
      <c r="F731" s="370">
        <v>76927</v>
      </c>
      <c r="G731" s="371">
        <v>25.37</v>
      </c>
      <c r="H731" s="368">
        <v>31</v>
      </c>
      <c r="I731" s="368" t="s">
        <v>10</v>
      </c>
      <c r="J731" s="379">
        <f>H731</f>
        <v>31</v>
      </c>
      <c r="K731" s="380" t="s">
        <v>490</v>
      </c>
      <c r="L731" s="381" t="s">
        <v>307</v>
      </c>
      <c r="M731" s="381" t="s">
        <v>259</v>
      </c>
      <c r="N731" s="381"/>
      <c r="O731" s="381"/>
      <c r="P731" s="381" t="s">
        <v>61</v>
      </c>
      <c r="Q731" s="381" t="s">
        <v>240</v>
      </c>
      <c r="R731" s="380" t="s">
        <v>302</v>
      </c>
      <c r="S731" s="368"/>
      <c r="T731" s="368" t="s">
        <v>61</v>
      </c>
      <c r="U731" s="368" t="s">
        <v>240</v>
      </c>
      <c r="V731" s="377" t="s">
        <v>302</v>
      </c>
    </row>
    <row r="732" spans="1:22">
      <c r="A732" s="456" t="s">
        <v>301</v>
      </c>
      <c r="B732" s="456"/>
      <c r="C732" s="456"/>
      <c r="D732" s="456"/>
      <c r="E732" s="457"/>
      <c r="F732" s="458"/>
      <c r="G732" s="459">
        <f>SUM(G727:G731)</f>
        <v>531.14</v>
      </c>
      <c r="H732" s="460">
        <f>SUM(H727:H731)</f>
        <v>662.15</v>
      </c>
      <c r="I732" s="456"/>
      <c r="J732" s="460">
        <f>SUM(J727:J731)</f>
        <v>662.15</v>
      </c>
      <c r="K732" s="456"/>
      <c r="L732" s="456"/>
      <c r="M732" s="456"/>
      <c r="N732" s="456"/>
      <c r="O732" s="456"/>
      <c r="P732" s="456"/>
      <c r="Q732" s="456"/>
      <c r="R732" s="456"/>
      <c r="S732" s="368"/>
      <c r="T732" s="368"/>
      <c r="U732" s="368"/>
      <c r="V732" s="368"/>
    </row>
    <row r="733" spans="1:22" outlineLevel="1">
      <c r="A733" s="377" t="s">
        <v>224</v>
      </c>
      <c r="B733" s="368" t="s">
        <v>1504</v>
      </c>
      <c r="C733" s="378">
        <v>43649</v>
      </c>
      <c r="D733" s="377" t="s">
        <v>1829</v>
      </c>
      <c r="E733" s="369" t="s">
        <v>1738</v>
      </c>
      <c r="F733" s="370">
        <v>76652</v>
      </c>
      <c r="G733" s="371">
        <v>7.87</v>
      </c>
      <c r="H733" s="368">
        <v>10</v>
      </c>
      <c r="I733" s="368" t="s">
        <v>10</v>
      </c>
      <c r="J733" s="379">
        <f t="shared" ref="J733:J738" si="32">H733</f>
        <v>10</v>
      </c>
      <c r="K733" s="380" t="s">
        <v>490</v>
      </c>
      <c r="L733" s="381" t="s">
        <v>307</v>
      </c>
      <c r="M733" s="381" t="s">
        <v>259</v>
      </c>
      <c r="N733" s="381"/>
      <c r="O733" s="381"/>
      <c r="P733" s="381" t="s">
        <v>61</v>
      </c>
      <c r="Q733" s="381" t="s">
        <v>240</v>
      </c>
      <c r="R733" s="380" t="s">
        <v>302</v>
      </c>
      <c r="S733" s="368"/>
      <c r="T733" s="368" t="s">
        <v>61</v>
      </c>
      <c r="U733" s="368" t="s">
        <v>240</v>
      </c>
      <c r="V733" s="377" t="s">
        <v>302</v>
      </c>
    </row>
    <row r="734" spans="1:22" outlineLevel="1">
      <c r="A734" s="377" t="s">
        <v>224</v>
      </c>
      <c r="B734" s="368" t="s">
        <v>1765</v>
      </c>
      <c r="C734" s="378">
        <v>43685</v>
      </c>
      <c r="D734" s="377" t="s">
        <v>1840</v>
      </c>
      <c r="E734" s="369" t="s">
        <v>2096</v>
      </c>
      <c r="F734" s="370">
        <v>76927</v>
      </c>
      <c r="G734" s="371">
        <v>245.54</v>
      </c>
      <c r="H734" s="368">
        <v>300</v>
      </c>
      <c r="I734" s="368" t="s">
        <v>10</v>
      </c>
      <c r="J734" s="379">
        <f t="shared" si="32"/>
        <v>300</v>
      </c>
      <c r="K734" s="380" t="s">
        <v>2097</v>
      </c>
      <c r="L734" s="381" t="s">
        <v>307</v>
      </c>
      <c r="M734" s="381" t="s">
        <v>259</v>
      </c>
      <c r="N734" s="381"/>
      <c r="O734" s="381"/>
      <c r="P734" s="381" t="s">
        <v>61</v>
      </c>
      <c r="Q734" s="381" t="s">
        <v>240</v>
      </c>
      <c r="R734" s="380" t="s">
        <v>302</v>
      </c>
      <c r="S734" s="368"/>
      <c r="T734" s="368" t="s">
        <v>61</v>
      </c>
      <c r="U734" s="368" t="s">
        <v>240</v>
      </c>
      <c r="V734" s="377" t="s">
        <v>302</v>
      </c>
    </row>
    <row r="735" spans="1:22" outlineLevel="1">
      <c r="A735" s="377" t="s">
        <v>224</v>
      </c>
      <c r="B735" s="368" t="s">
        <v>1765</v>
      </c>
      <c r="C735" s="378">
        <v>43700</v>
      </c>
      <c r="D735" s="377" t="s">
        <v>1840</v>
      </c>
      <c r="E735" s="369" t="s">
        <v>1738</v>
      </c>
      <c r="F735" s="370">
        <v>76927</v>
      </c>
      <c r="G735" s="371">
        <v>8.18</v>
      </c>
      <c r="H735" s="368">
        <v>10</v>
      </c>
      <c r="I735" s="368" t="s">
        <v>10</v>
      </c>
      <c r="J735" s="379">
        <f t="shared" si="32"/>
        <v>10</v>
      </c>
      <c r="K735" s="380" t="s">
        <v>490</v>
      </c>
      <c r="L735" s="381" t="s">
        <v>307</v>
      </c>
      <c r="M735" s="381" t="s">
        <v>259</v>
      </c>
      <c r="N735" s="381"/>
      <c r="O735" s="381"/>
      <c r="P735" s="381" t="s">
        <v>61</v>
      </c>
      <c r="Q735" s="381" t="s">
        <v>240</v>
      </c>
      <c r="R735" s="380" t="s">
        <v>302</v>
      </c>
      <c r="S735" s="368"/>
      <c r="T735" s="368" t="s">
        <v>61</v>
      </c>
      <c r="U735" s="368" t="s">
        <v>240</v>
      </c>
      <c r="V735" s="377" t="s">
        <v>302</v>
      </c>
    </row>
    <row r="736" spans="1:22" outlineLevel="1">
      <c r="A736" s="377" t="s">
        <v>224</v>
      </c>
      <c r="B736" s="368" t="s">
        <v>1765</v>
      </c>
      <c r="C736" s="378">
        <v>43685</v>
      </c>
      <c r="D736" s="377" t="s">
        <v>1840</v>
      </c>
      <c r="E736" s="369" t="s">
        <v>2098</v>
      </c>
      <c r="F736" s="370">
        <v>76927</v>
      </c>
      <c r="G736" s="371">
        <v>1.64</v>
      </c>
      <c r="H736" s="368">
        <v>2</v>
      </c>
      <c r="I736" s="368" t="s">
        <v>10</v>
      </c>
      <c r="J736" s="379">
        <f t="shared" si="32"/>
        <v>2</v>
      </c>
      <c r="K736" s="380" t="s">
        <v>490</v>
      </c>
      <c r="L736" s="381" t="s">
        <v>307</v>
      </c>
      <c r="M736" s="381" t="s">
        <v>259</v>
      </c>
      <c r="N736" s="381"/>
      <c r="O736" s="381"/>
      <c r="P736" s="381" t="s">
        <v>61</v>
      </c>
      <c r="Q736" s="381" t="s">
        <v>240</v>
      </c>
      <c r="R736" s="380" t="s">
        <v>302</v>
      </c>
      <c r="S736" s="368"/>
      <c r="T736" s="368" t="s">
        <v>61</v>
      </c>
      <c r="U736" s="368" t="s">
        <v>240</v>
      </c>
      <c r="V736" s="377" t="s">
        <v>302</v>
      </c>
    </row>
    <row r="737" spans="1:22" outlineLevel="1">
      <c r="A737" s="377" t="s">
        <v>224</v>
      </c>
      <c r="B737" s="368" t="s">
        <v>1505</v>
      </c>
      <c r="C737" s="378">
        <v>43721</v>
      </c>
      <c r="D737" s="377" t="s">
        <v>1551</v>
      </c>
      <c r="E737" s="369" t="s">
        <v>1738</v>
      </c>
      <c r="F737" s="370">
        <v>77220</v>
      </c>
      <c r="G737" s="371">
        <v>8.2200000000000006</v>
      </c>
      <c r="H737" s="368">
        <v>10</v>
      </c>
      <c r="I737" s="368" t="s">
        <v>10</v>
      </c>
      <c r="J737" s="379">
        <f t="shared" si="32"/>
        <v>10</v>
      </c>
      <c r="K737" s="380" t="s">
        <v>490</v>
      </c>
      <c r="L737" s="381" t="s">
        <v>307</v>
      </c>
      <c r="M737" s="381" t="s">
        <v>259</v>
      </c>
      <c r="N737" s="381"/>
      <c r="O737" s="381"/>
      <c r="P737" s="381" t="s">
        <v>61</v>
      </c>
      <c r="Q737" s="381" t="s">
        <v>240</v>
      </c>
      <c r="R737" s="380" t="s">
        <v>302</v>
      </c>
      <c r="S737" s="368"/>
      <c r="T737" s="368" t="s">
        <v>61</v>
      </c>
      <c r="U737" s="368" t="s">
        <v>240</v>
      </c>
      <c r="V737" s="377" t="s">
        <v>302</v>
      </c>
    </row>
    <row r="738" spans="1:22" outlineLevel="1">
      <c r="A738" s="377" t="s">
        <v>224</v>
      </c>
      <c r="B738" s="368" t="s">
        <v>1505</v>
      </c>
      <c r="C738" s="378">
        <v>43733</v>
      </c>
      <c r="D738" s="377" t="s">
        <v>1588</v>
      </c>
      <c r="E738" s="369" t="s">
        <v>647</v>
      </c>
      <c r="F738" s="370">
        <v>77220</v>
      </c>
      <c r="G738" s="371">
        <v>8.2200000000000006</v>
      </c>
      <c r="H738" s="368">
        <v>10</v>
      </c>
      <c r="I738" s="368" t="s">
        <v>10</v>
      </c>
      <c r="J738" s="379">
        <f t="shared" si="32"/>
        <v>10</v>
      </c>
      <c r="K738" s="380" t="s">
        <v>490</v>
      </c>
      <c r="L738" s="381" t="s">
        <v>307</v>
      </c>
      <c r="M738" s="381" t="s">
        <v>259</v>
      </c>
      <c r="N738" s="381"/>
      <c r="O738" s="381"/>
      <c r="P738" s="381" t="s">
        <v>61</v>
      </c>
      <c r="Q738" s="381" t="s">
        <v>240</v>
      </c>
      <c r="R738" s="380" t="s">
        <v>302</v>
      </c>
      <c r="S738" s="368"/>
      <c r="T738" s="368" t="s">
        <v>61</v>
      </c>
      <c r="U738" s="368" t="s">
        <v>240</v>
      </c>
      <c r="V738" s="377" t="s">
        <v>302</v>
      </c>
    </row>
    <row r="739" spans="1:22">
      <c r="A739" s="456" t="s">
        <v>301</v>
      </c>
      <c r="B739" s="456"/>
      <c r="C739" s="456"/>
      <c r="D739" s="456"/>
      <c r="E739" s="457"/>
      <c r="F739" s="458"/>
      <c r="G739" s="459">
        <f>SUM(G733:G738)</f>
        <v>279.67</v>
      </c>
      <c r="H739" s="460">
        <f>SUM(H733:H738)</f>
        <v>342</v>
      </c>
      <c r="I739" s="456"/>
      <c r="J739" s="460">
        <f>SUM(J733:J738)</f>
        <v>342</v>
      </c>
      <c r="K739" s="456"/>
      <c r="L739" s="456"/>
      <c r="M739" s="456"/>
      <c r="N739" s="456"/>
      <c r="O739" s="456"/>
      <c r="P739" s="456"/>
      <c r="Q739" s="456"/>
      <c r="R739" s="456"/>
      <c r="S739" s="368"/>
      <c r="T739" s="368"/>
      <c r="U739" s="368"/>
      <c r="V739" s="368"/>
    </row>
    <row r="740" spans="1:22" outlineLevel="1">
      <c r="A740" s="377" t="s">
        <v>225</v>
      </c>
      <c r="B740" s="368" t="s">
        <v>1504</v>
      </c>
      <c r="C740" s="378">
        <v>43669</v>
      </c>
      <c r="D740" s="377" t="s">
        <v>2099</v>
      </c>
      <c r="E740" s="369" t="s">
        <v>2100</v>
      </c>
      <c r="F740" s="370">
        <v>76652</v>
      </c>
      <c r="G740" s="371">
        <v>989.11</v>
      </c>
      <c r="H740" s="368">
        <v>1256.0999999999999</v>
      </c>
      <c r="I740" s="368" t="s">
        <v>10</v>
      </c>
      <c r="J740" s="379">
        <f>H740</f>
        <v>1256.0999999999999</v>
      </c>
      <c r="K740" s="380" t="s">
        <v>490</v>
      </c>
      <c r="L740" s="381" t="s">
        <v>307</v>
      </c>
      <c r="M740" s="381" t="s">
        <v>259</v>
      </c>
      <c r="N740" s="381"/>
      <c r="O740" s="381"/>
      <c r="P740" s="381" t="s">
        <v>61</v>
      </c>
      <c r="Q740" s="381" t="s">
        <v>240</v>
      </c>
      <c r="R740" s="380" t="s">
        <v>302</v>
      </c>
      <c r="S740" s="368"/>
      <c r="T740" s="368" t="s">
        <v>61</v>
      </c>
      <c r="U740" s="368" t="s">
        <v>240</v>
      </c>
      <c r="V740" s="377" t="s">
        <v>302</v>
      </c>
    </row>
    <row r="741" spans="1:22" outlineLevel="1">
      <c r="A741" s="377" t="s">
        <v>225</v>
      </c>
      <c r="B741" s="368" t="s">
        <v>1765</v>
      </c>
      <c r="C741" s="378">
        <v>43706</v>
      </c>
      <c r="D741" s="377" t="s">
        <v>2101</v>
      </c>
      <c r="E741" s="369" t="s">
        <v>2102</v>
      </c>
      <c r="F741" s="370">
        <v>76927</v>
      </c>
      <c r="G741" s="371">
        <v>0.45</v>
      </c>
      <c r="H741" s="368">
        <v>500</v>
      </c>
      <c r="I741" s="368" t="s">
        <v>1664</v>
      </c>
      <c r="J741" s="379">
        <v>0.55000000000000004</v>
      </c>
      <c r="K741" s="380" t="s">
        <v>481</v>
      </c>
      <c r="L741" s="381" t="s">
        <v>307</v>
      </c>
      <c r="M741" s="381" t="s">
        <v>259</v>
      </c>
      <c r="N741" s="381"/>
      <c r="O741" s="381"/>
      <c r="P741" s="381" t="s">
        <v>61</v>
      </c>
      <c r="Q741" s="381" t="s">
        <v>240</v>
      </c>
      <c r="R741" s="380" t="s">
        <v>302</v>
      </c>
      <c r="S741" s="368"/>
      <c r="T741" s="368" t="s">
        <v>61</v>
      </c>
      <c r="U741" s="368" t="s">
        <v>240</v>
      </c>
      <c r="V741" s="377" t="s">
        <v>302</v>
      </c>
    </row>
    <row r="742" spans="1:22" outlineLevel="1">
      <c r="A742" s="377" t="s">
        <v>225</v>
      </c>
      <c r="B742" s="368" t="s">
        <v>1765</v>
      </c>
      <c r="C742" s="378">
        <v>43685</v>
      </c>
      <c r="D742" s="377" t="s">
        <v>1840</v>
      </c>
      <c r="E742" s="369" t="s">
        <v>2103</v>
      </c>
      <c r="F742" s="370">
        <v>76927</v>
      </c>
      <c r="G742" s="371">
        <v>19.440000000000001</v>
      </c>
      <c r="H742" s="368">
        <v>23.75</v>
      </c>
      <c r="I742" s="368" t="s">
        <v>10</v>
      </c>
      <c r="J742" s="379">
        <f>H742</f>
        <v>23.75</v>
      </c>
      <c r="K742" s="380" t="s">
        <v>2097</v>
      </c>
      <c r="L742" s="381" t="s">
        <v>307</v>
      </c>
      <c r="M742" s="381" t="s">
        <v>259</v>
      </c>
      <c r="N742" s="381"/>
      <c r="O742" s="381"/>
      <c r="P742" s="381" t="s">
        <v>61</v>
      </c>
      <c r="Q742" s="381" t="s">
        <v>240</v>
      </c>
      <c r="R742" s="380" t="s">
        <v>302</v>
      </c>
      <c r="S742" s="368"/>
      <c r="T742" s="368" t="s">
        <v>61</v>
      </c>
      <c r="U742" s="368" t="s">
        <v>240</v>
      </c>
      <c r="V742" s="377" t="s">
        <v>302</v>
      </c>
    </row>
    <row r="743" spans="1:22">
      <c r="A743" s="456" t="s">
        <v>301</v>
      </c>
      <c r="B743" s="456"/>
      <c r="C743" s="456"/>
      <c r="D743" s="456"/>
      <c r="E743" s="457"/>
      <c r="F743" s="458"/>
      <c r="G743" s="459">
        <f>SUM(G740:G742)</f>
        <v>1009.0000000000001</v>
      </c>
      <c r="H743" s="460">
        <f>SUM(H740:H742)</f>
        <v>1779.85</v>
      </c>
      <c r="I743" s="456"/>
      <c r="J743" s="460">
        <f>SUM(J740:J742)</f>
        <v>1280.3999999999999</v>
      </c>
      <c r="K743" s="456"/>
      <c r="L743" s="456"/>
      <c r="M743" s="456"/>
      <c r="N743" s="456"/>
      <c r="O743" s="456"/>
      <c r="P743" s="456"/>
      <c r="Q743" s="456"/>
      <c r="R743" s="456"/>
      <c r="S743" s="368"/>
      <c r="T743" s="368"/>
      <c r="U743" s="368"/>
      <c r="V743" s="368"/>
    </row>
    <row r="744" spans="1:22" outlineLevel="1">
      <c r="A744" s="377" t="s">
        <v>226</v>
      </c>
      <c r="B744" s="368" t="s">
        <v>1505</v>
      </c>
      <c r="C744" s="378">
        <v>43735</v>
      </c>
      <c r="D744" s="377" t="s">
        <v>1739</v>
      </c>
      <c r="E744" s="369" t="s">
        <v>1740</v>
      </c>
      <c r="F744" s="370">
        <v>77220</v>
      </c>
      <c r="G744" s="371">
        <v>72.36</v>
      </c>
      <c r="H744" s="368">
        <v>88</v>
      </c>
      <c r="I744" s="368" t="s">
        <v>10</v>
      </c>
      <c r="J744" s="379">
        <f>H744</f>
        <v>88</v>
      </c>
      <c r="K744" s="380" t="s">
        <v>654</v>
      </c>
      <c r="L744" s="381" t="s">
        <v>307</v>
      </c>
      <c r="M744" s="381" t="s">
        <v>259</v>
      </c>
      <c r="N744" s="381"/>
      <c r="O744" s="381"/>
      <c r="P744" s="381" t="s">
        <v>61</v>
      </c>
      <c r="Q744" s="381" t="s">
        <v>240</v>
      </c>
      <c r="R744" s="380" t="s">
        <v>302</v>
      </c>
      <c r="S744" s="368"/>
      <c r="T744" s="368" t="s">
        <v>61</v>
      </c>
      <c r="U744" s="368" t="s">
        <v>240</v>
      </c>
      <c r="V744" s="377" t="s">
        <v>302</v>
      </c>
    </row>
    <row r="745" spans="1:22">
      <c r="A745" s="456" t="s">
        <v>301</v>
      </c>
      <c r="B745" s="456"/>
      <c r="C745" s="456"/>
      <c r="D745" s="456"/>
      <c r="E745" s="457"/>
      <c r="F745" s="458"/>
      <c r="G745" s="459">
        <f>SUM(G744:G744)</f>
        <v>72.36</v>
      </c>
      <c r="H745" s="460">
        <f>SUM(H744:H744)</f>
        <v>88</v>
      </c>
      <c r="I745" s="456"/>
      <c r="J745" s="460">
        <f>SUM(J744:J744)</f>
        <v>88</v>
      </c>
      <c r="K745" s="456"/>
      <c r="L745" s="456"/>
      <c r="M745" s="456"/>
      <c r="N745" s="456"/>
      <c r="O745" s="456"/>
      <c r="P745" s="456"/>
      <c r="Q745" s="456"/>
      <c r="R745" s="456"/>
      <c r="S745" s="368"/>
      <c r="T745" s="368"/>
      <c r="U745" s="368"/>
      <c r="V745" s="368"/>
    </row>
    <row r="746" spans="1:22" outlineLevel="1">
      <c r="A746" s="377" t="s">
        <v>227</v>
      </c>
      <c r="B746" s="368" t="s">
        <v>1504</v>
      </c>
      <c r="C746" s="378">
        <v>43550</v>
      </c>
      <c r="D746" s="377" t="s">
        <v>667</v>
      </c>
      <c r="E746" s="369" t="s">
        <v>2104</v>
      </c>
      <c r="F746" s="370">
        <v>76666</v>
      </c>
      <c r="G746" s="371">
        <v>-349.69</v>
      </c>
      <c r="H746" s="368">
        <v>-464.25</v>
      </c>
      <c r="I746" s="368" t="s">
        <v>10</v>
      </c>
      <c r="J746" s="379">
        <f>H746</f>
        <v>-464.25</v>
      </c>
      <c r="K746" s="380" t="s">
        <v>669</v>
      </c>
      <c r="L746" s="381" t="s">
        <v>307</v>
      </c>
      <c r="M746" s="381" t="s">
        <v>259</v>
      </c>
      <c r="N746" s="381"/>
      <c r="O746" s="381"/>
      <c r="P746" s="381" t="s">
        <v>61</v>
      </c>
      <c r="Q746" s="381" t="s">
        <v>240</v>
      </c>
      <c r="R746" s="380" t="s">
        <v>302</v>
      </c>
      <c r="S746" s="368"/>
      <c r="T746" s="368" t="s">
        <v>61</v>
      </c>
      <c r="U746" s="368" t="s">
        <v>240</v>
      </c>
      <c r="V746" s="377" t="s">
        <v>302</v>
      </c>
    </row>
    <row r="747" spans="1:22">
      <c r="A747" s="456" t="s">
        <v>301</v>
      </c>
      <c r="B747" s="456"/>
      <c r="C747" s="456"/>
      <c r="D747" s="456"/>
      <c r="E747" s="457"/>
      <c r="F747" s="458"/>
      <c r="G747" s="459">
        <f>SUM(G746:G746)</f>
        <v>-349.69</v>
      </c>
      <c r="H747" s="460">
        <f>SUM(H746:H746)</f>
        <v>-464.25</v>
      </c>
      <c r="I747" s="456"/>
      <c r="J747" s="460">
        <f>SUM(J746:J746)</f>
        <v>-464.25</v>
      </c>
      <c r="K747" s="456"/>
      <c r="L747" s="456"/>
      <c r="M747" s="456"/>
      <c r="N747" s="456"/>
      <c r="O747" s="456"/>
      <c r="P747" s="456"/>
      <c r="Q747" s="456"/>
      <c r="R747" s="456"/>
      <c r="S747" s="368"/>
      <c r="T747" s="368"/>
      <c r="U747" s="368"/>
      <c r="V747" s="368"/>
    </row>
    <row r="748" spans="1:22" outlineLevel="1">
      <c r="A748" s="377" t="s">
        <v>228</v>
      </c>
      <c r="B748" s="368" t="s">
        <v>1504</v>
      </c>
      <c r="C748" s="378">
        <v>43608</v>
      </c>
      <c r="D748" s="377" t="s">
        <v>1368</v>
      </c>
      <c r="E748" s="369" t="s">
        <v>2105</v>
      </c>
      <c r="F748" s="370">
        <v>76666</v>
      </c>
      <c r="G748" s="371">
        <v>-2708.8</v>
      </c>
      <c r="H748" s="368">
        <v>-3529.41</v>
      </c>
      <c r="I748" s="368" t="s">
        <v>10</v>
      </c>
      <c r="J748" s="379">
        <f>H748</f>
        <v>-3529.41</v>
      </c>
      <c r="K748" s="380" t="s">
        <v>672</v>
      </c>
      <c r="L748" s="381" t="s">
        <v>307</v>
      </c>
      <c r="M748" s="381" t="s">
        <v>259</v>
      </c>
      <c r="N748" s="381"/>
      <c r="O748" s="381"/>
      <c r="P748" s="381" t="s">
        <v>61</v>
      </c>
      <c r="Q748" s="381" t="s">
        <v>240</v>
      </c>
      <c r="R748" s="380" t="s">
        <v>302</v>
      </c>
      <c r="S748" s="368"/>
      <c r="T748" s="368" t="s">
        <v>61</v>
      </c>
      <c r="U748" s="368" t="s">
        <v>240</v>
      </c>
      <c r="V748" s="377" t="s">
        <v>302</v>
      </c>
    </row>
    <row r="749" spans="1:22" outlineLevel="1">
      <c r="A749" s="377" t="s">
        <v>228</v>
      </c>
      <c r="B749" s="368" t="s">
        <v>1765</v>
      </c>
      <c r="C749" s="378">
        <v>43644</v>
      </c>
      <c r="D749" s="377" t="s">
        <v>2106</v>
      </c>
      <c r="E749" s="369" t="s">
        <v>1373</v>
      </c>
      <c r="F749" s="370">
        <v>76981</v>
      </c>
      <c r="G749" s="371">
        <v>795.22</v>
      </c>
      <c r="H749" s="368">
        <v>1003.76</v>
      </c>
      <c r="I749" s="368" t="s">
        <v>10</v>
      </c>
      <c r="J749" s="379">
        <f>H749</f>
        <v>1003.76</v>
      </c>
      <c r="K749" s="380" t="s">
        <v>672</v>
      </c>
      <c r="L749" s="381" t="s">
        <v>307</v>
      </c>
      <c r="M749" s="381" t="s">
        <v>259</v>
      </c>
      <c r="N749" s="381"/>
      <c r="O749" s="381"/>
      <c r="P749" s="381" t="s">
        <v>61</v>
      </c>
      <c r="Q749" s="381" t="s">
        <v>240</v>
      </c>
      <c r="R749" s="380" t="s">
        <v>302</v>
      </c>
      <c r="S749" s="368"/>
      <c r="T749" s="368" t="s">
        <v>61</v>
      </c>
      <c r="U749" s="368" t="s">
        <v>240</v>
      </c>
      <c r="V749" s="377" t="s">
        <v>302</v>
      </c>
    </row>
    <row r="750" spans="1:22">
      <c r="A750" s="456" t="s">
        <v>301</v>
      </c>
      <c r="B750" s="456"/>
      <c r="C750" s="456"/>
      <c r="D750" s="456"/>
      <c r="E750" s="457"/>
      <c r="F750" s="458"/>
      <c r="G750" s="459">
        <f>SUM(G748:G749)</f>
        <v>-1913.5800000000002</v>
      </c>
      <c r="H750" s="460">
        <f>SUM(H748:H749)</f>
        <v>-2525.6499999999996</v>
      </c>
      <c r="I750" s="456"/>
      <c r="J750" s="460">
        <f>SUM(J748:J749)</f>
        <v>-2525.6499999999996</v>
      </c>
      <c r="K750" s="456"/>
      <c r="L750" s="456"/>
      <c r="M750" s="456"/>
      <c r="N750" s="456"/>
      <c r="O750" s="456"/>
      <c r="P750" s="456"/>
      <c r="Q750" s="456"/>
      <c r="R750" s="456"/>
      <c r="S750" s="368"/>
      <c r="T750" s="368"/>
      <c r="U750" s="368"/>
      <c r="V750" s="368"/>
    </row>
    <row r="751" spans="1:22" outlineLevel="1">
      <c r="A751" s="377" t="s">
        <v>230</v>
      </c>
      <c r="B751" s="368" t="s">
        <v>1504</v>
      </c>
      <c r="C751" s="378">
        <v>43657</v>
      </c>
      <c r="D751" s="377" t="s">
        <v>2107</v>
      </c>
      <c r="E751" s="369" t="s">
        <v>2108</v>
      </c>
      <c r="F751" s="370">
        <v>76652</v>
      </c>
      <c r="G751" s="371">
        <v>39.369999999999997</v>
      </c>
      <c r="H751" s="368">
        <v>50</v>
      </c>
      <c r="I751" s="368" t="s">
        <v>10</v>
      </c>
      <c r="J751" s="379">
        <f t="shared" ref="J751:J762" si="33">H751</f>
        <v>50</v>
      </c>
      <c r="K751" s="380" t="s">
        <v>700</v>
      </c>
      <c r="L751" s="381" t="s">
        <v>307</v>
      </c>
      <c r="M751" s="381" t="s">
        <v>259</v>
      </c>
      <c r="N751" s="381"/>
      <c r="O751" s="381"/>
      <c r="P751" s="381" t="s">
        <v>61</v>
      </c>
      <c r="Q751" s="381" t="s">
        <v>240</v>
      </c>
      <c r="R751" s="380" t="s">
        <v>302</v>
      </c>
      <c r="S751" s="368"/>
      <c r="T751" s="368" t="s">
        <v>61</v>
      </c>
      <c r="U751" s="368" t="s">
        <v>240</v>
      </c>
      <c r="V751" s="377" t="s">
        <v>302</v>
      </c>
    </row>
    <row r="752" spans="1:22" outlineLevel="1">
      <c r="A752" s="377" t="s">
        <v>230</v>
      </c>
      <c r="B752" s="368" t="s">
        <v>1504</v>
      </c>
      <c r="C752" s="378">
        <v>43657</v>
      </c>
      <c r="D752" s="377" t="s">
        <v>2107</v>
      </c>
      <c r="E752" s="369" t="s">
        <v>2109</v>
      </c>
      <c r="F752" s="370">
        <v>76652</v>
      </c>
      <c r="G752" s="371">
        <v>23.62</v>
      </c>
      <c r="H752" s="368">
        <v>30</v>
      </c>
      <c r="I752" s="368" t="s">
        <v>10</v>
      </c>
      <c r="J752" s="379">
        <f t="shared" si="33"/>
        <v>30</v>
      </c>
      <c r="K752" s="380" t="s">
        <v>700</v>
      </c>
      <c r="L752" s="381" t="s">
        <v>307</v>
      </c>
      <c r="M752" s="381" t="s">
        <v>259</v>
      </c>
      <c r="N752" s="381"/>
      <c r="O752" s="381"/>
      <c r="P752" s="381" t="s">
        <v>61</v>
      </c>
      <c r="Q752" s="381" t="s">
        <v>240</v>
      </c>
      <c r="R752" s="380" t="s">
        <v>302</v>
      </c>
      <c r="S752" s="368"/>
      <c r="T752" s="368" t="s">
        <v>61</v>
      </c>
      <c r="U752" s="368" t="s">
        <v>240</v>
      </c>
      <c r="V752" s="377" t="s">
        <v>302</v>
      </c>
    </row>
    <row r="753" spans="1:22" outlineLevel="1">
      <c r="A753" s="377" t="s">
        <v>230</v>
      </c>
      <c r="B753" s="368" t="s">
        <v>1504</v>
      </c>
      <c r="C753" s="378">
        <v>43657</v>
      </c>
      <c r="D753" s="377" t="s">
        <v>2107</v>
      </c>
      <c r="E753" s="369" t="s">
        <v>2110</v>
      </c>
      <c r="F753" s="370">
        <v>76652</v>
      </c>
      <c r="G753" s="371">
        <v>23.62</v>
      </c>
      <c r="H753" s="368">
        <v>30</v>
      </c>
      <c r="I753" s="368" t="s">
        <v>10</v>
      </c>
      <c r="J753" s="379">
        <f t="shared" si="33"/>
        <v>30</v>
      </c>
      <c r="K753" s="380" t="s">
        <v>700</v>
      </c>
      <c r="L753" s="381" t="s">
        <v>307</v>
      </c>
      <c r="M753" s="381" t="s">
        <v>259</v>
      </c>
      <c r="N753" s="381"/>
      <c r="O753" s="381"/>
      <c r="P753" s="381" t="s">
        <v>61</v>
      </c>
      <c r="Q753" s="381" t="s">
        <v>240</v>
      </c>
      <c r="R753" s="380" t="s">
        <v>302</v>
      </c>
      <c r="S753" s="368"/>
      <c r="T753" s="368" t="s">
        <v>61</v>
      </c>
      <c r="U753" s="368" t="s">
        <v>240</v>
      </c>
      <c r="V753" s="377" t="s">
        <v>302</v>
      </c>
    </row>
    <row r="754" spans="1:22" outlineLevel="1">
      <c r="A754" s="377" t="s">
        <v>230</v>
      </c>
      <c r="B754" s="368" t="s">
        <v>1504</v>
      </c>
      <c r="C754" s="378">
        <v>43657</v>
      </c>
      <c r="D754" s="377" t="s">
        <v>2107</v>
      </c>
      <c r="E754" s="369" t="s">
        <v>2111</v>
      </c>
      <c r="F754" s="370">
        <v>76652</v>
      </c>
      <c r="G754" s="371">
        <v>47.25</v>
      </c>
      <c r="H754" s="368">
        <v>60</v>
      </c>
      <c r="I754" s="368" t="s">
        <v>10</v>
      </c>
      <c r="J754" s="379">
        <f t="shared" si="33"/>
        <v>60</v>
      </c>
      <c r="K754" s="380" t="s">
        <v>700</v>
      </c>
      <c r="L754" s="381" t="s">
        <v>307</v>
      </c>
      <c r="M754" s="381" t="s">
        <v>259</v>
      </c>
      <c r="N754" s="381"/>
      <c r="O754" s="381"/>
      <c r="P754" s="381" t="s">
        <v>61</v>
      </c>
      <c r="Q754" s="381" t="s">
        <v>240</v>
      </c>
      <c r="R754" s="380" t="s">
        <v>302</v>
      </c>
      <c r="S754" s="368"/>
      <c r="T754" s="368" t="s">
        <v>61</v>
      </c>
      <c r="U754" s="368" t="s">
        <v>240</v>
      </c>
      <c r="V754" s="377" t="s">
        <v>302</v>
      </c>
    </row>
    <row r="755" spans="1:22" outlineLevel="1">
      <c r="A755" s="377" t="s">
        <v>230</v>
      </c>
      <c r="B755" s="368" t="s">
        <v>1504</v>
      </c>
      <c r="C755" s="378">
        <v>43657</v>
      </c>
      <c r="D755" s="377" t="s">
        <v>2107</v>
      </c>
      <c r="E755" s="369" t="s">
        <v>2112</v>
      </c>
      <c r="F755" s="370">
        <v>76652</v>
      </c>
      <c r="G755" s="371">
        <v>15.75</v>
      </c>
      <c r="H755" s="368">
        <v>20</v>
      </c>
      <c r="I755" s="368" t="s">
        <v>10</v>
      </c>
      <c r="J755" s="379">
        <f t="shared" si="33"/>
        <v>20</v>
      </c>
      <c r="K755" s="380" t="s">
        <v>700</v>
      </c>
      <c r="L755" s="381" t="s">
        <v>307</v>
      </c>
      <c r="M755" s="381" t="s">
        <v>259</v>
      </c>
      <c r="N755" s="381"/>
      <c r="O755" s="381"/>
      <c r="P755" s="381" t="s">
        <v>61</v>
      </c>
      <c r="Q755" s="381" t="s">
        <v>240</v>
      </c>
      <c r="R755" s="380" t="s">
        <v>302</v>
      </c>
      <c r="S755" s="368"/>
      <c r="T755" s="368" t="s">
        <v>61</v>
      </c>
      <c r="U755" s="368" t="s">
        <v>240</v>
      </c>
      <c r="V755" s="377" t="s">
        <v>302</v>
      </c>
    </row>
    <row r="756" spans="1:22" outlineLevel="1">
      <c r="A756" s="377" t="s">
        <v>230</v>
      </c>
      <c r="B756" s="368" t="s">
        <v>1504</v>
      </c>
      <c r="C756" s="378">
        <v>43657</v>
      </c>
      <c r="D756" s="377" t="s">
        <v>2107</v>
      </c>
      <c r="E756" s="369" t="s">
        <v>2113</v>
      </c>
      <c r="F756" s="370">
        <v>76652</v>
      </c>
      <c r="G756" s="371">
        <v>7.87</v>
      </c>
      <c r="H756" s="368">
        <v>10</v>
      </c>
      <c r="I756" s="368" t="s">
        <v>10</v>
      </c>
      <c r="J756" s="379">
        <f t="shared" si="33"/>
        <v>10</v>
      </c>
      <c r="K756" s="380" t="s">
        <v>700</v>
      </c>
      <c r="L756" s="381" t="s">
        <v>307</v>
      </c>
      <c r="M756" s="381" t="s">
        <v>259</v>
      </c>
      <c r="N756" s="381"/>
      <c r="O756" s="381"/>
      <c r="P756" s="381" t="s">
        <v>61</v>
      </c>
      <c r="Q756" s="381" t="s">
        <v>240</v>
      </c>
      <c r="R756" s="380" t="s">
        <v>302</v>
      </c>
      <c r="S756" s="368"/>
      <c r="T756" s="368" t="s">
        <v>61</v>
      </c>
      <c r="U756" s="368" t="s">
        <v>240</v>
      </c>
      <c r="V756" s="377" t="s">
        <v>302</v>
      </c>
    </row>
    <row r="757" spans="1:22" outlineLevel="1">
      <c r="A757" s="377" t="s">
        <v>230</v>
      </c>
      <c r="B757" s="368" t="s">
        <v>1504</v>
      </c>
      <c r="C757" s="378">
        <v>43657</v>
      </c>
      <c r="D757" s="377" t="s">
        <v>2107</v>
      </c>
      <c r="E757" s="369" t="s">
        <v>2114</v>
      </c>
      <c r="F757" s="370">
        <v>76652</v>
      </c>
      <c r="G757" s="371">
        <v>3.69</v>
      </c>
      <c r="H757" s="368">
        <v>4.68</v>
      </c>
      <c r="I757" s="368" t="s">
        <v>10</v>
      </c>
      <c r="J757" s="379">
        <f t="shared" si="33"/>
        <v>4.68</v>
      </c>
      <c r="K757" s="380" t="s">
        <v>700</v>
      </c>
      <c r="L757" s="381" t="s">
        <v>307</v>
      </c>
      <c r="M757" s="381" t="s">
        <v>259</v>
      </c>
      <c r="N757" s="381"/>
      <c r="O757" s="381"/>
      <c r="P757" s="381" t="s">
        <v>61</v>
      </c>
      <c r="Q757" s="381" t="s">
        <v>240</v>
      </c>
      <c r="R757" s="380" t="s">
        <v>302</v>
      </c>
      <c r="S757" s="368"/>
      <c r="T757" s="368" t="s">
        <v>61</v>
      </c>
      <c r="U757" s="368" t="s">
        <v>240</v>
      </c>
      <c r="V757" s="377" t="s">
        <v>302</v>
      </c>
    </row>
    <row r="758" spans="1:22" outlineLevel="1">
      <c r="A758" s="377" t="s">
        <v>230</v>
      </c>
      <c r="B758" s="368" t="s">
        <v>1504</v>
      </c>
      <c r="C758" s="378">
        <v>43657</v>
      </c>
      <c r="D758" s="377" t="s">
        <v>2107</v>
      </c>
      <c r="E758" s="369" t="s">
        <v>2115</v>
      </c>
      <c r="F758" s="370">
        <v>76652</v>
      </c>
      <c r="G758" s="371">
        <v>9.5399999999999991</v>
      </c>
      <c r="H758" s="368">
        <v>12.12</v>
      </c>
      <c r="I758" s="368" t="s">
        <v>10</v>
      </c>
      <c r="J758" s="379">
        <f t="shared" si="33"/>
        <v>12.12</v>
      </c>
      <c r="K758" s="380" t="s">
        <v>700</v>
      </c>
      <c r="L758" s="381" t="s">
        <v>307</v>
      </c>
      <c r="M758" s="381" t="s">
        <v>259</v>
      </c>
      <c r="N758" s="381"/>
      <c r="O758" s="381"/>
      <c r="P758" s="381" t="s">
        <v>61</v>
      </c>
      <c r="Q758" s="381" t="s">
        <v>240</v>
      </c>
      <c r="R758" s="380" t="s">
        <v>302</v>
      </c>
      <c r="S758" s="368"/>
      <c r="T758" s="368" t="s">
        <v>61</v>
      </c>
      <c r="U758" s="368" t="s">
        <v>240</v>
      </c>
      <c r="V758" s="377" t="s">
        <v>302</v>
      </c>
    </row>
    <row r="759" spans="1:22" outlineLevel="1">
      <c r="A759" s="377" t="s">
        <v>230</v>
      </c>
      <c r="B759" s="368" t="s">
        <v>1504</v>
      </c>
      <c r="C759" s="378">
        <v>43657</v>
      </c>
      <c r="D759" s="377" t="s">
        <v>2107</v>
      </c>
      <c r="E759" s="369" t="s">
        <v>2116</v>
      </c>
      <c r="F759" s="370">
        <v>76652</v>
      </c>
      <c r="G759" s="371">
        <v>5.72</v>
      </c>
      <c r="H759" s="368">
        <v>7.26</v>
      </c>
      <c r="I759" s="368" t="s">
        <v>10</v>
      </c>
      <c r="J759" s="379">
        <f t="shared" si="33"/>
        <v>7.26</v>
      </c>
      <c r="K759" s="380" t="s">
        <v>700</v>
      </c>
      <c r="L759" s="381" t="s">
        <v>307</v>
      </c>
      <c r="M759" s="381" t="s">
        <v>259</v>
      </c>
      <c r="N759" s="381"/>
      <c r="O759" s="381"/>
      <c r="P759" s="381" t="s">
        <v>61</v>
      </c>
      <c r="Q759" s="381" t="s">
        <v>240</v>
      </c>
      <c r="R759" s="380" t="s">
        <v>302</v>
      </c>
      <c r="S759" s="368"/>
      <c r="T759" s="368" t="s">
        <v>61</v>
      </c>
      <c r="U759" s="368" t="s">
        <v>240</v>
      </c>
      <c r="V759" s="377" t="s">
        <v>302</v>
      </c>
    </row>
    <row r="760" spans="1:22" outlineLevel="1">
      <c r="A760" s="377" t="s">
        <v>230</v>
      </c>
      <c r="B760" s="368" t="s">
        <v>1504</v>
      </c>
      <c r="C760" s="378">
        <v>43657</v>
      </c>
      <c r="D760" s="377" t="s">
        <v>2107</v>
      </c>
      <c r="E760" s="369" t="s">
        <v>2117</v>
      </c>
      <c r="F760" s="370">
        <v>76652</v>
      </c>
      <c r="G760" s="371">
        <v>3.76</v>
      </c>
      <c r="H760" s="368">
        <v>4.7699999999999996</v>
      </c>
      <c r="I760" s="368" t="s">
        <v>10</v>
      </c>
      <c r="J760" s="379">
        <f t="shared" si="33"/>
        <v>4.7699999999999996</v>
      </c>
      <c r="K760" s="380" t="s">
        <v>700</v>
      </c>
      <c r="L760" s="381" t="s">
        <v>307</v>
      </c>
      <c r="M760" s="381" t="s">
        <v>259</v>
      </c>
      <c r="N760" s="381"/>
      <c r="O760" s="381"/>
      <c r="P760" s="381" t="s">
        <v>61</v>
      </c>
      <c r="Q760" s="381" t="s">
        <v>240</v>
      </c>
      <c r="R760" s="380" t="s">
        <v>302</v>
      </c>
      <c r="S760" s="368"/>
      <c r="T760" s="368" t="s">
        <v>61</v>
      </c>
      <c r="U760" s="368" t="s">
        <v>240</v>
      </c>
      <c r="V760" s="377" t="s">
        <v>302</v>
      </c>
    </row>
    <row r="761" spans="1:22" outlineLevel="1">
      <c r="A761" s="377" t="s">
        <v>230</v>
      </c>
      <c r="B761" s="368" t="s">
        <v>1504</v>
      </c>
      <c r="C761" s="378">
        <v>43665</v>
      </c>
      <c r="D761" s="377" t="s">
        <v>1808</v>
      </c>
      <c r="E761" s="369" t="s">
        <v>2118</v>
      </c>
      <c r="F761" s="370">
        <v>76652</v>
      </c>
      <c r="G761" s="371">
        <v>7.87</v>
      </c>
      <c r="H761" s="368">
        <v>10</v>
      </c>
      <c r="I761" s="368" t="s">
        <v>10</v>
      </c>
      <c r="J761" s="379">
        <f t="shared" si="33"/>
        <v>10</v>
      </c>
      <c r="K761" s="380" t="s">
        <v>700</v>
      </c>
      <c r="L761" s="381" t="s">
        <v>307</v>
      </c>
      <c r="M761" s="381" t="s">
        <v>259</v>
      </c>
      <c r="N761" s="381"/>
      <c r="O761" s="381"/>
      <c r="P761" s="381" t="s">
        <v>61</v>
      </c>
      <c r="Q761" s="381" t="s">
        <v>240</v>
      </c>
      <c r="R761" s="380" t="s">
        <v>302</v>
      </c>
      <c r="S761" s="368"/>
      <c r="T761" s="368" t="s">
        <v>61</v>
      </c>
      <c r="U761" s="368" t="s">
        <v>240</v>
      </c>
      <c r="V761" s="377" t="s">
        <v>302</v>
      </c>
    </row>
    <row r="762" spans="1:22" outlineLevel="1">
      <c r="A762" s="377" t="s">
        <v>230</v>
      </c>
      <c r="B762" s="368" t="s">
        <v>1505</v>
      </c>
      <c r="C762" s="378">
        <v>43727</v>
      </c>
      <c r="D762" s="377" t="s">
        <v>1741</v>
      </c>
      <c r="E762" s="369" t="s">
        <v>1742</v>
      </c>
      <c r="F762" s="370">
        <v>77220</v>
      </c>
      <c r="G762" s="371">
        <v>236.73</v>
      </c>
      <c r="H762" s="368">
        <v>287.89999999999998</v>
      </c>
      <c r="I762" s="368" t="s">
        <v>10</v>
      </c>
      <c r="J762" s="379">
        <f t="shared" si="33"/>
        <v>287.89999999999998</v>
      </c>
      <c r="K762" s="380" t="s">
        <v>700</v>
      </c>
      <c r="L762" s="381" t="s">
        <v>307</v>
      </c>
      <c r="M762" s="381" t="s">
        <v>259</v>
      </c>
      <c r="N762" s="381"/>
      <c r="O762" s="381"/>
      <c r="P762" s="381" t="s">
        <v>61</v>
      </c>
      <c r="Q762" s="381" t="s">
        <v>240</v>
      </c>
      <c r="R762" s="380" t="s">
        <v>302</v>
      </c>
      <c r="S762" s="368"/>
      <c r="T762" s="368" t="s">
        <v>61</v>
      </c>
      <c r="U762" s="368" t="s">
        <v>240</v>
      </c>
      <c r="V762" s="377" t="s">
        <v>302</v>
      </c>
    </row>
    <row r="763" spans="1:22">
      <c r="A763" s="456" t="s">
        <v>301</v>
      </c>
      <c r="B763" s="456"/>
      <c r="C763" s="456"/>
      <c r="D763" s="456"/>
      <c r="E763" s="457"/>
      <c r="F763" s="458"/>
      <c r="G763" s="459">
        <f>SUM(G751:G762)</f>
        <v>424.78999999999996</v>
      </c>
      <c r="H763" s="460">
        <f>SUM(H751:H762)</f>
        <v>526.73</v>
      </c>
      <c r="I763" s="456"/>
      <c r="J763" s="460">
        <f>SUM(J751:J762)</f>
        <v>526.73</v>
      </c>
      <c r="K763" s="456"/>
      <c r="L763" s="456"/>
      <c r="M763" s="456"/>
      <c r="N763" s="456"/>
      <c r="O763" s="456"/>
      <c r="P763" s="456"/>
      <c r="Q763" s="456"/>
      <c r="R763" s="456"/>
      <c r="S763" s="368"/>
      <c r="T763" s="368"/>
      <c r="U763" s="368"/>
      <c r="V763" s="368"/>
    </row>
    <row r="764" spans="1:22" outlineLevel="1">
      <c r="A764" s="377" t="s">
        <v>231</v>
      </c>
      <c r="B764" s="368" t="s">
        <v>1504</v>
      </c>
      <c r="C764" s="378">
        <v>43665</v>
      </c>
      <c r="D764" s="377" t="s">
        <v>2119</v>
      </c>
      <c r="E764" s="369" t="s">
        <v>2120</v>
      </c>
      <c r="F764" s="370">
        <v>76665</v>
      </c>
      <c r="G764" s="371">
        <v>26.77</v>
      </c>
      <c r="H764" s="368">
        <v>34</v>
      </c>
      <c r="I764" s="368" t="s">
        <v>10</v>
      </c>
      <c r="J764" s="379">
        <f t="shared" ref="J764:J769" si="34">H764</f>
        <v>34</v>
      </c>
      <c r="K764" s="380" t="s">
        <v>501</v>
      </c>
      <c r="L764" s="381" t="s">
        <v>445</v>
      </c>
      <c r="M764" s="381" t="s">
        <v>259</v>
      </c>
      <c r="N764" s="381" t="s">
        <v>420</v>
      </c>
      <c r="O764" s="381"/>
      <c r="P764" s="381" t="s">
        <v>61</v>
      </c>
      <c r="Q764" s="381" t="s">
        <v>240</v>
      </c>
      <c r="R764" s="380" t="s">
        <v>302</v>
      </c>
      <c r="S764" s="368"/>
      <c r="T764" s="368" t="s">
        <v>61</v>
      </c>
      <c r="U764" s="368" t="s">
        <v>240</v>
      </c>
      <c r="V764" s="377" t="s">
        <v>302</v>
      </c>
    </row>
    <row r="765" spans="1:22" outlineLevel="1">
      <c r="A765" s="377" t="s">
        <v>231</v>
      </c>
      <c r="B765" s="368" t="s">
        <v>1504</v>
      </c>
      <c r="C765" s="378">
        <v>43669</v>
      </c>
      <c r="D765" s="377" t="s">
        <v>2121</v>
      </c>
      <c r="E765" s="369" t="s">
        <v>2122</v>
      </c>
      <c r="F765" s="370">
        <v>76652</v>
      </c>
      <c r="G765" s="371">
        <v>304.74</v>
      </c>
      <c r="H765" s="368">
        <v>387</v>
      </c>
      <c r="I765" s="368" t="s">
        <v>10</v>
      </c>
      <c r="J765" s="379">
        <f t="shared" si="34"/>
        <v>387</v>
      </c>
      <c r="K765" s="380" t="s">
        <v>709</v>
      </c>
      <c r="L765" s="381" t="s">
        <v>307</v>
      </c>
      <c r="M765" s="381" t="s">
        <v>259</v>
      </c>
      <c r="N765" s="381"/>
      <c r="O765" s="381"/>
      <c r="P765" s="381" t="s">
        <v>61</v>
      </c>
      <c r="Q765" s="381" t="s">
        <v>240</v>
      </c>
      <c r="R765" s="380" t="s">
        <v>302</v>
      </c>
      <c r="S765" s="368"/>
      <c r="T765" s="368" t="s">
        <v>61</v>
      </c>
      <c r="U765" s="368" t="s">
        <v>240</v>
      </c>
      <c r="V765" s="377" t="s">
        <v>302</v>
      </c>
    </row>
    <row r="766" spans="1:22" outlineLevel="1">
      <c r="A766" s="377" t="s">
        <v>231</v>
      </c>
      <c r="B766" s="368" t="s">
        <v>1765</v>
      </c>
      <c r="C766" s="378">
        <v>43696</v>
      </c>
      <c r="D766" s="377" t="s">
        <v>2123</v>
      </c>
      <c r="E766" s="369" t="s">
        <v>2124</v>
      </c>
      <c r="F766" s="370">
        <v>76932</v>
      </c>
      <c r="G766" s="371">
        <v>13.91</v>
      </c>
      <c r="H766" s="368">
        <v>17</v>
      </c>
      <c r="I766" s="368" t="s">
        <v>10</v>
      </c>
      <c r="J766" s="379">
        <f t="shared" si="34"/>
        <v>17</v>
      </c>
      <c r="K766" s="380" t="s">
        <v>501</v>
      </c>
      <c r="L766" s="381" t="s">
        <v>445</v>
      </c>
      <c r="M766" s="381" t="s">
        <v>259</v>
      </c>
      <c r="N766" s="381" t="s">
        <v>420</v>
      </c>
      <c r="O766" s="381"/>
      <c r="P766" s="381" t="s">
        <v>61</v>
      </c>
      <c r="Q766" s="381" t="s">
        <v>240</v>
      </c>
      <c r="R766" s="380" t="s">
        <v>302</v>
      </c>
      <c r="S766" s="368"/>
      <c r="T766" s="368" t="s">
        <v>61</v>
      </c>
      <c r="U766" s="368" t="s">
        <v>240</v>
      </c>
      <c r="V766" s="377" t="s">
        <v>302</v>
      </c>
    </row>
    <row r="767" spans="1:22" outlineLevel="1">
      <c r="A767" s="377" t="s">
        <v>231</v>
      </c>
      <c r="B767" s="368" t="s">
        <v>1765</v>
      </c>
      <c r="C767" s="378">
        <v>43699</v>
      </c>
      <c r="D767" s="377" t="s">
        <v>2125</v>
      </c>
      <c r="E767" s="369" t="s">
        <v>2126</v>
      </c>
      <c r="F767" s="370">
        <v>76927</v>
      </c>
      <c r="G767" s="371">
        <v>598.29999999999995</v>
      </c>
      <c r="H767" s="368">
        <v>731</v>
      </c>
      <c r="I767" s="368" t="s">
        <v>10</v>
      </c>
      <c r="J767" s="379">
        <f t="shared" si="34"/>
        <v>731</v>
      </c>
      <c r="K767" s="380" t="s">
        <v>709</v>
      </c>
      <c r="L767" s="381" t="s">
        <v>307</v>
      </c>
      <c r="M767" s="381" t="s">
        <v>259</v>
      </c>
      <c r="N767" s="381"/>
      <c r="O767" s="381"/>
      <c r="P767" s="381" t="s">
        <v>61</v>
      </c>
      <c r="Q767" s="381" t="s">
        <v>240</v>
      </c>
      <c r="R767" s="380" t="s">
        <v>302</v>
      </c>
      <c r="S767" s="368"/>
      <c r="T767" s="368" t="s">
        <v>61</v>
      </c>
      <c r="U767" s="368" t="s">
        <v>240</v>
      </c>
      <c r="V767" s="377" t="s">
        <v>302</v>
      </c>
    </row>
    <row r="768" spans="1:22" outlineLevel="1">
      <c r="A768" s="377" t="s">
        <v>231</v>
      </c>
      <c r="B768" s="368" t="s">
        <v>1505</v>
      </c>
      <c r="C768" s="378">
        <v>43732</v>
      </c>
      <c r="D768" s="377" t="s">
        <v>1743</v>
      </c>
      <c r="E768" s="369" t="s">
        <v>1744</v>
      </c>
      <c r="F768" s="370">
        <v>77221</v>
      </c>
      <c r="G768" s="371">
        <v>69.89</v>
      </c>
      <c r="H768" s="368">
        <v>85</v>
      </c>
      <c r="I768" s="368" t="s">
        <v>10</v>
      </c>
      <c r="J768" s="379">
        <f t="shared" si="34"/>
        <v>85</v>
      </c>
      <c r="K768" s="380" t="s">
        <v>501</v>
      </c>
      <c r="L768" s="381" t="s">
        <v>445</v>
      </c>
      <c r="M768" s="381" t="s">
        <v>259</v>
      </c>
      <c r="N768" s="381" t="s">
        <v>420</v>
      </c>
      <c r="O768" s="381"/>
      <c r="P768" s="381" t="s">
        <v>61</v>
      </c>
      <c r="Q768" s="381" t="s">
        <v>240</v>
      </c>
      <c r="R768" s="380" t="s">
        <v>302</v>
      </c>
      <c r="S768" s="368"/>
      <c r="T768" s="368" t="s">
        <v>61</v>
      </c>
      <c r="U768" s="368" t="s">
        <v>240</v>
      </c>
      <c r="V768" s="377" t="s">
        <v>302</v>
      </c>
    </row>
    <row r="769" spans="1:22" outlineLevel="1">
      <c r="A769" s="377" t="s">
        <v>231</v>
      </c>
      <c r="B769" s="368" t="s">
        <v>1505</v>
      </c>
      <c r="C769" s="378">
        <v>43733</v>
      </c>
      <c r="D769" s="377" t="s">
        <v>1745</v>
      </c>
      <c r="E769" s="369" t="s">
        <v>1746</v>
      </c>
      <c r="F769" s="370">
        <v>77220</v>
      </c>
      <c r="G769" s="371">
        <v>300.52999999999997</v>
      </c>
      <c r="H769" s="368">
        <v>365.5</v>
      </c>
      <c r="I769" s="368" t="s">
        <v>10</v>
      </c>
      <c r="J769" s="379">
        <f t="shared" si="34"/>
        <v>365.5</v>
      </c>
      <c r="K769" s="380" t="s">
        <v>709</v>
      </c>
      <c r="L769" s="381" t="s">
        <v>307</v>
      </c>
      <c r="M769" s="381" t="s">
        <v>259</v>
      </c>
      <c r="N769" s="381"/>
      <c r="O769" s="381"/>
      <c r="P769" s="381" t="s">
        <v>61</v>
      </c>
      <c r="Q769" s="381" t="s">
        <v>240</v>
      </c>
      <c r="R769" s="380" t="s">
        <v>302</v>
      </c>
      <c r="S769" s="368"/>
      <c r="T769" s="368" t="s">
        <v>61</v>
      </c>
      <c r="U769" s="368" t="s">
        <v>240</v>
      </c>
      <c r="V769" s="377" t="s">
        <v>302</v>
      </c>
    </row>
    <row r="770" spans="1:22">
      <c r="A770" s="456" t="s">
        <v>301</v>
      </c>
      <c r="B770" s="456"/>
      <c r="C770" s="456"/>
      <c r="D770" s="456"/>
      <c r="E770" s="457"/>
      <c r="F770" s="458"/>
      <c r="G770" s="459">
        <f>SUM(G764:G769)</f>
        <v>1314.1399999999999</v>
      </c>
      <c r="H770" s="460">
        <f>SUM(H764:H769)</f>
        <v>1619.5</v>
      </c>
      <c r="I770" s="456"/>
      <c r="J770" s="460">
        <f>SUM(J764:J769)</f>
        <v>1619.5</v>
      </c>
      <c r="K770" s="456"/>
      <c r="L770" s="456"/>
      <c r="M770" s="456"/>
      <c r="N770" s="456"/>
      <c r="O770" s="456"/>
      <c r="P770" s="456"/>
      <c r="Q770" s="456"/>
      <c r="R770" s="456"/>
      <c r="S770" s="368"/>
      <c r="T770" s="368"/>
      <c r="U770" s="368"/>
      <c r="V770" s="368"/>
    </row>
    <row r="771" spans="1:22" outlineLevel="1">
      <c r="A771" s="377" t="s">
        <v>232</v>
      </c>
      <c r="B771" s="368" t="s">
        <v>1504</v>
      </c>
      <c r="C771" s="378">
        <v>43669</v>
      </c>
      <c r="D771" s="377" t="s">
        <v>2127</v>
      </c>
      <c r="E771" s="369" t="s">
        <v>2128</v>
      </c>
      <c r="F771" s="370">
        <v>76652</v>
      </c>
      <c r="G771" s="371">
        <v>106.31</v>
      </c>
      <c r="H771" s="368">
        <v>135</v>
      </c>
      <c r="I771" s="368" t="s">
        <v>10</v>
      </c>
      <c r="J771" s="379">
        <f t="shared" ref="J771:J777" si="35">H771</f>
        <v>135</v>
      </c>
      <c r="K771" s="380" t="s">
        <v>346</v>
      </c>
      <c r="L771" s="381" t="s">
        <v>307</v>
      </c>
      <c r="M771" s="381" t="s">
        <v>259</v>
      </c>
      <c r="N771" s="381"/>
      <c r="O771" s="381"/>
      <c r="P771" s="381" t="s">
        <v>61</v>
      </c>
      <c r="Q771" s="381" t="s">
        <v>240</v>
      </c>
      <c r="R771" s="380" t="s">
        <v>302</v>
      </c>
      <c r="S771" s="368"/>
      <c r="T771" s="368" t="s">
        <v>61</v>
      </c>
      <c r="U771" s="368" t="s">
        <v>240</v>
      </c>
      <c r="V771" s="377" t="s">
        <v>302</v>
      </c>
    </row>
    <row r="772" spans="1:22" outlineLevel="1">
      <c r="A772" s="377" t="s">
        <v>232</v>
      </c>
      <c r="B772" s="368" t="s">
        <v>1504</v>
      </c>
      <c r="C772" s="378">
        <v>43670</v>
      </c>
      <c r="D772" s="377" t="s">
        <v>2129</v>
      </c>
      <c r="E772" s="369" t="s">
        <v>2128</v>
      </c>
      <c r="F772" s="370">
        <v>76652</v>
      </c>
      <c r="G772" s="371">
        <v>106.31</v>
      </c>
      <c r="H772" s="368">
        <v>135</v>
      </c>
      <c r="I772" s="368" t="s">
        <v>10</v>
      </c>
      <c r="J772" s="379">
        <f t="shared" si="35"/>
        <v>135</v>
      </c>
      <c r="K772" s="380" t="s">
        <v>346</v>
      </c>
      <c r="L772" s="381" t="s">
        <v>307</v>
      </c>
      <c r="M772" s="381" t="s">
        <v>259</v>
      </c>
      <c r="N772" s="381"/>
      <c r="O772" s="381"/>
      <c r="P772" s="381" t="s">
        <v>61</v>
      </c>
      <c r="Q772" s="381" t="s">
        <v>240</v>
      </c>
      <c r="R772" s="380" t="s">
        <v>302</v>
      </c>
      <c r="S772" s="368"/>
      <c r="T772" s="368" t="s">
        <v>61</v>
      </c>
      <c r="U772" s="368" t="s">
        <v>240</v>
      </c>
      <c r="V772" s="377" t="s">
        <v>302</v>
      </c>
    </row>
    <row r="773" spans="1:22" outlineLevel="1">
      <c r="A773" s="377" t="s">
        <v>232</v>
      </c>
      <c r="B773" s="368" t="s">
        <v>1504</v>
      </c>
      <c r="C773" s="378">
        <v>43672</v>
      </c>
      <c r="D773" s="377" t="s">
        <v>1808</v>
      </c>
      <c r="E773" s="369" t="s">
        <v>1738</v>
      </c>
      <c r="F773" s="370">
        <v>76652</v>
      </c>
      <c r="G773" s="371">
        <v>7.87</v>
      </c>
      <c r="H773" s="368">
        <v>10</v>
      </c>
      <c r="I773" s="368" t="s">
        <v>10</v>
      </c>
      <c r="J773" s="379">
        <f t="shared" si="35"/>
        <v>10</v>
      </c>
      <c r="K773" s="380" t="s">
        <v>2097</v>
      </c>
      <c r="L773" s="381" t="s">
        <v>307</v>
      </c>
      <c r="M773" s="381" t="s">
        <v>259</v>
      </c>
      <c r="N773" s="381"/>
      <c r="O773" s="381"/>
      <c r="P773" s="381" t="s">
        <v>61</v>
      </c>
      <c r="Q773" s="381" t="s">
        <v>240</v>
      </c>
      <c r="R773" s="380" t="s">
        <v>302</v>
      </c>
      <c r="S773" s="368"/>
      <c r="T773" s="368" t="s">
        <v>61</v>
      </c>
      <c r="U773" s="368" t="s">
        <v>240</v>
      </c>
      <c r="V773" s="377" t="s">
        <v>302</v>
      </c>
    </row>
    <row r="774" spans="1:22" outlineLevel="1">
      <c r="A774" s="377" t="s">
        <v>232</v>
      </c>
      <c r="B774" s="368" t="s">
        <v>1504</v>
      </c>
      <c r="C774" s="378">
        <v>43676</v>
      </c>
      <c r="D774" s="377" t="s">
        <v>1808</v>
      </c>
      <c r="E774" s="369" t="s">
        <v>2130</v>
      </c>
      <c r="F774" s="370">
        <v>76652</v>
      </c>
      <c r="G774" s="371">
        <v>7.87</v>
      </c>
      <c r="H774" s="368">
        <v>10</v>
      </c>
      <c r="I774" s="368" t="s">
        <v>10</v>
      </c>
      <c r="J774" s="379">
        <f t="shared" si="35"/>
        <v>10</v>
      </c>
      <c r="K774" s="380" t="s">
        <v>2097</v>
      </c>
      <c r="L774" s="381" t="s">
        <v>307</v>
      </c>
      <c r="M774" s="381" t="s">
        <v>259</v>
      </c>
      <c r="N774" s="381"/>
      <c r="O774" s="381"/>
      <c r="P774" s="381" t="s">
        <v>61</v>
      </c>
      <c r="Q774" s="381" t="s">
        <v>240</v>
      </c>
      <c r="R774" s="380" t="s">
        <v>302</v>
      </c>
      <c r="S774" s="368"/>
      <c r="T774" s="368" t="s">
        <v>61</v>
      </c>
      <c r="U774" s="368" t="s">
        <v>240</v>
      </c>
      <c r="V774" s="377" t="s">
        <v>302</v>
      </c>
    </row>
    <row r="775" spans="1:22" outlineLevel="1">
      <c r="A775" s="377" t="s">
        <v>232</v>
      </c>
      <c r="B775" s="368" t="s">
        <v>1504</v>
      </c>
      <c r="C775" s="378">
        <v>43676</v>
      </c>
      <c r="D775" s="377" t="s">
        <v>1808</v>
      </c>
      <c r="E775" s="369" t="s">
        <v>647</v>
      </c>
      <c r="F775" s="370">
        <v>76652</v>
      </c>
      <c r="G775" s="371">
        <v>7.87</v>
      </c>
      <c r="H775" s="368">
        <v>10</v>
      </c>
      <c r="I775" s="368" t="s">
        <v>10</v>
      </c>
      <c r="J775" s="379">
        <f t="shared" si="35"/>
        <v>10</v>
      </c>
      <c r="K775" s="380" t="s">
        <v>2097</v>
      </c>
      <c r="L775" s="381" t="s">
        <v>307</v>
      </c>
      <c r="M775" s="381" t="s">
        <v>259</v>
      </c>
      <c r="N775" s="381"/>
      <c r="O775" s="381"/>
      <c r="P775" s="381" t="s">
        <v>61</v>
      </c>
      <c r="Q775" s="381" t="s">
        <v>240</v>
      </c>
      <c r="R775" s="380" t="s">
        <v>302</v>
      </c>
      <c r="S775" s="368"/>
      <c r="T775" s="368" t="s">
        <v>61</v>
      </c>
      <c r="U775" s="368" t="s">
        <v>240</v>
      </c>
      <c r="V775" s="377" t="s">
        <v>302</v>
      </c>
    </row>
    <row r="776" spans="1:22" outlineLevel="1">
      <c r="A776" s="377" t="s">
        <v>232</v>
      </c>
      <c r="B776" s="368" t="s">
        <v>1765</v>
      </c>
      <c r="C776" s="378">
        <v>43699</v>
      </c>
      <c r="D776" s="377" t="s">
        <v>2131</v>
      </c>
      <c r="E776" s="369" t="s">
        <v>2132</v>
      </c>
      <c r="F776" s="370">
        <v>76927</v>
      </c>
      <c r="G776" s="371">
        <v>61.39</v>
      </c>
      <c r="H776" s="368">
        <v>75</v>
      </c>
      <c r="I776" s="368" t="s">
        <v>10</v>
      </c>
      <c r="J776" s="379">
        <f t="shared" si="35"/>
        <v>75</v>
      </c>
      <c r="K776" s="380" t="s">
        <v>399</v>
      </c>
      <c r="L776" s="381" t="s">
        <v>307</v>
      </c>
      <c r="M776" s="381" t="s">
        <v>259</v>
      </c>
      <c r="N776" s="381"/>
      <c r="O776" s="381"/>
      <c r="P776" s="381" t="s">
        <v>61</v>
      </c>
      <c r="Q776" s="381" t="s">
        <v>240</v>
      </c>
      <c r="R776" s="380" t="s">
        <v>302</v>
      </c>
      <c r="S776" s="368"/>
      <c r="T776" s="368" t="s">
        <v>61</v>
      </c>
      <c r="U776" s="368" t="s">
        <v>240</v>
      </c>
      <c r="V776" s="377" t="s">
        <v>302</v>
      </c>
    </row>
    <row r="777" spans="1:22" outlineLevel="1">
      <c r="A777" s="377" t="s">
        <v>232</v>
      </c>
      <c r="B777" s="368" t="s">
        <v>1765</v>
      </c>
      <c r="C777" s="378">
        <v>43679</v>
      </c>
      <c r="D777" s="377" t="s">
        <v>2133</v>
      </c>
      <c r="E777" s="369" t="s">
        <v>2134</v>
      </c>
      <c r="F777" s="370">
        <v>76927</v>
      </c>
      <c r="G777" s="371">
        <v>61.39</v>
      </c>
      <c r="H777" s="368">
        <v>75</v>
      </c>
      <c r="I777" s="368" t="s">
        <v>10</v>
      </c>
      <c r="J777" s="379">
        <f t="shared" si="35"/>
        <v>75</v>
      </c>
      <c r="K777" s="380" t="s">
        <v>399</v>
      </c>
      <c r="L777" s="381" t="s">
        <v>307</v>
      </c>
      <c r="M777" s="381" t="s">
        <v>259</v>
      </c>
      <c r="N777" s="381"/>
      <c r="O777" s="381"/>
      <c r="P777" s="381" t="s">
        <v>61</v>
      </c>
      <c r="Q777" s="381" t="s">
        <v>240</v>
      </c>
      <c r="R777" s="380" t="s">
        <v>302</v>
      </c>
      <c r="S777" s="368"/>
      <c r="T777" s="368" t="s">
        <v>61</v>
      </c>
      <c r="U777" s="368" t="s">
        <v>240</v>
      </c>
      <c r="V777" s="377" t="s">
        <v>302</v>
      </c>
    </row>
    <row r="778" spans="1:22" outlineLevel="1">
      <c r="A778" s="377" t="s">
        <v>232</v>
      </c>
      <c r="B778" s="368" t="s">
        <v>1765</v>
      </c>
      <c r="C778" s="378">
        <v>43627</v>
      </c>
      <c r="D778" s="377" t="s">
        <v>2135</v>
      </c>
      <c r="E778" s="369" t="s">
        <v>2136</v>
      </c>
      <c r="F778" s="370">
        <v>76986</v>
      </c>
      <c r="G778" s="371">
        <v>83.47</v>
      </c>
      <c r="H778" s="368">
        <v>83.47</v>
      </c>
      <c r="I778" s="368" t="s">
        <v>237</v>
      </c>
      <c r="J778" s="379">
        <v>101.98</v>
      </c>
      <c r="K778" s="380" t="s">
        <v>544</v>
      </c>
      <c r="L778" s="381" t="s">
        <v>299</v>
      </c>
      <c r="M778" s="381" t="s">
        <v>259</v>
      </c>
      <c r="N778" s="381"/>
      <c r="O778" s="381"/>
      <c r="P778" s="381" t="s">
        <v>61</v>
      </c>
      <c r="Q778" s="381" t="s">
        <v>240</v>
      </c>
      <c r="R778" s="380" t="s">
        <v>302</v>
      </c>
      <c r="S778" s="368"/>
      <c r="T778" s="368" t="s">
        <v>61</v>
      </c>
      <c r="U778" s="368" t="s">
        <v>240</v>
      </c>
      <c r="V778" s="377" t="s">
        <v>302</v>
      </c>
    </row>
    <row r="779" spans="1:22" outlineLevel="1">
      <c r="A779" s="377" t="s">
        <v>232</v>
      </c>
      <c r="B779" s="368" t="s">
        <v>1765</v>
      </c>
      <c r="C779" s="378">
        <v>43706</v>
      </c>
      <c r="D779" s="377" t="s">
        <v>1840</v>
      </c>
      <c r="E779" s="369" t="s">
        <v>2137</v>
      </c>
      <c r="F779" s="370">
        <v>76927</v>
      </c>
      <c r="G779" s="371">
        <v>8.18</v>
      </c>
      <c r="H779" s="368">
        <v>10</v>
      </c>
      <c r="I779" s="368" t="s">
        <v>10</v>
      </c>
      <c r="J779" s="379">
        <f t="shared" ref="J779:J784" si="36">H779</f>
        <v>10</v>
      </c>
      <c r="K779" s="380" t="s">
        <v>490</v>
      </c>
      <c r="L779" s="381" t="s">
        <v>307</v>
      </c>
      <c r="M779" s="381" t="s">
        <v>259</v>
      </c>
      <c r="N779" s="381"/>
      <c r="O779" s="381"/>
      <c r="P779" s="381" t="s">
        <v>61</v>
      </c>
      <c r="Q779" s="381" t="s">
        <v>240</v>
      </c>
      <c r="R779" s="380" t="s">
        <v>302</v>
      </c>
      <c r="S779" s="368"/>
      <c r="T779" s="368" t="s">
        <v>61</v>
      </c>
      <c r="U779" s="368" t="s">
        <v>240</v>
      </c>
      <c r="V779" s="377" t="s">
        <v>302</v>
      </c>
    </row>
    <row r="780" spans="1:22" outlineLevel="1">
      <c r="A780" s="377" t="s">
        <v>232</v>
      </c>
      <c r="B780" s="368" t="s">
        <v>1505</v>
      </c>
      <c r="C780" s="378">
        <v>43731</v>
      </c>
      <c r="D780" s="377" t="s">
        <v>1747</v>
      </c>
      <c r="E780" s="369" t="s">
        <v>1748</v>
      </c>
      <c r="F780" s="370">
        <v>77220</v>
      </c>
      <c r="G780" s="371">
        <v>61.67</v>
      </c>
      <c r="H780" s="368">
        <v>75</v>
      </c>
      <c r="I780" s="368" t="s">
        <v>10</v>
      </c>
      <c r="J780" s="379">
        <f t="shared" si="36"/>
        <v>75</v>
      </c>
      <c r="K780" s="380" t="s">
        <v>399</v>
      </c>
      <c r="L780" s="381" t="s">
        <v>307</v>
      </c>
      <c r="M780" s="381" t="s">
        <v>259</v>
      </c>
      <c r="N780" s="381"/>
      <c r="O780" s="381"/>
      <c r="P780" s="381" t="s">
        <v>61</v>
      </c>
      <c r="Q780" s="381" t="s">
        <v>240</v>
      </c>
      <c r="R780" s="380" t="s">
        <v>302</v>
      </c>
      <c r="S780" s="368"/>
      <c r="T780" s="368" t="s">
        <v>61</v>
      </c>
      <c r="U780" s="368" t="s">
        <v>240</v>
      </c>
      <c r="V780" s="377" t="s">
        <v>302</v>
      </c>
    </row>
    <row r="781" spans="1:22" outlineLevel="1">
      <c r="A781" s="377" t="s">
        <v>232</v>
      </c>
      <c r="B781" s="368" t="s">
        <v>1505</v>
      </c>
      <c r="C781" s="378">
        <v>43738</v>
      </c>
      <c r="D781" s="377" t="s">
        <v>1749</v>
      </c>
      <c r="E781" s="369" t="s">
        <v>1750</v>
      </c>
      <c r="F781" s="370">
        <v>77220</v>
      </c>
      <c r="G781" s="371">
        <v>77.7</v>
      </c>
      <c r="H781" s="368">
        <v>94.5</v>
      </c>
      <c r="I781" s="368" t="s">
        <v>10</v>
      </c>
      <c r="J781" s="379">
        <f t="shared" si="36"/>
        <v>94.5</v>
      </c>
      <c r="K781" s="380" t="s">
        <v>399</v>
      </c>
      <c r="L781" s="381" t="s">
        <v>307</v>
      </c>
      <c r="M781" s="381" t="s">
        <v>259</v>
      </c>
      <c r="N781" s="381"/>
      <c r="O781" s="381"/>
      <c r="P781" s="381" t="s">
        <v>61</v>
      </c>
      <c r="Q781" s="381" t="s">
        <v>240</v>
      </c>
      <c r="R781" s="380" t="s">
        <v>302</v>
      </c>
      <c r="S781" s="368"/>
      <c r="T781" s="368" t="s">
        <v>61</v>
      </c>
      <c r="U781" s="368" t="s">
        <v>240</v>
      </c>
      <c r="V781" s="377" t="s">
        <v>302</v>
      </c>
    </row>
    <row r="782" spans="1:22" outlineLevel="1">
      <c r="A782" s="377" t="s">
        <v>232</v>
      </c>
      <c r="B782" s="368" t="s">
        <v>1505</v>
      </c>
      <c r="C782" s="378">
        <v>43728</v>
      </c>
      <c r="D782" s="377" t="s">
        <v>1588</v>
      </c>
      <c r="E782" s="369" t="s">
        <v>1751</v>
      </c>
      <c r="F782" s="370">
        <v>77220</v>
      </c>
      <c r="G782" s="371">
        <v>6.58</v>
      </c>
      <c r="H782" s="368">
        <v>8</v>
      </c>
      <c r="I782" s="368" t="s">
        <v>10</v>
      </c>
      <c r="J782" s="379">
        <f t="shared" si="36"/>
        <v>8</v>
      </c>
      <c r="K782" s="380" t="s">
        <v>918</v>
      </c>
      <c r="L782" s="381" t="s">
        <v>307</v>
      </c>
      <c r="M782" s="381" t="s">
        <v>259</v>
      </c>
      <c r="N782" s="381"/>
      <c r="O782" s="381"/>
      <c r="P782" s="381" t="s">
        <v>61</v>
      </c>
      <c r="Q782" s="381" t="s">
        <v>240</v>
      </c>
      <c r="R782" s="380" t="s">
        <v>302</v>
      </c>
      <c r="S782" s="368"/>
      <c r="T782" s="368" t="s">
        <v>61</v>
      </c>
      <c r="U782" s="368" t="s">
        <v>240</v>
      </c>
      <c r="V782" s="377" t="s">
        <v>302</v>
      </c>
    </row>
    <row r="783" spans="1:22" outlineLevel="1">
      <c r="A783" s="377" t="s">
        <v>232</v>
      </c>
      <c r="B783" s="368" t="s">
        <v>1505</v>
      </c>
      <c r="C783" s="378">
        <v>43738</v>
      </c>
      <c r="D783" s="377" t="s">
        <v>1752</v>
      </c>
      <c r="E783" s="369" t="s">
        <v>1753</v>
      </c>
      <c r="F783" s="370">
        <v>77220</v>
      </c>
      <c r="G783" s="371">
        <v>55.26</v>
      </c>
      <c r="H783" s="368">
        <v>67.2</v>
      </c>
      <c r="I783" s="368" t="s">
        <v>10</v>
      </c>
      <c r="J783" s="379">
        <f t="shared" si="36"/>
        <v>67.2</v>
      </c>
      <c r="K783" s="380" t="s">
        <v>1754</v>
      </c>
      <c r="L783" s="381" t="s">
        <v>307</v>
      </c>
      <c r="M783" s="381" t="s">
        <v>259</v>
      </c>
      <c r="N783" s="381"/>
      <c r="O783" s="381"/>
      <c r="P783" s="381" t="s">
        <v>61</v>
      </c>
      <c r="Q783" s="381" t="s">
        <v>240</v>
      </c>
      <c r="R783" s="380" t="s">
        <v>302</v>
      </c>
      <c r="S783" s="368"/>
      <c r="T783" s="368" t="s">
        <v>61</v>
      </c>
      <c r="U783" s="368" t="s">
        <v>240</v>
      </c>
      <c r="V783" s="377" t="s">
        <v>302</v>
      </c>
    </row>
    <row r="784" spans="1:22" outlineLevel="1">
      <c r="A784" s="377" t="s">
        <v>232</v>
      </c>
      <c r="B784" s="368" t="s">
        <v>1505</v>
      </c>
      <c r="C784" s="378">
        <v>43738</v>
      </c>
      <c r="D784" s="377" t="s">
        <v>1755</v>
      </c>
      <c r="E784" s="369" t="s">
        <v>1756</v>
      </c>
      <c r="F784" s="370">
        <v>77220</v>
      </c>
      <c r="G784" s="371">
        <v>74</v>
      </c>
      <c r="H784" s="368">
        <v>90</v>
      </c>
      <c r="I784" s="368" t="s">
        <v>10</v>
      </c>
      <c r="J784" s="379">
        <f t="shared" si="36"/>
        <v>90</v>
      </c>
      <c r="K784" s="380" t="s">
        <v>1754</v>
      </c>
      <c r="L784" s="381" t="s">
        <v>307</v>
      </c>
      <c r="M784" s="381" t="s">
        <v>259</v>
      </c>
      <c r="N784" s="381"/>
      <c r="O784" s="381"/>
      <c r="P784" s="381" t="s">
        <v>61</v>
      </c>
      <c r="Q784" s="381" t="s">
        <v>240</v>
      </c>
      <c r="R784" s="380" t="s">
        <v>302</v>
      </c>
      <c r="S784" s="368"/>
      <c r="T784" s="368" t="s">
        <v>61</v>
      </c>
      <c r="U784" s="368" t="s">
        <v>240</v>
      </c>
      <c r="V784" s="377" t="s">
        <v>302</v>
      </c>
    </row>
    <row r="785" spans="1:22">
      <c r="A785" s="456" t="s">
        <v>301</v>
      </c>
      <c r="B785" s="456"/>
      <c r="C785" s="456"/>
      <c r="D785" s="456"/>
      <c r="E785" s="457"/>
      <c r="F785" s="458"/>
      <c r="G785" s="459">
        <f>SUM(G771:G784)</f>
        <v>725.87000000000012</v>
      </c>
      <c r="H785" s="460">
        <f>SUM(H771:H784)</f>
        <v>878.17000000000007</v>
      </c>
      <c r="I785" s="456"/>
      <c r="J785" s="460">
        <f>SUM(J771:J784)</f>
        <v>896.68000000000006</v>
      </c>
      <c r="K785" s="456"/>
      <c r="L785" s="456"/>
      <c r="M785" s="456"/>
      <c r="N785" s="456"/>
      <c r="O785" s="456"/>
      <c r="P785" s="456"/>
      <c r="Q785" s="456"/>
      <c r="R785" s="456"/>
      <c r="S785" s="368"/>
      <c r="T785" s="368"/>
      <c r="U785" s="368"/>
      <c r="V785" s="368"/>
    </row>
    <row r="786" spans="1:22" outlineLevel="1">
      <c r="A786" s="377" t="s">
        <v>233</v>
      </c>
      <c r="B786" s="368" t="s">
        <v>1504</v>
      </c>
      <c r="C786" s="378">
        <v>43677</v>
      </c>
      <c r="D786" s="377" t="s">
        <v>2138</v>
      </c>
      <c r="E786" s="369" t="s">
        <v>2139</v>
      </c>
      <c r="F786" s="370">
        <v>76765</v>
      </c>
      <c r="G786" s="371">
        <v>1342.62</v>
      </c>
      <c r="H786" s="368">
        <v>1342.62</v>
      </c>
      <c r="I786" s="368" t="s">
        <v>237</v>
      </c>
      <c r="J786" s="379">
        <v>1705.03</v>
      </c>
      <c r="K786" s="380" t="s">
        <v>733</v>
      </c>
      <c r="L786" s="381" t="s">
        <v>299</v>
      </c>
      <c r="M786" s="381" t="s">
        <v>259</v>
      </c>
      <c r="N786" s="381"/>
      <c r="O786" s="381"/>
      <c r="P786" s="381" t="s">
        <v>76</v>
      </c>
      <c r="Q786" s="381" t="s">
        <v>240</v>
      </c>
      <c r="R786" s="380" t="s">
        <v>302</v>
      </c>
      <c r="S786" s="368"/>
      <c r="T786" s="368" t="s">
        <v>76</v>
      </c>
      <c r="U786" s="368" t="s">
        <v>240</v>
      </c>
      <c r="V786" s="377" t="s">
        <v>302</v>
      </c>
    </row>
    <row r="787" spans="1:22" outlineLevel="1">
      <c r="A787" s="377" t="s">
        <v>233</v>
      </c>
      <c r="B787" s="368" t="s">
        <v>1765</v>
      </c>
      <c r="C787" s="378">
        <v>43708</v>
      </c>
      <c r="D787" s="377" t="s">
        <v>2140</v>
      </c>
      <c r="E787" s="369" t="s">
        <v>2141</v>
      </c>
      <c r="F787" s="370">
        <v>77006</v>
      </c>
      <c r="G787" s="371">
        <v>6569.42</v>
      </c>
      <c r="H787" s="368">
        <v>6569.42</v>
      </c>
      <c r="I787" s="368" t="s">
        <v>237</v>
      </c>
      <c r="J787" s="379">
        <v>8026.46</v>
      </c>
      <c r="K787" s="380" t="s">
        <v>733</v>
      </c>
      <c r="L787" s="381" t="s">
        <v>299</v>
      </c>
      <c r="M787" s="381" t="s">
        <v>259</v>
      </c>
      <c r="N787" s="381"/>
      <c r="O787" s="381"/>
      <c r="P787" s="381" t="s">
        <v>76</v>
      </c>
      <c r="Q787" s="381" t="s">
        <v>240</v>
      </c>
      <c r="R787" s="380" t="s">
        <v>302</v>
      </c>
      <c r="S787" s="368"/>
      <c r="T787" s="368" t="s">
        <v>76</v>
      </c>
      <c r="U787" s="368" t="s">
        <v>240</v>
      </c>
      <c r="V787" s="377" t="s">
        <v>302</v>
      </c>
    </row>
    <row r="788" spans="1:22" outlineLevel="1">
      <c r="A788" s="377" t="s">
        <v>233</v>
      </c>
      <c r="B788" s="368" t="s">
        <v>1505</v>
      </c>
      <c r="C788" s="378">
        <v>43738</v>
      </c>
      <c r="D788" s="377" t="s">
        <v>1757</v>
      </c>
      <c r="E788" s="369" t="s">
        <v>1758</v>
      </c>
      <c r="F788" s="370">
        <v>77354</v>
      </c>
      <c r="G788" s="371">
        <v>6320.54</v>
      </c>
      <c r="H788" s="368">
        <v>6320.54</v>
      </c>
      <c r="I788" s="368" t="s">
        <v>237</v>
      </c>
      <c r="J788" s="379">
        <v>7686.9</v>
      </c>
      <c r="K788" s="380" t="s">
        <v>733</v>
      </c>
      <c r="L788" s="381" t="s">
        <v>299</v>
      </c>
      <c r="M788" s="381" t="s">
        <v>259</v>
      </c>
      <c r="N788" s="381"/>
      <c r="O788" s="381"/>
      <c r="P788" s="381" t="s">
        <v>76</v>
      </c>
      <c r="Q788" s="381" t="s">
        <v>240</v>
      </c>
      <c r="R788" s="380" t="s">
        <v>302</v>
      </c>
      <c r="S788" s="368"/>
      <c r="T788" s="368" t="s">
        <v>76</v>
      </c>
      <c r="U788" s="368" t="s">
        <v>240</v>
      </c>
      <c r="V788" s="377" t="s">
        <v>302</v>
      </c>
    </row>
    <row r="789" spans="1:22">
      <c r="A789" s="456" t="s">
        <v>301</v>
      </c>
      <c r="B789" s="456"/>
      <c r="C789" s="456"/>
      <c r="D789" s="456"/>
      <c r="E789" s="457"/>
      <c r="F789" s="458"/>
      <c r="G789" s="459">
        <f>SUM(G786:G788)</f>
        <v>14232.58</v>
      </c>
      <c r="H789" s="460">
        <f>SUM(H786:H788)</f>
        <v>14232.58</v>
      </c>
      <c r="I789" s="456"/>
      <c r="J789" s="460">
        <f>SUM(J786:J788)</f>
        <v>17418.39</v>
      </c>
      <c r="K789" s="456"/>
      <c r="L789" s="456"/>
      <c r="M789" s="456"/>
      <c r="N789" s="456"/>
      <c r="O789" s="456"/>
      <c r="P789" s="456"/>
      <c r="Q789" s="456"/>
      <c r="R789" s="456"/>
      <c r="S789" s="368"/>
      <c r="T789" s="368"/>
      <c r="U789" s="368"/>
      <c r="V789" s="368"/>
    </row>
    <row r="790" spans="1:22" outlineLevel="1">
      <c r="A790" s="377" t="s">
        <v>2142</v>
      </c>
      <c r="B790" s="368" t="s">
        <v>1765</v>
      </c>
      <c r="C790" s="378">
        <v>43706</v>
      </c>
      <c r="D790" s="377" t="s">
        <v>1840</v>
      </c>
      <c r="E790" s="369" t="s">
        <v>2041</v>
      </c>
      <c r="F790" s="370">
        <v>76927</v>
      </c>
      <c r="G790" s="371">
        <v>2.46</v>
      </c>
      <c r="H790" s="368">
        <v>3</v>
      </c>
      <c r="I790" s="368" t="s">
        <v>10</v>
      </c>
      <c r="J790" s="379">
        <f>H790</f>
        <v>3</v>
      </c>
      <c r="K790" s="380" t="s">
        <v>709</v>
      </c>
      <c r="L790" s="381" t="s">
        <v>307</v>
      </c>
      <c r="M790" s="381" t="s">
        <v>259</v>
      </c>
      <c r="N790" s="381"/>
      <c r="O790" s="381"/>
      <c r="P790" s="381" t="s">
        <v>61</v>
      </c>
      <c r="Q790" s="381" t="s">
        <v>240</v>
      </c>
      <c r="R790" s="380" t="s">
        <v>302</v>
      </c>
      <c r="S790" s="368"/>
      <c r="T790" s="368" t="s">
        <v>61</v>
      </c>
      <c r="U790" s="368" t="s">
        <v>240</v>
      </c>
      <c r="V790" s="377" t="s">
        <v>302</v>
      </c>
    </row>
    <row r="791" spans="1:22">
      <c r="A791" s="456" t="s">
        <v>301</v>
      </c>
      <c r="B791" s="456"/>
      <c r="C791" s="456"/>
      <c r="D791" s="456"/>
      <c r="E791" s="457"/>
      <c r="F791" s="458"/>
      <c r="G791" s="459">
        <f>SUM(G790:G790)</f>
        <v>2.46</v>
      </c>
      <c r="H791" s="460">
        <f>SUM(H790:H790)</f>
        <v>3</v>
      </c>
      <c r="I791" s="456"/>
      <c r="J791" s="460">
        <f>SUM(J790:J790)</f>
        <v>3</v>
      </c>
      <c r="K791" s="456"/>
      <c r="L791" s="456"/>
      <c r="M791" s="456"/>
      <c r="N791" s="456"/>
      <c r="O791" s="456"/>
      <c r="P791" s="456"/>
      <c r="Q791" s="456"/>
      <c r="R791" s="456"/>
      <c r="S791" s="368"/>
      <c r="T791" s="368"/>
      <c r="U791" s="368"/>
      <c r="V791" s="368"/>
    </row>
    <row r="792" spans="1:22" outlineLevel="1">
      <c r="A792" s="377" t="s">
        <v>736</v>
      </c>
      <c r="B792" s="368" t="s">
        <v>1504</v>
      </c>
      <c r="C792" s="378">
        <v>43657</v>
      </c>
      <c r="D792" s="377" t="s">
        <v>2143</v>
      </c>
      <c r="E792" s="369" t="s">
        <v>2144</v>
      </c>
      <c r="F792" s="370">
        <v>76652</v>
      </c>
      <c r="G792" s="371">
        <v>20089.080000000002</v>
      </c>
      <c r="H792" s="368">
        <v>25511.7</v>
      </c>
      <c r="I792" s="368" t="s">
        <v>10</v>
      </c>
      <c r="J792" s="379">
        <f t="shared" ref="J792:J798" si="37">H792</f>
        <v>25511.7</v>
      </c>
      <c r="K792" s="380" t="s">
        <v>739</v>
      </c>
      <c r="L792" s="381" t="s">
        <v>307</v>
      </c>
      <c r="M792" s="381" t="s">
        <v>259</v>
      </c>
      <c r="N792" s="381"/>
      <c r="O792" s="381" t="s">
        <v>351</v>
      </c>
      <c r="P792" s="381" t="s">
        <v>61</v>
      </c>
      <c r="Q792" s="381" t="s">
        <v>240</v>
      </c>
      <c r="R792" s="380" t="s">
        <v>302</v>
      </c>
      <c r="S792" s="368" t="s">
        <v>351</v>
      </c>
      <c r="T792" s="368" t="s">
        <v>61</v>
      </c>
      <c r="U792" s="368" t="s">
        <v>240</v>
      </c>
      <c r="V792" s="377" t="s">
        <v>302</v>
      </c>
    </row>
    <row r="793" spans="1:22" outlineLevel="1">
      <c r="A793" s="377" t="s">
        <v>736</v>
      </c>
      <c r="B793" s="368" t="s">
        <v>1765</v>
      </c>
      <c r="C793" s="378">
        <v>43708</v>
      </c>
      <c r="D793" s="377" t="s">
        <v>1766</v>
      </c>
      <c r="E793" s="369" t="s">
        <v>1458</v>
      </c>
      <c r="F793" s="370">
        <v>76983</v>
      </c>
      <c r="G793" s="371">
        <v>-40710.39</v>
      </c>
      <c r="H793" s="368">
        <v>-53096.67</v>
      </c>
      <c r="I793" s="368" t="s">
        <v>10</v>
      </c>
      <c r="J793" s="379">
        <f t="shared" si="37"/>
        <v>-53096.67</v>
      </c>
      <c r="K793" s="380" t="s">
        <v>739</v>
      </c>
      <c r="L793" s="381" t="s">
        <v>307</v>
      </c>
      <c r="M793" s="381" t="s">
        <v>259</v>
      </c>
      <c r="N793" s="381"/>
      <c r="O793" s="381" t="s">
        <v>308</v>
      </c>
      <c r="P793" s="381" t="s">
        <v>61</v>
      </c>
      <c r="Q793" s="381" t="s">
        <v>240</v>
      </c>
      <c r="R793" s="380" t="s">
        <v>302</v>
      </c>
      <c r="S793" s="368" t="s">
        <v>308</v>
      </c>
      <c r="T793" s="368" t="s">
        <v>61</v>
      </c>
      <c r="U793" s="368" t="s">
        <v>240</v>
      </c>
      <c r="V793" s="377" t="s">
        <v>302</v>
      </c>
    </row>
    <row r="794" spans="1:22" outlineLevel="1">
      <c r="A794" s="377" t="s">
        <v>736</v>
      </c>
      <c r="B794" s="368" t="s">
        <v>1505</v>
      </c>
      <c r="C794" s="378">
        <v>43657</v>
      </c>
      <c r="D794" s="377" t="s">
        <v>1520</v>
      </c>
      <c r="E794" s="369" t="s">
        <v>742</v>
      </c>
      <c r="F794" s="370">
        <v>77262</v>
      </c>
      <c r="G794" s="371">
        <v>-10589.27</v>
      </c>
      <c r="H794" s="368">
        <v>-13157.77</v>
      </c>
      <c r="I794" s="368" t="s">
        <v>10</v>
      </c>
      <c r="J794" s="379">
        <f t="shared" si="37"/>
        <v>-13157.77</v>
      </c>
      <c r="K794" s="380" t="s">
        <v>739</v>
      </c>
      <c r="L794" s="381" t="s">
        <v>307</v>
      </c>
      <c r="M794" s="381" t="s">
        <v>259</v>
      </c>
      <c r="N794" s="381"/>
      <c r="O794" s="381" t="s">
        <v>351</v>
      </c>
      <c r="P794" s="381" t="s">
        <v>61</v>
      </c>
      <c r="Q794" s="381" t="s">
        <v>240</v>
      </c>
      <c r="R794" s="380" t="s">
        <v>302</v>
      </c>
      <c r="S794" s="368" t="s">
        <v>351</v>
      </c>
      <c r="T794" s="368" t="s">
        <v>61</v>
      </c>
      <c r="U794" s="368" t="s">
        <v>240</v>
      </c>
      <c r="V794" s="377" t="s">
        <v>302</v>
      </c>
    </row>
    <row r="795" spans="1:22" outlineLevel="1">
      <c r="A795" s="377" t="s">
        <v>736</v>
      </c>
      <c r="B795" s="368" t="s">
        <v>1505</v>
      </c>
      <c r="C795" s="378">
        <v>43725</v>
      </c>
      <c r="D795" s="377" t="s">
        <v>1759</v>
      </c>
      <c r="E795" s="369" t="s">
        <v>1760</v>
      </c>
      <c r="F795" s="370">
        <v>77220</v>
      </c>
      <c r="G795" s="371">
        <v>11117.12</v>
      </c>
      <c r="H795" s="368">
        <v>13520.4</v>
      </c>
      <c r="I795" s="368" t="s">
        <v>10</v>
      </c>
      <c r="J795" s="379">
        <f t="shared" si="37"/>
        <v>13520.4</v>
      </c>
      <c r="K795" s="380" t="s">
        <v>739</v>
      </c>
      <c r="L795" s="381" t="s">
        <v>307</v>
      </c>
      <c r="M795" s="381" t="s">
        <v>259</v>
      </c>
      <c r="N795" s="381"/>
      <c r="O795" s="381" t="s">
        <v>351</v>
      </c>
      <c r="P795" s="381" t="s">
        <v>61</v>
      </c>
      <c r="Q795" s="381" t="s">
        <v>240</v>
      </c>
      <c r="R795" s="380" t="s">
        <v>302</v>
      </c>
      <c r="S795" s="368" t="s">
        <v>351</v>
      </c>
      <c r="T795" s="368" t="s">
        <v>61</v>
      </c>
      <c r="U795" s="368" t="s">
        <v>240</v>
      </c>
      <c r="V795" s="377" t="s">
        <v>302</v>
      </c>
    </row>
    <row r="796" spans="1:22" outlineLevel="1">
      <c r="A796" s="377" t="s">
        <v>736</v>
      </c>
      <c r="B796" s="368" t="s">
        <v>1505</v>
      </c>
      <c r="C796" s="378">
        <v>43725</v>
      </c>
      <c r="D796" s="377" t="s">
        <v>1761</v>
      </c>
      <c r="E796" s="369" t="s">
        <v>1762</v>
      </c>
      <c r="F796" s="370">
        <v>77220</v>
      </c>
      <c r="G796" s="371">
        <v>8288.2900000000009</v>
      </c>
      <c r="H796" s="368">
        <v>10080.040000000001</v>
      </c>
      <c r="I796" s="368" t="s">
        <v>10</v>
      </c>
      <c r="J796" s="379">
        <f t="shared" si="37"/>
        <v>10080.040000000001</v>
      </c>
      <c r="K796" s="380" t="s">
        <v>739</v>
      </c>
      <c r="L796" s="381" t="s">
        <v>307</v>
      </c>
      <c r="M796" s="381" t="s">
        <v>259</v>
      </c>
      <c r="N796" s="381"/>
      <c r="O796" s="381" t="s">
        <v>308</v>
      </c>
      <c r="P796" s="381" t="s">
        <v>61</v>
      </c>
      <c r="Q796" s="381" t="s">
        <v>240</v>
      </c>
      <c r="R796" s="380" t="s">
        <v>302</v>
      </c>
      <c r="S796" s="368" t="s">
        <v>308</v>
      </c>
      <c r="T796" s="368" t="s">
        <v>61</v>
      </c>
      <c r="U796" s="368" t="s">
        <v>240</v>
      </c>
      <c r="V796" s="377" t="s">
        <v>302</v>
      </c>
    </row>
    <row r="797" spans="1:22" outlineLevel="1">
      <c r="A797" s="377" t="s">
        <v>736</v>
      </c>
      <c r="B797" s="368" t="s">
        <v>1505</v>
      </c>
      <c r="C797" s="378">
        <v>43738</v>
      </c>
      <c r="D797" s="377" t="s">
        <v>1506</v>
      </c>
      <c r="E797" s="369" t="s">
        <v>1763</v>
      </c>
      <c r="F797" s="370">
        <v>77224</v>
      </c>
      <c r="G797" s="371">
        <v>-7881.53</v>
      </c>
      <c r="H797" s="368">
        <v>-10279.49</v>
      </c>
      <c r="I797" s="368" t="s">
        <v>10</v>
      </c>
      <c r="J797" s="379">
        <f t="shared" si="37"/>
        <v>-10279.49</v>
      </c>
      <c r="K797" s="380" t="s">
        <v>739</v>
      </c>
      <c r="L797" s="381" t="s">
        <v>307</v>
      </c>
      <c r="M797" s="381" t="s">
        <v>259</v>
      </c>
      <c r="N797" s="381"/>
      <c r="O797" s="381" t="s">
        <v>308</v>
      </c>
      <c r="P797" s="381" t="s">
        <v>61</v>
      </c>
      <c r="Q797" s="381" t="s">
        <v>240</v>
      </c>
      <c r="R797" s="380" t="s">
        <v>302</v>
      </c>
      <c r="S797" s="368" t="s">
        <v>308</v>
      </c>
      <c r="T797" s="368" t="s">
        <v>61</v>
      </c>
      <c r="U797" s="368" t="s">
        <v>240</v>
      </c>
      <c r="V797" s="377" t="s">
        <v>302</v>
      </c>
    </row>
    <row r="798" spans="1:22" outlineLevel="1">
      <c r="A798" s="377" t="s">
        <v>736</v>
      </c>
      <c r="B798" s="368" t="s">
        <v>1505</v>
      </c>
      <c r="C798" s="378">
        <v>43738</v>
      </c>
      <c r="D798" s="377" t="s">
        <v>1523</v>
      </c>
      <c r="E798" s="369" t="s">
        <v>1764</v>
      </c>
      <c r="F798" s="370">
        <v>77263</v>
      </c>
      <c r="G798" s="371">
        <v>-14470.45</v>
      </c>
      <c r="H798" s="368">
        <v>-17980.349999999999</v>
      </c>
      <c r="I798" s="368" t="s">
        <v>10</v>
      </c>
      <c r="J798" s="379">
        <f t="shared" si="37"/>
        <v>-17980.349999999999</v>
      </c>
      <c r="K798" s="380" t="s">
        <v>739</v>
      </c>
      <c r="L798" s="381" t="s">
        <v>307</v>
      </c>
      <c r="M798" s="381" t="s">
        <v>259</v>
      </c>
      <c r="N798" s="381"/>
      <c r="O798" s="381" t="s">
        <v>351</v>
      </c>
      <c r="P798" s="381" t="s">
        <v>61</v>
      </c>
      <c r="Q798" s="381" t="s">
        <v>240</v>
      </c>
      <c r="R798" s="380" t="s">
        <v>302</v>
      </c>
      <c r="S798" s="368" t="s">
        <v>351</v>
      </c>
      <c r="T798" s="368" t="s">
        <v>61</v>
      </c>
      <c r="U798" s="368" t="s">
        <v>240</v>
      </c>
      <c r="V798" s="377" t="s">
        <v>302</v>
      </c>
    </row>
    <row r="799" spans="1:22">
      <c r="A799" s="456" t="s">
        <v>301</v>
      </c>
      <c r="B799" s="456"/>
      <c r="C799" s="456"/>
      <c r="D799" s="456"/>
      <c r="E799" s="457"/>
      <c r="F799" s="458"/>
      <c r="G799" s="459">
        <f>SUM(G792:G798)</f>
        <v>-34157.149999999994</v>
      </c>
      <c r="H799" s="460">
        <f>SUM(H792:H798)</f>
        <v>-45402.139999999992</v>
      </c>
      <c r="I799" s="456"/>
      <c r="J799" s="460">
        <f>SUM(J792:J798)</f>
        <v>-45402.139999999992</v>
      </c>
      <c r="K799" s="456"/>
      <c r="L799" s="456"/>
      <c r="M799" s="456"/>
      <c r="N799" s="456"/>
      <c r="O799" s="456"/>
      <c r="P799" s="456"/>
      <c r="Q799" s="456"/>
      <c r="R799" s="456"/>
      <c r="S799" s="368"/>
      <c r="T799" s="368"/>
      <c r="U799" s="368"/>
      <c r="V799" s="368"/>
    </row>
    <row r="800" spans="1:22">
      <c r="A800" s="368" t="s">
        <v>22</v>
      </c>
      <c r="B800" s="368"/>
      <c r="C800" s="368"/>
      <c r="D800" s="368"/>
      <c r="E800" s="369"/>
      <c r="F800" s="370"/>
      <c r="G800" s="371"/>
      <c r="H800" s="368"/>
      <c r="I800" s="368"/>
      <c r="J800" s="368"/>
      <c r="K800" s="368"/>
      <c r="L800" s="368"/>
      <c r="M800" s="368"/>
      <c r="N800" s="368"/>
      <c r="O800" s="368"/>
      <c r="P800" s="368"/>
      <c r="Q800" s="368"/>
      <c r="R800" s="368"/>
      <c r="S800" s="368"/>
      <c r="T800" s="368"/>
      <c r="U800" s="368"/>
      <c r="V800" s="368"/>
    </row>
    <row r="801" spans="1:22">
      <c r="A801" s="368"/>
      <c r="B801" s="368"/>
      <c r="C801" s="368"/>
      <c r="D801" s="368"/>
      <c r="E801" s="369"/>
      <c r="F801" s="370"/>
      <c r="G801" s="371">
        <f>+G19+G24+G80+G107+G117+G134+G166+G211+G213+G225+G227+G240+G249+G262+G272+G277+G290+G299+G312+G327+G340+G353+G362+G390+G406+G419+G433+G446+G459+G487+G505+G507+G514+G524+G557+G620+G726+G732+G739+G743+G745+G747+G750+G763+G770+G785+G789+G791+G799</f>
        <v>183505.93</v>
      </c>
      <c r="H801" s="388">
        <f>+H19+H24+H80+H107+H117+H134+H166+H211+H213+H225+H227+H240+H249+H262+H272+H277+H290+H299+H312+H327+H340+H353+H362+H390+H406+H419+H433+H446+H459+H487+H505+H507+H514+H524+H557+H620+H726+H732+H739+H743+H745+H747+H750+H763+H770+H785+H789+H791+H799</f>
        <v>249262.93999999992</v>
      </c>
      <c r="I801" s="368"/>
      <c r="J801" s="388">
        <f>+J19+J24+J80+J107+J117+J134+J166+J211+J213+J225+J227+J240+J249+J262+J272+J277+J290+J299+J312+J327+J340+J353+J362+J390+J406+J419+J433+J446+J459+J487+J505+J507+J514+J524+J557+J620+J726+J732+J739+J743+J745+J747+J750+J763+J770+J785+J789+J791+J799</f>
        <v>225617.08</v>
      </c>
      <c r="K801" s="368"/>
      <c r="L801" s="368"/>
      <c r="M801" s="368"/>
      <c r="N801" s="368"/>
      <c r="O801" s="368"/>
      <c r="P801" s="368"/>
      <c r="Q801" s="368"/>
      <c r="R801" s="368"/>
      <c r="S801" s="368"/>
      <c r="T801" s="368"/>
      <c r="U801" s="368"/>
      <c r="V801" s="368"/>
    </row>
    <row r="802" spans="1:22">
      <c r="F802"/>
    </row>
    <row r="803" spans="1:22">
      <c r="F803"/>
    </row>
    <row r="804" spans="1:22">
      <c r="F804"/>
    </row>
    <row r="805" spans="1:22">
      <c r="F805"/>
    </row>
    <row r="806" spans="1:22">
      <c r="F806"/>
    </row>
    <row r="807" spans="1:22">
      <c r="F807"/>
    </row>
    <row r="808" spans="1:22">
      <c r="F808"/>
    </row>
    <row r="809" spans="1:22">
      <c r="F809"/>
    </row>
    <row r="810" spans="1:22">
      <c r="F810"/>
    </row>
    <row r="811" spans="1:22">
      <c r="F811"/>
    </row>
    <row r="812" spans="1:22">
      <c r="F812"/>
    </row>
    <row r="813" spans="1:22">
      <c r="F813"/>
    </row>
    <row r="814" spans="1:22">
      <c r="F814"/>
    </row>
    <row r="815" spans="1:22">
      <c r="F815"/>
    </row>
    <row r="816" spans="1:22">
      <c r="F816"/>
    </row>
    <row r="817" spans="6:6">
      <c r="F817"/>
    </row>
    <row r="818" spans="6:6">
      <c r="F818"/>
    </row>
    <row r="819" spans="6:6">
      <c r="F819"/>
    </row>
    <row r="820" spans="6:6">
      <c r="F820"/>
    </row>
    <row r="821" spans="6:6">
      <c r="F821"/>
    </row>
    <row r="822" spans="6:6">
      <c r="F822"/>
    </row>
    <row r="823" spans="6:6">
      <c r="F823"/>
    </row>
    <row r="824" spans="6:6">
      <c r="F824"/>
    </row>
    <row r="825" spans="6:6">
      <c r="F825"/>
    </row>
    <row r="826" spans="6:6">
      <c r="F826"/>
    </row>
    <row r="827" spans="6:6">
      <c r="F827"/>
    </row>
    <row r="828" spans="6:6">
      <c r="F828"/>
    </row>
    <row r="829" spans="6:6">
      <c r="F829"/>
    </row>
    <row r="830" spans="6:6">
      <c r="F830"/>
    </row>
    <row r="831" spans="6:6">
      <c r="F831"/>
    </row>
    <row r="832" spans="6:6">
      <c r="F832"/>
    </row>
    <row r="833" spans="6:6">
      <c r="F833"/>
    </row>
    <row r="834" spans="6:6">
      <c r="F834"/>
    </row>
    <row r="835" spans="6:6">
      <c r="F835"/>
    </row>
    <row r="836" spans="6:6">
      <c r="F836"/>
    </row>
    <row r="837" spans="6:6">
      <c r="F837"/>
    </row>
    <row r="838" spans="6:6">
      <c r="F838"/>
    </row>
    <row r="839" spans="6:6">
      <c r="F839"/>
    </row>
    <row r="840" spans="6:6">
      <c r="F840"/>
    </row>
    <row r="841" spans="6:6">
      <c r="F841"/>
    </row>
    <row r="842" spans="6:6">
      <c r="F842"/>
    </row>
    <row r="843" spans="6:6">
      <c r="F843"/>
    </row>
    <row r="844" spans="6:6">
      <c r="F844"/>
    </row>
    <row r="845" spans="6:6">
      <c r="F845"/>
    </row>
    <row r="846" spans="6:6">
      <c r="F846"/>
    </row>
    <row r="847" spans="6:6">
      <c r="F847"/>
    </row>
    <row r="848" spans="6:6">
      <c r="F848"/>
    </row>
    <row r="849" spans="6:6">
      <c r="F849"/>
    </row>
    <row r="850" spans="6:6">
      <c r="F850"/>
    </row>
    <row r="851" spans="6:6">
      <c r="F851"/>
    </row>
    <row r="852" spans="6:6">
      <c r="F852"/>
    </row>
    <row r="853" spans="6:6">
      <c r="F853"/>
    </row>
    <row r="854" spans="6:6">
      <c r="F854"/>
    </row>
    <row r="855" spans="6:6">
      <c r="F855"/>
    </row>
    <row r="856" spans="6:6">
      <c r="F856"/>
    </row>
    <row r="857" spans="6:6">
      <c r="F857"/>
    </row>
    <row r="858" spans="6:6">
      <c r="F858"/>
    </row>
    <row r="859" spans="6:6">
      <c r="F859"/>
    </row>
    <row r="860" spans="6:6">
      <c r="F860"/>
    </row>
    <row r="861" spans="6:6">
      <c r="F861"/>
    </row>
    <row r="862" spans="6:6">
      <c r="F862"/>
    </row>
    <row r="863" spans="6:6">
      <c r="F863"/>
    </row>
    <row r="864" spans="6:6">
      <c r="F864"/>
    </row>
    <row r="865" spans="6:6">
      <c r="F865"/>
    </row>
    <row r="866" spans="6:6">
      <c r="F866"/>
    </row>
    <row r="867" spans="6:6">
      <c r="F867"/>
    </row>
    <row r="868" spans="6:6">
      <c r="F868"/>
    </row>
    <row r="869" spans="6:6">
      <c r="F869"/>
    </row>
    <row r="870" spans="6:6">
      <c r="F870"/>
    </row>
    <row r="871" spans="6:6">
      <c r="F871"/>
    </row>
    <row r="872" spans="6:6">
      <c r="F872"/>
    </row>
    <row r="873" spans="6:6">
      <c r="F873"/>
    </row>
    <row r="874" spans="6:6">
      <c r="F874"/>
    </row>
    <row r="875" spans="6:6">
      <c r="F875"/>
    </row>
    <row r="876" spans="6:6">
      <c r="F876"/>
    </row>
    <row r="877" spans="6:6">
      <c r="F877"/>
    </row>
    <row r="878" spans="6:6">
      <c r="F878"/>
    </row>
    <row r="879" spans="6:6">
      <c r="F879"/>
    </row>
    <row r="880" spans="6:6">
      <c r="F880"/>
    </row>
    <row r="881" spans="6:6">
      <c r="F881"/>
    </row>
    <row r="882" spans="6:6">
      <c r="F882"/>
    </row>
    <row r="883" spans="6:6">
      <c r="F883"/>
    </row>
    <row r="884" spans="6:6">
      <c r="F884"/>
    </row>
    <row r="885" spans="6:6">
      <c r="F885"/>
    </row>
    <row r="886" spans="6:6">
      <c r="F886"/>
    </row>
    <row r="887" spans="6:6">
      <c r="F887"/>
    </row>
    <row r="888" spans="6:6">
      <c r="F888"/>
    </row>
    <row r="889" spans="6:6">
      <c r="F889"/>
    </row>
    <row r="890" spans="6:6">
      <c r="F890"/>
    </row>
    <row r="891" spans="6:6">
      <c r="F891"/>
    </row>
    <row r="892" spans="6:6">
      <c r="F892"/>
    </row>
    <row r="893" spans="6:6">
      <c r="F893"/>
    </row>
    <row r="894" spans="6:6">
      <c r="F894"/>
    </row>
    <row r="895" spans="6:6">
      <c r="F895"/>
    </row>
    <row r="896" spans="6:6">
      <c r="F896"/>
    </row>
    <row r="897" spans="6:6">
      <c r="F897"/>
    </row>
    <row r="898" spans="6:6">
      <c r="F898"/>
    </row>
    <row r="899" spans="6:6" outlineLevel="1">
      <c r="F899"/>
    </row>
    <row r="900" spans="6:6" outlineLevel="1">
      <c r="F900"/>
    </row>
    <row r="901" spans="6:6" outlineLevel="1">
      <c r="F901"/>
    </row>
    <row r="902" spans="6:6" outlineLevel="1">
      <c r="F902"/>
    </row>
    <row r="903" spans="6:6" outlineLevel="1">
      <c r="F903"/>
    </row>
    <row r="904" spans="6:6" outlineLevel="1">
      <c r="F904"/>
    </row>
    <row r="905" spans="6:6" outlineLevel="1">
      <c r="F905"/>
    </row>
    <row r="906" spans="6:6" outlineLevel="1">
      <c r="F906"/>
    </row>
    <row r="907" spans="6:6" outlineLevel="1">
      <c r="F907"/>
    </row>
    <row r="908" spans="6:6" outlineLevel="1">
      <c r="F908"/>
    </row>
    <row r="909" spans="6:6" outlineLevel="1">
      <c r="F909"/>
    </row>
    <row r="910" spans="6:6" outlineLevel="1">
      <c r="F910"/>
    </row>
    <row r="911" spans="6:6" outlineLevel="1">
      <c r="F911"/>
    </row>
    <row r="912" spans="6:6" outlineLevel="1">
      <c r="F912"/>
    </row>
    <row r="913" spans="6:6" outlineLevel="1">
      <c r="F913"/>
    </row>
    <row r="914" spans="6:6" outlineLevel="1">
      <c r="F914"/>
    </row>
    <row r="915" spans="6:6" outlineLevel="1">
      <c r="F915"/>
    </row>
    <row r="916" spans="6:6" outlineLevel="1">
      <c r="F916"/>
    </row>
    <row r="917" spans="6:6" outlineLevel="1">
      <c r="F917"/>
    </row>
    <row r="918" spans="6:6" outlineLevel="1">
      <c r="F918"/>
    </row>
    <row r="919" spans="6:6" outlineLevel="1">
      <c r="F919"/>
    </row>
    <row r="920" spans="6:6" outlineLevel="1">
      <c r="F920"/>
    </row>
    <row r="921" spans="6:6" outlineLevel="1">
      <c r="F921"/>
    </row>
    <row r="922" spans="6:6" outlineLevel="1">
      <c r="F922"/>
    </row>
    <row r="923" spans="6:6" outlineLevel="1">
      <c r="F923"/>
    </row>
    <row r="924" spans="6:6" outlineLevel="1">
      <c r="F924"/>
    </row>
    <row r="925" spans="6:6" outlineLevel="1">
      <c r="F925"/>
    </row>
    <row r="926" spans="6:6" outlineLevel="1">
      <c r="F926"/>
    </row>
    <row r="927" spans="6:6" outlineLevel="1">
      <c r="F927"/>
    </row>
    <row r="928" spans="6:6" outlineLevel="1">
      <c r="F928"/>
    </row>
    <row r="929" spans="6:6" outlineLevel="1">
      <c r="F929"/>
    </row>
    <row r="930" spans="6:6" outlineLevel="1">
      <c r="F930"/>
    </row>
    <row r="931" spans="6:6" outlineLevel="1">
      <c r="F931"/>
    </row>
    <row r="932" spans="6:6" outlineLevel="1">
      <c r="F932"/>
    </row>
    <row r="933" spans="6:6" outlineLevel="1">
      <c r="F933"/>
    </row>
    <row r="934" spans="6:6" outlineLevel="1">
      <c r="F934"/>
    </row>
    <row r="935" spans="6:6" outlineLevel="1">
      <c r="F935"/>
    </row>
    <row r="936" spans="6:6" outlineLevel="1">
      <c r="F936"/>
    </row>
    <row r="937" spans="6:6" outlineLevel="1">
      <c r="F937"/>
    </row>
    <row r="938" spans="6:6" outlineLevel="1">
      <c r="F938"/>
    </row>
    <row r="939" spans="6:6">
      <c r="F939"/>
    </row>
    <row r="940" spans="6:6" outlineLevel="1">
      <c r="F940"/>
    </row>
    <row r="941" spans="6:6" outlineLevel="1">
      <c r="F941"/>
    </row>
    <row r="942" spans="6:6" outlineLevel="1">
      <c r="F942"/>
    </row>
    <row r="943" spans="6:6" outlineLevel="1">
      <c r="F943"/>
    </row>
    <row r="944" spans="6:6" outlineLevel="1">
      <c r="F944"/>
    </row>
    <row r="945" spans="6:6" outlineLevel="1">
      <c r="F945"/>
    </row>
    <row r="946" spans="6:6" outlineLevel="1">
      <c r="F946"/>
    </row>
    <row r="947" spans="6:6" outlineLevel="1">
      <c r="F947"/>
    </row>
    <row r="948" spans="6:6" outlineLevel="1">
      <c r="F948"/>
    </row>
    <row r="949" spans="6:6" outlineLevel="1">
      <c r="F949"/>
    </row>
    <row r="950" spans="6:6" outlineLevel="1">
      <c r="F950"/>
    </row>
    <row r="951" spans="6:6" outlineLevel="1">
      <c r="F951"/>
    </row>
    <row r="952" spans="6:6" outlineLevel="1">
      <c r="F952"/>
    </row>
    <row r="953" spans="6:6" outlineLevel="1">
      <c r="F953"/>
    </row>
    <row r="954" spans="6:6" outlineLevel="1">
      <c r="F954"/>
    </row>
    <row r="955" spans="6:6" outlineLevel="1">
      <c r="F955"/>
    </row>
    <row r="956" spans="6:6" outlineLevel="1">
      <c r="F956"/>
    </row>
    <row r="957" spans="6:6" outlineLevel="1">
      <c r="F957"/>
    </row>
    <row r="958" spans="6:6" outlineLevel="1">
      <c r="F958"/>
    </row>
    <row r="959" spans="6:6" outlineLevel="1">
      <c r="F959"/>
    </row>
    <row r="960" spans="6:6" outlineLevel="1">
      <c r="F960"/>
    </row>
    <row r="961" spans="6:6" outlineLevel="1">
      <c r="F961"/>
    </row>
    <row r="962" spans="6:6" outlineLevel="1">
      <c r="F962"/>
    </row>
    <row r="963" spans="6:6" outlineLevel="1">
      <c r="F963"/>
    </row>
    <row r="964" spans="6:6" outlineLevel="1">
      <c r="F964"/>
    </row>
    <row r="965" spans="6:6" outlineLevel="1">
      <c r="F965"/>
    </row>
    <row r="966" spans="6:6" outlineLevel="1">
      <c r="F966"/>
    </row>
    <row r="967" spans="6:6" outlineLevel="1">
      <c r="F967"/>
    </row>
    <row r="968" spans="6:6" outlineLevel="1">
      <c r="F968"/>
    </row>
    <row r="969" spans="6:6" outlineLevel="1">
      <c r="F969"/>
    </row>
    <row r="970" spans="6:6" outlineLevel="1">
      <c r="F970"/>
    </row>
    <row r="971" spans="6:6" outlineLevel="1">
      <c r="F971"/>
    </row>
    <row r="972" spans="6:6" outlineLevel="1">
      <c r="F972"/>
    </row>
    <row r="973" spans="6:6" outlineLevel="1">
      <c r="F973"/>
    </row>
    <row r="974" spans="6:6" outlineLevel="1">
      <c r="F974"/>
    </row>
    <row r="975" spans="6:6" outlineLevel="1">
      <c r="F975"/>
    </row>
    <row r="976" spans="6:6" outlineLevel="1">
      <c r="F976"/>
    </row>
    <row r="977" spans="6:6" outlineLevel="1">
      <c r="F977"/>
    </row>
    <row r="978" spans="6:6" outlineLevel="1">
      <c r="F978"/>
    </row>
    <row r="979" spans="6:6" outlineLevel="1">
      <c r="F979"/>
    </row>
    <row r="980" spans="6:6" outlineLevel="1">
      <c r="F980"/>
    </row>
    <row r="981" spans="6:6" outlineLevel="1">
      <c r="F981"/>
    </row>
    <row r="982" spans="6:6" outlineLevel="1">
      <c r="F982"/>
    </row>
    <row r="983" spans="6:6" outlineLevel="1">
      <c r="F983"/>
    </row>
    <row r="984" spans="6:6" outlineLevel="1">
      <c r="F984"/>
    </row>
    <row r="985" spans="6:6" outlineLevel="1">
      <c r="F985"/>
    </row>
    <row r="986" spans="6:6" outlineLevel="1">
      <c r="F986"/>
    </row>
    <row r="987" spans="6:6" outlineLevel="1">
      <c r="F987"/>
    </row>
    <row r="988" spans="6:6" outlineLevel="1">
      <c r="F988"/>
    </row>
    <row r="989" spans="6:6" outlineLevel="1">
      <c r="F989"/>
    </row>
    <row r="990" spans="6:6" outlineLevel="1">
      <c r="F990"/>
    </row>
    <row r="991" spans="6:6" outlineLevel="1">
      <c r="F991"/>
    </row>
    <row r="992" spans="6:6" outlineLevel="1">
      <c r="F992"/>
    </row>
    <row r="993" spans="6:6" outlineLevel="1">
      <c r="F993"/>
    </row>
    <row r="994" spans="6:6" outlineLevel="1">
      <c r="F994"/>
    </row>
    <row r="995" spans="6:6" outlineLevel="1">
      <c r="F995"/>
    </row>
    <row r="996" spans="6:6" outlineLevel="1">
      <c r="F996"/>
    </row>
    <row r="997" spans="6:6" outlineLevel="1">
      <c r="F997"/>
    </row>
    <row r="998" spans="6:6" outlineLevel="1">
      <c r="F998"/>
    </row>
    <row r="999" spans="6:6" outlineLevel="1">
      <c r="F999"/>
    </row>
    <row r="1000" spans="6:6" outlineLevel="1">
      <c r="F1000"/>
    </row>
    <row r="1001" spans="6:6" outlineLevel="1">
      <c r="F1001"/>
    </row>
    <row r="1002" spans="6:6" outlineLevel="1">
      <c r="F1002"/>
    </row>
    <row r="1003" spans="6:6" outlineLevel="1">
      <c r="F1003"/>
    </row>
    <row r="1004" spans="6:6" outlineLevel="1">
      <c r="F1004"/>
    </row>
    <row r="1005" spans="6:6" outlineLevel="1">
      <c r="F1005"/>
    </row>
    <row r="1006" spans="6:6" outlineLevel="1">
      <c r="F1006"/>
    </row>
    <row r="1007" spans="6:6" outlineLevel="1">
      <c r="F1007"/>
    </row>
    <row r="1008" spans="6:6" outlineLevel="1">
      <c r="F1008"/>
    </row>
    <row r="1009" spans="6:6" outlineLevel="1">
      <c r="F1009"/>
    </row>
    <row r="1010" spans="6:6" outlineLevel="1">
      <c r="F1010"/>
    </row>
    <row r="1011" spans="6:6" outlineLevel="1">
      <c r="F1011"/>
    </row>
    <row r="1012" spans="6:6" outlineLevel="1">
      <c r="F1012"/>
    </row>
    <row r="1013" spans="6:6" outlineLevel="1">
      <c r="F1013"/>
    </row>
    <row r="1014" spans="6:6" outlineLevel="1">
      <c r="F1014"/>
    </row>
    <row r="1015" spans="6:6" outlineLevel="1">
      <c r="F1015"/>
    </row>
    <row r="1016" spans="6:6" outlineLevel="1">
      <c r="F1016"/>
    </row>
    <row r="1017" spans="6:6" outlineLevel="1">
      <c r="F1017"/>
    </row>
    <row r="1018" spans="6:6" outlineLevel="1">
      <c r="F1018"/>
    </row>
    <row r="1019" spans="6:6" outlineLevel="1">
      <c r="F1019"/>
    </row>
    <row r="1020" spans="6:6" outlineLevel="1">
      <c r="F1020"/>
    </row>
    <row r="1021" spans="6:6" outlineLevel="1">
      <c r="F1021"/>
    </row>
    <row r="1022" spans="6:6" outlineLevel="1">
      <c r="F1022"/>
    </row>
    <row r="1023" spans="6:6" outlineLevel="1">
      <c r="F1023"/>
    </row>
    <row r="1024" spans="6:6" outlineLevel="1">
      <c r="F1024"/>
    </row>
    <row r="1025" spans="6:6" outlineLevel="1">
      <c r="F1025"/>
    </row>
    <row r="1026" spans="6:6" outlineLevel="1">
      <c r="F1026"/>
    </row>
    <row r="1027" spans="6:6" outlineLevel="1">
      <c r="F1027"/>
    </row>
    <row r="1028" spans="6:6" outlineLevel="1">
      <c r="F1028"/>
    </row>
    <row r="1029" spans="6:6" outlineLevel="1">
      <c r="F1029"/>
    </row>
    <row r="1030" spans="6:6" outlineLevel="1">
      <c r="F1030"/>
    </row>
    <row r="1031" spans="6:6" outlineLevel="1">
      <c r="F1031"/>
    </row>
    <row r="1032" spans="6:6" outlineLevel="1">
      <c r="F1032"/>
    </row>
    <row r="1033" spans="6:6" outlineLevel="1">
      <c r="F1033"/>
    </row>
    <row r="1034" spans="6:6" outlineLevel="1">
      <c r="F1034"/>
    </row>
    <row r="1035" spans="6:6" outlineLevel="1">
      <c r="F1035"/>
    </row>
    <row r="1036" spans="6:6">
      <c r="F1036"/>
    </row>
    <row r="1037" spans="6:6" outlineLevel="1">
      <c r="F1037"/>
    </row>
    <row r="1038" spans="6:6" outlineLevel="1">
      <c r="F1038"/>
    </row>
    <row r="1039" spans="6:6" outlineLevel="1">
      <c r="F1039"/>
    </row>
    <row r="1040" spans="6:6" outlineLevel="1">
      <c r="F1040"/>
    </row>
    <row r="1041" spans="6:6" outlineLevel="1">
      <c r="F1041"/>
    </row>
    <row r="1042" spans="6:6" outlineLevel="1">
      <c r="F1042"/>
    </row>
    <row r="1043" spans="6:6" outlineLevel="1">
      <c r="F1043"/>
    </row>
    <row r="1044" spans="6:6" outlineLevel="1">
      <c r="F1044"/>
    </row>
    <row r="1045" spans="6:6" outlineLevel="1">
      <c r="F1045"/>
    </row>
    <row r="1046" spans="6:6" outlineLevel="1">
      <c r="F1046"/>
    </row>
    <row r="1047" spans="6:6" outlineLevel="1">
      <c r="F1047"/>
    </row>
    <row r="1048" spans="6:6" outlineLevel="1">
      <c r="F1048"/>
    </row>
    <row r="1049" spans="6:6" outlineLevel="1">
      <c r="F1049"/>
    </row>
    <row r="1050" spans="6:6" outlineLevel="1">
      <c r="F1050"/>
    </row>
    <row r="1051" spans="6:6" outlineLevel="1">
      <c r="F1051"/>
    </row>
    <row r="1052" spans="6:6" outlineLevel="1">
      <c r="F1052"/>
    </row>
    <row r="1053" spans="6:6" outlineLevel="1">
      <c r="F1053"/>
    </row>
    <row r="1054" spans="6:6" outlineLevel="1">
      <c r="F1054"/>
    </row>
    <row r="1055" spans="6:6" outlineLevel="1">
      <c r="F1055"/>
    </row>
    <row r="1056" spans="6:6" outlineLevel="1">
      <c r="F1056"/>
    </row>
    <row r="1057" spans="6:6" outlineLevel="1">
      <c r="F1057"/>
    </row>
    <row r="1058" spans="6:6" outlineLevel="1">
      <c r="F1058"/>
    </row>
    <row r="1059" spans="6:6" outlineLevel="1">
      <c r="F1059"/>
    </row>
    <row r="1060" spans="6:6" outlineLevel="1">
      <c r="F1060"/>
    </row>
    <row r="1061" spans="6:6" outlineLevel="1">
      <c r="F1061"/>
    </row>
    <row r="1062" spans="6:6" outlineLevel="1">
      <c r="F1062"/>
    </row>
    <row r="1063" spans="6:6" outlineLevel="1">
      <c r="F1063"/>
    </row>
    <row r="1064" spans="6:6" outlineLevel="1">
      <c r="F1064"/>
    </row>
    <row r="1065" spans="6:6" outlineLevel="1">
      <c r="F1065"/>
    </row>
    <row r="1066" spans="6:6" outlineLevel="1">
      <c r="F1066"/>
    </row>
    <row r="1067" spans="6:6" outlineLevel="1">
      <c r="F1067"/>
    </row>
    <row r="1068" spans="6:6" outlineLevel="1">
      <c r="F1068"/>
    </row>
    <row r="1069" spans="6:6" outlineLevel="1">
      <c r="F1069"/>
    </row>
    <row r="1070" spans="6:6" outlineLevel="1">
      <c r="F1070"/>
    </row>
    <row r="1071" spans="6:6" outlineLevel="1">
      <c r="F1071"/>
    </row>
    <row r="1072" spans="6:6" outlineLevel="1">
      <c r="F1072"/>
    </row>
    <row r="1073" spans="6:6" outlineLevel="1">
      <c r="F1073"/>
    </row>
    <row r="1074" spans="6:6" outlineLevel="1">
      <c r="F1074"/>
    </row>
    <row r="1075" spans="6:6" outlineLevel="1">
      <c r="F1075"/>
    </row>
    <row r="1076" spans="6:6" outlineLevel="1">
      <c r="F1076"/>
    </row>
    <row r="1077" spans="6:6" outlineLevel="1">
      <c r="F1077"/>
    </row>
    <row r="1078" spans="6:6" outlineLevel="1">
      <c r="F1078"/>
    </row>
    <row r="1079" spans="6:6" outlineLevel="1">
      <c r="F1079"/>
    </row>
    <row r="1080" spans="6:6" outlineLevel="1">
      <c r="F1080"/>
    </row>
    <row r="1081" spans="6:6" outlineLevel="1">
      <c r="F1081"/>
    </row>
    <row r="1082" spans="6:6" outlineLevel="1">
      <c r="F1082"/>
    </row>
    <row r="1083" spans="6:6" outlineLevel="1">
      <c r="F1083"/>
    </row>
    <row r="1084" spans="6:6" outlineLevel="1">
      <c r="F1084"/>
    </row>
    <row r="1085" spans="6:6" outlineLevel="1">
      <c r="F1085"/>
    </row>
    <row r="1086" spans="6:6" outlineLevel="1">
      <c r="F1086"/>
    </row>
    <row r="1087" spans="6:6" outlineLevel="1">
      <c r="F1087"/>
    </row>
    <row r="1088" spans="6:6" outlineLevel="1">
      <c r="F1088"/>
    </row>
    <row r="1089" spans="6:6" outlineLevel="1">
      <c r="F1089"/>
    </row>
    <row r="1090" spans="6:6" outlineLevel="1">
      <c r="F1090"/>
    </row>
    <row r="1091" spans="6:6" outlineLevel="1">
      <c r="F1091"/>
    </row>
    <row r="1092" spans="6:6" outlineLevel="1">
      <c r="F1092"/>
    </row>
    <row r="1093" spans="6:6" outlineLevel="1">
      <c r="F1093"/>
    </row>
    <row r="1094" spans="6:6" outlineLevel="1">
      <c r="F1094"/>
    </row>
    <row r="1095" spans="6:6" outlineLevel="1">
      <c r="F1095"/>
    </row>
    <row r="1096" spans="6:6" outlineLevel="1">
      <c r="F1096"/>
    </row>
    <row r="1097" spans="6:6" outlineLevel="1">
      <c r="F1097"/>
    </row>
    <row r="1098" spans="6:6" outlineLevel="1">
      <c r="F1098"/>
    </row>
    <row r="1099" spans="6:6" outlineLevel="1">
      <c r="F1099"/>
    </row>
    <row r="1100" spans="6:6" outlineLevel="1">
      <c r="F1100"/>
    </row>
    <row r="1101" spans="6:6" outlineLevel="1">
      <c r="F1101"/>
    </row>
    <row r="1102" spans="6:6" outlineLevel="1">
      <c r="F1102"/>
    </row>
    <row r="1103" spans="6:6" outlineLevel="1">
      <c r="F1103"/>
    </row>
    <row r="1104" spans="6:6" outlineLevel="1">
      <c r="F1104"/>
    </row>
    <row r="1105" spans="6:6" outlineLevel="1">
      <c r="F1105"/>
    </row>
    <row r="1106" spans="6:6" outlineLevel="1">
      <c r="F1106"/>
    </row>
    <row r="1107" spans="6:6" outlineLevel="1">
      <c r="F1107"/>
    </row>
    <row r="1108" spans="6:6" outlineLevel="1">
      <c r="F1108"/>
    </row>
    <row r="1109" spans="6:6" outlineLevel="1">
      <c r="F1109"/>
    </row>
    <row r="1110" spans="6:6" outlineLevel="1">
      <c r="F1110"/>
    </row>
    <row r="1111" spans="6:6" outlineLevel="1">
      <c r="F1111"/>
    </row>
    <row r="1112" spans="6:6" outlineLevel="1">
      <c r="F1112"/>
    </row>
    <row r="1113" spans="6:6" outlineLevel="1">
      <c r="F1113"/>
    </row>
    <row r="1114" spans="6:6" outlineLevel="1">
      <c r="F1114"/>
    </row>
    <row r="1115" spans="6:6" outlineLevel="1">
      <c r="F1115"/>
    </row>
    <row r="1116" spans="6:6" outlineLevel="1">
      <c r="F1116"/>
    </row>
    <row r="1117" spans="6:6" outlineLevel="1">
      <c r="F1117"/>
    </row>
    <row r="1118" spans="6:6" outlineLevel="1">
      <c r="F1118"/>
    </row>
    <row r="1119" spans="6:6" outlineLevel="1">
      <c r="F1119"/>
    </row>
    <row r="1120" spans="6:6" outlineLevel="1">
      <c r="F1120"/>
    </row>
    <row r="1121" spans="6:6" outlineLevel="1">
      <c r="F1121"/>
    </row>
    <row r="1122" spans="6:6" outlineLevel="1">
      <c r="F1122"/>
    </row>
    <row r="1123" spans="6:6" outlineLevel="1">
      <c r="F1123"/>
    </row>
    <row r="1124" spans="6:6" outlineLevel="1">
      <c r="F1124"/>
    </row>
    <row r="1125" spans="6:6" outlineLevel="1">
      <c r="F1125"/>
    </row>
    <row r="1126" spans="6:6" outlineLevel="1">
      <c r="F1126"/>
    </row>
    <row r="1127" spans="6:6" outlineLevel="1">
      <c r="F1127"/>
    </row>
    <row r="1128" spans="6:6" outlineLevel="1">
      <c r="F1128"/>
    </row>
    <row r="1129" spans="6:6" outlineLevel="1">
      <c r="F1129"/>
    </row>
    <row r="1130" spans="6:6" outlineLevel="1">
      <c r="F1130"/>
    </row>
    <row r="1131" spans="6:6" outlineLevel="1">
      <c r="F1131"/>
    </row>
    <row r="1132" spans="6:6" outlineLevel="1">
      <c r="F1132"/>
    </row>
    <row r="1133" spans="6:6" outlineLevel="1">
      <c r="F1133"/>
    </row>
    <row r="1134" spans="6:6" outlineLevel="1">
      <c r="F1134"/>
    </row>
    <row r="1135" spans="6:6" outlineLevel="1">
      <c r="F1135"/>
    </row>
    <row r="1136" spans="6:6">
      <c r="F1136"/>
    </row>
    <row r="1137" spans="6:6" outlineLevel="1">
      <c r="F1137"/>
    </row>
    <row r="1138" spans="6:6" outlineLevel="1">
      <c r="F1138"/>
    </row>
    <row r="1139" spans="6:6" outlineLevel="1">
      <c r="F1139"/>
    </row>
    <row r="1140" spans="6:6" outlineLevel="1">
      <c r="F1140"/>
    </row>
    <row r="1141" spans="6:6" outlineLevel="1">
      <c r="F1141"/>
    </row>
    <row r="1142" spans="6:6" outlineLevel="1">
      <c r="F1142"/>
    </row>
    <row r="1143" spans="6:6" outlineLevel="1">
      <c r="F1143"/>
    </row>
    <row r="1144" spans="6:6" outlineLevel="1">
      <c r="F1144"/>
    </row>
    <row r="1145" spans="6:6" outlineLevel="1">
      <c r="F1145"/>
    </row>
    <row r="1146" spans="6:6" outlineLevel="1">
      <c r="F1146"/>
    </row>
    <row r="1147" spans="6:6" outlineLevel="1">
      <c r="F1147"/>
    </row>
    <row r="1148" spans="6:6" outlineLevel="1">
      <c r="F1148"/>
    </row>
    <row r="1149" spans="6:6" outlineLevel="1">
      <c r="F1149"/>
    </row>
    <row r="1150" spans="6:6" outlineLevel="1">
      <c r="F1150"/>
    </row>
    <row r="1151" spans="6:6" outlineLevel="1">
      <c r="F1151"/>
    </row>
    <row r="1152" spans="6:6" outlineLevel="1">
      <c r="F1152"/>
    </row>
    <row r="1153" spans="6:6" outlineLevel="1">
      <c r="F1153"/>
    </row>
    <row r="1154" spans="6:6" outlineLevel="1">
      <c r="F1154"/>
    </row>
    <row r="1155" spans="6:6" outlineLevel="1">
      <c r="F1155"/>
    </row>
    <row r="1156" spans="6:6" outlineLevel="1">
      <c r="F1156"/>
    </row>
    <row r="1157" spans="6:6" outlineLevel="1">
      <c r="F1157"/>
    </row>
    <row r="1158" spans="6:6" outlineLevel="1">
      <c r="F1158"/>
    </row>
    <row r="1159" spans="6:6" outlineLevel="1">
      <c r="F1159"/>
    </row>
    <row r="1160" spans="6:6" outlineLevel="1">
      <c r="F1160"/>
    </row>
    <row r="1161" spans="6:6" outlineLevel="1">
      <c r="F1161"/>
    </row>
    <row r="1162" spans="6:6" outlineLevel="1">
      <c r="F1162"/>
    </row>
    <row r="1163" spans="6:6" outlineLevel="1">
      <c r="F1163"/>
    </row>
    <row r="1164" spans="6:6" outlineLevel="1">
      <c r="F1164"/>
    </row>
    <row r="1165" spans="6:6" outlineLevel="1">
      <c r="F1165"/>
    </row>
    <row r="1166" spans="6:6" outlineLevel="1">
      <c r="F1166"/>
    </row>
    <row r="1167" spans="6:6" outlineLevel="1">
      <c r="F1167"/>
    </row>
    <row r="1168" spans="6:6" outlineLevel="1">
      <c r="F1168"/>
    </row>
    <row r="1169" spans="6:6" outlineLevel="1">
      <c r="F1169"/>
    </row>
    <row r="1170" spans="6:6" outlineLevel="1">
      <c r="F1170"/>
    </row>
    <row r="1171" spans="6:6" outlineLevel="1">
      <c r="F1171"/>
    </row>
    <row r="1172" spans="6:6" outlineLevel="1">
      <c r="F1172"/>
    </row>
    <row r="1173" spans="6:6" outlineLevel="1">
      <c r="F1173"/>
    </row>
    <row r="1174" spans="6:6" outlineLevel="1">
      <c r="F1174"/>
    </row>
    <row r="1175" spans="6:6" outlineLevel="1">
      <c r="F1175"/>
    </row>
    <row r="1176" spans="6:6" outlineLevel="1">
      <c r="F1176"/>
    </row>
    <row r="1177" spans="6:6" outlineLevel="1">
      <c r="F1177"/>
    </row>
    <row r="1178" spans="6:6" outlineLevel="1">
      <c r="F1178"/>
    </row>
    <row r="1179" spans="6:6" outlineLevel="1">
      <c r="F1179"/>
    </row>
    <row r="1180" spans="6:6" outlineLevel="1">
      <c r="F1180"/>
    </row>
    <row r="1181" spans="6:6" outlineLevel="1">
      <c r="F1181"/>
    </row>
    <row r="1182" spans="6:6" outlineLevel="1">
      <c r="F1182"/>
    </row>
    <row r="1183" spans="6:6" outlineLevel="1">
      <c r="F1183"/>
    </row>
    <row r="1184" spans="6:6" outlineLevel="1">
      <c r="F1184"/>
    </row>
    <row r="1185" spans="6:6" outlineLevel="1">
      <c r="F1185"/>
    </row>
    <row r="1186" spans="6:6" outlineLevel="1">
      <c r="F1186"/>
    </row>
    <row r="1187" spans="6:6" outlineLevel="1">
      <c r="F1187"/>
    </row>
    <row r="1188" spans="6:6" outlineLevel="1">
      <c r="F1188"/>
    </row>
    <row r="1189" spans="6:6" outlineLevel="1">
      <c r="F1189"/>
    </row>
    <row r="1190" spans="6:6" outlineLevel="1">
      <c r="F1190"/>
    </row>
    <row r="1191" spans="6:6" outlineLevel="1">
      <c r="F1191"/>
    </row>
    <row r="1192" spans="6:6" outlineLevel="1">
      <c r="F1192"/>
    </row>
    <row r="1193" spans="6:6" outlineLevel="1">
      <c r="F1193"/>
    </row>
    <row r="1194" spans="6:6" outlineLevel="1">
      <c r="F1194"/>
    </row>
    <row r="1195" spans="6:6" outlineLevel="1">
      <c r="F1195"/>
    </row>
    <row r="1196" spans="6:6" outlineLevel="1">
      <c r="F1196"/>
    </row>
    <row r="1197" spans="6:6" outlineLevel="1">
      <c r="F1197"/>
    </row>
    <row r="1198" spans="6:6" outlineLevel="1">
      <c r="F1198"/>
    </row>
    <row r="1199" spans="6:6" outlineLevel="1">
      <c r="F1199"/>
    </row>
    <row r="1200" spans="6:6" outlineLevel="1">
      <c r="F1200"/>
    </row>
    <row r="1201" spans="6:6" outlineLevel="1">
      <c r="F1201"/>
    </row>
    <row r="1202" spans="6:6" outlineLevel="1">
      <c r="F1202"/>
    </row>
    <row r="1203" spans="6:6" outlineLevel="1">
      <c r="F1203"/>
    </row>
    <row r="1204" spans="6:6" outlineLevel="1">
      <c r="F1204"/>
    </row>
    <row r="1205" spans="6:6" outlineLevel="1">
      <c r="F1205"/>
    </row>
    <row r="1206" spans="6:6" outlineLevel="1">
      <c r="F1206"/>
    </row>
    <row r="1207" spans="6:6" outlineLevel="1">
      <c r="F1207"/>
    </row>
    <row r="1208" spans="6:6" outlineLevel="1">
      <c r="F1208"/>
    </row>
    <row r="1209" spans="6:6" outlineLevel="1">
      <c r="F1209"/>
    </row>
    <row r="1210" spans="6:6" outlineLevel="1">
      <c r="F1210"/>
    </row>
    <row r="1211" spans="6:6" outlineLevel="1">
      <c r="F1211"/>
    </row>
    <row r="1212" spans="6:6" outlineLevel="1">
      <c r="F1212"/>
    </row>
    <row r="1213" spans="6:6" outlineLevel="1">
      <c r="F1213"/>
    </row>
    <row r="1214" spans="6:6" outlineLevel="1">
      <c r="F1214"/>
    </row>
    <row r="1215" spans="6:6" outlineLevel="1">
      <c r="F1215"/>
    </row>
    <row r="1216" spans="6:6" outlineLevel="1">
      <c r="F1216"/>
    </row>
    <row r="1217" spans="6:6" outlineLevel="1">
      <c r="F1217"/>
    </row>
    <row r="1218" spans="6:6" outlineLevel="1">
      <c r="F1218"/>
    </row>
    <row r="1219" spans="6:6" outlineLevel="1">
      <c r="F1219"/>
    </row>
    <row r="1220" spans="6:6" outlineLevel="1">
      <c r="F1220"/>
    </row>
    <row r="1221" spans="6:6" outlineLevel="1">
      <c r="F1221"/>
    </row>
    <row r="1222" spans="6:6" outlineLevel="1">
      <c r="F1222"/>
    </row>
    <row r="1223" spans="6:6" outlineLevel="1">
      <c r="F1223"/>
    </row>
    <row r="1224" spans="6:6" outlineLevel="1">
      <c r="F1224"/>
    </row>
    <row r="1225" spans="6:6">
      <c r="F1225"/>
    </row>
    <row r="1226" spans="6:6" outlineLevel="1">
      <c r="F1226"/>
    </row>
    <row r="1227" spans="6:6" outlineLevel="1">
      <c r="F1227"/>
    </row>
    <row r="1228" spans="6:6" outlineLevel="1">
      <c r="F1228"/>
    </row>
    <row r="1229" spans="6:6" outlineLevel="1">
      <c r="F1229"/>
    </row>
    <row r="1230" spans="6:6" outlineLevel="1">
      <c r="F1230"/>
    </row>
    <row r="1231" spans="6:6" outlineLevel="1">
      <c r="F1231"/>
    </row>
    <row r="1232" spans="6:6" outlineLevel="1">
      <c r="F1232"/>
    </row>
    <row r="1233" spans="6:6" outlineLevel="1">
      <c r="F1233"/>
    </row>
    <row r="1234" spans="6:6" outlineLevel="1">
      <c r="F1234"/>
    </row>
    <row r="1235" spans="6:6" outlineLevel="1">
      <c r="F1235"/>
    </row>
    <row r="1236" spans="6:6" outlineLevel="1">
      <c r="F1236"/>
    </row>
    <row r="1237" spans="6:6" outlineLevel="1">
      <c r="F1237"/>
    </row>
    <row r="1238" spans="6:6" outlineLevel="1">
      <c r="F1238"/>
    </row>
    <row r="1239" spans="6:6" outlineLevel="1">
      <c r="F1239"/>
    </row>
    <row r="1240" spans="6:6" outlineLevel="1">
      <c r="F1240"/>
    </row>
    <row r="1241" spans="6:6" outlineLevel="1">
      <c r="F1241"/>
    </row>
    <row r="1242" spans="6:6" outlineLevel="1">
      <c r="F1242"/>
    </row>
    <row r="1243" spans="6:6" outlineLevel="1">
      <c r="F1243"/>
    </row>
    <row r="1244" spans="6:6" outlineLevel="1">
      <c r="F1244"/>
    </row>
    <row r="1245" spans="6:6" outlineLevel="1">
      <c r="F1245"/>
    </row>
    <row r="1246" spans="6:6" outlineLevel="1">
      <c r="F1246"/>
    </row>
    <row r="1247" spans="6:6" outlineLevel="1">
      <c r="F1247"/>
    </row>
    <row r="1248" spans="6:6" outlineLevel="1">
      <c r="F1248"/>
    </row>
    <row r="1249" spans="6:6" outlineLevel="1">
      <c r="F1249"/>
    </row>
    <row r="1250" spans="6:6" outlineLevel="1">
      <c r="F1250"/>
    </row>
    <row r="1251" spans="6:6" outlineLevel="1">
      <c r="F1251"/>
    </row>
    <row r="1252" spans="6:6" outlineLevel="1">
      <c r="F1252"/>
    </row>
    <row r="1253" spans="6:6" outlineLevel="1">
      <c r="F1253"/>
    </row>
    <row r="1254" spans="6:6" outlineLevel="1">
      <c r="F1254"/>
    </row>
    <row r="1255" spans="6:6" outlineLevel="1">
      <c r="F1255"/>
    </row>
    <row r="1256" spans="6:6" outlineLevel="1">
      <c r="F1256"/>
    </row>
    <row r="1257" spans="6:6" outlineLevel="1">
      <c r="F1257"/>
    </row>
    <row r="1258" spans="6:6" outlineLevel="1">
      <c r="F1258"/>
    </row>
    <row r="1259" spans="6:6" outlineLevel="1">
      <c r="F1259"/>
    </row>
    <row r="1260" spans="6:6" outlineLevel="1">
      <c r="F1260"/>
    </row>
    <row r="1261" spans="6:6" outlineLevel="1">
      <c r="F1261"/>
    </row>
    <row r="1262" spans="6:6" outlineLevel="1">
      <c r="F1262"/>
    </row>
    <row r="1263" spans="6:6" outlineLevel="1">
      <c r="F1263"/>
    </row>
    <row r="1264" spans="6:6" outlineLevel="1">
      <c r="F1264"/>
    </row>
    <row r="1265" spans="6:6" outlineLevel="1">
      <c r="F1265"/>
    </row>
    <row r="1266" spans="6:6" outlineLevel="1">
      <c r="F1266"/>
    </row>
    <row r="1267" spans="6:6" outlineLevel="1">
      <c r="F1267"/>
    </row>
    <row r="1268" spans="6:6" outlineLevel="1">
      <c r="F1268"/>
    </row>
    <row r="1269" spans="6:6" outlineLevel="1">
      <c r="F1269"/>
    </row>
    <row r="1270" spans="6:6" outlineLevel="1">
      <c r="F1270"/>
    </row>
    <row r="1271" spans="6:6" outlineLevel="1">
      <c r="F1271"/>
    </row>
    <row r="1272" spans="6:6" outlineLevel="1">
      <c r="F1272"/>
    </row>
    <row r="1273" spans="6:6" outlineLevel="1">
      <c r="F1273"/>
    </row>
    <row r="1274" spans="6:6" outlineLevel="1">
      <c r="F1274"/>
    </row>
    <row r="1275" spans="6:6" outlineLevel="1">
      <c r="F1275"/>
    </row>
    <row r="1276" spans="6:6" outlineLevel="1">
      <c r="F1276"/>
    </row>
    <row r="1277" spans="6:6" outlineLevel="1">
      <c r="F1277"/>
    </row>
    <row r="1278" spans="6:6" outlineLevel="1">
      <c r="F1278"/>
    </row>
    <row r="1279" spans="6:6" outlineLevel="1">
      <c r="F1279"/>
    </row>
    <row r="1280" spans="6:6" outlineLevel="1">
      <c r="F1280"/>
    </row>
    <row r="1281" spans="6:6" outlineLevel="1">
      <c r="F1281"/>
    </row>
    <row r="1282" spans="6:6" outlineLevel="1">
      <c r="F1282"/>
    </row>
    <row r="1283" spans="6:6" outlineLevel="1">
      <c r="F1283"/>
    </row>
    <row r="1284" spans="6:6" outlineLevel="1">
      <c r="F1284"/>
    </row>
    <row r="1285" spans="6:6" outlineLevel="1">
      <c r="F1285"/>
    </row>
    <row r="1286" spans="6:6" outlineLevel="1">
      <c r="F1286"/>
    </row>
    <row r="1287" spans="6:6" outlineLevel="1">
      <c r="F1287"/>
    </row>
    <row r="1288" spans="6:6" outlineLevel="1">
      <c r="F1288"/>
    </row>
    <row r="1289" spans="6:6" outlineLevel="1">
      <c r="F1289"/>
    </row>
    <row r="1290" spans="6:6" outlineLevel="1">
      <c r="F1290"/>
    </row>
    <row r="1291" spans="6:6" outlineLevel="1">
      <c r="F1291"/>
    </row>
    <row r="1292" spans="6:6" outlineLevel="1">
      <c r="F1292"/>
    </row>
    <row r="1293" spans="6:6" outlineLevel="1">
      <c r="F1293"/>
    </row>
    <row r="1294" spans="6:6" outlineLevel="1">
      <c r="F1294"/>
    </row>
    <row r="1295" spans="6:6" outlineLevel="1">
      <c r="F1295"/>
    </row>
    <row r="1296" spans="6:6" outlineLevel="1">
      <c r="F1296"/>
    </row>
    <row r="1297" spans="6:6" outlineLevel="1">
      <c r="F1297"/>
    </row>
    <row r="1298" spans="6:6" outlineLevel="1">
      <c r="F1298"/>
    </row>
    <row r="1299" spans="6:6" outlineLevel="1">
      <c r="F1299"/>
    </row>
    <row r="1300" spans="6:6" outlineLevel="1">
      <c r="F1300"/>
    </row>
    <row r="1301" spans="6:6" outlineLevel="1">
      <c r="F1301"/>
    </row>
    <row r="1302" spans="6:6" outlineLevel="1">
      <c r="F1302"/>
    </row>
    <row r="1303" spans="6:6" outlineLevel="1">
      <c r="F1303"/>
    </row>
    <row r="1304" spans="6:6" outlineLevel="1">
      <c r="F1304"/>
    </row>
    <row r="1305" spans="6:6" outlineLevel="1">
      <c r="F1305"/>
    </row>
    <row r="1306" spans="6:6" outlineLevel="1">
      <c r="F1306"/>
    </row>
    <row r="1307" spans="6:6" outlineLevel="1">
      <c r="F1307"/>
    </row>
    <row r="1308" spans="6:6" outlineLevel="1">
      <c r="F1308"/>
    </row>
    <row r="1309" spans="6:6" outlineLevel="1">
      <c r="F1309"/>
    </row>
    <row r="1310" spans="6:6" outlineLevel="1">
      <c r="F1310"/>
    </row>
    <row r="1311" spans="6:6" outlineLevel="1">
      <c r="F1311"/>
    </row>
    <row r="1312" spans="6:6" outlineLevel="1">
      <c r="F1312"/>
    </row>
    <row r="1313" spans="6:6" outlineLevel="1">
      <c r="F1313"/>
    </row>
    <row r="1314" spans="6:6" outlineLevel="1">
      <c r="F1314"/>
    </row>
    <row r="1315" spans="6:6" outlineLevel="1">
      <c r="F1315"/>
    </row>
    <row r="1316" spans="6:6">
      <c r="F1316"/>
    </row>
    <row r="1317" spans="6:6" outlineLevel="1">
      <c r="F1317"/>
    </row>
    <row r="1318" spans="6:6" outlineLevel="1">
      <c r="F1318"/>
    </row>
    <row r="1319" spans="6:6" outlineLevel="1">
      <c r="F1319"/>
    </row>
    <row r="1320" spans="6:6" outlineLevel="1">
      <c r="F1320"/>
    </row>
    <row r="1321" spans="6:6" outlineLevel="1">
      <c r="F1321"/>
    </row>
    <row r="1322" spans="6:6" outlineLevel="1">
      <c r="F1322"/>
    </row>
    <row r="1323" spans="6:6" outlineLevel="1">
      <c r="F1323"/>
    </row>
    <row r="1324" spans="6:6" outlineLevel="1">
      <c r="F1324"/>
    </row>
    <row r="1325" spans="6:6" outlineLevel="1">
      <c r="F1325"/>
    </row>
    <row r="1326" spans="6:6" outlineLevel="1">
      <c r="F1326"/>
    </row>
    <row r="1327" spans="6:6" outlineLevel="1">
      <c r="F1327"/>
    </row>
    <row r="1328" spans="6:6" outlineLevel="1">
      <c r="F1328"/>
    </row>
    <row r="1329" spans="6:6" outlineLevel="1">
      <c r="F1329"/>
    </row>
    <row r="1330" spans="6:6" outlineLevel="1">
      <c r="F1330"/>
    </row>
    <row r="1331" spans="6:6" outlineLevel="1">
      <c r="F1331"/>
    </row>
    <row r="1332" spans="6:6" outlineLevel="1">
      <c r="F1332"/>
    </row>
    <row r="1333" spans="6:6" outlineLevel="1">
      <c r="F1333"/>
    </row>
    <row r="1334" spans="6:6" outlineLevel="1">
      <c r="F1334"/>
    </row>
    <row r="1335" spans="6:6" outlineLevel="1">
      <c r="F1335"/>
    </row>
    <row r="1336" spans="6:6" outlineLevel="1">
      <c r="F1336"/>
    </row>
    <row r="1337" spans="6:6" outlineLevel="1">
      <c r="F1337"/>
    </row>
    <row r="1338" spans="6:6" outlineLevel="1">
      <c r="F1338"/>
    </row>
    <row r="1339" spans="6:6" outlineLevel="1">
      <c r="F1339"/>
    </row>
    <row r="1340" spans="6:6" outlineLevel="1">
      <c r="F1340"/>
    </row>
    <row r="1341" spans="6:6" outlineLevel="1">
      <c r="F1341"/>
    </row>
    <row r="1342" spans="6:6" outlineLevel="1">
      <c r="F1342"/>
    </row>
    <row r="1343" spans="6:6" outlineLevel="1">
      <c r="F1343"/>
    </row>
    <row r="1344" spans="6:6" outlineLevel="1">
      <c r="F1344"/>
    </row>
    <row r="1345" spans="6:6" outlineLevel="1">
      <c r="F1345"/>
    </row>
    <row r="1346" spans="6:6" outlineLevel="1">
      <c r="F1346"/>
    </row>
    <row r="1347" spans="6:6" outlineLevel="1">
      <c r="F1347"/>
    </row>
    <row r="1348" spans="6:6" outlineLevel="1">
      <c r="F1348"/>
    </row>
    <row r="1349" spans="6:6" outlineLevel="1">
      <c r="F1349"/>
    </row>
    <row r="1350" spans="6:6" outlineLevel="1">
      <c r="F1350"/>
    </row>
    <row r="1351" spans="6:6" outlineLevel="1">
      <c r="F1351"/>
    </row>
    <row r="1352" spans="6:6" outlineLevel="1">
      <c r="F1352"/>
    </row>
    <row r="1353" spans="6:6" outlineLevel="1">
      <c r="F1353"/>
    </row>
    <row r="1354" spans="6:6" outlineLevel="1">
      <c r="F1354"/>
    </row>
    <row r="1355" spans="6:6" outlineLevel="1">
      <c r="F1355"/>
    </row>
    <row r="1356" spans="6:6" outlineLevel="1">
      <c r="F1356"/>
    </row>
    <row r="1357" spans="6:6" outlineLevel="1">
      <c r="F1357"/>
    </row>
    <row r="1358" spans="6:6" outlineLevel="1">
      <c r="F1358"/>
    </row>
    <row r="1359" spans="6:6" outlineLevel="1">
      <c r="F1359"/>
    </row>
    <row r="1360" spans="6:6" outlineLevel="1">
      <c r="F1360"/>
    </row>
    <row r="1361" spans="6:6" outlineLevel="1">
      <c r="F1361"/>
    </row>
    <row r="1362" spans="6:6" outlineLevel="1">
      <c r="F1362"/>
    </row>
    <row r="1363" spans="6:6" outlineLevel="1">
      <c r="F1363"/>
    </row>
    <row r="1364" spans="6:6" outlineLevel="1">
      <c r="F1364"/>
    </row>
    <row r="1365" spans="6:6" outlineLevel="1">
      <c r="F1365"/>
    </row>
    <row r="1366" spans="6:6" outlineLevel="1">
      <c r="F1366"/>
    </row>
    <row r="1367" spans="6:6" outlineLevel="1">
      <c r="F1367"/>
    </row>
    <row r="1368" spans="6:6" outlineLevel="1">
      <c r="F1368"/>
    </row>
    <row r="1369" spans="6:6" outlineLevel="1">
      <c r="F1369"/>
    </row>
    <row r="1370" spans="6:6" outlineLevel="1">
      <c r="F1370"/>
    </row>
    <row r="1371" spans="6:6" outlineLevel="1">
      <c r="F1371"/>
    </row>
    <row r="1372" spans="6:6" outlineLevel="1">
      <c r="F1372"/>
    </row>
    <row r="1373" spans="6:6" outlineLevel="1">
      <c r="F1373"/>
    </row>
    <row r="1374" spans="6:6" outlineLevel="1">
      <c r="F1374"/>
    </row>
    <row r="1375" spans="6:6" outlineLevel="1">
      <c r="F1375"/>
    </row>
    <row r="1376" spans="6:6" outlineLevel="1">
      <c r="F1376"/>
    </row>
    <row r="1377" spans="6:6" outlineLevel="1">
      <c r="F1377"/>
    </row>
    <row r="1378" spans="6:6" outlineLevel="1">
      <c r="F1378"/>
    </row>
    <row r="1379" spans="6:6" outlineLevel="1">
      <c r="F1379"/>
    </row>
    <row r="1380" spans="6:6" outlineLevel="1">
      <c r="F1380"/>
    </row>
    <row r="1381" spans="6:6" outlineLevel="1">
      <c r="F1381"/>
    </row>
    <row r="1382" spans="6:6" outlineLevel="1">
      <c r="F1382"/>
    </row>
    <row r="1383" spans="6:6" outlineLevel="1">
      <c r="F1383"/>
    </row>
    <row r="1384" spans="6:6" outlineLevel="1">
      <c r="F1384"/>
    </row>
    <row r="1385" spans="6:6" outlineLevel="1">
      <c r="F1385"/>
    </row>
    <row r="1386" spans="6:6" outlineLevel="1">
      <c r="F1386"/>
    </row>
    <row r="1387" spans="6:6" outlineLevel="1">
      <c r="F1387"/>
    </row>
    <row r="1388" spans="6:6" outlineLevel="1">
      <c r="F1388"/>
    </row>
    <row r="1389" spans="6:6" outlineLevel="1">
      <c r="F1389"/>
    </row>
    <row r="1390" spans="6:6" outlineLevel="1">
      <c r="F1390"/>
    </row>
    <row r="1391" spans="6:6" outlineLevel="1">
      <c r="F1391"/>
    </row>
    <row r="1392" spans="6:6" outlineLevel="1">
      <c r="F1392"/>
    </row>
    <row r="1393" spans="6:6" outlineLevel="1">
      <c r="F1393"/>
    </row>
    <row r="1394" spans="6:6" outlineLevel="1">
      <c r="F1394"/>
    </row>
    <row r="1395" spans="6:6" outlineLevel="1">
      <c r="F1395"/>
    </row>
    <row r="1396" spans="6:6" outlineLevel="1">
      <c r="F1396"/>
    </row>
    <row r="1397" spans="6:6" outlineLevel="1">
      <c r="F1397"/>
    </row>
    <row r="1398" spans="6:6" outlineLevel="1">
      <c r="F1398"/>
    </row>
    <row r="1399" spans="6:6" outlineLevel="1">
      <c r="F1399"/>
    </row>
    <row r="1400" spans="6:6" outlineLevel="1">
      <c r="F1400"/>
    </row>
    <row r="1401" spans="6:6" outlineLevel="1">
      <c r="F1401"/>
    </row>
    <row r="1402" spans="6:6" outlineLevel="1">
      <c r="F1402"/>
    </row>
    <row r="1403" spans="6:6" outlineLevel="1">
      <c r="F1403"/>
    </row>
    <row r="1404" spans="6:6" outlineLevel="1">
      <c r="F1404"/>
    </row>
    <row r="1405" spans="6:6" outlineLevel="1">
      <c r="F1405"/>
    </row>
    <row r="1406" spans="6:6" outlineLevel="1">
      <c r="F1406"/>
    </row>
    <row r="1407" spans="6:6" outlineLevel="1">
      <c r="F1407"/>
    </row>
    <row r="1408" spans="6:6" outlineLevel="1">
      <c r="F1408"/>
    </row>
    <row r="1409" spans="6:6" outlineLevel="1">
      <c r="F1409"/>
    </row>
    <row r="1410" spans="6:6" outlineLevel="1">
      <c r="F1410"/>
    </row>
    <row r="1411" spans="6:6" outlineLevel="1">
      <c r="F1411"/>
    </row>
    <row r="1412" spans="6:6" outlineLevel="1">
      <c r="F1412"/>
    </row>
    <row r="1413" spans="6:6" outlineLevel="1">
      <c r="F1413"/>
    </row>
    <row r="1414" spans="6:6" outlineLevel="1">
      <c r="F1414"/>
    </row>
    <row r="1415" spans="6:6" outlineLevel="1">
      <c r="F1415"/>
    </row>
    <row r="1416" spans="6:6" outlineLevel="1">
      <c r="F1416"/>
    </row>
    <row r="1417" spans="6:6" outlineLevel="1">
      <c r="F1417"/>
    </row>
    <row r="1418" spans="6:6" outlineLevel="1">
      <c r="F1418"/>
    </row>
    <row r="1419" spans="6:6" outlineLevel="1">
      <c r="F1419"/>
    </row>
    <row r="1420" spans="6:6" outlineLevel="1">
      <c r="F1420"/>
    </row>
    <row r="1421" spans="6:6" outlineLevel="1">
      <c r="F1421"/>
    </row>
    <row r="1422" spans="6:6" outlineLevel="1">
      <c r="F1422"/>
    </row>
    <row r="1423" spans="6:6">
      <c r="F1423"/>
    </row>
    <row r="1424" spans="6:6" outlineLevel="1">
      <c r="F1424"/>
    </row>
    <row r="1425" spans="6:6" outlineLevel="1">
      <c r="F1425"/>
    </row>
    <row r="1426" spans="6:6" outlineLevel="1">
      <c r="F1426"/>
    </row>
    <row r="1427" spans="6:6" outlineLevel="1">
      <c r="F1427"/>
    </row>
    <row r="1428" spans="6:6" outlineLevel="1">
      <c r="F1428"/>
    </row>
    <row r="1429" spans="6:6" outlineLevel="1">
      <c r="F1429"/>
    </row>
    <row r="1430" spans="6:6" outlineLevel="1">
      <c r="F1430"/>
    </row>
    <row r="1431" spans="6:6" outlineLevel="1">
      <c r="F1431"/>
    </row>
    <row r="1432" spans="6:6" outlineLevel="1">
      <c r="F1432"/>
    </row>
    <row r="1433" spans="6:6" outlineLevel="1">
      <c r="F1433"/>
    </row>
    <row r="1434" spans="6:6" outlineLevel="1">
      <c r="F1434"/>
    </row>
    <row r="1435" spans="6:6" outlineLevel="1">
      <c r="F1435"/>
    </row>
    <row r="1436" spans="6:6" outlineLevel="1">
      <c r="F1436"/>
    </row>
    <row r="1437" spans="6:6" outlineLevel="1">
      <c r="F1437"/>
    </row>
    <row r="1438" spans="6:6" outlineLevel="1">
      <c r="F1438"/>
    </row>
    <row r="1439" spans="6:6" outlineLevel="1">
      <c r="F1439"/>
    </row>
    <row r="1440" spans="6:6" outlineLevel="1">
      <c r="F1440"/>
    </row>
    <row r="1441" spans="6:6" outlineLevel="1">
      <c r="F1441"/>
    </row>
    <row r="1442" spans="6:6" outlineLevel="1">
      <c r="F1442"/>
    </row>
    <row r="1443" spans="6:6" outlineLevel="1">
      <c r="F1443"/>
    </row>
    <row r="1444" spans="6:6" outlineLevel="1">
      <c r="F1444"/>
    </row>
    <row r="1445" spans="6:6" outlineLevel="1">
      <c r="F1445"/>
    </row>
    <row r="1446" spans="6:6" outlineLevel="1">
      <c r="F1446"/>
    </row>
    <row r="1447" spans="6:6" outlineLevel="1">
      <c r="F1447"/>
    </row>
    <row r="1448" spans="6:6" outlineLevel="1">
      <c r="F1448"/>
    </row>
    <row r="1449" spans="6:6" outlineLevel="1">
      <c r="F1449"/>
    </row>
    <row r="1450" spans="6:6" outlineLevel="1">
      <c r="F1450"/>
    </row>
    <row r="1451" spans="6:6" outlineLevel="1">
      <c r="F1451"/>
    </row>
    <row r="1452" spans="6:6" outlineLevel="1">
      <c r="F1452"/>
    </row>
    <row r="1453" spans="6:6" outlineLevel="1">
      <c r="F1453"/>
    </row>
    <row r="1454" spans="6:6" outlineLevel="1">
      <c r="F1454"/>
    </row>
    <row r="1455" spans="6:6" outlineLevel="1">
      <c r="F1455"/>
    </row>
    <row r="1456" spans="6:6" outlineLevel="1">
      <c r="F1456"/>
    </row>
    <row r="1457" spans="6:6" outlineLevel="1">
      <c r="F1457"/>
    </row>
    <row r="1458" spans="6:6" outlineLevel="1">
      <c r="F1458"/>
    </row>
    <row r="1459" spans="6:6" outlineLevel="1">
      <c r="F1459"/>
    </row>
    <row r="1460" spans="6:6" outlineLevel="1">
      <c r="F1460"/>
    </row>
    <row r="1461" spans="6:6" outlineLevel="1">
      <c r="F1461"/>
    </row>
    <row r="1462" spans="6:6" outlineLevel="1">
      <c r="F1462"/>
    </row>
    <row r="1463" spans="6:6" outlineLevel="1">
      <c r="F1463"/>
    </row>
    <row r="1464" spans="6:6" outlineLevel="1">
      <c r="F1464"/>
    </row>
    <row r="1465" spans="6:6" outlineLevel="1">
      <c r="F1465"/>
    </row>
    <row r="1466" spans="6:6" outlineLevel="1">
      <c r="F1466"/>
    </row>
    <row r="1467" spans="6:6" outlineLevel="1">
      <c r="F1467"/>
    </row>
    <row r="1468" spans="6:6" outlineLevel="1">
      <c r="F1468"/>
    </row>
    <row r="1469" spans="6:6" outlineLevel="1">
      <c r="F1469"/>
    </row>
    <row r="1470" spans="6:6" outlineLevel="1">
      <c r="F1470"/>
    </row>
    <row r="1471" spans="6:6" outlineLevel="1">
      <c r="F1471"/>
    </row>
    <row r="1472" spans="6:6" outlineLevel="1">
      <c r="F1472"/>
    </row>
    <row r="1473" spans="6:6" outlineLevel="1">
      <c r="F1473"/>
    </row>
    <row r="1474" spans="6:6" outlineLevel="1">
      <c r="F1474"/>
    </row>
    <row r="1475" spans="6:6" outlineLevel="1">
      <c r="F1475"/>
    </row>
    <row r="1476" spans="6:6" outlineLevel="1">
      <c r="F1476"/>
    </row>
    <row r="1477" spans="6:6" outlineLevel="1">
      <c r="F1477"/>
    </row>
    <row r="1478" spans="6:6" outlineLevel="1">
      <c r="F1478"/>
    </row>
    <row r="1479" spans="6:6" outlineLevel="1">
      <c r="F1479"/>
    </row>
    <row r="1480" spans="6:6" outlineLevel="1">
      <c r="F1480"/>
    </row>
    <row r="1481" spans="6:6" outlineLevel="1">
      <c r="F1481"/>
    </row>
    <row r="1482" spans="6:6" outlineLevel="1">
      <c r="F1482"/>
    </row>
    <row r="1483" spans="6:6" outlineLevel="1">
      <c r="F1483"/>
    </row>
    <row r="1484" spans="6:6" outlineLevel="1">
      <c r="F1484"/>
    </row>
    <row r="1485" spans="6:6" outlineLevel="1">
      <c r="F1485"/>
    </row>
    <row r="1486" spans="6:6" outlineLevel="1">
      <c r="F1486"/>
    </row>
    <row r="1487" spans="6:6" outlineLevel="1">
      <c r="F1487"/>
    </row>
    <row r="1488" spans="6:6" outlineLevel="1">
      <c r="F1488"/>
    </row>
    <row r="1489" spans="6:6" outlineLevel="1">
      <c r="F1489"/>
    </row>
    <row r="1490" spans="6:6" outlineLevel="1">
      <c r="F1490"/>
    </row>
    <row r="1491" spans="6:6" outlineLevel="1">
      <c r="F1491"/>
    </row>
    <row r="1492" spans="6:6" outlineLevel="1">
      <c r="F1492"/>
    </row>
    <row r="1493" spans="6:6" outlineLevel="1">
      <c r="F1493"/>
    </row>
    <row r="1494" spans="6:6" outlineLevel="1">
      <c r="F1494"/>
    </row>
    <row r="1495" spans="6:6" outlineLevel="1">
      <c r="F1495"/>
    </row>
    <row r="1496" spans="6:6" outlineLevel="1">
      <c r="F1496"/>
    </row>
    <row r="1497" spans="6:6" outlineLevel="1">
      <c r="F1497"/>
    </row>
    <row r="1498" spans="6:6" outlineLevel="1">
      <c r="F1498"/>
    </row>
    <row r="1499" spans="6:6" outlineLevel="1">
      <c r="F1499"/>
    </row>
    <row r="1500" spans="6:6" outlineLevel="1">
      <c r="F1500"/>
    </row>
    <row r="1501" spans="6:6" outlineLevel="1">
      <c r="F1501"/>
    </row>
    <row r="1502" spans="6:6" outlineLevel="1">
      <c r="F1502"/>
    </row>
    <row r="1503" spans="6:6" outlineLevel="1">
      <c r="F1503"/>
    </row>
    <row r="1504" spans="6:6" outlineLevel="1">
      <c r="F1504"/>
    </row>
    <row r="1505" spans="6:6" outlineLevel="1">
      <c r="F1505"/>
    </row>
    <row r="1506" spans="6:6" outlineLevel="1">
      <c r="F1506"/>
    </row>
    <row r="1507" spans="6:6" outlineLevel="1">
      <c r="F1507"/>
    </row>
    <row r="1508" spans="6:6" outlineLevel="1">
      <c r="F1508"/>
    </row>
    <row r="1509" spans="6:6" outlineLevel="1">
      <c r="F1509"/>
    </row>
    <row r="1510" spans="6:6">
      <c r="F1510"/>
    </row>
    <row r="1511" spans="6:6" outlineLevel="1">
      <c r="F1511"/>
    </row>
    <row r="1512" spans="6:6" outlineLevel="1">
      <c r="F1512"/>
    </row>
    <row r="1513" spans="6:6" outlineLevel="1">
      <c r="F1513"/>
    </row>
    <row r="1514" spans="6:6" outlineLevel="1">
      <c r="F1514"/>
    </row>
    <row r="1515" spans="6:6" outlineLevel="1">
      <c r="F1515"/>
    </row>
    <row r="1516" spans="6:6" outlineLevel="1">
      <c r="F1516"/>
    </row>
    <row r="1517" spans="6:6" outlineLevel="1">
      <c r="F1517"/>
    </row>
    <row r="1518" spans="6:6" outlineLevel="1">
      <c r="F1518"/>
    </row>
    <row r="1519" spans="6:6" outlineLevel="1">
      <c r="F1519"/>
    </row>
    <row r="1520" spans="6:6" outlineLevel="1">
      <c r="F1520"/>
    </row>
    <row r="1521" spans="6:6" outlineLevel="1">
      <c r="F1521"/>
    </row>
    <row r="1522" spans="6:6" outlineLevel="1">
      <c r="F1522"/>
    </row>
    <row r="1523" spans="6:6" outlineLevel="1">
      <c r="F1523"/>
    </row>
    <row r="1524" spans="6:6" outlineLevel="1">
      <c r="F1524"/>
    </row>
    <row r="1525" spans="6:6" outlineLevel="1">
      <c r="F1525"/>
    </row>
    <row r="1526" spans="6:6" outlineLevel="1">
      <c r="F1526"/>
    </row>
    <row r="1527" spans="6:6" outlineLevel="1">
      <c r="F1527"/>
    </row>
    <row r="1528" spans="6:6" outlineLevel="1">
      <c r="F1528"/>
    </row>
    <row r="1529" spans="6:6" outlineLevel="1">
      <c r="F1529"/>
    </row>
    <row r="1530" spans="6:6" outlineLevel="1">
      <c r="F1530"/>
    </row>
    <row r="1531" spans="6:6" outlineLevel="1">
      <c r="F1531"/>
    </row>
    <row r="1532" spans="6:6" outlineLevel="1">
      <c r="F1532"/>
    </row>
    <row r="1533" spans="6:6" outlineLevel="1">
      <c r="F1533"/>
    </row>
    <row r="1534" spans="6:6" outlineLevel="1">
      <c r="F1534"/>
    </row>
    <row r="1535" spans="6:6" outlineLevel="1">
      <c r="F1535"/>
    </row>
    <row r="1536" spans="6:6" outlineLevel="1">
      <c r="F1536"/>
    </row>
    <row r="1537" spans="6:6" outlineLevel="1">
      <c r="F1537"/>
    </row>
    <row r="1538" spans="6:6" outlineLevel="1">
      <c r="F1538"/>
    </row>
    <row r="1539" spans="6:6" outlineLevel="1">
      <c r="F1539"/>
    </row>
    <row r="1540" spans="6:6" outlineLevel="1">
      <c r="F1540"/>
    </row>
    <row r="1541" spans="6:6" outlineLevel="1">
      <c r="F1541"/>
    </row>
    <row r="1542" spans="6:6" outlineLevel="1">
      <c r="F1542"/>
    </row>
    <row r="1543" spans="6:6" outlineLevel="1">
      <c r="F1543"/>
    </row>
    <row r="1544" spans="6:6" outlineLevel="1">
      <c r="F1544"/>
    </row>
    <row r="1545" spans="6:6" outlineLevel="1">
      <c r="F1545"/>
    </row>
    <row r="1546" spans="6:6" outlineLevel="1">
      <c r="F1546"/>
    </row>
    <row r="1547" spans="6:6" outlineLevel="1">
      <c r="F1547"/>
    </row>
    <row r="1548" spans="6:6" outlineLevel="1">
      <c r="F1548"/>
    </row>
    <row r="1549" spans="6:6" outlineLevel="1">
      <c r="F1549"/>
    </row>
    <row r="1550" spans="6:6" outlineLevel="1">
      <c r="F1550"/>
    </row>
    <row r="1551" spans="6:6" outlineLevel="1">
      <c r="F1551"/>
    </row>
    <row r="1552" spans="6:6" outlineLevel="1">
      <c r="F1552"/>
    </row>
    <row r="1553" spans="6:6" outlineLevel="1">
      <c r="F1553"/>
    </row>
    <row r="1554" spans="6:6" outlineLevel="1">
      <c r="F1554"/>
    </row>
    <row r="1555" spans="6:6" outlineLevel="1">
      <c r="F1555"/>
    </row>
    <row r="1556" spans="6:6" outlineLevel="1">
      <c r="F1556"/>
    </row>
    <row r="1557" spans="6:6" outlineLevel="1">
      <c r="F1557"/>
    </row>
    <row r="1558" spans="6:6" outlineLevel="1">
      <c r="F1558"/>
    </row>
    <row r="1559" spans="6:6" outlineLevel="1">
      <c r="F1559"/>
    </row>
    <row r="1560" spans="6:6" outlineLevel="1">
      <c r="F1560"/>
    </row>
    <row r="1561" spans="6:6" outlineLevel="1">
      <c r="F1561"/>
    </row>
    <row r="1562" spans="6:6" outlineLevel="1">
      <c r="F1562"/>
    </row>
    <row r="1563" spans="6:6" outlineLevel="1">
      <c r="F1563"/>
    </row>
    <row r="1564" spans="6:6" outlineLevel="1">
      <c r="F1564"/>
    </row>
    <row r="1565" spans="6:6" outlineLevel="1">
      <c r="F1565"/>
    </row>
    <row r="1566" spans="6:6" outlineLevel="1">
      <c r="F1566"/>
    </row>
    <row r="1567" spans="6:6" outlineLevel="1">
      <c r="F1567"/>
    </row>
    <row r="1568" spans="6:6" outlineLevel="1">
      <c r="F1568"/>
    </row>
    <row r="1569" spans="6:6" outlineLevel="1">
      <c r="F1569"/>
    </row>
    <row r="1570" spans="6:6" outlineLevel="1">
      <c r="F1570"/>
    </row>
    <row r="1571" spans="6:6" outlineLevel="1">
      <c r="F1571"/>
    </row>
    <row r="1572" spans="6:6" outlineLevel="1">
      <c r="F1572"/>
    </row>
    <row r="1573" spans="6:6" outlineLevel="1">
      <c r="F1573"/>
    </row>
    <row r="1574" spans="6:6" outlineLevel="1">
      <c r="F1574"/>
    </row>
    <row r="1575" spans="6:6" outlineLevel="1">
      <c r="F1575"/>
    </row>
    <row r="1576" spans="6:6" outlineLevel="1">
      <c r="F1576"/>
    </row>
    <row r="1577" spans="6:6" outlineLevel="1">
      <c r="F1577"/>
    </row>
    <row r="1578" spans="6:6" outlineLevel="1">
      <c r="F1578"/>
    </row>
    <row r="1579" spans="6:6" outlineLevel="1">
      <c r="F1579"/>
    </row>
    <row r="1580" spans="6:6" outlineLevel="1">
      <c r="F1580"/>
    </row>
    <row r="1581" spans="6:6" outlineLevel="1">
      <c r="F1581"/>
    </row>
    <row r="1582" spans="6:6" outlineLevel="1">
      <c r="F1582"/>
    </row>
    <row r="1583" spans="6:6" outlineLevel="1">
      <c r="F1583"/>
    </row>
    <row r="1584" spans="6:6" outlineLevel="1">
      <c r="F1584"/>
    </row>
    <row r="1585" spans="6:6" outlineLevel="1">
      <c r="F1585"/>
    </row>
    <row r="1586" spans="6:6" outlineLevel="1">
      <c r="F1586"/>
    </row>
    <row r="1587" spans="6:6" outlineLevel="1">
      <c r="F1587"/>
    </row>
    <row r="1588" spans="6:6" outlineLevel="1">
      <c r="F1588"/>
    </row>
    <row r="1589" spans="6:6" outlineLevel="1">
      <c r="F1589"/>
    </row>
    <row r="1590" spans="6:6" outlineLevel="1">
      <c r="F1590"/>
    </row>
    <row r="1591" spans="6:6" outlineLevel="1">
      <c r="F1591"/>
    </row>
    <row r="1592" spans="6:6" outlineLevel="1">
      <c r="F1592"/>
    </row>
    <row r="1593" spans="6:6" outlineLevel="1">
      <c r="F1593"/>
    </row>
    <row r="1594" spans="6:6" outlineLevel="1">
      <c r="F1594"/>
    </row>
    <row r="1595" spans="6:6" outlineLevel="1">
      <c r="F1595"/>
    </row>
    <row r="1596" spans="6:6" outlineLevel="1">
      <c r="F1596"/>
    </row>
    <row r="1597" spans="6:6" outlineLevel="1">
      <c r="F1597"/>
    </row>
    <row r="1598" spans="6:6" outlineLevel="1">
      <c r="F1598"/>
    </row>
    <row r="1599" spans="6:6" outlineLevel="1">
      <c r="F1599"/>
    </row>
    <row r="1600" spans="6:6" outlineLevel="1">
      <c r="F1600"/>
    </row>
    <row r="1601" spans="6:6" outlineLevel="1">
      <c r="F1601"/>
    </row>
    <row r="1602" spans="6:6" outlineLevel="1">
      <c r="F1602"/>
    </row>
    <row r="1603" spans="6:6" outlineLevel="1">
      <c r="F1603"/>
    </row>
    <row r="1604" spans="6:6" outlineLevel="1">
      <c r="F1604"/>
    </row>
    <row r="1605" spans="6:6" outlineLevel="1">
      <c r="F1605"/>
    </row>
    <row r="1606" spans="6:6" outlineLevel="1">
      <c r="F1606"/>
    </row>
    <row r="1607" spans="6:6" outlineLevel="1">
      <c r="F1607"/>
    </row>
    <row r="1608" spans="6:6" outlineLevel="1">
      <c r="F1608"/>
    </row>
    <row r="1609" spans="6:6" outlineLevel="1">
      <c r="F1609"/>
    </row>
    <row r="1610" spans="6:6" outlineLevel="1">
      <c r="F1610"/>
    </row>
    <row r="1611" spans="6:6" outlineLevel="1">
      <c r="F1611"/>
    </row>
    <row r="1612" spans="6:6" outlineLevel="1">
      <c r="F1612"/>
    </row>
    <row r="1613" spans="6:6" outlineLevel="1">
      <c r="F1613"/>
    </row>
    <row r="1614" spans="6:6" outlineLevel="1">
      <c r="F1614"/>
    </row>
    <row r="1615" spans="6:6" outlineLevel="1">
      <c r="F1615"/>
    </row>
    <row r="1616" spans="6:6" outlineLevel="1">
      <c r="F1616"/>
    </row>
    <row r="1617" spans="6:6" outlineLevel="1">
      <c r="F1617"/>
    </row>
    <row r="1618" spans="6:6" outlineLevel="1">
      <c r="F1618"/>
    </row>
    <row r="1619" spans="6:6" outlineLevel="1">
      <c r="F1619"/>
    </row>
    <row r="1620" spans="6:6" outlineLevel="1">
      <c r="F1620"/>
    </row>
    <row r="1621" spans="6:6" outlineLevel="1">
      <c r="F1621"/>
    </row>
    <row r="1622" spans="6:6" outlineLevel="1">
      <c r="F1622"/>
    </row>
    <row r="1623" spans="6:6" outlineLevel="1">
      <c r="F1623"/>
    </row>
    <row r="1624" spans="6:6" outlineLevel="1">
      <c r="F1624"/>
    </row>
    <row r="1625" spans="6:6" outlineLevel="1">
      <c r="F1625"/>
    </row>
    <row r="1626" spans="6:6" outlineLevel="1">
      <c r="F1626"/>
    </row>
    <row r="1627" spans="6:6" outlineLevel="1">
      <c r="F1627"/>
    </row>
    <row r="1628" spans="6:6" outlineLevel="1">
      <c r="F1628"/>
    </row>
    <row r="1629" spans="6:6" outlineLevel="1">
      <c r="F1629"/>
    </row>
    <row r="1630" spans="6:6" outlineLevel="1">
      <c r="F1630"/>
    </row>
    <row r="1631" spans="6:6" outlineLevel="1">
      <c r="F1631"/>
    </row>
    <row r="1632" spans="6:6" outlineLevel="1">
      <c r="F1632"/>
    </row>
    <row r="1633" spans="6:6" outlineLevel="1">
      <c r="F1633"/>
    </row>
    <row r="1634" spans="6:6" outlineLevel="1">
      <c r="F1634"/>
    </row>
    <row r="1635" spans="6:6" outlineLevel="1">
      <c r="F1635"/>
    </row>
    <row r="1636" spans="6:6" outlineLevel="1">
      <c r="F1636"/>
    </row>
    <row r="1637" spans="6:6" outlineLevel="1">
      <c r="F1637"/>
    </row>
    <row r="1638" spans="6:6" outlineLevel="1">
      <c r="F1638"/>
    </row>
    <row r="1639" spans="6:6" outlineLevel="1">
      <c r="F1639"/>
    </row>
    <row r="1640" spans="6:6" outlineLevel="1">
      <c r="F1640"/>
    </row>
    <row r="1641" spans="6:6" outlineLevel="1">
      <c r="F1641"/>
    </row>
    <row r="1642" spans="6:6" outlineLevel="1">
      <c r="F1642"/>
    </row>
    <row r="1643" spans="6:6" outlineLevel="1">
      <c r="F1643"/>
    </row>
    <row r="1644" spans="6:6" outlineLevel="1">
      <c r="F1644"/>
    </row>
    <row r="1645" spans="6:6" outlineLevel="1">
      <c r="F1645"/>
    </row>
    <row r="1646" spans="6:6" outlineLevel="1">
      <c r="F1646"/>
    </row>
    <row r="1647" spans="6:6" outlineLevel="1">
      <c r="F1647"/>
    </row>
    <row r="1648" spans="6:6" outlineLevel="1">
      <c r="F1648"/>
    </row>
    <row r="1649" spans="6:6" outlineLevel="1">
      <c r="F1649"/>
    </row>
    <row r="1650" spans="6:6" outlineLevel="1">
      <c r="F1650"/>
    </row>
    <row r="1651" spans="6:6" outlineLevel="1">
      <c r="F1651"/>
    </row>
    <row r="1652" spans="6:6" outlineLevel="1">
      <c r="F1652"/>
    </row>
    <row r="1653" spans="6:6" outlineLevel="1">
      <c r="F1653"/>
    </row>
    <row r="1654" spans="6:6" outlineLevel="1">
      <c r="F1654"/>
    </row>
    <row r="1655" spans="6:6" outlineLevel="1">
      <c r="F1655"/>
    </row>
    <row r="1656" spans="6:6" outlineLevel="1">
      <c r="F1656"/>
    </row>
    <row r="1657" spans="6:6" outlineLevel="1">
      <c r="F1657"/>
    </row>
    <row r="1658" spans="6:6" outlineLevel="1">
      <c r="F1658"/>
    </row>
    <row r="1659" spans="6:6" outlineLevel="1">
      <c r="F1659"/>
    </row>
    <row r="1660" spans="6:6" outlineLevel="1">
      <c r="F1660"/>
    </row>
    <row r="1661" spans="6:6" outlineLevel="1">
      <c r="F1661"/>
    </row>
    <row r="1662" spans="6:6" outlineLevel="1">
      <c r="F1662"/>
    </row>
    <row r="1663" spans="6:6" outlineLevel="1">
      <c r="F1663"/>
    </row>
    <row r="1664" spans="6:6" outlineLevel="1">
      <c r="F1664"/>
    </row>
    <row r="1665" spans="6:6" outlineLevel="1">
      <c r="F1665"/>
    </row>
    <row r="1666" spans="6:6" outlineLevel="1">
      <c r="F1666"/>
    </row>
    <row r="1667" spans="6:6" outlineLevel="1">
      <c r="F1667"/>
    </row>
    <row r="1668" spans="6:6" outlineLevel="1">
      <c r="F1668"/>
    </row>
    <row r="1669" spans="6:6" outlineLevel="1">
      <c r="F1669"/>
    </row>
    <row r="1670" spans="6:6" outlineLevel="1">
      <c r="F1670"/>
    </row>
    <row r="1671" spans="6:6" outlineLevel="1">
      <c r="F1671"/>
    </row>
    <row r="1672" spans="6:6" outlineLevel="1">
      <c r="F1672"/>
    </row>
    <row r="1673" spans="6:6" outlineLevel="1">
      <c r="F1673"/>
    </row>
    <row r="1674" spans="6:6" outlineLevel="1">
      <c r="F1674"/>
    </row>
    <row r="1675" spans="6:6" outlineLevel="1">
      <c r="F1675"/>
    </row>
    <row r="1676" spans="6:6" outlineLevel="1">
      <c r="F1676"/>
    </row>
    <row r="1677" spans="6:6" outlineLevel="1">
      <c r="F1677"/>
    </row>
    <row r="1678" spans="6:6" outlineLevel="1">
      <c r="F1678"/>
    </row>
    <row r="1679" spans="6:6" outlineLevel="1">
      <c r="F1679"/>
    </row>
    <row r="1680" spans="6:6" outlineLevel="1">
      <c r="F1680"/>
    </row>
    <row r="1681" spans="6:6" outlineLevel="1">
      <c r="F1681"/>
    </row>
    <row r="1682" spans="6:6" outlineLevel="1">
      <c r="F1682"/>
    </row>
    <row r="1683" spans="6:6" outlineLevel="1">
      <c r="F1683"/>
    </row>
    <row r="1684" spans="6:6" outlineLevel="1">
      <c r="F1684"/>
    </row>
    <row r="1685" spans="6:6" outlineLevel="1">
      <c r="F1685"/>
    </row>
    <row r="1686" spans="6:6" outlineLevel="1">
      <c r="F1686"/>
    </row>
    <row r="1687" spans="6:6" outlineLevel="1">
      <c r="F1687"/>
    </row>
    <row r="1688" spans="6:6" outlineLevel="1">
      <c r="F1688"/>
    </row>
    <row r="1689" spans="6:6" outlineLevel="1">
      <c r="F1689"/>
    </row>
    <row r="1690" spans="6:6" outlineLevel="1">
      <c r="F1690"/>
    </row>
    <row r="1691" spans="6:6" outlineLevel="1">
      <c r="F1691"/>
    </row>
    <row r="1692" spans="6:6" outlineLevel="1">
      <c r="F1692"/>
    </row>
    <row r="1693" spans="6:6" outlineLevel="1">
      <c r="F1693"/>
    </row>
    <row r="1694" spans="6:6" outlineLevel="1">
      <c r="F1694"/>
    </row>
    <row r="1695" spans="6:6" outlineLevel="1">
      <c r="F1695"/>
    </row>
    <row r="1696" spans="6:6" outlineLevel="1">
      <c r="F1696"/>
    </row>
    <row r="1697" spans="6:6" outlineLevel="1">
      <c r="F1697"/>
    </row>
    <row r="1698" spans="6:6" outlineLevel="1">
      <c r="F1698"/>
    </row>
    <row r="1699" spans="6:6" outlineLevel="1">
      <c r="F1699"/>
    </row>
    <row r="1700" spans="6:6" outlineLevel="1">
      <c r="F1700"/>
    </row>
    <row r="1701" spans="6:6" outlineLevel="1">
      <c r="F1701"/>
    </row>
    <row r="1702" spans="6:6" outlineLevel="1">
      <c r="F1702"/>
    </row>
    <row r="1703" spans="6:6" outlineLevel="1">
      <c r="F1703"/>
    </row>
    <row r="1704" spans="6:6" outlineLevel="1">
      <c r="F1704"/>
    </row>
    <row r="1705" spans="6:6" outlineLevel="1">
      <c r="F1705"/>
    </row>
    <row r="1706" spans="6:6" outlineLevel="1">
      <c r="F1706"/>
    </row>
    <row r="1707" spans="6:6" outlineLevel="1">
      <c r="F1707"/>
    </row>
    <row r="1708" spans="6:6" outlineLevel="1">
      <c r="F1708"/>
    </row>
    <row r="1709" spans="6:6" outlineLevel="1">
      <c r="F1709"/>
    </row>
    <row r="1710" spans="6:6" outlineLevel="1">
      <c r="F1710"/>
    </row>
    <row r="1711" spans="6:6" outlineLevel="1">
      <c r="F1711"/>
    </row>
    <row r="1712" spans="6:6" outlineLevel="1">
      <c r="F1712"/>
    </row>
    <row r="1713" spans="6:6" outlineLevel="1">
      <c r="F1713"/>
    </row>
    <row r="1714" spans="6:6" outlineLevel="1">
      <c r="F1714"/>
    </row>
    <row r="1715" spans="6:6" outlineLevel="1">
      <c r="F1715"/>
    </row>
    <row r="1716" spans="6:6" outlineLevel="1">
      <c r="F1716"/>
    </row>
    <row r="1717" spans="6:6" outlineLevel="1">
      <c r="F1717"/>
    </row>
    <row r="1718" spans="6:6" outlineLevel="1">
      <c r="F1718"/>
    </row>
    <row r="1719" spans="6:6" outlineLevel="1">
      <c r="F1719"/>
    </row>
    <row r="1720" spans="6:6" outlineLevel="1">
      <c r="F1720"/>
    </row>
    <row r="1721" spans="6:6" outlineLevel="1">
      <c r="F1721"/>
    </row>
    <row r="1722" spans="6:6" outlineLevel="1">
      <c r="F1722"/>
    </row>
    <row r="1723" spans="6:6" outlineLevel="1">
      <c r="F1723"/>
    </row>
    <row r="1724" spans="6:6" outlineLevel="1">
      <c r="F1724"/>
    </row>
    <row r="1725" spans="6:6" outlineLevel="1">
      <c r="F1725"/>
    </row>
    <row r="1726" spans="6:6" outlineLevel="1">
      <c r="F1726"/>
    </row>
    <row r="1727" spans="6:6" outlineLevel="1">
      <c r="F1727"/>
    </row>
    <row r="1728" spans="6:6">
      <c r="F1728"/>
    </row>
    <row r="1729" spans="6:6" outlineLevel="1">
      <c r="F1729"/>
    </row>
    <row r="1730" spans="6:6" outlineLevel="1">
      <c r="F1730"/>
    </row>
    <row r="1731" spans="6:6" outlineLevel="1">
      <c r="F1731"/>
    </row>
    <row r="1732" spans="6:6" outlineLevel="1">
      <c r="F1732"/>
    </row>
    <row r="1733" spans="6:6" outlineLevel="1">
      <c r="F1733"/>
    </row>
    <row r="1734" spans="6:6" outlineLevel="1">
      <c r="F1734"/>
    </row>
    <row r="1735" spans="6:6" outlineLevel="1">
      <c r="F1735"/>
    </row>
    <row r="1736" spans="6:6" outlineLevel="1">
      <c r="F1736"/>
    </row>
    <row r="1737" spans="6:6" outlineLevel="1">
      <c r="F1737"/>
    </row>
    <row r="1738" spans="6:6" outlineLevel="1">
      <c r="F1738"/>
    </row>
    <row r="1739" spans="6:6" outlineLevel="1">
      <c r="F1739"/>
    </row>
    <row r="1740" spans="6:6" outlineLevel="1">
      <c r="F1740"/>
    </row>
    <row r="1741" spans="6:6" outlineLevel="1">
      <c r="F1741"/>
    </row>
    <row r="1742" spans="6:6" outlineLevel="1">
      <c r="F1742"/>
    </row>
    <row r="1743" spans="6:6" outlineLevel="1">
      <c r="F1743"/>
    </row>
    <row r="1744" spans="6:6" outlineLevel="1">
      <c r="F1744"/>
    </row>
    <row r="1745" spans="6:6" outlineLevel="1">
      <c r="F1745"/>
    </row>
    <row r="1746" spans="6:6" outlineLevel="1">
      <c r="F1746"/>
    </row>
    <row r="1747" spans="6:6" outlineLevel="1">
      <c r="F1747"/>
    </row>
    <row r="1748" spans="6:6" outlineLevel="1">
      <c r="F1748"/>
    </row>
    <row r="1749" spans="6:6" outlineLevel="1">
      <c r="F1749"/>
    </row>
    <row r="1750" spans="6:6" outlineLevel="1">
      <c r="F1750"/>
    </row>
    <row r="1751" spans="6:6" outlineLevel="1">
      <c r="F1751"/>
    </row>
    <row r="1752" spans="6:6" outlineLevel="1">
      <c r="F1752"/>
    </row>
    <row r="1753" spans="6:6" outlineLevel="1">
      <c r="F1753"/>
    </row>
    <row r="1754" spans="6:6" outlineLevel="1">
      <c r="F1754"/>
    </row>
    <row r="1755" spans="6:6" outlineLevel="1">
      <c r="F1755"/>
    </row>
    <row r="1756" spans="6:6" outlineLevel="1">
      <c r="F1756"/>
    </row>
    <row r="1757" spans="6:6" outlineLevel="1">
      <c r="F1757"/>
    </row>
    <row r="1758" spans="6:6" outlineLevel="1">
      <c r="F1758"/>
    </row>
    <row r="1759" spans="6:6" outlineLevel="1">
      <c r="F1759"/>
    </row>
    <row r="1760" spans="6:6" outlineLevel="1">
      <c r="F1760"/>
    </row>
    <row r="1761" spans="6:6" outlineLevel="1">
      <c r="F1761"/>
    </row>
    <row r="1762" spans="6:6" outlineLevel="1">
      <c r="F1762"/>
    </row>
    <row r="1763" spans="6:6" outlineLevel="1">
      <c r="F1763"/>
    </row>
    <row r="1764" spans="6:6" outlineLevel="1">
      <c r="F1764"/>
    </row>
    <row r="1765" spans="6:6" outlineLevel="1">
      <c r="F1765"/>
    </row>
    <row r="1766" spans="6:6" outlineLevel="1">
      <c r="F1766"/>
    </row>
    <row r="1767" spans="6:6" outlineLevel="1">
      <c r="F1767"/>
    </row>
    <row r="1768" spans="6:6" outlineLevel="1">
      <c r="F1768"/>
    </row>
    <row r="1769" spans="6:6" outlineLevel="1">
      <c r="F1769"/>
    </row>
    <row r="1770" spans="6:6" outlineLevel="1">
      <c r="F1770"/>
    </row>
    <row r="1771" spans="6:6" outlineLevel="1">
      <c r="F1771"/>
    </row>
    <row r="1772" spans="6:6" outlineLevel="1">
      <c r="F1772"/>
    </row>
    <row r="1773" spans="6:6" outlineLevel="1">
      <c r="F1773"/>
    </row>
    <row r="1774" spans="6:6" outlineLevel="1">
      <c r="F1774"/>
    </row>
    <row r="1775" spans="6:6" outlineLevel="1">
      <c r="F1775"/>
    </row>
    <row r="1776" spans="6:6" outlineLevel="1">
      <c r="F1776"/>
    </row>
    <row r="1777" spans="6:6" outlineLevel="1">
      <c r="F1777"/>
    </row>
    <row r="1778" spans="6:6" outlineLevel="1">
      <c r="F1778"/>
    </row>
    <row r="1779" spans="6:6" outlineLevel="1">
      <c r="F1779"/>
    </row>
    <row r="1780" spans="6:6" outlineLevel="1">
      <c r="F1780"/>
    </row>
    <row r="1781" spans="6:6" outlineLevel="1">
      <c r="F1781"/>
    </row>
    <row r="1782" spans="6:6" outlineLevel="1">
      <c r="F1782"/>
    </row>
    <row r="1783" spans="6:6" outlineLevel="1">
      <c r="F1783"/>
    </row>
    <row r="1784" spans="6:6" outlineLevel="1">
      <c r="F1784"/>
    </row>
    <row r="1785" spans="6:6" outlineLevel="1">
      <c r="F1785"/>
    </row>
    <row r="1786" spans="6:6" outlineLevel="1">
      <c r="F1786"/>
    </row>
    <row r="1787" spans="6:6" outlineLevel="1">
      <c r="F1787"/>
    </row>
    <row r="1788" spans="6:6" outlineLevel="1">
      <c r="F1788"/>
    </row>
    <row r="1789" spans="6:6" outlineLevel="1">
      <c r="F1789"/>
    </row>
    <row r="1790" spans="6:6" outlineLevel="1">
      <c r="F1790"/>
    </row>
    <row r="1791" spans="6:6" outlineLevel="1">
      <c r="F1791"/>
    </row>
    <row r="1792" spans="6:6" outlineLevel="1">
      <c r="F1792"/>
    </row>
    <row r="1793" spans="6:6" outlineLevel="1">
      <c r="F1793"/>
    </row>
    <row r="1794" spans="6:6" outlineLevel="1">
      <c r="F1794"/>
    </row>
    <row r="1795" spans="6:6" outlineLevel="1">
      <c r="F1795"/>
    </row>
    <row r="1796" spans="6:6" outlineLevel="1">
      <c r="F1796"/>
    </row>
    <row r="1797" spans="6:6" outlineLevel="1">
      <c r="F1797"/>
    </row>
    <row r="1798" spans="6:6" outlineLevel="1">
      <c r="F1798"/>
    </row>
    <row r="1799" spans="6:6" outlineLevel="1">
      <c r="F1799"/>
    </row>
    <row r="1800" spans="6:6" outlineLevel="1">
      <c r="F1800"/>
    </row>
    <row r="1801" spans="6:6" outlineLevel="1">
      <c r="F1801"/>
    </row>
    <row r="1802" spans="6:6" outlineLevel="1">
      <c r="F1802"/>
    </row>
    <row r="1803" spans="6:6" outlineLevel="1">
      <c r="F1803"/>
    </row>
    <row r="1804" spans="6:6" outlineLevel="1">
      <c r="F1804"/>
    </row>
    <row r="1805" spans="6:6" outlineLevel="1">
      <c r="F1805"/>
    </row>
    <row r="1806" spans="6:6" outlineLevel="1">
      <c r="F1806"/>
    </row>
    <row r="1807" spans="6:6" outlineLevel="1">
      <c r="F1807"/>
    </row>
    <row r="1808" spans="6:6" outlineLevel="1">
      <c r="F1808"/>
    </row>
    <row r="1809" spans="6:6" outlineLevel="1">
      <c r="F1809"/>
    </row>
    <row r="1810" spans="6:6" outlineLevel="1">
      <c r="F1810"/>
    </row>
    <row r="1811" spans="6:6" outlineLevel="1">
      <c r="F1811"/>
    </row>
    <row r="1812" spans="6:6" outlineLevel="1">
      <c r="F1812"/>
    </row>
    <row r="1813" spans="6:6" outlineLevel="1">
      <c r="F1813"/>
    </row>
    <row r="1814" spans="6:6" outlineLevel="1">
      <c r="F1814"/>
    </row>
    <row r="1815" spans="6:6" outlineLevel="1">
      <c r="F1815"/>
    </row>
    <row r="1816" spans="6:6" outlineLevel="1">
      <c r="F1816"/>
    </row>
    <row r="1817" spans="6:6" outlineLevel="1">
      <c r="F1817"/>
    </row>
    <row r="1818" spans="6:6" outlineLevel="1">
      <c r="F1818"/>
    </row>
    <row r="1819" spans="6:6" outlineLevel="1">
      <c r="F1819"/>
    </row>
    <row r="1820" spans="6:6" outlineLevel="1">
      <c r="F1820"/>
    </row>
    <row r="1821" spans="6:6" outlineLevel="1">
      <c r="F1821"/>
    </row>
    <row r="1822" spans="6:6" outlineLevel="1">
      <c r="F1822"/>
    </row>
    <row r="1823" spans="6:6" outlineLevel="1">
      <c r="F1823"/>
    </row>
    <row r="1824" spans="6:6" outlineLevel="1">
      <c r="F1824"/>
    </row>
    <row r="1825" spans="6:6" outlineLevel="1">
      <c r="F1825"/>
    </row>
    <row r="1826" spans="6:6" outlineLevel="1">
      <c r="F1826"/>
    </row>
    <row r="1827" spans="6:6" outlineLevel="1">
      <c r="F1827"/>
    </row>
    <row r="1828" spans="6:6" outlineLevel="1">
      <c r="F1828"/>
    </row>
    <row r="1829" spans="6:6" outlineLevel="1">
      <c r="F1829"/>
    </row>
    <row r="1830" spans="6:6">
      <c r="F1830"/>
    </row>
    <row r="1831" spans="6:6" outlineLevel="1">
      <c r="F1831"/>
    </row>
    <row r="1832" spans="6:6" outlineLevel="1">
      <c r="F1832"/>
    </row>
    <row r="1833" spans="6:6" outlineLevel="1">
      <c r="F1833"/>
    </row>
    <row r="1834" spans="6:6" outlineLevel="1">
      <c r="F1834"/>
    </row>
    <row r="1835" spans="6:6" outlineLevel="1">
      <c r="F1835"/>
    </row>
    <row r="1836" spans="6:6" outlineLevel="1">
      <c r="F1836"/>
    </row>
    <row r="1837" spans="6:6" outlineLevel="1">
      <c r="F1837"/>
    </row>
    <row r="1838" spans="6:6" outlineLevel="1">
      <c r="F1838"/>
    </row>
    <row r="1839" spans="6:6" outlineLevel="1">
      <c r="F1839"/>
    </row>
    <row r="1840" spans="6:6" outlineLevel="1">
      <c r="F1840"/>
    </row>
    <row r="1841" spans="6:6" outlineLevel="1">
      <c r="F1841"/>
    </row>
    <row r="1842" spans="6:6" outlineLevel="1">
      <c r="F1842"/>
    </row>
    <row r="1843" spans="6:6" outlineLevel="1">
      <c r="F1843"/>
    </row>
    <row r="1844" spans="6:6" outlineLevel="1">
      <c r="F1844"/>
    </row>
    <row r="1845" spans="6:6" outlineLevel="1">
      <c r="F1845"/>
    </row>
    <row r="1846" spans="6:6" outlineLevel="1">
      <c r="F1846"/>
    </row>
    <row r="1847" spans="6:6" outlineLevel="1">
      <c r="F1847"/>
    </row>
    <row r="1848" spans="6:6" outlineLevel="1">
      <c r="F1848"/>
    </row>
    <row r="1849" spans="6:6" outlineLevel="1">
      <c r="F1849"/>
    </row>
    <row r="1850" spans="6:6" outlineLevel="1">
      <c r="F1850"/>
    </row>
    <row r="1851" spans="6:6" outlineLevel="1">
      <c r="F1851"/>
    </row>
    <row r="1852" spans="6:6" outlineLevel="1">
      <c r="F1852"/>
    </row>
    <row r="1853" spans="6:6" outlineLevel="1">
      <c r="F1853"/>
    </row>
    <row r="1854" spans="6:6" outlineLevel="1">
      <c r="F1854"/>
    </row>
    <row r="1855" spans="6:6" outlineLevel="1">
      <c r="F1855"/>
    </row>
    <row r="1856" spans="6:6" outlineLevel="1">
      <c r="F1856"/>
    </row>
    <row r="1857" spans="6:6" outlineLevel="1">
      <c r="F1857"/>
    </row>
    <row r="1858" spans="6:6" outlineLevel="1">
      <c r="F1858"/>
    </row>
    <row r="1859" spans="6:6" outlineLevel="1">
      <c r="F1859"/>
    </row>
    <row r="1860" spans="6:6" outlineLevel="1">
      <c r="F1860"/>
    </row>
    <row r="1861" spans="6:6" outlineLevel="1">
      <c r="F1861"/>
    </row>
    <row r="1862" spans="6:6" outlineLevel="1">
      <c r="F1862"/>
    </row>
    <row r="1863" spans="6:6" outlineLevel="1">
      <c r="F1863"/>
    </row>
    <row r="1864" spans="6:6" outlineLevel="1">
      <c r="F1864"/>
    </row>
    <row r="1865" spans="6:6" outlineLevel="1">
      <c r="F1865"/>
    </row>
    <row r="1866" spans="6:6" outlineLevel="1">
      <c r="F1866"/>
    </row>
    <row r="1867" spans="6:6" outlineLevel="1">
      <c r="F1867"/>
    </row>
    <row r="1868" spans="6:6" outlineLevel="1">
      <c r="F1868"/>
    </row>
    <row r="1869" spans="6:6" outlineLevel="1">
      <c r="F1869"/>
    </row>
    <row r="1870" spans="6:6" outlineLevel="1">
      <c r="F1870"/>
    </row>
    <row r="1871" spans="6:6" outlineLevel="1">
      <c r="F1871"/>
    </row>
    <row r="1872" spans="6:6" outlineLevel="1">
      <c r="F1872"/>
    </row>
    <row r="1873" spans="6:6" outlineLevel="1">
      <c r="F1873"/>
    </row>
    <row r="1874" spans="6:6" outlineLevel="1">
      <c r="F1874"/>
    </row>
    <row r="1875" spans="6:6" outlineLevel="1">
      <c r="F1875"/>
    </row>
    <row r="1876" spans="6:6" outlineLevel="1">
      <c r="F1876"/>
    </row>
    <row r="1877" spans="6:6" outlineLevel="1">
      <c r="F1877"/>
    </row>
    <row r="1878" spans="6:6" outlineLevel="1">
      <c r="F1878"/>
    </row>
    <row r="1879" spans="6:6" outlineLevel="1">
      <c r="F1879"/>
    </row>
    <row r="1880" spans="6:6" outlineLevel="1">
      <c r="F1880"/>
    </row>
    <row r="1881" spans="6:6" outlineLevel="1">
      <c r="F1881"/>
    </row>
    <row r="1882" spans="6:6" outlineLevel="1">
      <c r="F1882"/>
    </row>
    <row r="1883" spans="6:6" outlineLevel="1">
      <c r="F1883"/>
    </row>
    <row r="1884" spans="6:6" outlineLevel="1">
      <c r="F1884"/>
    </row>
    <row r="1885" spans="6:6" outlineLevel="1">
      <c r="F1885"/>
    </row>
    <row r="1886" spans="6:6" outlineLevel="1">
      <c r="F1886"/>
    </row>
    <row r="1887" spans="6:6" outlineLevel="1">
      <c r="F1887"/>
    </row>
    <row r="1888" spans="6:6" outlineLevel="1">
      <c r="F1888"/>
    </row>
    <row r="1889" spans="6:6" outlineLevel="1">
      <c r="F1889"/>
    </row>
    <row r="1890" spans="6:6" outlineLevel="1">
      <c r="F1890"/>
    </row>
    <row r="1891" spans="6:6" outlineLevel="1">
      <c r="F1891"/>
    </row>
    <row r="1892" spans="6:6" outlineLevel="1">
      <c r="F1892"/>
    </row>
    <row r="1893" spans="6:6" outlineLevel="1">
      <c r="F1893"/>
    </row>
    <row r="1894" spans="6:6" outlineLevel="1">
      <c r="F1894"/>
    </row>
    <row r="1895" spans="6:6" outlineLevel="1">
      <c r="F1895"/>
    </row>
    <row r="1896" spans="6:6" outlineLevel="1">
      <c r="F1896"/>
    </row>
    <row r="1897" spans="6:6" outlineLevel="1">
      <c r="F1897"/>
    </row>
    <row r="1898" spans="6:6" outlineLevel="1">
      <c r="F1898"/>
    </row>
    <row r="1899" spans="6:6" outlineLevel="1">
      <c r="F1899"/>
    </row>
    <row r="1900" spans="6:6" outlineLevel="1">
      <c r="F1900"/>
    </row>
    <row r="1901" spans="6:6" outlineLevel="1">
      <c r="F1901"/>
    </row>
    <row r="1902" spans="6:6" outlineLevel="1">
      <c r="F1902"/>
    </row>
    <row r="1903" spans="6:6" outlineLevel="1">
      <c r="F1903"/>
    </row>
    <row r="1904" spans="6:6" outlineLevel="1">
      <c r="F1904"/>
    </row>
    <row r="1905" spans="6:6" outlineLevel="1">
      <c r="F1905"/>
    </row>
    <row r="1906" spans="6:6" outlineLevel="1">
      <c r="F1906"/>
    </row>
    <row r="1907" spans="6:6" outlineLevel="1">
      <c r="F1907"/>
    </row>
    <row r="1908" spans="6:6" outlineLevel="1">
      <c r="F1908"/>
    </row>
    <row r="1909" spans="6:6" outlineLevel="1">
      <c r="F1909"/>
    </row>
    <row r="1910" spans="6:6" outlineLevel="1">
      <c r="F1910"/>
    </row>
    <row r="1911" spans="6:6" outlineLevel="1">
      <c r="F1911"/>
    </row>
    <row r="1912" spans="6:6" outlineLevel="1">
      <c r="F1912"/>
    </row>
    <row r="1913" spans="6:6" outlineLevel="1">
      <c r="F1913"/>
    </row>
    <row r="1914" spans="6:6" outlineLevel="1">
      <c r="F1914"/>
    </row>
    <row r="1915" spans="6:6" outlineLevel="1">
      <c r="F1915"/>
    </row>
    <row r="1916" spans="6:6" outlineLevel="1">
      <c r="F1916"/>
    </row>
    <row r="1917" spans="6:6" outlineLevel="1">
      <c r="F1917"/>
    </row>
    <row r="1918" spans="6:6" outlineLevel="1">
      <c r="F1918"/>
    </row>
    <row r="1919" spans="6:6">
      <c r="F1919"/>
    </row>
    <row r="1920" spans="6:6" outlineLevel="1">
      <c r="F1920"/>
    </row>
    <row r="1921" spans="6:6" outlineLevel="1">
      <c r="F1921"/>
    </row>
    <row r="1922" spans="6:6" outlineLevel="1">
      <c r="F1922"/>
    </row>
    <row r="1923" spans="6:6" outlineLevel="1">
      <c r="F1923"/>
    </row>
    <row r="1924" spans="6:6" outlineLevel="1">
      <c r="F1924"/>
    </row>
    <row r="1925" spans="6:6" outlineLevel="1">
      <c r="F1925"/>
    </row>
    <row r="1926" spans="6:6" outlineLevel="1">
      <c r="F1926"/>
    </row>
    <row r="1927" spans="6:6" outlineLevel="1">
      <c r="F1927"/>
    </row>
    <row r="1928" spans="6:6" outlineLevel="1">
      <c r="F1928"/>
    </row>
    <row r="1929" spans="6:6" outlineLevel="1">
      <c r="F1929"/>
    </row>
    <row r="1930" spans="6:6" outlineLevel="1">
      <c r="F1930"/>
    </row>
    <row r="1931" spans="6:6" outlineLevel="1">
      <c r="F1931"/>
    </row>
    <row r="1932" spans="6:6" outlineLevel="1">
      <c r="F1932"/>
    </row>
    <row r="1933" spans="6:6" outlineLevel="1">
      <c r="F1933"/>
    </row>
    <row r="1934" spans="6:6" outlineLevel="1">
      <c r="F1934"/>
    </row>
    <row r="1935" spans="6:6" outlineLevel="1">
      <c r="F1935"/>
    </row>
    <row r="1936" spans="6:6" outlineLevel="1">
      <c r="F1936"/>
    </row>
    <row r="1937" spans="6:6" outlineLevel="1">
      <c r="F1937"/>
    </row>
    <row r="1938" spans="6:6" outlineLevel="1">
      <c r="F1938"/>
    </row>
    <row r="1939" spans="6:6" outlineLevel="1">
      <c r="F1939"/>
    </row>
    <row r="1940" spans="6:6" outlineLevel="1">
      <c r="F1940"/>
    </row>
    <row r="1941" spans="6:6" outlineLevel="1">
      <c r="F1941"/>
    </row>
    <row r="1942" spans="6:6" outlineLevel="1">
      <c r="F1942"/>
    </row>
    <row r="1943" spans="6:6" outlineLevel="1">
      <c r="F1943"/>
    </row>
    <row r="1944" spans="6:6" outlineLevel="1">
      <c r="F1944"/>
    </row>
    <row r="1945" spans="6:6" outlineLevel="1">
      <c r="F1945"/>
    </row>
    <row r="1946" spans="6:6" outlineLevel="1">
      <c r="F1946"/>
    </row>
    <row r="1947" spans="6:6" outlineLevel="1">
      <c r="F1947"/>
    </row>
    <row r="1948" spans="6:6" outlineLevel="1">
      <c r="F1948"/>
    </row>
    <row r="1949" spans="6:6" outlineLevel="1">
      <c r="F1949"/>
    </row>
    <row r="1950" spans="6:6" outlineLevel="1">
      <c r="F1950"/>
    </row>
    <row r="1951" spans="6:6" outlineLevel="1">
      <c r="F1951"/>
    </row>
    <row r="1952" spans="6:6" outlineLevel="1">
      <c r="F1952"/>
    </row>
    <row r="1953" spans="6:6" outlineLevel="1">
      <c r="F1953"/>
    </row>
    <row r="1954" spans="6:6" outlineLevel="1">
      <c r="F1954"/>
    </row>
    <row r="1955" spans="6:6" outlineLevel="1">
      <c r="F1955"/>
    </row>
    <row r="1956" spans="6:6" outlineLevel="1">
      <c r="F1956"/>
    </row>
    <row r="1957" spans="6:6" outlineLevel="1">
      <c r="F1957"/>
    </row>
    <row r="1958" spans="6:6" outlineLevel="1">
      <c r="F1958"/>
    </row>
    <row r="1959" spans="6:6" outlineLevel="1">
      <c r="F1959"/>
    </row>
    <row r="1960" spans="6:6" outlineLevel="1">
      <c r="F1960"/>
    </row>
    <row r="1961" spans="6:6" outlineLevel="1">
      <c r="F1961"/>
    </row>
    <row r="1962" spans="6:6" outlineLevel="1">
      <c r="F1962"/>
    </row>
    <row r="1963" spans="6:6" outlineLevel="1">
      <c r="F1963"/>
    </row>
    <row r="1964" spans="6:6" outlineLevel="1">
      <c r="F1964"/>
    </row>
    <row r="1965" spans="6:6" outlineLevel="1">
      <c r="F1965"/>
    </row>
    <row r="1966" spans="6:6" outlineLevel="1">
      <c r="F1966"/>
    </row>
    <row r="1967" spans="6:6" outlineLevel="1">
      <c r="F1967"/>
    </row>
    <row r="1968" spans="6:6" outlineLevel="1">
      <c r="F1968"/>
    </row>
    <row r="1969" spans="6:6" outlineLevel="1">
      <c r="F1969"/>
    </row>
    <row r="1970" spans="6:6" outlineLevel="1">
      <c r="F1970"/>
    </row>
    <row r="1971" spans="6:6" outlineLevel="1">
      <c r="F1971"/>
    </row>
    <row r="1972" spans="6:6" outlineLevel="1">
      <c r="F1972"/>
    </row>
    <row r="1973" spans="6:6" outlineLevel="1">
      <c r="F1973"/>
    </row>
    <row r="1974" spans="6:6" outlineLevel="1">
      <c r="F1974"/>
    </row>
    <row r="1975" spans="6:6" outlineLevel="1">
      <c r="F1975"/>
    </row>
    <row r="1976" spans="6:6" outlineLevel="1">
      <c r="F1976"/>
    </row>
    <row r="1977" spans="6:6" outlineLevel="1">
      <c r="F1977"/>
    </row>
    <row r="1978" spans="6:6" outlineLevel="1">
      <c r="F1978"/>
    </row>
    <row r="1979" spans="6:6" outlineLevel="1">
      <c r="F1979"/>
    </row>
    <row r="1980" spans="6:6" outlineLevel="1">
      <c r="F1980"/>
    </row>
    <row r="1981" spans="6:6" outlineLevel="1">
      <c r="F1981"/>
    </row>
    <row r="1982" spans="6:6" outlineLevel="1">
      <c r="F1982"/>
    </row>
    <row r="1983" spans="6:6" outlineLevel="1">
      <c r="F1983"/>
    </row>
    <row r="1984" spans="6:6" outlineLevel="1">
      <c r="F1984"/>
    </row>
    <row r="1985" spans="6:6" outlineLevel="1">
      <c r="F1985"/>
    </row>
    <row r="1986" spans="6:6" outlineLevel="1">
      <c r="F1986"/>
    </row>
    <row r="1987" spans="6:6" outlineLevel="1">
      <c r="F1987"/>
    </row>
    <row r="1988" spans="6:6" outlineLevel="1">
      <c r="F1988"/>
    </row>
    <row r="1989" spans="6:6" outlineLevel="1">
      <c r="F1989"/>
    </row>
    <row r="1990" spans="6:6" outlineLevel="1">
      <c r="F1990"/>
    </row>
    <row r="1991" spans="6:6" outlineLevel="1">
      <c r="F1991"/>
    </row>
    <row r="1992" spans="6:6" outlineLevel="1">
      <c r="F1992"/>
    </row>
    <row r="1993" spans="6:6" outlineLevel="1">
      <c r="F1993"/>
    </row>
    <row r="1994" spans="6:6" outlineLevel="1">
      <c r="F1994"/>
    </row>
    <row r="1995" spans="6:6" outlineLevel="1">
      <c r="F1995"/>
    </row>
    <row r="1996" spans="6:6" outlineLevel="1">
      <c r="F1996"/>
    </row>
    <row r="1997" spans="6:6" outlineLevel="1">
      <c r="F1997"/>
    </row>
    <row r="1998" spans="6:6" outlineLevel="1">
      <c r="F1998"/>
    </row>
    <row r="1999" spans="6:6" outlineLevel="1">
      <c r="F1999"/>
    </row>
    <row r="2000" spans="6:6" outlineLevel="1">
      <c r="F2000"/>
    </row>
    <row r="2001" spans="6:6" outlineLevel="1">
      <c r="F2001"/>
    </row>
    <row r="2002" spans="6:6" outlineLevel="1">
      <c r="F2002"/>
    </row>
    <row r="2003" spans="6:6" outlineLevel="1">
      <c r="F2003"/>
    </row>
    <row r="2004" spans="6:6" outlineLevel="1">
      <c r="F2004"/>
    </row>
    <row r="2005" spans="6:6" outlineLevel="1">
      <c r="F2005"/>
    </row>
    <row r="2006" spans="6:6" outlineLevel="1">
      <c r="F2006"/>
    </row>
    <row r="2007" spans="6:6" outlineLevel="1">
      <c r="F2007"/>
    </row>
    <row r="2008" spans="6:6" outlineLevel="1">
      <c r="F2008"/>
    </row>
    <row r="2009" spans="6:6" outlineLevel="1">
      <c r="F2009"/>
    </row>
    <row r="2010" spans="6:6" outlineLevel="1">
      <c r="F2010"/>
    </row>
    <row r="2011" spans="6:6" outlineLevel="1">
      <c r="F2011"/>
    </row>
    <row r="2012" spans="6:6" outlineLevel="1">
      <c r="F2012"/>
    </row>
    <row r="2013" spans="6:6" outlineLevel="1">
      <c r="F2013"/>
    </row>
    <row r="2014" spans="6:6" outlineLevel="1">
      <c r="F2014"/>
    </row>
    <row r="2015" spans="6:6" outlineLevel="1">
      <c r="F2015"/>
    </row>
    <row r="2016" spans="6:6" outlineLevel="1">
      <c r="F2016"/>
    </row>
    <row r="2017" spans="6:6" outlineLevel="1">
      <c r="F2017"/>
    </row>
    <row r="2018" spans="6:6" outlineLevel="1">
      <c r="F2018"/>
    </row>
    <row r="2019" spans="6:6" outlineLevel="1">
      <c r="F2019"/>
    </row>
    <row r="2020" spans="6:6" outlineLevel="1">
      <c r="F2020"/>
    </row>
    <row r="2021" spans="6:6" outlineLevel="1">
      <c r="F2021"/>
    </row>
    <row r="2022" spans="6:6" outlineLevel="1">
      <c r="F2022"/>
    </row>
    <row r="2023" spans="6:6" outlineLevel="1">
      <c r="F2023"/>
    </row>
    <row r="2024" spans="6:6">
      <c r="F2024"/>
    </row>
    <row r="2025" spans="6:6" outlineLevel="1">
      <c r="F2025"/>
    </row>
    <row r="2026" spans="6:6" outlineLevel="1">
      <c r="F2026"/>
    </row>
    <row r="2027" spans="6:6" outlineLevel="1">
      <c r="F2027"/>
    </row>
    <row r="2028" spans="6:6" outlineLevel="1">
      <c r="F2028"/>
    </row>
    <row r="2029" spans="6:6" outlineLevel="1">
      <c r="F2029"/>
    </row>
    <row r="2030" spans="6:6" outlineLevel="1">
      <c r="F2030"/>
    </row>
    <row r="2031" spans="6:6" outlineLevel="1">
      <c r="F2031"/>
    </row>
    <row r="2032" spans="6:6" outlineLevel="1">
      <c r="F2032"/>
    </row>
    <row r="2033" spans="6:6" outlineLevel="1">
      <c r="F2033"/>
    </row>
    <row r="2034" spans="6:6" outlineLevel="1">
      <c r="F2034"/>
    </row>
    <row r="2035" spans="6:6" outlineLevel="1">
      <c r="F2035"/>
    </row>
    <row r="2036" spans="6:6" outlineLevel="1">
      <c r="F2036"/>
    </row>
    <row r="2037" spans="6:6" outlineLevel="1">
      <c r="F2037"/>
    </row>
    <row r="2038" spans="6:6" outlineLevel="1">
      <c r="F2038"/>
    </row>
    <row r="2039" spans="6:6" outlineLevel="1">
      <c r="F2039"/>
    </row>
    <row r="2040" spans="6:6" outlineLevel="1">
      <c r="F2040"/>
    </row>
    <row r="2041" spans="6:6" outlineLevel="1">
      <c r="F2041"/>
    </row>
    <row r="2042" spans="6:6" outlineLevel="1">
      <c r="F2042"/>
    </row>
    <row r="2043" spans="6:6" outlineLevel="1">
      <c r="F2043"/>
    </row>
    <row r="2044" spans="6:6" outlineLevel="1">
      <c r="F2044"/>
    </row>
    <row r="2045" spans="6:6" outlineLevel="1">
      <c r="F2045"/>
    </row>
    <row r="2046" spans="6:6" outlineLevel="1">
      <c r="F2046"/>
    </row>
    <row r="2047" spans="6:6" outlineLevel="1">
      <c r="F2047"/>
    </row>
    <row r="2048" spans="6:6" outlineLevel="1">
      <c r="F2048"/>
    </row>
    <row r="2049" spans="6:6" outlineLevel="1">
      <c r="F2049"/>
    </row>
    <row r="2050" spans="6:6" outlineLevel="1">
      <c r="F2050"/>
    </row>
    <row r="2051" spans="6:6" outlineLevel="1">
      <c r="F2051"/>
    </row>
    <row r="2052" spans="6:6" outlineLevel="1">
      <c r="F2052"/>
    </row>
    <row r="2053" spans="6:6" outlineLevel="1">
      <c r="F2053"/>
    </row>
    <row r="2054" spans="6:6" outlineLevel="1">
      <c r="F2054"/>
    </row>
    <row r="2055" spans="6:6" outlineLevel="1">
      <c r="F2055"/>
    </row>
    <row r="2056" spans="6:6" outlineLevel="1">
      <c r="F2056"/>
    </row>
    <row r="2057" spans="6:6" outlineLevel="1">
      <c r="F2057"/>
    </row>
    <row r="2058" spans="6:6" outlineLevel="1">
      <c r="F2058"/>
    </row>
    <row r="2059" spans="6:6" outlineLevel="1">
      <c r="F2059"/>
    </row>
    <row r="2060" spans="6:6" outlineLevel="1">
      <c r="F2060"/>
    </row>
    <row r="2061" spans="6:6" outlineLevel="1">
      <c r="F2061"/>
    </row>
    <row r="2062" spans="6:6" outlineLevel="1">
      <c r="F2062"/>
    </row>
    <row r="2063" spans="6:6" outlineLevel="1">
      <c r="F2063"/>
    </row>
    <row r="2064" spans="6:6" outlineLevel="1">
      <c r="F2064"/>
    </row>
    <row r="2065" spans="6:6" outlineLevel="1">
      <c r="F2065"/>
    </row>
    <row r="2066" spans="6:6" outlineLevel="1">
      <c r="F2066"/>
    </row>
    <row r="2067" spans="6:6" outlineLevel="1">
      <c r="F2067"/>
    </row>
    <row r="2068" spans="6:6" outlineLevel="1">
      <c r="F2068"/>
    </row>
    <row r="2069" spans="6:6" outlineLevel="1">
      <c r="F2069"/>
    </row>
    <row r="2070" spans="6:6" outlineLevel="1">
      <c r="F2070"/>
    </row>
    <row r="2071" spans="6:6" outlineLevel="1">
      <c r="F2071"/>
    </row>
    <row r="2072" spans="6:6" outlineLevel="1">
      <c r="F2072"/>
    </row>
    <row r="2073" spans="6:6" outlineLevel="1">
      <c r="F2073"/>
    </row>
    <row r="2074" spans="6:6" outlineLevel="1">
      <c r="F2074"/>
    </row>
    <row r="2075" spans="6:6" outlineLevel="1">
      <c r="F2075"/>
    </row>
    <row r="2076" spans="6:6" outlineLevel="1">
      <c r="F2076"/>
    </row>
    <row r="2077" spans="6:6" outlineLevel="1">
      <c r="F2077"/>
    </row>
    <row r="2078" spans="6:6" outlineLevel="1">
      <c r="F2078"/>
    </row>
    <row r="2079" spans="6:6" outlineLevel="1">
      <c r="F2079"/>
    </row>
    <row r="2080" spans="6:6" outlineLevel="1">
      <c r="F2080"/>
    </row>
    <row r="2081" spans="6:6" outlineLevel="1">
      <c r="F2081"/>
    </row>
    <row r="2082" spans="6:6" outlineLevel="1">
      <c r="F2082"/>
    </row>
    <row r="2083" spans="6:6" outlineLevel="1">
      <c r="F2083"/>
    </row>
    <row r="2084" spans="6:6" outlineLevel="1">
      <c r="F2084"/>
    </row>
    <row r="2085" spans="6:6" outlineLevel="1">
      <c r="F2085"/>
    </row>
    <row r="2086" spans="6:6" outlineLevel="1">
      <c r="F2086"/>
    </row>
    <row r="2087" spans="6:6" outlineLevel="1">
      <c r="F2087"/>
    </row>
    <row r="2088" spans="6:6" outlineLevel="1">
      <c r="F2088"/>
    </row>
    <row r="2089" spans="6:6" outlineLevel="1">
      <c r="F2089"/>
    </row>
    <row r="2090" spans="6:6" outlineLevel="1">
      <c r="F2090"/>
    </row>
    <row r="2091" spans="6:6" outlineLevel="1">
      <c r="F2091"/>
    </row>
    <row r="2092" spans="6:6" outlineLevel="1">
      <c r="F2092"/>
    </row>
    <row r="2093" spans="6:6" outlineLevel="1">
      <c r="F2093"/>
    </row>
    <row r="2094" spans="6:6" outlineLevel="1">
      <c r="F2094"/>
    </row>
    <row r="2095" spans="6:6" outlineLevel="1">
      <c r="F2095"/>
    </row>
    <row r="2096" spans="6:6" outlineLevel="1">
      <c r="F2096"/>
    </row>
    <row r="2097" spans="6:6" outlineLevel="1">
      <c r="F2097"/>
    </row>
    <row r="2098" spans="6:6" outlineLevel="1">
      <c r="F2098"/>
    </row>
    <row r="2099" spans="6:6" outlineLevel="1">
      <c r="F2099"/>
    </row>
    <row r="2100" spans="6:6" outlineLevel="1">
      <c r="F2100"/>
    </row>
    <row r="2101" spans="6:6" outlineLevel="1">
      <c r="F2101"/>
    </row>
    <row r="2102" spans="6:6" outlineLevel="1">
      <c r="F2102"/>
    </row>
    <row r="2103" spans="6:6" outlineLevel="1">
      <c r="F2103"/>
    </row>
    <row r="2104" spans="6:6" outlineLevel="1">
      <c r="F2104"/>
    </row>
    <row r="2105" spans="6:6" outlineLevel="1">
      <c r="F2105"/>
    </row>
    <row r="2106" spans="6:6" outlineLevel="1">
      <c r="F2106"/>
    </row>
    <row r="2107" spans="6:6" outlineLevel="1">
      <c r="F2107"/>
    </row>
    <row r="2108" spans="6:6" outlineLevel="1">
      <c r="F2108"/>
    </row>
    <row r="2109" spans="6:6" outlineLevel="1">
      <c r="F2109"/>
    </row>
    <row r="2110" spans="6:6" outlineLevel="1">
      <c r="F2110"/>
    </row>
    <row r="2111" spans="6:6" outlineLevel="1">
      <c r="F2111"/>
    </row>
    <row r="2112" spans="6:6" outlineLevel="1">
      <c r="F2112"/>
    </row>
    <row r="2113" spans="6:6" outlineLevel="1">
      <c r="F2113"/>
    </row>
    <row r="2114" spans="6:6" outlineLevel="1">
      <c r="F2114"/>
    </row>
    <row r="2115" spans="6:6" outlineLevel="1">
      <c r="F2115"/>
    </row>
    <row r="2116" spans="6:6" outlineLevel="1">
      <c r="F2116"/>
    </row>
    <row r="2117" spans="6:6" outlineLevel="1">
      <c r="F2117"/>
    </row>
    <row r="2118" spans="6:6" outlineLevel="1">
      <c r="F2118"/>
    </row>
    <row r="2119" spans="6:6" outlineLevel="1">
      <c r="F2119"/>
    </row>
    <row r="2120" spans="6:6" outlineLevel="1">
      <c r="F2120"/>
    </row>
    <row r="2121" spans="6:6" outlineLevel="1">
      <c r="F2121"/>
    </row>
    <row r="2122" spans="6:6" outlineLevel="1">
      <c r="F2122"/>
    </row>
    <row r="2123" spans="6:6" outlineLevel="1">
      <c r="F2123"/>
    </row>
    <row r="2124" spans="6:6" outlineLevel="1">
      <c r="F2124"/>
    </row>
    <row r="2125" spans="6:6" outlineLevel="1">
      <c r="F2125"/>
    </row>
    <row r="2126" spans="6:6" outlineLevel="1">
      <c r="F2126"/>
    </row>
    <row r="2127" spans="6:6" outlineLevel="1">
      <c r="F2127"/>
    </row>
    <row r="2128" spans="6:6" outlineLevel="1">
      <c r="F2128"/>
    </row>
    <row r="2129" spans="6:6" outlineLevel="1">
      <c r="F2129"/>
    </row>
    <row r="2130" spans="6:6" outlineLevel="1">
      <c r="F2130"/>
    </row>
    <row r="2131" spans="6:6" outlineLevel="1">
      <c r="F2131"/>
    </row>
    <row r="2132" spans="6:6" outlineLevel="1">
      <c r="F2132"/>
    </row>
    <row r="2133" spans="6:6" outlineLevel="1">
      <c r="F2133"/>
    </row>
    <row r="2134" spans="6:6" outlineLevel="1">
      <c r="F2134"/>
    </row>
    <row r="2135" spans="6:6" outlineLevel="1">
      <c r="F2135"/>
    </row>
    <row r="2136" spans="6:6" outlineLevel="1">
      <c r="F2136"/>
    </row>
    <row r="2137" spans="6:6" outlineLevel="1">
      <c r="F2137"/>
    </row>
    <row r="2138" spans="6:6" outlineLevel="1">
      <c r="F2138"/>
    </row>
    <row r="2139" spans="6:6" outlineLevel="1">
      <c r="F2139"/>
    </row>
    <row r="2140" spans="6:6" outlineLevel="1">
      <c r="F2140"/>
    </row>
    <row r="2141" spans="6:6" outlineLevel="1">
      <c r="F2141"/>
    </row>
    <row r="2142" spans="6:6" outlineLevel="1">
      <c r="F2142"/>
    </row>
    <row r="2143" spans="6:6">
      <c r="F2143"/>
    </row>
    <row r="2144" spans="6:6" outlineLevel="1">
      <c r="F2144"/>
    </row>
    <row r="2145" spans="6:6" outlineLevel="1">
      <c r="F2145"/>
    </row>
    <row r="2146" spans="6:6" outlineLevel="1">
      <c r="F2146"/>
    </row>
    <row r="2147" spans="6:6" outlineLevel="1">
      <c r="F2147"/>
    </row>
    <row r="2148" spans="6:6" outlineLevel="1">
      <c r="F2148"/>
    </row>
    <row r="2149" spans="6:6" outlineLevel="1">
      <c r="F2149"/>
    </row>
    <row r="2150" spans="6:6" outlineLevel="1">
      <c r="F2150"/>
    </row>
    <row r="2151" spans="6:6" outlineLevel="1">
      <c r="F2151"/>
    </row>
    <row r="2152" spans="6:6" outlineLevel="1">
      <c r="F2152"/>
    </row>
    <row r="2153" spans="6:6" outlineLevel="1">
      <c r="F2153"/>
    </row>
    <row r="2154" spans="6:6" outlineLevel="1">
      <c r="F2154"/>
    </row>
    <row r="2155" spans="6:6" outlineLevel="1">
      <c r="F2155"/>
    </row>
    <row r="2156" spans="6:6" outlineLevel="1">
      <c r="F2156"/>
    </row>
    <row r="2157" spans="6:6" outlineLevel="1">
      <c r="F2157"/>
    </row>
    <row r="2158" spans="6:6" outlineLevel="1">
      <c r="F2158"/>
    </row>
    <row r="2159" spans="6:6" outlineLevel="1">
      <c r="F2159"/>
    </row>
    <row r="2160" spans="6:6" outlineLevel="1">
      <c r="F2160"/>
    </row>
    <row r="2161" spans="6:6" outlineLevel="1">
      <c r="F2161"/>
    </row>
    <row r="2162" spans="6:6" outlineLevel="1">
      <c r="F2162"/>
    </row>
    <row r="2163" spans="6:6" outlineLevel="1">
      <c r="F2163"/>
    </row>
    <row r="2164" spans="6:6" outlineLevel="1">
      <c r="F2164"/>
    </row>
    <row r="2165" spans="6:6" outlineLevel="1">
      <c r="F2165"/>
    </row>
    <row r="2166" spans="6:6" outlineLevel="1">
      <c r="F2166"/>
    </row>
    <row r="2167" spans="6:6" outlineLevel="1">
      <c r="F2167"/>
    </row>
    <row r="2168" spans="6:6" outlineLevel="1">
      <c r="F2168"/>
    </row>
    <row r="2169" spans="6:6" outlineLevel="1">
      <c r="F2169"/>
    </row>
    <row r="2170" spans="6:6" outlineLevel="1">
      <c r="F2170"/>
    </row>
    <row r="2171" spans="6:6" outlineLevel="1">
      <c r="F2171"/>
    </row>
    <row r="2172" spans="6:6" outlineLevel="1">
      <c r="F2172"/>
    </row>
    <row r="2173" spans="6:6" outlineLevel="1">
      <c r="F2173"/>
    </row>
    <row r="2174" spans="6:6" outlineLevel="1">
      <c r="F2174"/>
    </row>
    <row r="2175" spans="6:6" outlineLevel="1">
      <c r="F2175"/>
    </row>
    <row r="2176" spans="6:6" outlineLevel="1">
      <c r="F2176"/>
    </row>
    <row r="2177" spans="6:6" outlineLevel="1">
      <c r="F2177"/>
    </row>
    <row r="2178" spans="6:6" outlineLevel="1">
      <c r="F2178"/>
    </row>
    <row r="2179" spans="6:6" outlineLevel="1">
      <c r="F2179"/>
    </row>
    <row r="2180" spans="6:6" outlineLevel="1">
      <c r="F2180"/>
    </row>
    <row r="2181" spans="6:6" outlineLevel="1">
      <c r="F2181"/>
    </row>
    <row r="2182" spans="6:6" outlineLevel="1">
      <c r="F2182"/>
    </row>
    <row r="2183" spans="6:6" outlineLevel="1">
      <c r="F2183"/>
    </row>
    <row r="2184" spans="6:6" outlineLevel="1">
      <c r="F2184"/>
    </row>
    <row r="2185" spans="6:6" outlineLevel="1">
      <c r="F2185"/>
    </row>
    <row r="2186" spans="6:6" outlineLevel="1">
      <c r="F2186"/>
    </row>
    <row r="2187" spans="6:6" outlineLevel="1">
      <c r="F2187"/>
    </row>
    <row r="2188" spans="6:6" outlineLevel="1">
      <c r="F2188"/>
    </row>
    <row r="2189" spans="6:6" outlineLevel="1">
      <c r="F2189"/>
    </row>
    <row r="2190" spans="6:6" outlineLevel="1">
      <c r="F2190"/>
    </row>
    <row r="2191" spans="6:6" outlineLevel="1">
      <c r="F2191"/>
    </row>
    <row r="2192" spans="6:6" outlineLevel="1">
      <c r="F2192"/>
    </row>
    <row r="2193" spans="6:6" outlineLevel="1">
      <c r="F2193"/>
    </row>
    <row r="2194" spans="6:6" outlineLevel="1">
      <c r="F2194"/>
    </row>
    <row r="2195" spans="6:6" outlineLevel="1">
      <c r="F2195"/>
    </row>
    <row r="2196" spans="6:6" outlineLevel="1">
      <c r="F2196"/>
    </row>
    <row r="2197" spans="6:6" outlineLevel="1">
      <c r="F2197"/>
    </row>
    <row r="2198" spans="6:6" outlineLevel="1">
      <c r="F2198"/>
    </row>
    <row r="2199" spans="6:6" outlineLevel="1">
      <c r="F2199"/>
    </row>
    <row r="2200" spans="6:6" outlineLevel="1">
      <c r="F2200"/>
    </row>
    <row r="2201" spans="6:6" outlineLevel="1">
      <c r="F2201"/>
    </row>
    <row r="2202" spans="6:6" outlineLevel="1">
      <c r="F2202"/>
    </row>
    <row r="2203" spans="6:6" outlineLevel="1">
      <c r="F2203"/>
    </row>
    <row r="2204" spans="6:6" outlineLevel="1">
      <c r="F2204"/>
    </row>
    <row r="2205" spans="6:6" outlineLevel="1">
      <c r="F2205"/>
    </row>
    <row r="2206" spans="6:6" outlineLevel="1">
      <c r="F2206"/>
    </row>
    <row r="2207" spans="6:6" outlineLevel="1">
      <c r="F2207"/>
    </row>
    <row r="2208" spans="6:6" outlineLevel="1">
      <c r="F2208"/>
    </row>
    <row r="2209" spans="6:6" outlineLevel="1">
      <c r="F2209"/>
    </row>
    <row r="2210" spans="6:6" outlineLevel="1">
      <c r="F2210"/>
    </row>
    <row r="2211" spans="6:6" outlineLevel="1">
      <c r="F2211"/>
    </row>
    <row r="2212" spans="6:6" outlineLevel="1">
      <c r="F2212"/>
    </row>
    <row r="2213" spans="6:6" outlineLevel="1">
      <c r="F2213"/>
    </row>
    <row r="2214" spans="6:6" outlineLevel="1">
      <c r="F2214"/>
    </row>
    <row r="2215" spans="6:6" outlineLevel="1">
      <c r="F2215"/>
    </row>
    <row r="2216" spans="6:6" outlineLevel="1">
      <c r="F2216"/>
    </row>
    <row r="2217" spans="6:6" outlineLevel="1">
      <c r="F2217"/>
    </row>
    <row r="2218" spans="6:6" outlineLevel="1">
      <c r="F2218"/>
    </row>
    <row r="2219" spans="6:6" outlineLevel="1">
      <c r="F2219"/>
    </row>
    <row r="2220" spans="6:6" outlineLevel="1">
      <c r="F2220"/>
    </row>
    <row r="2221" spans="6:6" outlineLevel="1">
      <c r="F2221"/>
    </row>
    <row r="2222" spans="6:6" outlineLevel="1">
      <c r="F2222"/>
    </row>
    <row r="2223" spans="6:6" outlineLevel="1">
      <c r="F2223"/>
    </row>
    <row r="2224" spans="6:6" outlineLevel="1">
      <c r="F2224"/>
    </row>
    <row r="2225" spans="6:6" outlineLevel="1">
      <c r="F2225"/>
    </row>
    <row r="2226" spans="6:6" outlineLevel="1">
      <c r="F2226"/>
    </row>
    <row r="2227" spans="6:6" outlineLevel="1">
      <c r="F2227"/>
    </row>
    <row r="2228" spans="6:6" outlineLevel="1">
      <c r="F2228"/>
    </row>
    <row r="2229" spans="6:6" outlineLevel="1">
      <c r="F2229"/>
    </row>
    <row r="2230" spans="6:6" outlineLevel="1">
      <c r="F2230"/>
    </row>
    <row r="2231" spans="6:6" outlineLevel="1">
      <c r="F2231"/>
    </row>
    <row r="2232" spans="6:6" outlineLevel="1">
      <c r="F2232"/>
    </row>
    <row r="2233" spans="6:6" outlineLevel="1">
      <c r="F2233"/>
    </row>
    <row r="2234" spans="6:6" outlineLevel="1">
      <c r="F2234"/>
    </row>
    <row r="2235" spans="6:6" outlineLevel="1">
      <c r="F2235"/>
    </row>
    <row r="2236" spans="6:6" outlineLevel="1">
      <c r="F2236"/>
    </row>
    <row r="2237" spans="6:6" outlineLevel="1">
      <c r="F2237"/>
    </row>
    <row r="2238" spans="6:6" outlineLevel="1">
      <c r="F2238"/>
    </row>
    <row r="2239" spans="6:6" outlineLevel="1">
      <c r="F2239"/>
    </row>
    <row r="2240" spans="6:6" outlineLevel="1">
      <c r="F2240"/>
    </row>
    <row r="2241" spans="6:6" outlineLevel="1">
      <c r="F2241"/>
    </row>
    <row r="2242" spans="6:6" outlineLevel="1">
      <c r="F2242"/>
    </row>
    <row r="2243" spans="6:6" outlineLevel="1">
      <c r="F2243"/>
    </row>
    <row r="2244" spans="6:6" outlineLevel="1">
      <c r="F2244"/>
    </row>
    <row r="2245" spans="6:6" outlineLevel="1">
      <c r="F2245"/>
    </row>
    <row r="2246" spans="6:6" outlineLevel="1">
      <c r="F2246"/>
    </row>
    <row r="2247" spans="6:6" outlineLevel="1">
      <c r="F2247"/>
    </row>
    <row r="2248" spans="6:6" outlineLevel="1">
      <c r="F2248"/>
    </row>
    <row r="2249" spans="6:6" outlineLevel="1">
      <c r="F2249"/>
    </row>
    <row r="2250" spans="6:6" outlineLevel="1">
      <c r="F2250"/>
    </row>
    <row r="2251" spans="6:6" outlineLevel="1">
      <c r="F2251"/>
    </row>
    <row r="2252" spans="6:6" outlineLevel="1">
      <c r="F2252"/>
    </row>
    <row r="2253" spans="6:6" outlineLevel="1">
      <c r="F2253"/>
    </row>
    <row r="2254" spans="6:6" outlineLevel="1">
      <c r="F2254"/>
    </row>
    <row r="2255" spans="6:6" outlineLevel="1">
      <c r="F2255"/>
    </row>
    <row r="2256" spans="6:6" outlineLevel="1">
      <c r="F2256"/>
    </row>
    <row r="2257" spans="6:6" outlineLevel="1">
      <c r="F2257"/>
    </row>
    <row r="2258" spans="6:6" outlineLevel="1">
      <c r="F2258"/>
    </row>
    <row r="2259" spans="6:6" outlineLevel="1">
      <c r="F2259"/>
    </row>
    <row r="2260" spans="6:6" outlineLevel="1">
      <c r="F2260"/>
    </row>
    <row r="2261" spans="6:6" outlineLevel="1">
      <c r="F2261"/>
    </row>
    <row r="2262" spans="6:6" outlineLevel="1">
      <c r="F2262"/>
    </row>
    <row r="2263" spans="6:6" outlineLevel="1">
      <c r="F2263"/>
    </row>
    <row r="2264" spans="6:6" outlineLevel="1">
      <c r="F2264"/>
    </row>
    <row r="2265" spans="6:6" outlineLevel="1">
      <c r="F2265"/>
    </row>
    <row r="2266" spans="6:6" outlineLevel="1">
      <c r="F2266"/>
    </row>
    <row r="2267" spans="6:6">
      <c r="F2267"/>
    </row>
    <row r="2268" spans="6:6" outlineLevel="1">
      <c r="F2268"/>
    </row>
    <row r="2269" spans="6:6" outlineLevel="1">
      <c r="F2269"/>
    </row>
    <row r="2270" spans="6:6" outlineLevel="1">
      <c r="F2270"/>
    </row>
    <row r="2271" spans="6:6" outlineLevel="1">
      <c r="F2271"/>
    </row>
    <row r="2272" spans="6:6" outlineLevel="1">
      <c r="F2272"/>
    </row>
    <row r="2273" spans="6:6" outlineLevel="1">
      <c r="F2273"/>
    </row>
    <row r="2274" spans="6:6" outlineLevel="1">
      <c r="F2274"/>
    </row>
    <row r="2275" spans="6:6" outlineLevel="1">
      <c r="F2275"/>
    </row>
    <row r="2276" spans="6:6" outlineLevel="1">
      <c r="F2276"/>
    </row>
    <row r="2277" spans="6:6" outlineLevel="1">
      <c r="F2277"/>
    </row>
    <row r="2278" spans="6:6" outlineLevel="1">
      <c r="F2278"/>
    </row>
    <row r="2279" spans="6:6" outlineLevel="1">
      <c r="F2279"/>
    </row>
    <row r="2280" spans="6:6" outlineLevel="1">
      <c r="F2280"/>
    </row>
    <row r="2281" spans="6:6" outlineLevel="1">
      <c r="F2281"/>
    </row>
    <row r="2282" spans="6:6" outlineLevel="1">
      <c r="F2282"/>
    </row>
    <row r="2283" spans="6:6" outlineLevel="1">
      <c r="F2283"/>
    </row>
    <row r="2284" spans="6:6" outlineLevel="1">
      <c r="F2284"/>
    </row>
    <row r="2285" spans="6:6" outlineLevel="1">
      <c r="F2285"/>
    </row>
    <row r="2286" spans="6:6" outlineLevel="1">
      <c r="F2286"/>
    </row>
    <row r="2287" spans="6:6" outlineLevel="1">
      <c r="F2287"/>
    </row>
    <row r="2288" spans="6:6" outlineLevel="1">
      <c r="F2288"/>
    </row>
    <row r="2289" spans="6:6" outlineLevel="1">
      <c r="F2289"/>
    </row>
    <row r="2290" spans="6:6" outlineLevel="1">
      <c r="F2290"/>
    </row>
    <row r="2291" spans="6:6" outlineLevel="1">
      <c r="F2291"/>
    </row>
    <row r="2292" spans="6:6" outlineLevel="1">
      <c r="F2292"/>
    </row>
    <row r="2293" spans="6:6" outlineLevel="1">
      <c r="F2293"/>
    </row>
    <row r="2294" spans="6:6" outlineLevel="1">
      <c r="F2294"/>
    </row>
    <row r="2295" spans="6:6" outlineLevel="1">
      <c r="F2295"/>
    </row>
    <row r="2296" spans="6:6" outlineLevel="1">
      <c r="F2296"/>
    </row>
    <row r="2297" spans="6:6" outlineLevel="1">
      <c r="F2297"/>
    </row>
    <row r="2298" spans="6:6" outlineLevel="1">
      <c r="F2298"/>
    </row>
    <row r="2299" spans="6:6" outlineLevel="1">
      <c r="F2299"/>
    </row>
    <row r="2300" spans="6:6" outlineLevel="1">
      <c r="F2300"/>
    </row>
    <row r="2301" spans="6:6" outlineLevel="1">
      <c r="F2301"/>
    </row>
    <row r="2302" spans="6:6" outlineLevel="1">
      <c r="F2302"/>
    </row>
    <row r="2303" spans="6:6" outlineLevel="1">
      <c r="F2303"/>
    </row>
    <row r="2304" spans="6:6" outlineLevel="1">
      <c r="F2304"/>
    </row>
    <row r="2305" spans="6:6" outlineLevel="1">
      <c r="F2305"/>
    </row>
    <row r="2306" spans="6:6" outlineLevel="1">
      <c r="F2306"/>
    </row>
    <row r="2307" spans="6:6" outlineLevel="1">
      <c r="F2307"/>
    </row>
    <row r="2308" spans="6:6" outlineLevel="1">
      <c r="F2308"/>
    </row>
    <row r="2309" spans="6:6" outlineLevel="1">
      <c r="F2309"/>
    </row>
    <row r="2310" spans="6:6" outlineLevel="1">
      <c r="F2310"/>
    </row>
    <row r="2311" spans="6:6" outlineLevel="1">
      <c r="F2311"/>
    </row>
    <row r="2312" spans="6:6" outlineLevel="1">
      <c r="F2312"/>
    </row>
    <row r="2313" spans="6:6" outlineLevel="1">
      <c r="F2313"/>
    </row>
    <row r="2314" spans="6:6" outlineLevel="1">
      <c r="F2314"/>
    </row>
    <row r="2315" spans="6:6" outlineLevel="1">
      <c r="F2315"/>
    </row>
    <row r="2316" spans="6:6" outlineLevel="1">
      <c r="F2316"/>
    </row>
    <row r="2317" spans="6:6" outlineLevel="1">
      <c r="F2317"/>
    </row>
    <row r="2318" spans="6:6" outlineLevel="1">
      <c r="F2318"/>
    </row>
    <row r="2319" spans="6:6" outlineLevel="1">
      <c r="F2319"/>
    </row>
    <row r="2320" spans="6:6" outlineLevel="1">
      <c r="F2320"/>
    </row>
    <row r="2321" spans="6:6" outlineLevel="1">
      <c r="F2321"/>
    </row>
    <row r="2322" spans="6:6" outlineLevel="1">
      <c r="F2322"/>
    </row>
    <row r="2323" spans="6:6" outlineLevel="1">
      <c r="F2323"/>
    </row>
    <row r="2324" spans="6:6" outlineLevel="1">
      <c r="F2324"/>
    </row>
    <row r="2325" spans="6:6" outlineLevel="1">
      <c r="F2325"/>
    </row>
    <row r="2326" spans="6:6" outlineLevel="1">
      <c r="F2326"/>
    </row>
    <row r="2327" spans="6:6" outlineLevel="1">
      <c r="F2327"/>
    </row>
    <row r="2328" spans="6:6" outlineLevel="1">
      <c r="F2328"/>
    </row>
    <row r="2329" spans="6:6" outlineLevel="1">
      <c r="F2329"/>
    </row>
    <row r="2330" spans="6:6" outlineLevel="1">
      <c r="F2330"/>
    </row>
    <row r="2331" spans="6:6" outlineLevel="1">
      <c r="F2331"/>
    </row>
    <row r="2332" spans="6:6" outlineLevel="1">
      <c r="F2332"/>
    </row>
    <row r="2333" spans="6:6" outlineLevel="1">
      <c r="F2333"/>
    </row>
    <row r="2334" spans="6:6" outlineLevel="1">
      <c r="F2334"/>
    </row>
    <row r="2335" spans="6:6" outlineLevel="1">
      <c r="F2335"/>
    </row>
    <row r="2336" spans="6:6" outlineLevel="1">
      <c r="F2336"/>
    </row>
    <row r="2337" spans="6:6" outlineLevel="1">
      <c r="F2337"/>
    </row>
    <row r="2338" spans="6:6" outlineLevel="1">
      <c r="F2338"/>
    </row>
    <row r="2339" spans="6:6" outlineLevel="1">
      <c r="F2339"/>
    </row>
    <row r="2340" spans="6:6" outlineLevel="1">
      <c r="F2340"/>
    </row>
    <row r="2341" spans="6:6" outlineLevel="1">
      <c r="F2341"/>
    </row>
    <row r="2342" spans="6:6" outlineLevel="1">
      <c r="F2342"/>
    </row>
    <row r="2343" spans="6:6" outlineLevel="1">
      <c r="F2343"/>
    </row>
    <row r="2344" spans="6:6" outlineLevel="1">
      <c r="F2344"/>
    </row>
    <row r="2345" spans="6:6" outlineLevel="1">
      <c r="F2345"/>
    </row>
    <row r="2346" spans="6:6" outlineLevel="1">
      <c r="F2346"/>
    </row>
    <row r="2347" spans="6:6" outlineLevel="1">
      <c r="F2347"/>
    </row>
    <row r="2348" spans="6:6" outlineLevel="1">
      <c r="F2348"/>
    </row>
    <row r="2349" spans="6:6" outlineLevel="1">
      <c r="F2349"/>
    </row>
    <row r="2350" spans="6:6" outlineLevel="1">
      <c r="F2350"/>
    </row>
    <row r="2351" spans="6:6" outlineLevel="1">
      <c r="F2351"/>
    </row>
    <row r="2352" spans="6:6" outlineLevel="1">
      <c r="F2352"/>
    </row>
    <row r="2353" spans="6:6" outlineLevel="1">
      <c r="F2353"/>
    </row>
    <row r="2354" spans="6:6" outlineLevel="1">
      <c r="F2354"/>
    </row>
    <row r="2355" spans="6:6" outlineLevel="1">
      <c r="F2355"/>
    </row>
    <row r="2356" spans="6:6" outlineLevel="1">
      <c r="F2356"/>
    </row>
    <row r="2357" spans="6:6" outlineLevel="1">
      <c r="F2357"/>
    </row>
    <row r="2358" spans="6:6" outlineLevel="1">
      <c r="F2358"/>
    </row>
    <row r="2359" spans="6:6" outlineLevel="1">
      <c r="F2359"/>
    </row>
    <row r="2360" spans="6:6" outlineLevel="1">
      <c r="F2360"/>
    </row>
    <row r="2361" spans="6:6" outlineLevel="1">
      <c r="F2361"/>
    </row>
    <row r="2362" spans="6:6">
      <c r="F2362"/>
    </row>
    <row r="2363" spans="6:6" outlineLevel="1">
      <c r="F2363"/>
    </row>
    <row r="2364" spans="6:6" outlineLevel="1">
      <c r="F2364"/>
    </row>
    <row r="2365" spans="6:6" outlineLevel="1">
      <c r="F2365"/>
    </row>
    <row r="2366" spans="6:6" outlineLevel="1">
      <c r="F2366"/>
    </row>
    <row r="2367" spans="6:6" outlineLevel="1">
      <c r="F2367"/>
    </row>
    <row r="2368" spans="6:6" outlineLevel="1">
      <c r="F2368"/>
    </row>
    <row r="2369" spans="6:6" outlineLevel="1">
      <c r="F2369"/>
    </row>
    <row r="2370" spans="6:6" outlineLevel="1">
      <c r="F2370"/>
    </row>
    <row r="2371" spans="6:6" outlineLevel="1">
      <c r="F2371"/>
    </row>
    <row r="2372" spans="6:6" outlineLevel="1">
      <c r="F2372"/>
    </row>
    <row r="2373" spans="6:6" outlineLevel="1">
      <c r="F2373"/>
    </row>
    <row r="2374" spans="6:6" outlineLevel="1">
      <c r="F2374"/>
    </row>
    <row r="2375" spans="6:6" outlineLevel="1">
      <c r="F2375"/>
    </row>
    <row r="2376" spans="6:6">
      <c r="F2376"/>
    </row>
    <row r="2377" spans="6:6" outlineLevel="1">
      <c r="F2377"/>
    </row>
    <row r="2378" spans="6:6" outlineLevel="1">
      <c r="F2378"/>
    </row>
    <row r="2379" spans="6:6" outlineLevel="1">
      <c r="F2379"/>
    </row>
    <row r="2380" spans="6:6" outlineLevel="1">
      <c r="F2380"/>
    </row>
    <row r="2381" spans="6:6" outlineLevel="1">
      <c r="F2381"/>
    </row>
    <row r="2382" spans="6:6" outlineLevel="1">
      <c r="F2382"/>
    </row>
    <row r="2383" spans="6:6" outlineLevel="1">
      <c r="F2383"/>
    </row>
    <row r="2384" spans="6:6" outlineLevel="1">
      <c r="F2384"/>
    </row>
    <row r="2385" spans="6:6" outlineLevel="1">
      <c r="F2385"/>
    </row>
    <row r="2386" spans="6:6" outlineLevel="1">
      <c r="F2386"/>
    </row>
    <row r="2387" spans="6:6" outlineLevel="1">
      <c r="F2387"/>
    </row>
    <row r="2388" spans="6:6" outlineLevel="1">
      <c r="F2388"/>
    </row>
    <row r="2389" spans="6:6" outlineLevel="1">
      <c r="F2389"/>
    </row>
    <row r="2390" spans="6:6" outlineLevel="1">
      <c r="F2390"/>
    </row>
    <row r="2391" spans="6:6" outlineLevel="1">
      <c r="F2391"/>
    </row>
    <row r="2392" spans="6:6" outlineLevel="1">
      <c r="F2392"/>
    </row>
    <row r="2393" spans="6:6" outlineLevel="1">
      <c r="F2393"/>
    </row>
    <row r="2394" spans="6:6" outlineLevel="1">
      <c r="F2394"/>
    </row>
    <row r="2395" spans="6:6" outlineLevel="1">
      <c r="F2395"/>
    </row>
    <row r="2396" spans="6:6" outlineLevel="1">
      <c r="F2396"/>
    </row>
    <row r="2397" spans="6:6" outlineLevel="1">
      <c r="F2397"/>
    </row>
    <row r="2398" spans="6:6" outlineLevel="1">
      <c r="F2398"/>
    </row>
    <row r="2399" spans="6:6" outlineLevel="1">
      <c r="F2399"/>
    </row>
    <row r="2400" spans="6:6" outlineLevel="1">
      <c r="F2400"/>
    </row>
    <row r="2401" spans="6:6" outlineLevel="1">
      <c r="F2401"/>
    </row>
    <row r="2402" spans="6:6" outlineLevel="1">
      <c r="F2402"/>
    </row>
    <row r="2403" spans="6:6" outlineLevel="1">
      <c r="F2403"/>
    </row>
    <row r="2404" spans="6:6" outlineLevel="1">
      <c r="F2404"/>
    </row>
    <row r="2405" spans="6:6" outlineLevel="1">
      <c r="F2405"/>
    </row>
    <row r="2406" spans="6:6" outlineLevel="1">
      <c r="F2406"/>
    </row>
    <row r="2407" spans="6:6" outlineLevel="1">
      <c r="F2407"/>
    </row>
    <row r="2408" spans="6:6" outlineLevel="1">
      <c r="F2408"/>
    </row>
    <row r="2409" spans="6:6" outlineLevel="1">
      <c r="F2409"/>
    </row>
    <row r="2410" spans="6:6" outlineLevel="1">
      <c r="F2410"/>
    </row>
    <row r="2411" spans="6:6" outlineLevel="1">
      <c r="F2411"/>
    </row>
    <row r="2412" spans="6:6" outlineLevel="1">
      <c r="F2412"/>
    </row>
    <row r="2413" spans="6:6" outlineLevel="1">
      <c r="F2413"/>
    </row>
    <row r="2414" spans="6:6" outlineLevel="1">
      <c r="F2414"/>
    </row>
    <row r="2415" spans="6:6" outlineLevel="1">
      <c r="F2415"/>
    </row>
    <row r="2416" spans="6:6" outlineLevel="1">
      <c r="F2416"/>
    </row>
    <row r="2417" spans="6:6" outlineLevel="1">
      <c r="F2417"/>
    </row>
    <row r="2418" spans="6:6" outlineLevel="1">
      <c r="F2418"/>
    </row>
    <row r="2419" spans="6:6" outlineLevel="1">
      <c r="F2419"/>
    </row>
    <row r="2420" spans="6:6" outlineLevel="1">
      <c r="F2420"/>
    </row>
    <row r="2421" spans="6:6" outlineLevel="1">
      <c r="F2421"/>
    </row>
    <row r="2422" spans="6:6" outlineLevel="1">
      <c r="F2422"/>
    </row>
    <row r="2423" spans="6:6" outlineLevel="1">
      <c r="F2423"/>
    </row>
    <row r="2424" spans="6:6" outlineLevel="1">
      <c r="F2424"/>
    </row>
    <row r="2425" spans="6:6" outlineLevel="1">
      <c r="F2425"/>
    </row>
    <row r="2426" spans="6:6" outlineLevel="1">
      <c r="F2426"/>
    </row>
    <row r="2427" spans="6:6" outlineLevel="1">
      <c r="F2427"/>
    </row>
    <row r="2428" spans="6:6" outlineLevel="1">
      <c r="F2428"/>
    </row>
    <row r="2429" spans="6:6" outlineLevel="1">
      <c r="F2429"/>
    </row>
    <row r="2430" spans="6:6" outlineLevel="1">
      <c r="F2430"/>
    </row>
    <row r="2431" spans="6:6" outlineLevel="1">
      <c r="F2431"/>
    </row>
    <row r="2432" spans="6:6" outlineLevel="1">
      <c r="F2432"/>
    </row>
    <row r="2433" spans="6:6" outlineLevel="1">
      <c r="F2433"/>
    </row>
    <row r="2434" spans="6:6" outlineLevel="1">
      <c r="F2434"/>
    </row>
    <row r="2435" spans="6:6" outlineLevel="1">
      <c r="F2435"/>
    </row>
    <row r="2436" spans="6:6" outlineLevel="1">
      <c r="F2436"/>
    </row>
    <row r="2437" spans="6:6" outlineLevel="1">
      <c r="F2437"/>
    </row>
    <row r="2438" spans="6:6" outlineLevel="1">
      <c r="F2438"/>
    </row>
    <row r="2439" spans="6:6" outlineLevel="1">
      <c r="F2439"/>
    </row>
    <row r="2440" spans="6:6" outlineLevel="1">
      <c r="F2440"/>
    </row>
    <row r="2441" spans="6:6" outlineLevel="1">
      <c r="F2441"/>
    </row>
    <row r="2442" spans="6:6" outlineLevel="1">
      <c r="F2442"/>
    </row>
    <row r="2443" spans="6:6" outlineLevel="1">
      <c r="F2443"/>
    </row>
    <row r="2444" spans="6:6" outlineLevel="1">
      <c r="F2444"/>
    </row>
    <row r="2445" spans="6:6" outlineLevel="1">
      <c r="F2445"/>
    </row>
    <row r="2446" spans="6:6" outlineLevel="1">
      <c r="F2446"/>
    </row>
    <row r="2447" spans="6:6" outlineLevel="1">
      <c r="F2447"/>
    </row>
    <row r="2448" spans="6:6" outlineLevel="1">
      <c r="F2448"/>
    </row>
    <row r="2449" spans="6:6" outlineLevel="1">
      <c r="F2449"/>
    </row>
    <row r="2450" spans="6:6" outlineLevel="1">
      <c r="F2450"/>
    </row>
    <row r="2451" spans="6:6" outlineLevel="1">
      <c r="F2451"/>
    </row>
    <row r="2452" spans="6:6" outlineLevel="1">
      <c r="F2452"/>
    </row>
    <row r="2453" spans="6:6" outlineLevel="1">
      <c r="F2453"/>
    </row>
    <row r="2454" spans="6:6" outlineLevel="1">
      <c r="F2454"/>
    </row>
    <row r="2455" spans="6:6" outlineLevel="1">
      <c r="F2455"/>
    </row>
    <row r="2456" spans="6:6" outlineLevel="1">
      <c r="F2456"/>
    </row>
    <row r="2457" spans="6:6" outlineLevel="1">
      <c r="F2457"/>
    </row>
    <row r="2458" spans="6:6" outlineLevel="1">
      <c r="F2458"/>
    </row>
    <row r="2459" spans="6:6" outlineLevel="1">
      <c r="F2459"/>
    </row>
    <row r="2460" spans="6:6" outlineLevel="1">
      <c r="F2460"/>
    </row>
    <row r="2461" spans="6:6" outlineLevel="1">
      <c r="F2461"/>
    </row>
    <row r="2462" spans="6:6" outlineLevel="1">
      <c r="F2462"/>
    </row>
    <row r="2463" spans="6:6" outlineLevel="1">
      <c r="F2463"/>
    </row>
    <row r="2464" spans="6:6" outlineLevel="1">
      <c r="F2464"/>
    </row>
    <row r="2465" spans="6:6" outlineLevel="1">
      <c r="F2465"/>
    </row>
    <row r="2466" spans="6:6" outlineLevel="1">
      <c r="F2466"/>
    </row>
    <row r="2467" spans="6:6" outlineLevel="1">
      <c r="F2467"/>
    </row>
    <row r="2468" spans="6:6" outlineLevel="1">
      <c r="F2468"/>
    </row>
    <row r="2469" spans="6:6" outlineLevel="1">
      <c r="F2469"/>
    </row>
    <row r="2470" spans="6:6" outlineLevel="1">
      <c r="F2470"/>
    </row>
    <row r="2471" spans="6:6" outlineLevel="1">
      <c r="F2471"/>
    </row>
    <row r="2472" spans="6:6" outlineLevel="1">
      <c r="F2472"/>
    </row>
    <row r="2473" spans="6:6" outlineLevel="1">
      <c r="F2473"/>
    </row>
    <row r="2474" spans="6:6" outlineLevel="1">
      <c r="F2474"/>
    </row>
    <row r="2475" spans="6:6" outlineLevel="1">
      <c r="F2475"/>
    </row>
    <row r="2476" spans="6:6" outlineLevel="1">
      <c r="F2476"/>
    </row>
    <row r="2477" spans="6:6" outlineLevel="1">
      <c r="F2477"/>
    </row>
    <row r="2478" spans="6:6" outlineLevel="1">
      <c r="F2478"/>
    </row>
    <row r="2479" spans="6:6" outlineLevel="1">
      <c r="F2479"/>
    </row>
    <row r="2480" spans="6:6" outlineLevel="1">
      <c r="F2480"/>
    </row>
    <row r="2481" spans="6:6" outlineLevel="1">
      <c r="F2481"/>
    </row>
    <row r="2482" spans="6:6" outlineLevel="1">
      <c r="F2482"/>
    </row>
    <row r="2483" spans="6:6" outlineLevel="1">
      <c r="F2483"/>
    </row>
    <row r="2484" spans="6:6" outlineLevel="1">
      <c r="F2484"/>
    </row>
    <row r="2485" spans="6:6" outlineLevel="1">
      <c r="F2485"/>
    </row>
    <row r="2486" spans="6:6" outlineLevel="1">
      <c r="F2486"/>
    </row>
    <row r="2487" spans="6:6" outlineLevel="1">
      <c r="F2487"/>
    </row>
    <row r="2488" spans="6:6" outlineLevel="1">
      <c r="F2488"/>
    </row>
    <row r="2489" spans="6:6" outlineLevel="1">
      <c r="F2489"/>
    </row>
    <row r="2490" spans="6:6" outlineLevel="1">
      <c r="F2490"/>
    </row>
    <row r="2491" spans="6:6" outlineLevel="1">
      <c r="F2491"/>
    </row>
    <row r="2492" spans="6:6" outlineLevel="1">
      <c r="F2492"/>
    </row>
    <row r="2493" spans="6:6" outlineLevel="1">
      <c r="F2493"/>
    </row>
    <row r="2494" spans="6:6" outlineLevel="1">
      <c r="F2494"/>
    </row>
    <row r="2495" spans="6:6" outlineLevel="1">
      <c r="F2495"/>
    </row>
    <row r="2496" spans="6:6" outlineLevel="1">
      <c r="F2496"/>
    </row>
    <row r="2497" spans="6:6" outlineLevel="1">
      <c r="F2497"/>
    </row>
    <row r="2498" spans="6:6" outlineLevel="1">
      <c r="F2498"/>
    </row>
    <row r="2499" spans="6:6" outlineLevel="1">
      <c r="F2499"/>
    </row>
    <row r="2500" spans="6:6" outlineLevel="1">
      <c r="F2500"/>
    </row>
    <row r="2501" spans="6:6" outlineLevel="1">
      <c r="F2501"/>
    </row>
    <row r="2502" spans="6:6" outlineLevel="1">
      <c r="F2502"/>
    </row>
    <row r="2503" spans="6:6" outlineLevel="1">
      <c r="F2503"/>
    </row>
    <row r="2504" spans="6:6" outlineLevel="1">
      <c r="F2504"/>
    </row>
    <row r="2505" spans="6:6" outlineLevel="1">
      <c r="F2505"/>
    </row>
    <row r="2506" spans="6:6" outlineLevel="1">
      <c r="F2506"/>
    </row>
    <row r="2507" spans="6:6" outlineLevel="1">
      <c r="F2507"/>
    </row>
    <row r="2508" spans="6:6" outlineLevel="1">
      <c r="F2508"/>
    </row>
    <row r="2509" spans="6:6" outlineLevel="1">
      <c r="F2509"/>
    </row>
    <row r="2510" spans="6:6" outlineLevel="1">
      <c r="F2510"/>
    </row>
    <row r="2511" spans="6:6" outlineLevel="1">
      <c r="F2511"/>
    </row>
    <row r="2512" spans="6:6" outlineLevel="1">
      <c r="F2512"/>
    </row>
    <row r="2513" spans="6:6" outlineLevel="1">
      <c r="F2513"/>
    </row>
    <row r="2514" spans="6:6" outlineLevel="1">
      <c r="F2514"/>
    </row>
    <row r="2515" spans="6:6" outlineLevel="1">
      <c r="F2515"/>
    </row>
    <row r="2516" spans="6:6" outlineLevel="1">
      <c r="F2516"/>
    </row>
    <row r="2517" spans="6:6" outlineLevel="1">
      <c r="F2517"/>
    </row>
    <row r="2518" spans="6:6" outlineLevel="1">
      <c r="F2518"/>
    </row>
    <row r="2519" spans="6:6" outlineLevel="1">
      <c r="F2519"/>
    </row>
    <row r="2520" spans="6:6" outlineLevel="1">
      <c r="F2520"/>
    </row>
    <row r="2521" spans="6:6" outlineLevel="1">
      <c r="F2521"/>
    </row>
    <row r="2522" spans="6:6" outlineLevel="1">
      <c r="F2522"/>
    </row>
    <row r="2523" spans="6:6" outlineLevel="1">
      <c r="F2523"/>
    </row>
    <row r="2524" spans="6:6" outlineLevel="1">
      <c r="F2524"/>
    </row>
    <row r="2525" spans="6:6" outlineLevel="1">
      <c r="F2525"/>
    </row>
    <row r="2526" spans="6:6" outlineLevel="1">
      <c r="F2526"/>
    </row>
    <row r="2527" spans="6:6" outlineLevel="1">
      <c r="F2527"/>
    </row>
    <row r="2528" spans="6:6" outlineLevel="1">
      <c r="F2528"/>
    </row>
    <row r="2529" spans="6:6" outlineLevel="1">
      <c r="F2529"/>
    </row>
    <row r="2530" spans="6:6" outlineLevel="1">
      <c r="F2530"/>
    </row>
    <row r="2531" spans="6:6" outlineLevel="1">
      <c r="F2531"/>
    </row>
    <row r="2532" spans="6:6" outlineLevel="1">
      <c r="F2532"/>
    </row>
    <row r="2533" spans="6:6" outlineLevel="1">
      <c r="F2533"/>
    </row>
    <row r="2534" spans="6:6" outlineLevel="1">
      <c r="F2534"/>
    </row>
    <row r="2535" spans="6:6" outlineLevel="1">
      <c r="F2535"/>
    </row>
    <row r="2536" spans="6:6" outlineLevel="1">
      <c r="F2536"/>
    </row>
    <row r="2537" spans="6:6" outlineLevel="1">
      <c r="F2537"/>
    </row>
    <row r="2538" spans="6:6" outlineLevel="1">
      <c r="F2538"/>
    </row>
    <row r="2539" spans="6:6" outlineLevel="1">
      <c r="F2539"/>
    </row>
    <row r="2540" spans="6:6" outlineLevel="1">
      <c r="F2540"/>
    </row>
    <row r="2541" spans="6:6" outlineLevel="1">
      <c r="F2541"/>
    </row>
    <row r="2542" spans="6:6" outlineLevel="1">
      <c r="F2542"/>
    </row>
    <row r="2543" spans="6:6" outlineLevel="1">
      <c r="F2543"/>
    </row>
    <row r="2544" spans="6:6" outlineLevel="1">
      <c r="F2544"/>
    </row>
    <row r="2545" spans="6:6" outlineLevel="1">
      <c r="F2545"/>
    </row>
    <row r="2546" spans="6:6" outlineLevel="1">
      <c r="F2546"/>
    </row>
    <row r="2547" spans="6:6" outlineLevel="1">
      <c r="F2547"/>
    </row>
    <row r="2548" spans="6:6" outlineLevel="1">
      <c r="F2548"/>
    </row>
    <row r="2549" spans="6:6" outlineLevel="1">
      <c r="F2549"/>
    </row>
    <row r="2550" spans="6:6" outlineLevel="1">
      <c r="F2550"/>
    </row>
    <row r="2551" spans="6:6" outlineLevel="1">
      <c r="F2551"/>
    </row>
    <row r="2552" spans="6:6" outlineLevel="1">
      <c r="F2552"/>
    </row>
    <row r="2553" spans="6:6" outlineLevel="1">
      <c r="F2553"/>
    </row>
    <row r="2554" spans="6:6" outlineLevel="1">
      <c r="F2554"/>
    </row>
    <row r="2555" spans="6:6" outlineLevel="1">
      <c r="F2555"/>
    </row>
    <row r="2556" spans="6:6" outlineLevel="1">
      <c r="F2556"/>
    </row>
    <row r="2557" spans="6:6" outlineLevel="1">
      <c r="F2557"/>
    </row>
    <row r="2558" spans="6:6" outlineLevel="1">
      <c r="F2558"/>
    </row>
    <row r="2559" spans="6:6" outlineLevel="1">
      <c r="F2559"/>
    </row>
    <row r="2560" spans="6:6" outlineLevel="1">
      <c r="F2560"/>
    </row>
    <row r="2561" spans="6:6" outlineLevel="1">
      <c r="F2561"/>
    </row>
    <row r="2562" spans="6:6" outlineLevel="1">
      <c r="F2562"/>
    </row>
    <row r="2563" spans="6:6" outlineLevel="1">
      <c r="F2563"/>
    </row>
    <row r="2564" spans="6:6" outlineLevel="1">
      <c r="F2564"/>
    </row>
    <row r="2565" spans="6:6" outlineLevel="1">
      <c r="F2565"/>
    </row>
    <row r="2566" spans="6:6" outlineLevel="1">
      <c r="F2566"/>
    </row>
    <row r="2567" spans="6:6" outlineLevel="1">
      <c r="F2567"/>
    </row>
    <row r="2568" spans="6:6" outlineLevel="1">
      <c r="F2568"/>
    </row>
    <row r="2569" spans="6:6" outlineLevel="1">
      <c r="F2569"/>
    </row>
    <row r="2570" spans="6:6" outlineLevel="1">
      <c r="F2570"/>
    </row>
    <row r="2571" spans="6:6" outlineLevel="1">
      <c r="F2571"/>
    </row>
    <row r="2572" spans="6:6" outlineLevel="1">
      <c r="F2572"/>
    </row>
    <row r="2573" spans="6:6" outlineLevel="1">
      <c r="F2573"/>
    </row>
    <row r="2574" spans="6:6" outlineLevel="1">
      <c r="F2574"/>
    </row>
    <row r="2575" spans="6:6" outlineLevel="1">
      <c r="F2575"/>
    </row>
    <row r="2576" spans="6:6" outlineLevel="1">
      <c r="F2576"/>
    </row>
    <row r="2577" spans="6:6" outlineLevel="1">
      <c r="F2577"/>
    </row>
    <row r="2578" spans="6:6" outlineLevel="1">
      <c r="F2578"/>
    </row>
    <row r="2579" spans="6:6" outlineLevel="1">
      <c r="F2579"/>
    </row>
    <row r="2580" spans="6:6" outlineLevel="1">
      <c r="F2580"/>
    </row>
    <row r="2581" spans="6:6" outlineLevel="1">
      <c r="F2581"/>
    </row>
    <row r="2582" spans="6:6" outlineLevel="1">
      <c r="F2582"/>
    </row>
    <row r="2583" spans="6:6" outlineLevel="1">
      <c r="F2583"/>
    </row>
    <row r="2584" spans="6:6" outlineLevel="1">
      <c r="F2584"/>
    </row>
    <row r="2585" spans="6:6" outlineLevel="1">
      <c r="F2585"/>
    </row>
    <row r="2586" spans="6:6" outlineLevel="1">
      <c r="F2586"/>
    </row>
    <row r="2587" spans="6:6" outlineLevel="1">
      <c r="F2587"/>
    </row>
    <row r="2588" spans="6:6" outlineLevel="1">
      <c r="F2588"/>
    </row>
    <row r="2589" spans="6:6" outlineLevel="1">
      <c r="F2589"/>
    </row>
    <row r="2590" spans="6:6" outlineLevel="1">
      <c r="F2590"/>
    </row>
    <row r="2591" spans="6:6" outlineLevel="1">
      <c r="F2591"/>
    </row>
    <row r="2592" spans="6:6">
      <c r="F2592"/>
    </row>
    <row r="2593" spans="6:6" outlineLevel="1">
      <c r="F2593"/>
    </row>
    <row r="2594" spans="6:6" outlineLevel="1">
      <c r="F2594"/>
    </row>
    <row r="2595" spans="6:6" outlineLevel="1">
      <c r="F2595"/>
    </row>
    <row r="2596" spans="6:6" outlineLevel="1">
      <c r="F2596"/>
    </row>
    <row r="2597" spans="6:6" outlineLevel="1">
      <c r="F2597"/>
    </row>
    <row r="2598" spans="6:6" outlineLevel="1">
      <c r="F2598"/>
    </row>
    <row r="2599" spans="6:6" outlineLevel="1">
      <c r="F2599"/>
    </row>
    <row r="2600" spans="6:6" outlineLevel="1">
      <c r="F2600"/>
    </row>
    <row r="2601" spans="6:6" outlineLevel="1">
      <c r="F2601"/>
    </row>
    <row r="2602" spans="6:6" outlineLevel="1">
      <c r="F2602"/>
    </row>
    <row r="2603" spans="6:6" outlineLevel="1">
      <c r="F2603"/>
    </row>
    <row r="2604" spans="6:6" outlineLevel="1">
      <c r="F2604"/>
    </row>
    <row r="2605" spans="6:6">
      <c r="F2605"/>
    </row>
    <row r="2606" spans="6:6" outlineLevel="1">
      <c r="F2606"/>
    </row>
    <row r="2607" spans="6:6" outlineLevel="1">
      <c r="F2607"/>
    </row>
    <row r="2608" spans="6:6" outlineLevel="1">
      <c r="F2608"/>
    </row>
    <row r="2609" spans="6:6" outlineLevel="1">
      <c r="F2609"/>
    </row>
    <row r="2610" spans="6:6" outlineLevel="1">
      <c r="F2610"/>
    </row>
    <row r="2611" spans="6:6" outlineLevel="1">
      <c r="F2611"/>
    </row>
    <row r="2612" spans="6:6" outlineLevel="1">
      <c r="F2612"/>
    </row>
    <row r="2613" spans="6:6" outlineLevel="1">
      <c r="F2613"/>
    </row>
    <row r="2614" spans="6:6">
      <c r="F2614"/>
    </row>
    <row r="2615" spans="6:6" outlineLevel="1">
      <c r="F2615"/>
    </row>
    <row r="2616" spans="6:6" outlineLevel="1">
      <c r="F2616"/>
    </row>
    <row r="2617" spans="6:6" outlineLevel="1">
      <c r="F2617"/>
    </row>
    <row r="2618" spans="6:6" outlineLevel="1">
      <c r="F2618"/>
    </row>
    <row r="2619" spans="6:6" outlineLevel="1">
      <c r="F2619"/>
    </row>
    <row r="2620" spans="6:6" outlineLevel="1">
      <c r="F2620"/>
    </row>
    <row r="2621" spans="6:6" outlineLevel="1">
      <c r="F2621"/>
    </row>
    <row r="2622" spans="6:6" outlineLevel="1">
      <c r="F2622"/>
    </row>
    <row r="2623" spans="6:6" outlineLevel="1">
      <c r="F2623"/>
    </row>
    <row r="2624" spans="6:6" outlineLevel="1">
      <c r="F2624"/>
    </row>
    <row r="2625" spans="6:6" outlineLevel="1">
      <c r="F2625"/>
    </row>
    <row r="2626" spans="6:6" outlineLevel="1">
      <c r="F2626"/>
    </row>
    <row r="2627" spans="6:6">
      <c r="F2627"/>
    </row>
    <row r="2628" spans="6:6" outlineLevel="1">
      <c r="F2628"/>
    </row>
    <row r="2629" spans="6:6" outlineLevel="1">
      <c r="F2629"/>
    </row>
    <row r="2630" spans="6:6" outlineLevel="1">
      <c r="F2630"/>
    </row>
    <row r="2631" spans="6:6" outlineLevel="1">
      <c r="F2631"/>
    </row>
    <row r="2632" spans="6:6" outlineLevel="1">
      <c r="F2632"/>
    </row>
    <row r="2633" spans="6:6" outlineLevel="1">
      <c r="F2633"/>
    </row>
    <row r="2634" spans="6:6" outlineLevel="1">
      <c r="F2634"/>
    </row>
    <row r="2635" spans="6:6" outlineLevel="1">
      <c r="F2635"/>
    </row>
    <row r="2636" spans="6:6" outlineLevel="1">
      <c r="F2636"/>
    </row>
    <row r="2637" spans="6:6" outlineLevel="1">
      <c r="F2637"/>
    </row>
    <row r="2638" spans="6:6" outlineLevel="1">
      <c r="F2638"/>
    </row>
    <row r="2639" spans="6:6" outlineLevel="1">
      <c r="F2639"/>
    </row>
    <row r="2640" spans="6:6" outlineLevel="1">
      <c r="F2640"/>
    </row>
    <row r="2641" spans="6:6" outlineLevel="1">
      <c r="F2641"/>
    </row>
    <row r="2642" spans="6:6" outlineLevel="1">
      <c r="F2642"/>
    </row>
    <row r="2643" spans="6:6" outlineLevel="1">
      <c r="F2643"/>
    </row>
    <row r="2644" spans="6:6" outlineLevel="1">
      <c r="F2644"/>
    </row>
    <row r="2645" spans="6:6" outlineLevel="1">
      <c r="F2645"/>
    </row>
    <row r="2646" spans="6:6" outlineLevel="1">
      <c r="F2646"/>
    </row>
    <row r="2647" spans="6:6" outlineLevel="1">
      <c r="F2647"/>
    </row>
    <row r="2648" spans="6:6" outlineLevel="1">
      <c r="F2648"/>
    </row>
    <row r="2649" spans="6:6" outlineLevel="1">
      <c r="F2649"/>
    </row>
    <row r="2650" spans="6:6" outlineLevel="1">
      <c r="F2650"/>
    </row>
    <row r="2651" spans="6:6" outlineLevel="1">
      <c r="F2651"/>
    </row>
    <row r="2652" spans="6:6" outlineLevel="1">
      <c r="F2652"/>
    </row>
    <row r="2653" spans="6:6" outlineLevel="1">
      <c r="F2653"/>
    </row>
    <row r="2654" spans="6:6" outlineLevel="1">
      <c r="F2654"/>
    </row>
    <row r="2655" spans="6:6" outlineLevel="1">
      <c r="F2655"/>
    </row>
    <row r="2656" spans="6:6" outlineLevel="1">
      <c r="F2656"/>
    </row>
    <row r="2657" spans="6:6" outlineLevel="1">
      <c r="F2657"/>
    </row>
    <row r="2658" spans="6:6" outlineLevel="1">
      <c r="F2658"/>
    </row>
    <row r="2659" spans="6:6" outlineLevel="1">
      <c r="F2659"/>
    </row>
    <row r="2660" spans="6:6" outlineLevel="1">
      <c r="F2660"/>
    </row>
    <row r="2661" spans="6:6" outlineLevel="1">
      <c r="F2661"/>
    </row>
    <row r="2662" spans="6:6" outlineLevel="1">
      <c r="F2662"/>
    </row>
    <row r="2663" spans="6:6" outlineLevel="1">
      <c r="F2663"/>
    </row>
    <row r="2664" spans="6:6" outlineLevel="1">
      <c r="F2664"/>
    </row>
    <row r="2665" spans="6:6" outlineLevel="1">
      <c r="F2665"/>
    </row>
    <row r="2666" spans="6:6" outlineLevel="1">
      <c r="F2666"/>
    </row>
    <row r="2667" spans="6:6" outlineLevel="1">
      <c r="F2667"/>
    </row>
    <row r="2668" spans="6:6" outlineLevel="1">
      <c r="F2668"/>
    </row>
    <row r="2669" spans="6:6" outlineLevel="1">
      <c r="F2669"/>
    </row>
    <row r="2670" spans="6:6" outlineLevel="1">
      <c r="F2670"/>
    </row>
    <row r="2671" spans="6:6" outlineLevel="1">
      <c r="F2671"/>
    </row>
    <row r="2672" spans="6:6" outlineLevel="1">
      <c r="F2672"/>
    </row>
    <row r="2673" spans="6:6" outlineLevel="1">
      <c r="F2673"/>
    </row>
    <row r="2674" spans="6:6" outlineLevel="1">
      <c r="F2674"/>
    </row>
    <row r="2675" spans="6:6" outlineLevel="1">
      <c r="F2675"/>
    </row>
    <row r="2676" spans="6:6" outlineLevel="1">
      <c r="F2676"/>
    </row>
    <row r="2677" spans="6:6" outlineLevel="1">
      <c r="F2677"/>
    </row>
    <row r="2678" spans="6:6" outlineLevel="1">
      <c r="F2678"/>
    </row>
    <row r="2679" spans="6:6" outlineLevel="1">
      <c r="F2679"/>
    </row>
    <row r="2680" spans="6:6" outlineLevel="1">
      <c r="F2680"/>
    </row>
    <row r="2681" spans="6:6" outlineLevel="1">
      <c r="F2681"/>
    </row>
    <row r="2682" spans="6:6" outlineLevel="1">
      <c r="F2682"/>
    </row>
    <row r="2683" spans="6:6" outlineLevel="1">
      <c r="F2683"/>
    </row>
    <row r="2684" spans="6:6" outlineLevel="1">
      <c r="F2684"/>
    </row>
    <row r="2685" spans="6:6" outlineLevel="1">
      <c r="F2685"/>
    </row>
    <row r="2686" spans="6:6" outlineLevel="1">
      <c r="F2686"/>
    </row>
    <row r="2687" spans="6:6" outlineLevel="1">
      <c r="F2687"/>
    </row>
    <row r="2688" spans="6:6" outlineLevel="1">
      <c r="F2688"/>
    </row>
    <row r="2689" spans="6:6" outlineLevel="1">
      <c r="F2689"/>
    </row>
    <row r="2690" spans="6:6" outlineLevel="1">
      <c r="F2690"/>
    </row>
    <row r="2691" spans="6:6" outlineLevel="1">
      <c r="F2691"/>
    </row>
    <row r="2692" spans="6:6" outlineLevel="1">
      <c r="F2692"/>
    </row>
    <row r="2693" spans="6:6" outlineLevel="1">
      <c r="F2693"/>
    </row>
    <row r="2694" spans="6:6" outlineLevel="1">
      <c r="F2694"/>
    </row>
    <row r="2695" spans="6:6" outlineLevel="1">
      <c r="F2695"/>
    </row>
    <row r="2696" spans="6:6" outlineLevel="1">
      <c r="F2696"/>
    </row>
    <row r="2697" spans="6:6" outlineLevel="1">
      <c r="F2697"/>
    </row>
    <row r="2698" spans="6:6" outlineLevel="1">
      <c r="F2698"/>
    </row>
    <row r="2699" spans="6:6" outlineLevel="1">
      <c r="F2699"/>
    </row>
    <row r="2700" spans="6:6" outlineLevel="1">
      <c r="F2700"/>
    </row>
    <row r="2701" spans="6:6" outlineLevel="1">
      <c r="F2701"/>
    </row>
    <row r="2702" spans="6:6" outlineLevel="1">
      <c r="F2702"/>
    </row>
    <row r="2703" spans="6:6" outlineLevel="1">
      <c r="F2703"/>
    </row>
    <row r="2704" spans="6:6" outlineLevel="1">
      <c r="F2704"/>
    </row>
    <row r="2705" spans="6:6" outlineLevel="1">
      <c r="F2705"/>
    </row>
    <row r="2706" spans="6:6" outlineLevel="1">
      <c r="F2706"/>
    </row>
    <row r="2707" spans="6:6" outlineLevel="1">
      <c r="F2707"/>
    </row>
    <row r="2708" spans="6:6" outlineLevel="1">
      <c r="F2708"/>
    </row>
    <row r="2709" spans="6:6" outlineLevel="1">
      <c r="F2709"/>
    </row>
    <row r="2710" spans="6:6" outlineLevel="1">
      <c r="F2710"/>
    </row>
    <row r="2711" spans="6:6" outlineLevel="1">
      <c r="F2711"/>
    </row>
    <row r="2712" spans="6:6" outlineLevel="1">
      <c r="F2712"/>
    </row>
    <row r="2713" spans="6:6" outlineLevel="1">
      <c r="F2713"/>
    </row>
    <row r="2714" spans="6:6" outlineLevel="1">
      <c r="F2714"/>
    </row>
    <row r="2715" spans="6:6" outlineLevel="1">
      <c r="F2715"/>
    </row>
    <row r="2716" spans="6:6" outlineLevel="1">
      <c r="F2716"/>
    </row>
    <row r="2717" spans="6:6" outlineLevel="1">
      <c r="F2717"/>
    </row>
    <row r="2718" spans="6:6" outlineLevel="1">
      <c r="F2718"/>
    </row>
    <row r="2719" spans="6:6" outlineLevel="1">
      <c r="F2719"/>
    </row>
    <row r="2720" spans="6:6" outlineLevel="1">
      <c r="F2720"/>
    </row>
    <row r="2721" spans="6:6" outlineLevel="1">
      <c r="F2721"/>
    </row>
    <row r="2722" spans="6:6" outlineLevel="1">
      <c r="F2722"/>
    </row>
    <row r="2723" spans="6:6" outlineLevel="1">
      <c r="F2723"/>
    </row>
    <row r="2724" spans="6:6" outlineLevel="1">
      <c r="F2724"/>
    </row>
    <row r="2725" spans="6:6" outlineLevel="1">
      <c r="F2725"/>
    </row>
    <row r="2726" spans="6:6" outlineLevel="1">
      <c r="F2726"/>
    </row>
    <row r="2727" spans="6:6" outlineLevel="1">
      <c r="F2727"/>
    </row>
    <row r="2728" spans="6:6" outlineLevel="1">
      <c r="F2728"/>
    </row>
    <row r="2729" spans="6:6" outlineLevel="1">
      <c r="F2729"/>
    </row>
    <row r="2730" spans="6:6" outlineLevel="1">
      <c r="F2730"/>
    </row>
    <row r="2731" spans="6:6" outlineLevel="1">
      <c r="F2731"/>
    </row>
    <row r="2732" spans="6:6" outlineLevel="1">
      <c r="F2732"/>
    </row>
    <row r="2733" spans="6:6" outlineLevel="1">
      <c r="F2733"/>
    </row>
    <row r="2734" spans="6:6" outlineLevel="1">
      <c r="F2734"/>
    </row>
    <row r="2735" spans="6:6" outlineLevel="1">
      <c r="F2735"/>
    </row>
    <row r="2736" spans="6:6" outlineLevel="1">
      <c r="F2736"/>
    </row>
    <row r="2737" spans="6:6" outlineLevel="1">
      <c r="F2737"/>
    </row>
    <row r="2738" spans="6:6" outlineLevel="1">
      <c r="F2738"/>
    </row>
    <row r="2739" spans="6:6" outlineLevel="1">
      <c r="F2739"/>
    </row>
    <row r="2740" spans="6:6" outlineLevel="1">
      <c r="F2740"/>
    </row>
    <row r="2741" spans="6:6" outlineLevel="1">
      <c r="F2741"/>
    </row>
    <row r="2742" spans="6:6" outlineLevel="1">
      <c r="F2742"/>
    </row>
    <row r="2743" spans="6:6" outlineLevel="1">
      <c r="F2743"/>
    </row>
    <row r="2744" spans="6:6" outlineLevel="1">
      <c r="F2744"/>
    </row>
    <row r="2745" spans="6:6" outlineLevel="1">
      <c r="F2745"/>
    </row>
    <row r="2746" spans="6:6" outlineLevel="1">
      <c r="F2746"/>
    </row>
    <row r="2747" spans="6:6" outlineLevel="1">
      <c r="F2747"/>
    </row>
    <row r="2748" spans="6:6" outlineLevel="1">
      <c r="F2748"/>
    </row>
    <row r="2749" spans="6:6" outlineLevel="1">
      <c r="F2749"/>
    </row>
    <row r="2750" spans="6:6" outlineLevel="1">
      <c r="F2750"/>
    </row>
    <row r="2751" spans="6:6" outlineLevel="1">
      <c r="F2751"/>
    </row>
    <row r="2752" spans="6:6" outlineLevel="1">
      <c r="F2752"/>
    </row>
    <row r="2753" spans="6:6" outlineLevel="1">
      <c r="F2753"/>
    </row>
    <row r="2754" spans="6:6" outlineLevel="1">
      <c r="F2754"/>
    </row>
    <row r="2755" spans="6:6" outlineLevel="1">
      <c r="F2755"/>
    </row>
    <row r="2756" spans="6:6" outlineLevel="1">
      <c r="F2756"/>
    </row>
    <row r="2757" spans="6:6" outlineLevel="1">
      <c r="F2757"/>
    </row>
    <row r="2758" spans="6:6" outlineLevel="1">
      <c r="F2758"/>
    </row>
    <row r="2759" spans="6:6" outlineLevel="1">
      <c r="F2759"/>
    </row>
    <row r="2760" spans="6:6" outlineLevel="1">
      <c r="F2760"/>
    </row>
    <row r="2761" spans="6:6" outlineLevel="1">
      <c r="F2761"/>
    </row>
    <row r="2762" spans="6:6" outlineLevel="1">
      <c r="F2762"/>
    </row>
    <row r="2763" spans="6:6" outlineLevel="1">
      <c r="F2763"/>
    </row>
    <row r="2764" spans="6:6" outlineLevel="1">
      <c r="F2764"/>
    </row>
    <row r="2765" spans="6:6" outlineLevel="1">
      <c r="F2765"/>
    </row>
    <row r="2766" spans="6:6" outlineLevel="1">
      <c r="F2766"/>
    </row>
    <row r="2767" spans="6:6" outlineLevel="1">
      <c r="F2767"/>
    </row>
    <row r="2768" spans="6:6" outlineLevel="1">
      <c r="F2768"/>
    </row>
    <row r="2769" spans="6:6" outlineLevel="1">
      <c r="F2769"/>
    </row>
    <row r="2770" spans="6:6" outlineLevel="1">
      <c r="F2770"/>
    </row>
    <row r="2771" spans="6:6" outlineLevel="1">
      <c r="F2771"/>
    </row>
    <row r="2772" spans="6:6" outlineLevel="1">
      <c r="F2772"/>
    </row>
    <row r="2773" spans="6:6" outlineLevel="1">
      <c r="F2773"/>
    </row>
    <row r="2774" spans="6:6" outlineLevel="1">
      <c r="F2774"/>
    </row>
    <row r="2775" spans="6:6" outlineLevel="1">
      <c r="F2775"/>
    </row>
    <row r="2776" spans="6:6" outlineLevel="1">
      <c r="F2776"/>
    </row>
    <row r="2777" spans="6:6" outlineLevel="1">
      <c r="F2777"/>
    </row>
    <row r="2778" spans="6:6" outlineLevel="1">
      <c r="F2778"/>
    </row>
    <row r="2779" spans="6:6" outlineLevel="1">
      <c r="F2779"/>
    </row>
    <row r="2780" spans="6:6" outlineLevel="1">
      <c r="F2780"/>
    </row>
    <row r="2781" spans="6:6" outlineLevel="1">
      <c r="F2781"/>
    </row>
    <row r="2782" spans="6:6" outlineLevel="1">
      <c r="F2782"/>
    </row>
    <row r="2783" spans="6:6" outlineLevel="1">
      <c r="F2783"/>
    </row>
    <row r="2784" spans="6:6" outlineLevel="1">
      <c r="F2784"/>
    </row>
    <row r="2785" spans="6:6" outlineLevel="1">
      <c r="F2785"/>
    </row>
    <row r="2786" spans="6:6" outlineLevel="1">
      <c r="F2786"/>
    </row>
    <row r="2787" spans="6:6" outlineLevel="1">
      <c r="F2787"/>
    </row>
    <row r="2788" spans="6:6" outlineLevel="1">
      <c r="F2788"/>
    </row>
    <row r="2789" spans="6:6" outlineLevel="1">
      <c r="F2789"/>
    </row>
    <row r="2790" spans="6:6" outlineLevel="1">
      <c r="F2790"/>
    </row>
    <row r="2791" spans="6:6" outlineLevel="1">
      <c r="F2791"/>
    </row>
    <row r="2792" spans="6:6" outlineLevel="1">
      <c r="F2792"/>
    </row>
    <row r="2793" spans="6:6" outlineLevel="1">
      <c r="F2793"/>
    </row>
    <row r="2794" spans="6:6" outlineLevel="1">
      <c r="F2794"/>
    </row>
    <row r="2795" spans="6:6" outlineLevel="1">
      <c r="F2795"/>
    </row>
    <row r="2796" spans="6:6" outlineLevel="1">
      <c r="F2796"/>
    </row>
    <row r="2797" spans="6:6" outlineLevel="1">
      <c r="F2797"/>
    </row>
    <row r="2798" spans="6:6" outlineLevel="1">
      <c r="F2798"/>
    </row>
    <row r="2799" spans="6:6" outlineLevel="1">
      <c r="F2799"/>
    </row>
    <row r="2800" spans="6:6" outlineLevel="1">
      <c r="F2800"/>
    </row>
    <row r="2801" spans="6:6" outlineLevel="1">
      <c r="F2801"/>
    </row>
    <row r="2802" spans="6:6" outlineLevel="1">
      <c r="F2802"/>
    </row>
    <row r="2803" spans="6:6" outlineLevel="1">
      <c r="F2803"/>
    </row>
    <row r="2804" spans="6:6" outlineLevel="1">
      <c r="F2804"/>
    </row>
    <row r="2805" spans="6:6" outlineLevel="1">
      <c r="F2805"/>
    </row>
    <row r="2806" spans="6:6" outlineLevel="1">
      <c r="F2806"/>
    </row>
    <row r="2807" spans="6:6" outlineLevel="1">
      <c r="F2807"/>
    </row>
    <row r="2808" spans="6:6" outlineLevel="1">
      <c r="F2808"/>
    </row>
    <row r="2809" spans="6:6" outlineLevel="1">
      <c r="F2809"/>
    </row>
    <row r="2810" spans="6:6" outlineLevel="1">
      <c r="F2810"/>
    </row>
    <row r="2811" spans="6:6" outlineLevel="1">
      <c r="F2811"/>
    </row>
    <row r="2812" spans="6:6" outlineLevel="1">
      <c r="F2812"/>
    </row>
    <row r="2813" spans="6:6" outlineLevel="1">
      <c r="F2813"/>
    </row>
    <row r="2814" spans="6:6" outlineLevel="1">
      <c r="F2814"/>
    </row>
    <row r="2815" spans="6:6" outlineLevel="1">
      <c r="F2815"/>
    </row>
    <row r="2816" spans="6:6" outlineLevel="1">
      <c r="F2816"/>
    </row>
    <row r="2817" spans="6:6" outlineLevel="1">
      <c r="F2817"/>
    </row>
    <row r="2818" spans="6:6" outlineLevel="1">
      <c r="F2818"/>
    </row>
    <row r="2819" spans="6:6" outlineLevel="1">
      <c r="F2819"/>
    </row>
    <row r="2820" spans="6:6" outlineLevel="1">
      <c r="F2820"/>
    </row>
    <row r="2821" spans="6:6" outlineLevel="1">
      <c r="F2821"/>
    </row>
    <row r="2822" spans="6:6" outlineLevel="1">
      <c r="F2822"/>
    </row>
    <row r="2823" spans="6:6" outlineLevel="1">
      <c r="F2823"/>
    </row>
    <row r="2824" spans="6:6" outlineLevel="1">
      <c r="F2824"/>
    </row>
    <row r="2825" spans="6:6" outlineLevel="1">
      <c r="F2825"/>
    </row>
    <row r="2826" spans="6:6" outlineLevel="1">
      <c r="F2826"/>
    </row>
    <row r="2827" spans="6:6" outlineLevel="1">
      <c r="F2827"/>
    </row>
    <row r="2828" spans="6:6" outlineLevel="1">
      <c r="F2828"/>
    </row>
    <row r="2829" spans="6:6" outlineLevel="1">
      <c r="F2829"/>
    </row>
    <row r="2830" spans="6:6" outlineLevel="1">
      <c r="F2830"/>
    </row>
    <row r="2831" spans="6:6" outlineLevel="1">
      <c r="F2831"/>
    </row>
    <row r="2832" spans="6:6" outlineLevel="1">
      <c r="F2832"/>
    </row>
    <row r="2833" spans="6:6" outlineLevel="1">
      <c r="F2833"/>
    </row>
    <row r="2834" spans="6:6" outlineLevel="1">
      <c r="F2834"/>
    </row>
    <row r="2835" spans="6:6" outlineLevel="1">
      <c r="F2835"/>
    </row>
    <row r="2836" spans="6:6" outlineLevel="1">
      <c r="F2836"/>
    </row>
    <row r="2837" spans="6:6" outlineLevel="1">
      <c r="F2837"/>
    </row>
    <row r="2838" spans="6:6" outlineLevel="1">
      <c r="F2838"/>
    </row>
    <row r="2839" spans="6:6" outlineLevel="1">
      <c r="F2839"/>
    </row>
    <row r="2840" spans="6:6" outlineLevel="1">
      <c r="F2840"/>
    </row>
    <row r="2841" spans="6:6" outlineLevel="1">
      <c r="F2841"/>
    </row>
    <row r="2842" spans="6:6" outlineLevel="1">
      <c r="F2842"/>
    </row>
    <row r="2843" spans="6:6" outlineLevel="1">
      <c r="F2843"/>
    </row>
    <row r="2844" spans="6:6" outlineLevel="1">
      <c r="F2844"/>
    </row>
    <row r="2845" spans="6:6" outlineLevel="1">
      <c r="F2845"/>
    </row>
    <row r="2846" spans="6:6" outlineLevel="1">
      <c r="F2846"/>
    </row>
    <row r="2847" spans="6:6" outlineLevel="1">
      <c r="F2847"/>
    </row>
    <row r="2848" spans="6:6" outlineLevel="1">
      <c r="F2848"/>
    </row>
    <row r="2849" spans="6:6" outlineLevel="1">
      <c r="F2849"/>
    </row>
    <row r="2850" spans="6:6" outlineLevel="1">
      <c r="F2850"/>
    </row>
    <row r="2851" spans="6:6" outlineLevel="1">
      <c r="F2851"/>
    </row>
    <row r="2852" spans="6:6" outlineLevel="1">
      <c r="F2852"/>
    </row>
    <row r="2853" spans="6:6" outlineLevel="1">
      <c r="F2853"/>
    </row>
    <row r="2854" spans="6:6" outlineLevel="1">
      <c r="F2854"/>
    </row>
    <row r="2855" spans="6:6" outlineLevel="1">
      <c r="F2855"/>
    </row>
    <row r="2856" spans="6:6" outlineLevel="1">
      <c r="F2856"/>
    </row>
    <row r="2857" spans="6:6" outlineLevel="1">
      <c r="F2857"/>
    </row>
    <row r="2858" spans="6:6" outlineLevel="1">
      <c r="F2858"/>
    </row>
    <row r="2859" spans="6:6" outlineLevel="1">
      <c r="F2859"/>
    </row>
    <row r="2860" spans="6:6" outlineLevel="1">
      <c r="F2860"/>
    </row>
    <row r="2861" spans="6:6" outlineLevel="1">
      <c r="F2861"/>
    </row>
    <row r="2862" spans="6:6" outlineLevel="1">
      <c r="F2862"/>
    </row>
    <row r="2863" spans="6:6" outlineLevel="1">
      <c r="F2863"/>
    </row>
    <row r="2864" spans="6:6" outlineLevel="1">
      <c r="F2864"/>
    </row>
    <row r="2865" spans="6:6" outlineLevel="1">
      <c r="F2865"/>
    </row>
    <row r="2866" spans="6:6" outlineLevel="1">
      <c r="F2866"/>
    </row>
    <row r="2867" spans="6:6" outlineLevel="1">
      <c r="F2867"/>
    </row>
    <row r="2868" spans="6:6" outlineLevel="1">
      <c r="F2868"/>
    </row>
    <row r="2869" spans="6:6" outlineLevel="1">
      <c r="F2869"/>
    </row>
    <row r="2870" spans="6:6" outlineLevel="1">
      <c r="F2870"/>
    </row>
    <row r="2871" spans="6:6" outlineLevel="1">
      <c r="F2871"/>
    </row>
    <row r="2872" spans="6:6" outlineLevel="1">
      <c r="F2872"/>
    </row>
    <row r="2873" spans="6:6" outlineLevel="1">
      <c r="F2873"/>
    </row>
    <row r="2874" spans="6:6" outlineLevel="1">
      <c r="F2874"/>
    </row>
    <row r="2875" spans="6:6" outlineLevel="1">
      <c r="F2875"/>
    </row>
    <row r="2876" spans="6:6" outlineLevel="1">
      <c r="F2876"/>
    </row>
    <row r="2877" spans="6:6" outlineLevel="1">
      <c r="F2877"/>
    </row>
    <row r="2878" spans="6:6" outlineLevel="1">
      <c r="F2878"/>
    </row>
    <row r="2879" spans="6:6" outlineLevel="1">
      <c r="F2879"/>
    </row>
    <row r="2880" spans="6:6" outlineLevel="1">
      <c r="F2880"/>
    </row>
    <row r="2881" spans="6:6" outlineLevel="1">
      <c r="F2881"/>
    </row>
    <row r="2882" spans="6:6" outlineLevel="1">
      <c r="F2882"/>
    </row>
    <row r="2883" spans="6:6" outlineLevel="1">
      <c r="F2883"/>
    </row>
    <row r="2884" spans="6:6" outlineLevel="1">
      <c r="F2884"/>
    </row>
    <row r="2885" spans="6:6" outlineLevel="1">
      <c r="F2885"/>
    </row>
    <row r="2886" spans="6:6" outlineLevel="1">
      <c r="F2886"/>
    </row>
    <row r="2887" spans="6:6" outlineLevel="1">
      <c r="F2887"/>
    </row>
    <row r="2888" spans="6:6" outlineLevel="1">
      <c r="F2888"/>
    </row>
    <row r="2889" spans="6:6" outlineLevel="1">
      <c r="F2889"/>
    </row>
    <row r="2890" spans="6:6" outlineLevel="1">
      <c r="F2890"/>
    </row>
    <row r="2891" spans="6:6" outlineLevel="1">
      <c r="F2891"/>
    </row>
    <row r="2892" spans="6:6" outlineLevel="1">
      <c r="F2892"/>
    </row>
    <row r="2893" spans="6:6" outlineLevel="1">
      <c r="F2893"/>
    </row>
    <row r="2894" spans="6:6" outlineLevel="1">
      <c r="F2894"/>
    </row>
    <row r="2895" spans="6:6" outlineLevel="1">
      <c r="F2895"/>
    </row>
    <row r="2896" spans="6:6" outlineLevel="1">
      <c r="F2896"/>
    </row>
    <row r="2897" spans="6:6" outlineLevel="1">
      <c r="F2897"/>
    </row>
    <row r="2898" spans="6:6" outlineLevel="1">
      <c r="F2898"/>
    </row>
    <row r="2899" spans="6:6" outlineLevel="1">
      <c r="F2899"/>
    </row>
    <row r="2900" spans="6:6" outlineLevel="1">
      <c r="F2900"/>
    </row>
    <row r="2901" spans="6:6" outlineLevel="1">
      <c r="F2901"/>
    </row>
    <row r="2902" spans="6:6" outlineLevel="1">
      <c r="F2902"/>
    </row>
    <row r="2903" spans="6:6" outlineLevel="1">
      <c r="F2903"/>
    </row>
    <row r="2904" spans="6:6" outlineLevel="1">
      <c r="F2904"/>
    </row>
    <row r="2905" spans="6:6" outlineLevel="1">
      <c r="F2905"/>
    </row>
    <row r="2906" spans="6:6" outlineLevel="1">
      <c r="F2906"/>
    </row>
    <row r="2907" spans="6:6" outlineLevel="1">
      <c r="F2907"/>
    </row>
    <row r="2908" spans="6:6" outlineLevel="1">
      <c r="F2908"/>
    </row>
    <row r="2909" spans="6:6" outlineLevel="1">
      <c r="F2909"/>
    </row>
    <row r="2910" spans="6:6" outlineLevel="1">
      <c r="F2910"/>
    </row>
    <row r="2911" spans="6:6" outlineLevel="1">
      <c r="F2911"/>
    </row>
    <row r="2912" spans="6:6" outlineLevel="1">
      <c r="F2912"/>
    </row>
    <row r="2913" spans="6:6" outlineLevel="1">
      <c r="F2913"/>
    </row>
    <row r="2914" spans="6:6" outlineLevel="1">
      <c r="F2914"/>
    </row>
    <row r="2915" spans="6:6" outlineLevel="1">
      <c r="F2915"/>
    </row>
    <row r="2916" spans="6:6" outlineLevel="1">
      <c r="F2916"/>
    </row>
    <row r="2917" spans="6:6" outlineLevel="1">
      <c r="F2917"/>
    </row>
    <row r="2918" spans="6:6" outlineLevel="1">
      <c r="F2918"/>
    </row>
    <row r="2919" spans="6:6" outlineLevel="1">
      <c r="F2919"/>
    </row>
    <row r="2920" spans="6:6" outlineLevel="1">
      <c r="F2920"/>
    </row>
    <row r="2921" spans="6:6" outlineLevel="1">
      <c r="F2921"/>
    </row>
    <row r="2922" spans="6:6" outlineLevel="1">
      <c r="F2922"/>
    </row>
    <row r="2923" spans="6:6" outlineLevel="1">
      <c r="F2923"/>
    </row>
    <row r="2924" spans="6:6" outlineLevel="1">
      <c r="F2924"/>
    </row>
    <row r="2925" spans="6:6" outlineLevel="1">
      <c r="F2925"/>
    </row>
    <row r="2926" spans="6:6" outlineLevel="1">
      <c r="F2926"/>
    </row>
    <row r="2927" spans="6:6" outlineLevel="1">
      <c r="F2927"/>
    </row>
    <row r="2928" spans="6:6" outlineLevel="1">
      <c r="F2928"/>
    </row>
    <row r="2929" spans="6:6" outlineLevel="1">
      <c r="F2929"/>
    </row>
    <row r="2930" spans="6:6" outlineLevel="1">
      <c r="F2930"/>
    </row>
    <row r="2931" spans="6:6" outlineLevel="1">
      <c r="F2931"/>
    </row>
    <row r="2932" spans="6:6" outlineLevel="1">
      <c r="F2932"/>
    </row>
    <row r="2933" spans="6:6" outlineLevel="1">
      <c r="F2933"/>
    </row>
    <row r="2934" spans="6:6" outlineLevel="1">
      <c r="F2934"/>
    </row>
    <row r="2935" spans="6:6" outlineLevel="1">
      <c r="F2935"/>
    </row>
    <row r="2936" spans="6:6" outlineLevel="1">
      <c r="F2936"/>
    </row>
    <row r="2937" spans="6:6" outlineLevel="1">
      <c r="F2937"/>
    </row>
    <row r="2938" spans="6:6" outlineLevel="1">
      <c r="F2938"/>
    </row>
    <row r="2939" spans="6:6" outlineLevel="1">
      <c r="F2939"/>
    </row>
    <row r="2940" spans="6:6" outlineLevel="1">
      <c r="F2940"/>
    </row>
    <row r="2941" spans="6:6" outlineLevel="1">
      <c r="F2941"/>
    </row>
    <row r="2942" spans="6:6" outlineLevel="1">
      <c r="F2942"/>
    </row>
    <row r="2943" spans="6:6" outlineLevel="1">
      <c r="F2943"/>
    </row>
    <row r="2944" spans="6:6" outlineLevel="1">
      <c r="F2944"/>
    </row>
    <row r="2945" spans="6:6" outlineLevel="1">
      <c r="F2945"/>
    </row>
    <row r="2946" spans="6:6" outlineLevel="1">
      <c r="F2946"/>
    </row>
    <row r="2947" spans="6:6" outlineLevel="1">
      <c r="F2947"/>
    </row>
    <row r="2948" spans="6:6" outlineLevel="1">
      <c r="F2948"/>
    </row>
    <row r="2949" spans="6:6" outlineLevel="1">
      <c r="F2949"/>
    </row>
    <row r="2950" spans="6:6" outlineLevel="1">
      <c r="F2950"/>
    </row>
    <row r="2951" spans="6:6" outlineLevel="1">
      <c r="F2951"/>
    </row>
    <row r="2952" spans="6:6" outlineLevel="1">
      <c r="F2952"/>
    </row>
    <row r="2953" spans="6:6" outlineLevel="1">
      <c r="F2953"/>
    </row>
    <row r="2954" spans="6:6" outlineLevel="1">
      <c r="F2954"/>
    </row>
    <row r="2955" spans="6:6" outlineLevel="1">
      <c r="F2955"/>
    </row>
    <row r="2956" spans="6:6" outlineLevel="1">
      <c r="F2956"/>
    </row>
    <row r="2957" spans="6:6" outlineLevel="1">
      <c r="F2957"/>
    </row>
    <row r="2958" spans="6:6" outlineLevel="1">
      <c r="F2958"/>
    </row>
    <row r="2959" spans="6:6" outlineLevel="1">
      <c r="F2959"/>
    </row>
    <row r="2960" spans="6:6" outlineLevel="1">
      <c r="F2960"/>
    </row>
    <row r="2961" spans="6:6" outlineLevel="1">
      <c r="F2961"/>
    </row>
    <row r="2962" spans="6:6" outlineLevel="1">
      <c r="F2962"/>
    </row>
    <row r="2963" spans="6:6" outlineLevel="1">
      <c r="F2963"/>
    </row>
    <row r="2964" spans="6:6" outlineLevel="1">
      <c r="F2964"/>
    </row>
    <row r="2965" spans="6:6" outlineLevel="1">
      <c r="F2965"/>
    </row>
    <row r="2966" spans="6:6" outlineLevel="1">
      <c r="F2966"/>
    </row>
    <row r="2967" spans="6:6" outlineLevel="1">
      <c r="F2967"/>
    </row>
    <row r="2968" spans="6:6" outlineLevel="1">
      <c r="F2968"/>
    </row>
    <row r="2969" spans="6:6" outlineLevel="1">
      <c r="F2969"/>
    </row>
    <row r="2970" spans="6:6" outlineLevel="1">
      <c r="F2970"/>
    </row>
    <row r="2971" spans="6:6" outlineLevel="1">
      <c r="F2971"/>
    </row>
    <row r="2972" spans="6:6" outlineLevel="1">
      <c r="F2972"/>
    </row>
    <row r="2973" spans="6:6" outlineLevel="1">
      <c r="F2973"/>
    </row>
    <row r="2974" spans="6:6" outlineLevel="1">
      <c r="F2974"/>
    </row>
    <row r="2975" spans="6:6" outlineLevel="1">
      <c r="F2975"/>
    </row>
    <row r="2976" spans="6:6" outlineLevel="1">
      <c r="F2976"/>
    </row>
    <row r="2977" spans="6:6" outlineLevel="1">
      <c r="F2977"/>
    </row>
    <row r="2978" spans="6:6" outlineLevel="1">
      <c r="F2978"/>
    </row>
    <row r="2979" spans="6:6" outlineLevel="1">
      <c r="F2979"/>
    </row>
    <row r="2980" spans="6:6" outlineLevel="1">
      <c r="F2980"/>
    </row>
    <row r="2981" spans="6:6" outlineLevel="1">
      <c r="F2981"/>
    </row>
    <row r="2982" spans="6:6" outlineLevel="1">
      <c r="F2982"/>
    </row>
    <row r="2983" spans="6:6" outlineLevel="1">
      <c r="F2983"/>
    </row>
    <row r="2984" spans="6:6" outlineLevel="1">
      <c r="F2984"/>
    </row>
    <row r="2985" spans="6:6" outlineLevel="1">
      <c r="F2985"/>
    </row>
    <row r="2986" spans="6:6" outlineLevel="1">
      <c r="F2986"/>
    </row>
    <row r="2987" spans="6:6" outlineLevel="1">
      <c r="F2987"/>
    </row>
    <row r="2988" spans="6:6" outlineLevel="1">
      <c r="F2988"/>
    </row>
    <row r="2989" spans="6:6" outlineLevel="1">
      <c r="F2989"/>
    </row>
    <row r="2990" spans="6:6" outlineLevel="1">
      <c r="F2990"/>
    </row>
    <row r="2991" spans="6:6" outlineLevel="1">
      <c r="F2991"/>
    </row>
    <row r="2992" spans="6:6" outlineLevel="1">
      <c r="F2992"/>
    </row>
    <row r="2993" spans="6:6" outlineLevel="1">
      <c r="F2993"/>
    </row>
    <row r="2994" spans="6:6" outlineLevel="1">
      <c r="F2994"/>
    </row>
    <row r="2995" spans="6:6" outlineLevel="1">
      <c r="F2995"/>
    </row>
    <row r="2996" spans="6:6" outlineLevel="1">
      <c r="F2996"/>
    </row>
    <row r="2997" spans="6:6" outlineLevel="1">
      <c r="F2997"/>
    </row>
    <row r="2998" spans="6:6" outlineLevel="1">
      <c r="F2998"/>
    </row>
    <row r="2999" spans="6:6" outlineLevel="1">
      <c r="F2999"/>
    </row>
    <row r="3000" spans="6:6" outlineLevel="1">
      <c r="F3000"/>
    </row>
    <row r="3001" spans="6:6" outlineLevel="1">
      <c r="F3001"/>
    </row>
    <row r="3002" spans="6:6" outlineLevel="1">
      <c r="F3002"/>
    </row>
    <row r="3003" spans="6:6" outlineLevel="1">
      <c r="F3003"/>
    </row>
    <row r="3004" spans="6:6" outlineLevel="1">
      <c r="F3004"/>
    </row>
    <row r="3005" spans="6:6" outlineLevel="1">
      <c r="F3005"/>
    </row>
    <row r="3006" spans="6:6" outlineLevel="1">
      <c r="F3006"/>
    </row>
    <row r="3007" spans="6:6" outlineLevel="1">
      <c r="F3007"/>
    </row>
    <row r="3008" spans="6:6" outlineLevel="1">
      <c r="F3008"/>
    </row>
    <row r="3009" spans="6:6" outlineLevel="1">
      <c r="F3009"/>
    </row>
    <row r="3010" spans="6:6" outlineLevel="1">
      <c r="F3010"/>
    </row>
    <row r="3011" spans="6:6" outlineLevel="1">
      <c r="F3011"/>
    </row>
    <row r="3012" spans="6:6" outlineLevel="1">
      <c r="F3012"/>
    </row>
    <row r="3013" spans="6:6" outlineLevel="1">
      <c r="F3013"/>
    </row>
    <row r="3014" spans="6:6" outlineLevel="1">
      <c r="F3014"/>
    </row>
    <row r="3015" spans="6:6" outlineLevel="1">
      <c r="F3015"/>
    </row>
    <row r="3016" spans="6:6" outlineLevel="1">
      <c r="F3016"/>
    </row>
    <row r="3017" spans="6:6" outlineLevel="1">
      <c r="F3017"/>
    </row>
    <row r="3018" spans="6:6" outlineLevel="1">
      <c r="F3018"/>
    </row>
    <row r="3019" spans="6:6" outlineLevel="1">
      <c r="F3019"/>
    </row>
    <row r="3020" spans="6:6" outlineLevel="1">
      <c r="F3020"/>
    </row>
    <row r="3021" spans="6:6" outlineLevel="1">
      <c r="F3021"/>
    </row>
    <row r="3022" spans="6:6" outlineLevel="1">
      <c r="F3022"/>
    </row>
    <row r="3023" spans="6:6" outlineLevel="1">
      <c r="F3023"/>
    </row>
    <row r="3024" spans="6:6" outlineLevel="1">
      <c r="F3024"/>
    </row>
    <row r="3025" spans="6:6" outlineLevel="1">
      <c r="F3025"/>
    </row>
    <row r="3026" spans="6:6" outlineLevel="1">
      <c r="F3026"/>
    </row>
    <row r="3027" spans="6:6" outlineLevel="1">
      <c r="F3027"/>
    </row>
    <row r="3028" spans="6:6" outlineLevel="1">
      <c r="F3028"/>
    </row>
    <row r="3029" spans="6:6" outlineLevel="1">
      <c r="F3029"/>
    </row>
    <row r="3030" spans="6:6" outlineLevel="1">
      <c r="F3030"/>
    </row>
    <row r="3031" spans="6:6" outlineLevel="1">
      <c r="F3031"/>
    </row>
    <row r="3032" spans="6:6" outlineLevel="1">
      <c r="F3032"/>
    </row>
    <row r="3033" spans="6:6" outlineLevel="1">
      <c r="F3033"/>
    </row>
    <row r="3034" spans="6:6" outlineLevel="1">
      <c r="F3034"/>
    </row>
    <row r="3035" spans="6:6" outlineLevel="1">
      <c r="F3035"/>
    </row>
    <row r="3036" spans="6:6" outlineLevel="1">
      <c r="F3036"/>
    </row>
    <row r="3037" spans="6:6" outlineLevel="1">
      <c r="F3037"/>
    </row>
    <row r="3038" spans="6:6" outlineLevel="1">
      <c r="F3038"/>
    </row>
    <row r="3039" spans="6:6" outlineLevel="1">
      <c r="F3039"/>
    </row>
    <row r="3040" spans="6:6" outlineLevel="1">
      <c r="F3040"/>
    </row>
    <row r="3041" spans="6:6" outlineLevel="1">
      <c r="F3041"/>
    </row>
    <row r="3042" spans="6:6" outlineLevel="1">
      <c r="F3042"/>
    </row>
    <row r="3043" spans="6:6" outlineLevel="1">
      <c r="F3043"/>
    </row>
    <row r="3044" spans="6:6" outlineLevel="1">
      <c r="F3044"/>
    </row>
    <row r="3045" spans="6:6" outlineLevel="1">
      <c r="F3045"/>
    </row>
    <row r="3046" spans="6:6" outlineLevel="1">
      <c r="F3046"/>
    </row>
    <row r="3047" spans="6:6" outlineLevel="1">
      <c r="F3047"/>
    </row>
    <row r="3048" spans="6:6" outlineLevel="1">
      <c r="F3048"/>
    </row>
    <row r="3049" spans="6:6" outlineLevel="1">
      <c r="F3049"/>
    </row>
    <row r="3050" spans="6:6" outlineLevel="1">
      <c r="F3050"/>
    </row>
    <row r="3051" spans="6:6" outlineLevel="1">
      <c r="F3051"/>
    </row>
    <row r="3052" spans="6:6" outlineLevel="1">
      <c r="F3052"/>
    </row>
    <row r="3053" spans="6:6" outlineLevel="1">
      <c r="F3053"/>
    </row>
    <row r="3054" spans="6:6" outlineLevel="1">
      <c r="F3054"/>
    </row>
    <row r="3055" spans="6:6" outlineLevel="1">
      <c r="F3055"/>
    </row>
    <row r="3056" spans="6:6" outlineLevel="1">
      <c r="F3056"/>
    </row>
    <row r="3057" spans="6:6" outlineLevel="1">
      <c r="F3057"/>
    </row>
    <row r="3058" spans="6:6" outlineLevel="1">
      <c r="F3058"/>
    </row>
    <row r="3059" spans="6:6" outlineLevel="1">
      <c r="F3059"/>
    </row>
    <row r="3060" spans="6:6" outlineLevel="1">
      <c r="F3060"/>
    </row>
    <row r="3061" spans="6:6" outlineLevel="1">
      <c r="F3061"/>
    </row>
    <row r="3062" spans="6:6" outlineLevel="1">
      <c r="F3062"/>
    </row>
    <row r="3063" spans="6:6" outlineLevel="1">
      <c r="F3063"/>
    </row>
    <row r="3064" spans="6:6" outlineLevel="1">
      <c r="F3064"/>
    </row>
    <row r="3065" spans="6:6" outlineLevel="1">
      <c r="F3065"/>
    </row>
    <row r="3066" spans="6:6" outlineLevel="1">
      <c r="F3066"/>
    </row>
    <row r="3067" spans="6:6" outlineLevel="1">
      <c r="F3067"/>
    </row>
    <row r="3068" spans="6:6" outlineLevel="1">
      <c r="F3068"/>
    </row>
    <row r="3069" spans="6:6" outlineLevel="1">
      <c r="F3069"/>
    </row>
    <row r="3070" spans="6:6" outlineLevel="1">
      <c r="F3070"/>
    </row>
    <row r="3071" spans="6:6" outlineLevel="1">
      <c r="F3071"/>
    </row>
    <row r="3072" spans="6:6" outlineLevel="1">
      <c r="F3072"/>
    </row>
    <row r="3073" spans="6:6" outlineLevel="1">
      <c r="F3073"/>
    </row>
    <row r="3074" spans="6:6" outlineLevel="1">
      <c r="F3074"/>
    </row>
    <row r="3075" spans="6:6" outlineLevel="1">
      <c r="F3075"/>
    </row>
    <row r="3076" spans="6:6" outlineLevel="1">
      <c r="F3076"/>
    </row>
    <row r="3077" spans="6:6" outlineLevel="1">
      <c r="F3077"/>
    </row>
    <row r="3078" spans="6:6" outlineLevel="1">
      <c r="F3078"/>
    </row>
    <row r="3079" spans="6:6" outlineLevel="1">
      <c r="F3079"/>
    </row>
    <row r="3080" spans="6:6" outlineLevel="1">
      <c r="F3080"/>
    </row>
    <row r="3081" spans="6:6" outlineLevel="1">
      <c r="F3081"/>
    </row>
    <row r="3082" spans="6:6" outlineLevel="1">
      <c r="F3082"/>
    </row>
    <row r="3083" spans="6:6" outlineLevel="1">
      <c r="F3083"/>
    </row>
    <row r="3084" spans="6:6" outlineLevel="1">
      <c r="F3084"/>
    </row>
    <row r="3085" spans="6:6" outlineLevel="1">
      <c r="F3085"/>
    </row>
    <row r="3086" spans="6:6" outlineLevel="1">
      <c r="F3086"/>
    </row>
    <row r="3087" spans="6:6" outlineLevel="1">
      <c r="F3087"/>
    </row>
    <row r="3088" spans="6:6" outlineLevel="1">
      <c r="F3088"/>
    </row>
    <row r="3089" spans="6:6" outlineLevel="1">
      <c r="F3089"/>
    </row>
    <row r="3090" spans="6:6" outlineLevel="1">
      <c r="F3090"/>
    </row>
    <row r="3091" spans="6:6" outlineLevel="1">
      <c r="F3091"/>
    </row>
    <row r="3092" spans="6:6" outlineLevel="1">
      <c r="F3092"/>
    </row>
    <row r="3093" spans="6:6" outlineLevel="1">
      <c r="F3093"/>
    </row>
    <row r="3094" spans="6:6" outlineLevel="1">
      <c r="F3094"/>
    </row>
    <row r="3095" spans="6:6" outlineLevel="1">
      <c r="F3095"/>
    </row>
    <row r="3096" spans="6:6" outlineLevel="1">
      <c r="F3096"/>
    </row>
    <row r="3097" spans="6:6" outlineLevel="1">
      <c r="F3097"/>
    </row>
    <row r="3098" spans="6:6" outlineLevel="1">
      <c r="F3098"/>
    </row>
    <row r="3099" spans="6:6" outlineLevel="1">
      <c r="F3099"/>
    </row>
    <row r="3100" spans="6:6" outlineLevel="1">
      <c r="F3100"/>
    </row>
    <row r="3101" spans="6:6" outlineLevel="1">
      <c r="F3101"/>
    </row>
    <row r="3102" spans="6:6" outlineLevel="1">
      <c r="F3102"/>
    </row>
    <row r="3103" spans="6:6" outlineLevel="1">
      <c r="F3103"/>
    </row>
    <row r="3104" spans="6:6" outlineLevel="1">
      <c r="F3104"/>
    </row>
    <row r="3105" spans="6:6" outlineLevel="1">
      <c r="F3105"/>
    </row>
    <row r="3106" spans="6:6" outlineLevel="1">
      <c r="F3106"/>
    </row>
    <row r="3107" spans="6:6" outlineLevel="1">
      <c r="F3107"/>
    </row>
    <row r="3108" spans="6:6" outlineLevel="1">
      <c r="F3108"/>
    </row>
    <row r="3109" spans="6:6" outlineLevel="1">
      <c r="F3109"/>
    </row>
    <row r="3110" spans="6:6" outlineLevel="1">
      <c r="F3110"/>
    </row>
    <row r="3111" spans="6:6" outlineLevel="1">
      <c r="F3111"/>
    </row>
    <row r="3112" spans="6:6" outlineLevel="1">
      <c r="F3112"/>
    </row>
    <row r="3113" spans="6:6" outlineLevel="1">
      <c r="F3113"/>
    </row>
    <row r="3114" spans="6:6" outlineLevel="1">
      <c r="F3114"/>
    </row>
    <row r="3115" spans="6:6" outlineLevel="1">
      <c r="F3115"/>
    </row>
    <row r="3116" spans="6:6" outlineLevel="1">
      <c r="F3116"/>
    </row>
    <row r="3117" spans="6:6" outlineLevel="1">
      <c r="F3117"/>
    </row>
    <row r="3118" spans="6:6" outlineLevel="1">
      <c r="F3118"/>
    </row>
    <row r="3119" spans="6:6" outlineLevel="1">
      <c r="F3119"/>
    </row>
    <row r="3120" spans="6:6" outlineLevel="1">
      <c r="F3120"/>
    </row>
    <row r="3121" spans="6:6" outlineLevel="1">
      <c r="F3121"/>
    </row>
    <row r="3122" spans="6:6" outlineLevel="1">
      <c r="F3122"/>
    </row>
    <row r="3123" spans="6:6" outlineLevel="1">
      <c r="F3123"/>
    </row>
    <row r="3124" spans="6:6" outlineLevel="1">
      <c r="F3124"/>
    </row>
    <row r="3125" spans="6:6" outlineLevel="1">
      <c r="F3125"/>
    </row>
    <row r="3126" spans="6:6" outlineLevel="1">
      <c r="F3126"/>
    </row>
    <row r="3127" spans="6:6" outlineLevel="1">
      <c r="F3127"/>
    </row>
    <row r="3128" spans="6:6" outlineLevel="1">
      <c r="F3128"/>
    </row>
    <row r="3129" spans="6:6" outlineLevel="1">
      <c r="F3129"/>
    </row>
    <row r="3130" spans="6:6" outlineLevel="1">
      <c r="F3130"/>
    </row>
    <row r="3131" spans="6:6" outlineLevel="1">
      <c r="F3131"/>
    </row>
    <row r="3132" spans="6:6" outlineLevel="1">
      <c r="F3132"/>
    </row>
    <row r="3133" spans="6:6" outlineLevel="1">
      <c r="F3133"/>
    </row>
    <row r="3134" spans="6:6" outlineLevel="1">
      <c r="F3134"/>
    </row>
    <row r="3135" spans="6:6" outlineLevel="1">
      <c r="F3135"/>
    </row>
    <row r="3136" spans="6:6" outlineLevel="1">
      <c r="F3136"/>
    </row>
    <row r="3137" spans="6:6" outlineLevel="1">
      <c r="F3137"/>
    </row>
    <row r="3138" spans="6:6" outlineLevel="1">
      <c r="F3138"/>
    </row>
    <row r="3139" spans="6:6" outlineLevel="1">
      <c r="F3139"/>
    </row>
    <row r="3140" spans="6:6" outlineLevel="1">
      <c r="F3140"/>
    </row>
    <row r="3141" spans="6:6" outlineLevel="1">
      <c r="F3141"/>
    </row>
    <row r="3142" spans="6:6" outlineLevel="1">
      <c r="F3142"/>
    </row>
    <row r="3143" spans="6:6" outlineLevel="1">
      <c r="F3143"/>
    </row>
    <row r="3144" spans="6:6" outlineLevel="1">
      <c r="F3144"/>
    </row>
    <row r="3145" spans="6:6" outlineLevel="1">
      <c r="F3145"/>
    </row>
    <row r="3146" spans="6:6" outlineLevel="1">
      <c r="F3146"/>
    </row>
    <row r="3147" spans="6:6" outlineLevel="1">
      <c r="F3147"/>
    </row>
    <row r="3148" spans="6:6" outlineLevel="1">
      <c r="F3148"/>
    </row>
    <row r="3149" spans="6:6" outlineLevel="1">
      <c r="F3149"/>
    </row>
    <row r="3150" spans="6:6" outlineLevel="1">
      <c r="F3150"/>
    </row>
    <row r="3151" spans="6:6" outlineLevel="1">
      <c r="F3151"/>
    </row>
    <row r="3152" spans="6:6" outlineLevel="1">
      <c r="F3152"/>
    </row>
    <row r="3153" spans="6:6" outlineLevel="1">
      <c r="F3153"/>
    </row>
    <row r="3154" spans="6:6" outlineLevel="1">
      <c r="F3154"/>
    </row>
    <row r="3155" spans="6:6" outlineLevel="1">
      <c r="F3155"/>
    </row>
    <row r="3156" spans="6:6" outlineLevel="1">
      <c r="F3156"/>
    </row>
    <row r="3157" spans="6:6" outlineLevel="1">
      <c r="F3157"/>
    </row>
    <row r="3158" spans="6:6" outlineLevel="1">
      <c r="F3158"/>
    </row>
    <row r="3159" spans="6:6" outlineLevel="1">
      <c r="F3159"/>
    </row>
    <row r="3160" spans="6:6" outlineLevel="1">
      <c r="F3160"/>
    </row>
    <row r="3161" spans="6:6" outlineLevel="1">
      <c r="F3161"/>
    </row>
    <row r="3162" spans="6:6" outlineLevel="1">
      <c r="F3162"/>
    </row>
    <row r="3163" spans="6:6" outlineLevel="1">
      <c r="F3163"/>
    </row>
    <row r="3164" spans="6:6" outlineLevel="1">
      <c r="F3164"/>
    </row>
    <row r="3165" spans="6:6" outlineLevel="1">
      <c r="F3165"/>
    </row>
    <row r="3166" spans="6:6" outlineLevel="1">
      <c r="F3166"/>
    </row>
    <row r="3167" spans="6:6" outlineLevel="1">
      <c r="F3167"/>
    </row>
    <row r="3168" spans="6:6" outlineLevel="1">
      <c r="F3168"/>
    </row>
    <row r="3169" spans="6:6" outlineLevel="1">
      <c r="F3169"/>
    </row>
    <row r="3170" spans="6:6" outlineLevel="1">
      <c r="F3170"/>
    </row>
    <row r="3171" spans="6:6" outlineLevel="1">
      <c r="F3171"/>
    </row>
    <row r="3172" spans="6:6" outlineLevel="1">
      <c r="F3172"/>
    </row>
    <row r="3173" spans="6:6" outlineLevel="1">
      <c r="F3173"/>
    </row>
    <row r="3174" spans="6:6" outlineLevel="1">
      <c r="F3174"/>
    </row>
    <row r="3175" spans="6:6" outlineLevel="1">
      <c r="F3175"/>
    </row>
    <row r="3176" spans="6:6" outlineLevel="1">
      <c r="F3176"/>
    </row>
    <row r="3177" spans="6:6" outlineLevel="1">
      <c r="F3177"/>
    </row>
    <row r="3178" spans="6:6" outlineLevel="1">
      <c r="F3178"/>
    </row>
    <row r="3179" spans="6:6" outlineLevel="1">
      <c r="F3179"/>
    </row>
    <row r="3180" spans="6:6" outlineLevel="1">
      <c r="F3180"/>
    </row>
    <row r="3181" spans="6:6" outlineLevel="1">
      <c r="F3181"/>
    </row>
    <row r="3182" spans="6:6" outlineLevel="1">
      <c r="F3182"/>
    </row>
    <row r="3183" spans="6:6" outlineLevel="1">
      <c r="F3183"/>
    </row>
    <row r="3184" spans="6:6" outlineLevel="1">
      <c r="F3184"/>
    </row>
    <row r="3185" spans="6:6" outlineLevel="1">
      <c r="F3185"/>
    </row>
    <row r="3186" spans="6:6" outlineLevel="1">
      <c r="F3186"/>
    </row>
    <row r="3187" spans="6:6" outlineLevel="1">
      <c r="F3187"/>
    </row>
    <row r="3188" spans="6:6" outlineLevel="1">
      <c r="F3188"/>
    </row>
    <row r="3189" spans="6:6" outlineLevel="1">
      <c r="F3189"/>
    </row>
    <row r="3190" spans="6:6" outlineLevel="1">
      <c r="F3190"/>
    </row>
    <row r="3191" spans="6:6" outlineLevel="1">
      <c r="F3191"/>
    </row>
    <row r="3192" spans="6:6" outlineLevel="1">
      <c r="F3192"/>
    </row>
    <row r="3193" spans="6:6" outlineLevel="1">
      <c r="F3193"/>
    </row>
    <row r="3194" spans="6:6" outlineLevel="1">
      <c r="F3194"/>
    </row>
    <row r="3195" spans="6:6" outlineLevel="1">
      <c r="F3195"/>
    </row>
    <row r="3196" spans="6:6" outlineLevel="1">
      <c r="F3196"/>
    </row>
    <row r="3197" spans="6:6" outlineLevel="1">
      <c r="F3197"/>
    </row>
    <row r="3198" spans="6:6" outlineLevel="1">
      <c r="F3198"/>
    </row>
    <row r="3199" spans="6:6" outlineLevel="1">
      <c r="F3199"/>
    </row>
    <row r="3200" spans="6:6" outlineLevel="1">
      <c r="F3200"/>
    </row>
    <row r="3201" spans="6:6" outlineLevel="1">
      <c r="F3201"/>
    </row>
    <row r="3202" spans="6:6" outlineLevel="1">
      <c r="F3202"/>
    </row>
    <row r="3203" spans="6:6" outlineLevel="1">
      <c r="F3203"/>
    </row>
    <row r="3204" spans="6:6" outlineLevel="1">
      <c r="F3204"/>
    </row>
    <row r="3205" spans="6:6" outlineLevel="1">
      <c r="F3205"/>
    </row>
    <row r="3206" spans="6:6" outlineLevel="1">
      <c r="F3206"/>
    </row>
    <row r="3207" spans="6:6" outlineLevel="1">
      <c r="F3207"/>
    </row>
    <row r="3208" spans="6:6" outlineLevel="1">
      <c r="F3208"/>
    </row>
    <row r="3209" spans="6:6" outlineLevel="1">
      <c r="F3209"/>
    </row>
    <row r="3210" spans="6:6" outlineLevel="1">
      <c r="F3210"/>
    </row>
    <row r="3211" spans="6:6" outlineLevel="1">
      <c r="F3211"/>
    </row>
    <row r="3212" spans="6:6" outlineLevel="1">
      <c r="F3212"/>
    </row>
    <row r="3213" spans="6:6" outlineLevel="1">
      <c r="F3213"/>
    </row>
    <row r="3214" spans="6:6" outlineLevel="1">
      <c r="F3214"/>
    </row>
    <row r="3215" spans="6:6" outlineLevel="1">
      <c r="F3215"/>
    </row>
    <row r="3216" spans="6:6" outlineLevel="1">
      <c r="F3216"/>
    </row>
    <row r="3217" spans="6:6" outlineLevel="1">
      <c r="F3217"/>
    </row>
    <row r="3218" spans="6:6" outlineLevel="1">
      <c r="F3218"/>
    </row>
    <row r="3219" spans="6:6" outlineLevel="1">
      <c r="F3219"/>
    </row>
    <row r="3220" spans="6:6" outlineLevel="1">
      <c r="F3220"/>
    </row>
    <row r="3221" spans="6:6" outlineLevel="1">
      <c r="F3221"/>
    </row>
    <row r="3222" spans="6:6">
      <c r="F3222"/>
    </row>
    <row r="3223" spans="6:6" outlineLevel="1">
      <c r="F3223"/>
    </row>
    <row r="3224" spans="6:6" outlineLevel="1">
      <c r="F3224"/>
    </row>
    <row r="3225" spans="6:6" outlineLevel="1">
      <c r="F3225"/>
    </row>
    <row r="3226" spans="6:6" outlineLevel="1">
      <c r="F3226"/>
    </row>
    <row r="3227" spans="6:6" outlineLevel="1">
      <c r="F3227"/>
    </row>
    <row r="3228" spans="6:6" outlineLevel="1">
      <c r="F3228"/>
    </row>
    <row r="3229" spans="6:6" outlineLevel="1">
      <c r="F3229"/>
    </row>
    <row r="3230" spans="6:6" outlineLevel="1">
      <c r="F3230"/>
    </row>
    <row r="3231" spans="6:6" outlineLevel="1">
      <c r="F3231"/>
    </row>
    <row r="3232" spans="6:6" outlineLevel="1">
      <c r="F3232"/>
    </row>
    <row r="3233" spans="6:6" outlineLevel="1">
      <c r="F3233"/>
    </row>
    <row r="3234" spans="6:6" outlineLevel="1">
      <c r="F3234"/>
    </row>
    <row r="3235" spans="6:6" outlineLevel="1">
      <c r="F3235"/>
    </row>
    <row r="3236" spans="6:6" outlineLevel="1">
      <c r="F3236"/>
    </row>
    <row r="3237" spans="6:6" outlineLevel="1">
      <c r="F3237"/>
    </row>
    <row r="3238" spans="6:6" outlineLevel="1">
      <c r="F3238"/>
    </row>
    <row r="3239" spans="6:6" outlineLevel="1">
      <c r="F3239"/>
    </row>
    <row r="3240" spans="6:6" outlineLevel="1">
      <c r="F3240"/>
    </row>
    <row r="3241" spans="6:6" outlineLevel="1">
      <c r="F3241"/>
    </row>
    <row r="3242" spans="6:6" outlineLevel="1">
      <c r="F3242"/>
    </row>
    <row r="3243" spans="6:6" outlineLevel="1">
      <c r="F3243"/>
    </row>
    <row r="3244" spans="6:6" outlineLevel="1">
      <c r="F3244"/>
    </row>
    <row r="3245" spans="6:6" outlineLevel="1">
      <c r="F3245"/>
    </row>
    <row r="3246" spans="6:6" outlineLevel="1">
      <c r="F3246"/>
    </row>
    <row r="3247" spans="6:6" outlineLevel="1">
      <c r="F3247"/>
    </row>
    <row r="3248" spans="6:6" outlineLevel="1">
      <c r="F3248"/>
    </row>
    <row r="3249" spans="6:6" outlineLevel="1">
      <c r="F3249"/>
    </row>
    <row r="3250" spans="6:6" outlineLevel="1">
      <c r="F3250"/>
    </row>
    <row r="3251" spans="6:6" outlineLevel="1">
      <c r="F3251"/>
    </row>
    <row r="3252" spans="6:6" outlineLevel="1">
      <c r="F3252"/>
    </row>
    <row r="3253" spans="6:6" outlineLevel="1">
      <c r="F3253"/>
    </row>
    <row r="3254" spans="6:6" outlineLevel="1">
      <c r="F3254"/>
    </row>
    <row r="3255" spans="6:6" outlineLevel="1">
      <c r="F3255"/>
    </row>
    <row r="3256" spans="6:6" outlineLevel="1">
      <c r="F3256"/>
    </row>
    <row r="3257" spans="6:6" outlineLevel="1">
      <c r="F3257"/>
    </row>
    <row r="3258" spans="6:6" outlineLevel="1">
      <c r="F3258"/>
    </row>
    <row r="3259" spans="6:6" outlineLevel="1">
      <c r="F3259"/>
    </row>
    <row r="3260" spans="6:6" outlineLevel="1">
      <c r="F3260"/>
    </row>
    <row r="3261" spans="6:6" outlineLevel="1">
      <c r="F3261"/>
    </row>
    <row r="3262" spans="6:6" outlineLevel="1">
      <c r="F3262"/>
    </row>
    <row r="3263" spans="6:6" outlineLevel="1">
      <c r="F3263"/>
    </row>
    <row r="3264" spans="6:6" outlineLevel="1">
      <c r="F3264"/>
    </row>
    <row r="3265" spans="6:6" outlineLevel="1">
      <c r="F3265"/>
    </row>
    <row r="3266" spans="6:6" outlineLevel="1">
      <c r="F3266"/>
    </row>
    <row r="3267" spans="6:6" outlineLevel="1">
      <c r="F3267"/>
    </row>
    <row r="3268" spans="6:6" outlineLevel="1">
      <c r="F3268"/>
    </row>
    <row r="3269" spans="6:6">
      <c r="F3269"/>
    </row>
    <row r="3270" spans="6:6" outlineLevel="1">
      <c r="F3270"/>
    </row>
    <row r="3271" spans="6:6" outlineLevel="1">
      <c r="F3271"/>
    </row>
    <row r="3272" spans="6:6" outlineLevel="1">
      <c r="F3272"/>
    </row>
    <row r="3273" spans="6:6" outlineLevel="1">
      <c r="F3273"/>
    </row>
    <row r="3274" spans="6:6" outlineLevel="1">
      <c r="F3274"/>
    </row>
    <row r="3275" spans="6:6" outlineLevel="1">
      <c r="F3275"/>
    </row>
    <row r="3276" spans="6:6" outlineLevel="1">
      <c r="F3276"/>
    </row>
    <row r="3277" spans="6:6" outlineLevel="1">
      <c r="F3277"/>
    </row>
    <row r="3278" spans="6:6" outlineLevel="1">
      <c r="F3278"/>
    </row>
    <row r="3279" spans="6:6" outlineLevel="1">
      <c r="F3279"/>
    </row>
    <row r="3280" spans="6:6" outlineLevel="1">
      <c r="F3280"/>
    </row>
    <row r="3281" spans="6:6" outlineLevel="1">
      <c r="F3281"/>
    </row>
    <row r="3282" spans="6:6" outlineLevel="1">
      <c r="F3282"/>
    </row>
    <row r="3283" spans="6:6" outlineLevel="1">
      <c r="F3283"/>
    </row>
    <row r="3284" spans="6:6" outlineLevel="1">
      <c r="F3284"/>
    </row>
    <row r="3285" spans="6:6" outlineLevel="1">
      <c r="F3285"/>
    </row>
    <row r="3286" spans="6:6" outlineLevel="1">
      <c r="F3286"/>
    </row>
    <row r="3287" spans="6:6" outlineLevel="1">
      <c r="F3287"/>
    </row>
    <row r="3288" spans="6:6" outlineLevel="1">
      <c r="F3288"/>
    </row>
    <row r="3289" spans="6:6" outlineLevel="1">
      <c r="F3289"/>
    </row>
    <row r="3290" spans="6:6" outlineLevel="1">
      <c r="F3290"/>
    </row>
    <row r="3291" spans="6:6" outlineLevel="1">
      <c r="F3291"/>
    </row>
    <row r="3292" spans="6:6" outlineLevel="1">
      <c r="F3292"/>
    </row>
    <row r="3293" spans="6:6" outlineLevel="1">
      <c r="F3293"/>
    </row>
    <row r="3294" spans="6:6" outlineLevel="1">
      <c r="F3294"/>
    </row>
    <row r="3295" spans="6:6" outlineLevel="1">
      <c r="F3295"/>
    </row>
    <row r="3296" spans="6:6" outlineLevel="1">
      <c r="F3296"/>
    </row>
    <row r="3297" spans="6:6" outlineLevel="1">
      <c r="F3297"/>
    </row>
    <row r="3298" spans="6:6" outlineLevel="1">
      <c r="F3298"/>
    </row>
    <row r="3299" spans="6:6" outlineLevel="1">
      <c r="F3299"/>
    </row>
    <row r="3300" spans="6:6" outlineLevel="1">
      <c r="F3300"/>
    </row>
    <row r="3301" spans="6:6" outlineLevel="1">
      <c r="F3301"/>
    </row>
    <row r="3302" spans="6:6" outlineLevel="1">
      <c r="F3302"/>
    </row>
    <row r="3303" spans="6:6" outlineLevel="1">
      <c r="F3303"/>
    </row>
    <row r="3304" spans="6:6" outlineLevel="1">
      <c r="F3304"/>
    </row>
    <row r="3305" spans="6:6" outlineLevel="1">
      <c r="F3305"/>
    </row>
    <row r="3306" spans="6:6" outlineLevel="1">
      <c r="F3306"/>
    </row>
    <row r="3307" spans="6:6" outlineLevel="1">
      <c r="F3307"/>
    </row>
    <row r="3308" spans="6:6" outlineLevel="1">
      <c r="F3308"/>
    </row>
    <row r="3309" spans="6:6" outlineLevel="1">
      <c r="F3309"/>
    </row>
    <row r="3310" spans="6:6" outlineLevel="1">
      <c r="F3310"/>
    </row>
    <row r="3311" spans="6:6" outlineLevel="1">
      <c r="F3311"/>
    </row>
    <row r="3312" spans="6:6" outlineLevel="1">
      <c r="F3312"/>
    </row>
    <row r="3313" spans="6:6" outlineLevel="1">
      <c r="F3313"/>
    </row>
    <row r="3314" spans="6:6" outlineLevel="1">
      <c r="F3314"/>
    </row>
    <row r="3315" spans="6:6" outlineLevel="1">
      <c r="F3315"/>
    </row>
    <row r="3316" spans="6:6" outlineLevel="1">
      <c r="F3316"/>
    </row>
    <row r="3317" spans="6:6" outlineLevel="1">
      <c r="F3317"/>
    </row>
    <row r="3318" spans="6:6" outlineLevel="1">
      <c r="F3318"/>
    </row>
    <row r="3319" spans="6:6" outlineLevel="1">
      <c r="F3319"/>
    </row>
    <row r="3320" spans="6:6" outlineLevel="1">
      <c r="F3320"/>
    </row>
    <row r="3321" spans="6:6" outlineLevel="1">
      <c r="F3321"/>
    </row>
    <row r="3322" spans="6:6" outlineLevel="1">
      <c r="F3322"/>
    </row>
    <row r="3323" spans="6:6" outlineLevel="1">
      <c r="F3323"/>
    </row>
    <row r="3324" spans="6:6" outlineLevel="1">
      <c r="F3324"/>
    </row>
    <row r="3325" spans="6:6" outlineLevel="1">
      <c r="F3325"/>
    </row>
    <row r="3326" spans="6:6" outlineLevel="1">
      <c r="F3326"/>
    </row>
    <row r="3327" spans="6:6" outlineLevel="1">
      <c r="F3327"/>
    </row>
    <row r="3328" spans="6:6" outlineLevel="1">
      <c r="F3328"/>
    </row>
    <row r="3329" spans="6:6" outlineLevel="1">
      <c r="F3329"/>
    </row>
    <row r="3330" spans="6:6" outlineLevel="1">
      <c r="F3330"/>
    </row>
    <row r="3331" spans="6:6" outlineLevel="1">
      <c r="F3331"/>
    </row>
    <row r="3332" spans="6:6" outlineLevel="1">
      <c r="F3332"/>
    </row>
    <row r="3333" spans="6:6" outlineLevel="1">
      <c r="F3333"/>
    </row>
    <row r="3334" spans="6:6" outlineLevel="1">
      <c r="F3334"/>
    </row>
    <row r="3335" spans="6:6" outlineLevel="1">
      <c r="F3335"/>
    </row>
    <row r="3336" spans="6:6" outlineLevel="1">
      <c r="F3336"/>
    </row>
    <row r="3337" spans="6:6" outlineLevel="1">
      <c r="F3337"/>
    </row>
    <row r="3338" spans="6:6" outlineLevel="1">
      <c r="F3338"/>
    </row>
    <row r="3339" spans="6:6" outlineLevel="1">
      <c r="F3339"/>
    </row>
    <row r="3340" spans="6:6" outlineLevel="1">
      <c r="F3340"/>
    </row>
    <row r="3341" spans="6:6" outlineLevel="1">
      <c r="F3341"/>
    </row>
    <row r="3342" spans="6:6" outlineLevel="1">
      <c r="F3342"/>
    </row>
    <row r="3343" spans="6:6" outlineLevel="1">
      <c r="F3343"/>
    </row>
    <row r="3344" spans="6:6" outlineLevel="1">
      <c r="F3344"/>
    </row>
    <row r="3345" spans="6:6" outlineLevel="1">
      <c r="F3345"/>
    </row>
    <row r="3346" spans="6:6" outlineLevel="1">
      <c r="F3346"/>
    </row>
    <row r="3347" spans="6:6" outlineLevel="1">
      <c r="F3347"/>
    </row>
    <row r="3348" spans="6:6" outlineLevel="1">
      <c r="F3348"/>
    </row>
    <row r="3349" spans="6:6" outlineLevel="1">
      <c r="F3349"/>
    </row>
    <row r="3350" spans="6:6" outlineLevel="1">
      <c r="F3350"/>
    </row>
    <row r="3351" spans="6:6">
      <c r="F3351"/>
    </row>
    <row r="3352" spans="6:6" outlineLevel="1">
      <c r="F3352"/>
    </row>
    <row r="3353" spans="6:6" outlineLevel="1">
      <c r="F3353"/>
    </row>
    <row r="3354" spans="6:6" outlineLevel="1">
      <c r="F3354"/>
    </row>
    <row r="3355" spans="6:6" outlineLevel="1">
      <c r="F3355"/>
    </row>
    <row r="3356" spans="6:6" outlineLevel="1">
      <c r="F3356"/>
    </row>
    <row r="3357" spans="6:6" outlineLevel="1">
      <c r="F3357"/>
    </row>
    <row r="3358" spans="6:6" outlineLevel="1">
      <c r="F3358"/>
    </row>
    <row r="3359" spans="6:6" outlineLevel="1">
      <c r="F3359"/>
    </row>
    <row r="3360" spans="6:6" outlineLevel="1">
      <c r="F3360"/>
    </row>
    <row r="3361" spans="6:6" outlineLevel="1">
      <c r="F3361"/>
    </row>
    <row r="3362" spans="6:6" outlineLevel="1">
      <c r="F3362"/>
    </row>
    <row r="3363" spans="6:6" outlineLevel="1">
      <c r="F3363"/>
    </row>
    <row r="3364" spans="6:6" outlineLevel="1">
      <c r="F3364"/>
    </row>
    <row r="3365" spans="6:6" outlineLevel="1">
      <c r="F3365"/>
    </row>
    <row r="3366" spans="6:6" outlineLevel="1">
      <c r="F3366"/>
    </row>
    <row r="3367" spans="6:6" outlineLevel="1">
      <c r="F3367"/>
    </row>
    <row r="3368" spans="6:6" outlineLevel="1">
      <c r="F3368"/>
    </row>
    <row r="3369" spans="6:6" outlineLevel="1">
      <c r="F3369"/>
    </row>
    <row r="3370" spans="6:6" outlineLevel="1">
      <c r="F3370"/>
    </row>
    <row r="3371" spans="6:6">
      <c r="F3371"/>
    </row>
    <row r="3372" spans="6:6" outlineLevel="1">
      <c r="F3372"/>
    </row>
    <row r="3373" spans="6:6" outlineLevel="1">
      <c r="F3373"/>
    </row>
    <row r="3374" spans="6:6" outlineLevel="1">
      <c r="F3374"/>
    </row>
    <row r="3375" spans="6:6" outlineLevel="1">
      <c r="F3375"/>
    </row>
    <row r="3376" spans="6:6" outlineLevel="1">
      <c r="F3376"/>
    </row>
    <row r="3377" spans="6:6" outlineLevel="1">
      <c r="F3377"/>
    </row>
    <row r="3378" spans="6:6" outlineLevel="1">
      <c r="F3378"/>
    </row>
    <row r="3379" spans="6:6" outlineLevel="1">
      <c r="F3379"/>
    </row>
    <row r="3380" spans="6:6" outlineLevel="1">
      <c r="F3380"/>
    </row>
    <row r="3381" spans="6:6" outlineLevel="1">
      <c r="F3381"/>
    </row>
    <row r="3382" spans="6:6" outlineLevel="1">
      <c r="F3382"/>
    </row>
    <row r="3383" spans="6:6" outlineLevel="1">
      <c r="F3383"/>
    </row>
    <row r="3384" spans="6:6" outlineLevel="1">
      <c r="F3384"/>
    </row>
    <row r="3385" spans="6:6" outlineLevel="1">
      <c r="F3385"/>
    </row>
    <row r="3386" spans="6:6" outlineLevel="1">
      <c r="F3386"/>
    </row>
    <row r="3387" spans="6:6" outlineLevel="1">
      <c r="F3387"/>
    </row>
    <row r="3388" spans="6:6" outlineLevel="1">
      <c r="F3388"/>
    </row>
    <row r="3389" spans="6:6" outlineLevel="1">
      <c r="F3389"/>
    </row>
    <row r="3390" spans="6:6" outlineLevel="1">
      <c r="F3390"/>
    </row>
    <row r="3391" spans="6:6" outlineLevel="1">
      <c r="F3391"/>
    </row>
    <row r="3392" spans="6:6" outlineLevel="1">
      <c r="F3392"/>
    </row>
    <row r="3393" spans="6:6" outlineLevel="1">
      <c r="F3393"/>
    </row>
    <row r="3394" spans="6:6" outlineLevel="1">
      <c r="F3394"/>
    </row>
    <row r="3395" spans="6:6" outlineLevel="1">
      <c r="F3395"/>
    </row>
    <row r="3396" spans="6:6" outlineLevel="1">
      <c r="F3396"/>
    </row>
    <row r="3397" spans="6:6" outlineLevel="1">
      <c r="F3397"/>
    </row>
    <row r="3398" spans="6:6" outlineLevel="1">
      <c r="F3398"/>
    </row>
    <row r="3399" spans="6:6" outlineLevel="1">
      <c r="F3399"/>
    </row>
    <row r="3400" spans="6:6" outlineLevel="1">
      <c r="F3400"/>
    </row>
    <row r="3401" spans="6:6" outlineLevel="1">
      <c r="F3401"/>
    </row>
    <row r="3402" spans="6:6" outlineLevel="1">
      <c r="F3402"/>
    </row>
    <row r="3403" spans="6:6" outlineLevel="1">
      <c r="F3403"/>
    </row>
    <row r="3404" spans="6:6" outlineLevel="1">
      <c r="F3404"/>
    </row>
    <row r="3405" spans="6:6" outlineLevel="1">
      <c r="F3405"/>
    </row>
    <row r="3406" spans="6:6" outlineLevel="1">
      <c r="F3406"/>
    </row>
    <row r="3407" spans="6:6" outlineLevel="1">
      <c r="F3407"/>
    </row>
    <row r="3408" spans="6:6" outlineLevel="1">
      <c r="F3408"/>
    </row>
    <row r="3409" spans="6:6" outlineLevel="1">
      <c r="F3409"/>
    </row>
    <row r="3410" spans="6:6" outlineLevel="1">
      <c r="F3410"/>
    </row>
    <row r="3411" spans="6:6" outlineLevel="1">
      <c r="F3411"/>
    </row>
    <row r="3412" spans="6:6" outlineLevel="1">
      <c r="F3412"/>
    </row>
    <row r="3413" spans="6:6" outlineLevel="1">
      <c r="F3413"/>
    </row>
    <row r="3414" spans="6:6" outlineLevel="1">
      <c r="F3414"/>
    </row>
    <row r="3415" spans="6:6" outlineLevel="1">
      <c r="F3415"/>
    </row>
    <row r="3416" spans="6:6" outlineLevel="1">
      <c r="F3416"/>
    </row>
    <row r="3417" spans="6:6" outlineLevel="1">
      <c r="F3417"/>
    </row>
    <row r="3418" spans="6:6" outlineLevel="1">
      <c r="F3418"/>
    </row>
    <row r="3419" spans="6:6" outlineLevel="1">
      <c r="F3419"/>
    </row>
    <row r="3420" spans="6:6" outlineLevel="1">
      <c r="F3420"/>
    </row>
    <row r="3421" spans="6:6" outlineLevel="1">
      <c r="F3421"/>
    </row>
    <row r="3422" spans="6:6" outlineLevel="1">
      <c r="F3422"/>
    </row>
    <row r="3423" spans="6:6" outlineLevel="1">
      <c r="F3423"/>
    </row>
    <row r="3424" spans="6:6" outlineLevel="1">
      <c r="F3424"/>
    </row>
    <row r="3425" spans="6:6" outlineLevel="1">
      <c r="F3425"/>
    </row>
    <row r="3426" spans="6:6" outlineLevel="1">
      <c r="F3426"/>
    </row>
    <row r="3427" spans="6:6" outlineLevel="1">
      <c r="F3427"/>
    </row>
    <row r="3428" spans="6:6" outlineLevel="1">
      <c r="F3428"/>
    </row>
    <row r="3429" spans="6:6" outlineLevel="1">
      <c r="F3429"/>
    </row>
    <row r="3430" spans="6:6" outlineLevel="1">
      <c r="F3430"/>
    </row>
    <row r="3431" spans="6:6" outlineLevel="1">
      <c r="F3431"/>
    </row>
    <row r="3432" spans="6:6" outlineLevel="1">
      <c r="F3432"/>
    </row>
    <row r="3433" spans="6:6" outlineLevel="1">
      <c r="F3433"/>
    </row>
    <row r="3434" spans="6:6" outlineLevel="1">
      <c r="F3434"/>
    </row>
    <row r="3435" spans="6:6" outlineLevel="1">
      <c r="F3435"/>
    </row>
    <row r="3436" spans="6:6" outlineLevel="1">
      <c r="F3436"/>
    </row>
    <row r="3437" spans="6:6" outlineLevel="1">
      <c r="F3437"/>
    </row>
    <row r="3438" spans="6:6" outlineLevel="1">
      <c r="F3438"/>
    </row>
    <row r="3439" spans="6:6" outlineLevel="1">
      <c r="F3439"/>
    </row>
    <row r="3440" spans="6:6" outlineLevel="1">
      <c r="F3440"/>
    </row>
    <row r="3441" spans="6:6" outlineLevel="1">
      <c r="F3441"/>
    </row>
    <row r="3442" spans="6:6" outlineLevel="1">
      <c r="F3442"/>
    </row>
    <row r="3443" spans="6:6" outlineLevel="1">
      <c r="F3443"/>
    </row>
    <row r="3444" spans="6:6" outlineLevel="1">
      <c r="F3444"/>
    </row>
    <row r="3445" spans="6:6" outlineLevel="1">
      <c r="F3445"/>
    </row>
    <row r="3446" spans="6:6" outlineLevel="1">
      <c r="F3446"/>
    </row>
    <row r="3447" spans="6:6" outlineLevel="1">
      <c r="F3447"/>
    </row>
    <row r="3448" spans="6:6" outlineLevel="1">
      <c r="F3448"/>
    </row>
    <row r="3449" spans="6:6" outlineLevel="1">
      <c r="F3449"/>
    </row>
    <row r="3450" spans="6:6" outlineLevel="1">
      <c r="F3450"/>
    </row>
    <row r="3451" spans="6:6" outlineLevel="1">
      <c r="F3451"/>
    </row>
    <row r="3452" spans="6:6" outlineLevel="1">
      <c r="F3452"/>
    </row>
    <row r="3453" spans="6:6" outlineLevel="1">
      <c r="F3453"/>
    </row>
    <row r="3454" spans="6:6" outlineLevel="1">
      <c r="F3454"/>
    </row>
    <row r="3455" spans="6:6" outlineLevel="1">
      <c r="F3455"/>
    </row>
    <row r="3456" spans="6:6" outlineLevel="1">
      <c r="F3456"/>
    </row>
    <row r="3457" spans="6:6" outlineLevel="1">
      <c r="F3457"/>
    </row>
    <row r="3458" spans="6:6" outlineLevel="1">
      <c r="F3458"/>
    </row>
    <row r="3459" spans="6:6" outlineLevel="1">
      <c r="F3459"/>
    </row>
    <row r="3460" spans="6:6" outlineLevel="1">
      <c r="F3460"/>
    </row>
    <row r="3461" spans="6:6" outlineLevel="1">
      <c r="F3461"/>
    </row>
    <row r="3462" spans="6:6" outlineLevel="1">
      <c r="F3462"/>
    </row>
    <row r="3463" spans="6:6" outlineLevel="1">
      <c r="F3463"/>
    </row>
    <row r="3464" spans="6:6" outlineLevel="1">
      <c r="F3464"/>
    </row>
    <row r="3465" spans="6:6" outlineLevel="1">
      <c r="F3465"/>
    </row>
    <row r="3466" spans="6:6" outlineLevel="1">
      <c r="F3466"/>
    </row>
    <row r="3467" spans="6:6" outlineLevel="1">
      <c r="F3467"/>
    </row>
    <row r="3468" spans="6:6" outlineLevel="1">
      <c r="F3468"/>
    </row>
    <row r="3469" spans="6:6" outlineLevel="1">
      <c r="F3469"/>
    </row>
    <row r="3470" spans="6:6" outlineLevel="1">
      <c r="F3470"/>
    </row>
    <row r="3471" spans="6:6" outlineLevel="1">
      <c r="F3471"/>
    </row>
    <row r="3472" spans="6:6" outlineLevel="1">
      <c r="F3472"/>
    </row>
    <row r="3473" spans="6:6" outlineLevel="1">
      <c r="F3473"/>
    </row>
    <row r="3474" spans="6:6" outlineLevel="1">
      <c r="F3474"/>
    </row>
    <row r="3475" spans="6:6" outlineLevel="1">
      <c r="F3475"/>
    </row>
    <row r="3476" spans="6:6" outlineLevel="1">
      <c r="F3476"/>
    </row>
    <row r="3477" spans="6:6" outlineLevel="1">
      <c r="F3477"/>
    </row>
    <row r="3478" spans="6:6" outlineLevel="1">
      <c r="F3478"/>
    </row>
    <row r="3479" spans="6:6" outlineLevel="1">
      <c r="F3479"/>
    </row>
    <row r="3480" spans="6:6" outlineLevel="1">
      <c r="F3480"/>
    </row>
    <row r="3481" spans="6:6" outlineLevel="1">
      <c r="F3481"/>
    </row>
    <row r="3482" spans="6:6" outlineLevel="1">
      <c r="F3482"/>
    </row>
    <row r="3483" spans="6:6" outlineLevel="1">
      <c r="F3483"/>
    </row>
    <row r="3484" spans="6:6" outlineLevel="1">
      <c r="F3484"/>
    </row>
    <row r="3485" spans="6:6" outlineLevel="1">
      <c r="F3485"/>
    </row>
    <row r="3486" spans="6:6" outlineLevel="1">
      <c r="F3486"/>
    </row>
    <row r="3487" spans="6:6" outlineLevel="1">
      <c r="F3487"/>
    </row>
    <row r="3488" spans="6:6" outlineLevel="1">
      <c r="F3488"/>
    </row>
    <row r="3489" spans="6:6" outlineLevel="1">
      <c r="F3489"/>
    </row>
    <row r="3490" spans="6:6" outlineLevel="1">
      <c r="F3490"/>
    </row>
    <row r="3491" spans="6:6" outlineLevel="1">
      <c r="F3491"/>
    </row>
    <row r="3492" spans="6:6" outlineLevel="1">
      <c r="F3492"/>
    </row>
    <row r="3493" spans="6:6" outlineLevel="1">
      <c r="F3493"/>
    </row>
    <row r="3494" spans="6:6" outlineLevel="1">
      <c r="F3494"/>
    </row>
    <row r="3495" spans="6:6" outlineLevel="1">
      <c r="F3495"/>
    </row>
    <row r="3496" spans="6:6" outlineLevel="1">
      <c r="F3496"/>
    </row>
    <row r="3497" spans="6:6" outlineLevel="1">
      <c r="F3497"/>
    </row>
    <row r="3498" spans="6:6" outlineLevel="1">
      <c r="F3498"/>
    </row>
    <row r="3499" spans="6:6" outlineLevel="1">
      <c r="F3499"/>
    </row>
    <row r="3500" spans="6:6" outlineLevel="1">
      <c r="F3500"/>
    </row>
    <row r="3501" spans="6:6" outlineLevel="1">
      <c r="F3501"/>
    </row>
    <row r="3502" spans="6:6" outlineLevel="1">
      <c r="F3502"/>
    </row>
    <row r="3503" spans="6:6" outlineLevel="1">
      <c r="F3503"/>
    </row>
    <row r="3504" spans="6:6" outlineLevel="1">
      <c r="F3504"/>
    </row>
    <row r="3505" spans="6:6" outlineLevel="1">
      <c r="F3505"/>
    </row>
    <row r="3506" spans="6:6" outlineLevel="1">
      <c r="F3506"/>
    </row>
    <row r="3507" spans="6:6" outlineLevel="1">
      <c r="F3507"/>
    </row>
    <row r="3508" spans="6:6" outlineLevel="1">
      <c r="F3508"/>
    </row>
    <row r="3509" spans="6:6" outlineLevel="1">
      <c r="F3509"/>
    </row>
    <row r="3510" spans="6:6" outlineLevel="1">
      <c r="F3510"/>
    </row>
    <row r="3511" spans="6:6" outlineLevel="1">
      <c r="F3511"/>
    </row>
    <row r="3512" spans="6:6" outlineLevel="1">
      <c r="F3512"/>
    </row>
    <row r="3513" spans="6:6" outlineLevel="1">
      <c r="F3513"/>
    </row>
    <row r="3514" spans="6:6" outlineLevel="1">
      <c r="F3514"/>
    </row>
    <row r="3515" spans="6:6" outlineLevel="1">
      <c r="F3515"/>
    </row>
    <row r="3516" spans="6:6" outlineLevel="1">
      <c r="F3516"/>
    </row>
    <row r="3517" spans="6:6" outlineLevel="1">
      <c r="F3517"/>
    </row>
    <row r="3518" spans="6:6" outlineLevel="1">
      <c r="F3518"/>
    </row>
    <row r="3519" spans="6:6" outlineLevel="1">
      <c r="F3519"/>
    </row>
    <row r="3520" spans="6:6" outlineLevel="1">
      <c r="F3520"/>
    </row>
    <row r="3521" spans="6:6" outlineLevel="1">
      <c r="F3521"/>
    </row>
    <row r="3522" spans="6:6" outlineLevel="1">
      <c r="F3522"/>
    </row>
    <row r="3523" spans="6:6" outlineLevel="1">
      <c r="F3523"/>
    </row>
    <row r="3524" spans="6:6" outlineLevel="1">
      <c r="F3524"/>
    </row>
    <row r="3525" spans="6:6" outlineLevel="1">
      <c r="F3525"/>
    </row>
    <row r="3526" spans="6:6" outlineLevel="1">
      <c r="F3526"/>
    </row>
    <row r="3527" spans="6:6" outlineLevel="1">
      <c r="F3527"/>
    </row>
    <row r="3528" spans="6:6" outlineLevel="1">
      <c r="F3528"/>
    </row>
    <row r="3529" spans="6:6" outlineLevel="1">
      <c r="F3529"/>
    </row>
    <row r="3530" spans="6:6" outlineLevel="1">
      <c r="F3530"/>
    </row>
    <row r="3531" spans="6:6" outlineLevel="1">
      <c r="F3531"/>
    </row>
    <row r="3532" spans="6:6" outlineLevel="1">
      <c r="F3532"/>
    </row>
    <row r="3533" spans="6:6" outlineLevel="1">
      <c r="F3533"/>
    </row>
    <row r="3534" spans="6:6" outlineLevel="1">
      <c r="F3534"/>
    </row>
    <row r="3535" spans="6:6" outlineLevel="1">
      <c r="F3535"/>
    </row>
    <row r="3536" spans="6:6" outlineLevel="1">
      <c r="F3536"/>
    </row>
    <row r="3537" spans="6:6" outlineLevel="1">
      <c r="F3537"/>
    </row>
    <row r="3538" spans="6:6" outlineLevel="1">
      <c r="F3538"/>
    </row>
    <row r="3539" spans="6:6" outlineLevel="1">
      <c r="F3539"/>
    </row>
    <row r="3540" spans="6:6" outlineLevel="1">
      <c r="F3540"/>
    </row>
    <row r="3541" spans="6:6" outlineLevel="1">
      <c r="F3541"/>
    </row>
    <row r="3542" spans="6:6" outlineLevel="1">
      <c r="F3542"/>
    </row>
    <row r="3543" spans="6:6" outlineLevel="1">
      <c r="F3543"/>
    </row>
    <row r="3544" spans="6:6" outlineLevel="1">
      <c r="F3544"/>
    </row>
    <row r="3545" spans="6:6" outlineLevel="1">
      <c r="F3545"/>
    </row>
    <row r="3546" spans="6:6" outlineLevel="1">
      <c r="F3546"/>
    </row>
    <row r="3547" spans="6:6" outlineLevel="1">
      <c r="F3547"/>
    </row>
    <row r="3548" spans="6:6" outlineLevel="1">
      <c r="F3548"/>
    </row>
    <row r="3549" spans="6:6" outlineLevel="1">
      <c r="F3549"/>
    </row>
    <row r="3550" spans="6:6" outlineLevel="1">
      <c r="F3550"/>
    </row>
    <row r="3551" spans="6:6" outlineLevel="1">
      <c r="F3551"/>
    </row>
    <row r="3552" spans="6:6" outlineLevel="1">
      <c r="F3552"/>
    </row>
    <row r="3553" spans="6:6" outlineLevel="1">
      <c r="F3553"/>
    </row>
    <row r="3554" spans="6:6" outlineLevel="1">
      <c r="F3554"/>
    </row>
    <row r="3555" spans="6:6" outlineLevel="1">
      <c r="F3555"/>
    </row>
    <row r="3556" spans="6:6" outlineLevel="1">
      <c r="F3556"/>
    </row>
    <row r="3557" spans="6:6" outlineLevel="1">
      <c r="F3557"/>
    </row>
    <row r="3558" spans="6:6" outlineLevel="1">
      <c r="F3558"/>
    </row>
    <row r="3559" spans="6:6" outlineLevel="1">
      <c r="F3559"/>
    </row>
    <row r="3560" spans="6:6" outlineLevel="1">
      <c r="F3560"/>
    </row>
    <row r="3561" spans="6:6" outlineLevel="1">
      <c r="F3561"/>
    </row>
    <row r="3562" spans="6:6" outlineLevel="1">
      <c r="F3562"/>
    </row>
    <row r="3563" spans="6:6" outlineLevel="1">
      <c r="F3563"/>
    </row>
    <row r="3564" spans="6:6" outlineLevel="1">
      <c r="F3564"/>
    </row>
    <row r="3565" spans="6:6" outlineLevel="1">
      <c r="F3565"/>
    </row>
    <row r="3566" spans="6:6" outlineLevel="1">
      <c r="F3566"/>
    </row>
    <row r="3567" spans="6:6" outlineLevel="1">
      <c r="F3567"/>
    </row>
    <row r="3568" spans="6:6" outlineLevel="1">
      <c r="F3568"/>
    </row>
    <row r="3569" spans="6:6" outlineLevel="1">
      <c r="F3569"/>
    </row>
    <row r="3570" spans="6:6" outlineLevel="1">
      <c r="F3570"/>
    </row>
    <row r="3571" spans="6:6" outlineLevel="1">
      <c r="F3571"/>
    </row>
    <row r="3572" spans="6:6" outlineLevel="1">
      <c r="F3572"/>
    </row>
    <row r="3573" spans="6:6" outlineLevel="1">
      <c r="F3573"/>
    </row>
    <row r="3574" spans="6:6" outlineLevel="1">
      <c r="F3574"/>
    </row>
    <row r="3575" spans="6:6">
      <c r="F3575"/>
    </row>
    <row r="3576" spans="6:6" outlineLevel="1">
      <c r="F3576"/>
    </row>
    <row r="3577" spans="6:6" outlineLevel="1">
      <c r="F3577"/>
    </row>
    <row r="3578" spans="6:6" outlineLevel="1">
      <c r="F3578"/>
    </row>
    <row r="3579" spans="6:6" outlineLevel="1">
      <c r="F3579"/>
    </row>
    <row r="3580" spans="6:6" outlineLevel="1">
      <c r="F3580"/>
    </row>
    <row r="3581" spans="6:6" outlineLevel="1">
      <c r="F3581"/>
    </row>
    <row r="3582" spans="6:6" outlineLevel="1">
      <c r="F3582"/>
    </row>
    <row r="3583" spans="6:6" outlineLevel="1">
      <c r="F3583"/>
    </row>
    <row r="3584" spans="6:6" outlineLevel="1">
      <c r="F3584"/>
    </row>
    <row r="3585" spans="6:6" outlineLevel="1">
      <c r="F3585"/>
    </row>
    <row r="3586" spans="6:6" outlineLevel="1">
      <c r="F3586"/>
    </row>
    <row r="3587" spans="6:6" outlineLevel="1">
      <c r="F3587"/>
    </row>
    <row r="3588" spans="6:6" outlineLevel="1">
      <c r="F3588"/>
    </row>
    <row r="3589" spans="6:6" outlineLevel="1">
      <c r="F3589"/>
    </row>
    <row r="3590" spans="6:6" outlineLevel="1">
      <c r="F3590"/>
    </row>
    <row r="3591" spans="6:6" outlineLevel="1">
      <c r="F3591"/>
    </row>
    <row r="3592" spans="6:6" outlineLevel="1">
      <c r="F3592"/>
    </row>
    <row r="3593" spans="6:6" outlineLevel="1">
      <c r="F3593"/>
    </row>
    <row r="3594" spans="6:6" outlineLevel="1">
      <c r="F3594"/>
    </row>
    <row r="3595" spans="6:6" outlineLevel="1">
      <c r="F3595"/>
    </row>
    <row r="3596" spans="6:6" outlineLevel="1">
      <c r="F3596"/>
    </row>
    <row r="3597" spans="6:6" outlineLevel="1">
      <c r="F3597"/>
    </row>
    <row r="3598" spans="6:6" outlineLevel="1">
      <c r="F3598"/>
    </row>
    <row r="3599" spans="6:6" outlineLevel="1">
      <c r="F3599"/>
    </row>
    <row r="3600" spans="6:6" outlineLevel="1">
      <c r="F3600"/>
    </row>
    <row r="3601" spans="6:6" outlineLevel="1">
      <c r="F3601"/>
    </row>
    <row r="3602" spans="6:6" outlineLevel="1">
      <c r="F3602"/>
    </row>
    <row r="3603" spans="6:6" outlineLevel="1">
      <c r="F3603"/>
    </row>
    <row r="3604" spans="6:6" outlineLevel="1">
      <c r="F3604"/>
    </row>
    <row r="3605" spans="6:6" outlineLevel="1">
      <c r="F3605"/>
    </row>
    <row r="3606" spans="6:6" outlineLevel="1">
      <c r="F3606"/>
    </row>
    <row r="3607" spans="6:6" outlineLevel="1">
      <c r="F3607"/>
    </row>
    <row r="3608" spans="6:6" outlineLevel="1">
      <c r="F3608"/>
    </row>
    <row r="3609" spans="6:6" outlineLevel="1">
      <c r="F3609"/>
    </row>
    <row r="3610" spans="6:6" outlineLevel="1">
      <c r="F3610"/>
    </row>
    <row r="3611" spans="6:6" outlineLevel="1">
      <c r="F3611"/>
    </row>
    <row r="3612" spans="6:6" outlineLevel="1">
      <c r="F3612"/>
    </row>
    <row r="3613" spans="6:6" outlineLevel="1">
      <c r="F3613"/>
    </row>
    <row r="3614" spans="6:6" outlineLevel="1">
      <c r="F3614"/>
    </row>
    <row r="3615" spans="6:6" outlineLevel="1">
      <c r="F3615"/>
    </row>
    <row r="3616" spans="6:6" outlineLevel="1">
      <c r="F3616"/>
    </row>
    <row r="3617" spans="6:6" outlineLevel="1">
      <c r="F3617"/>
    </row>
    <row r="3618" spans="6:6" outlineLevel="1">
      <c r="F3618"/>
    </row>
    <row r="3619" spans="6:6" outlineLevel="1">
      <c r="F3619"/>
    </row>
    <row r="3620" spans="6:6" outlineLevel="1">
      <c r="F3620"/>
    </row>
    <row r="3621" spans="6:6" outlineLevel="1">
      <c r="F3621"/>
    </row>
    <row r="3622" spans="6:6" outlineLevel="1">
      <c r="F3622"/>
    </row>
    <row r="3623" spans="6:6" outlineLevel="1">
      <c r="F3623"/>
    </row>
    <row r="3624" spans="6:6" outlineLevel="1">
      <c r="F3624"/>
    </row>
    <row r="3625" spans="6:6" outlineLevel="1">
      <c r="F3625"/>
    </row>
    <row r="3626" spans="6:6" outlineLevel="1">
      <c r="F3626"/>
    </row>
    <row r="3627" spans="6:6">
      <c r="F3627"/>
    </row>
    <row r="3628" spans="6:6" outlineLevel="1">
      <c r="F3628"/>
    </row>
    <row r="3629" spans="6:6" outlineLevel="1">
      <c r="F3629"/>
    </row>
    <row r="3630" spans="6:6" outlineLevel="1">
      <c r="F3630"/>
    </row>
    <row r="3631" spans="6:6" outlineLevel="1">
      <c r="F3631"/>
    </row>
    <row r="3632" spans="6:6" outlineLevel="1">
      <c r="F3632"/>
    </row>
    <row r="3633" spans="6:6" outlineLevel="1">
      <c r="F3633"/>
    </row>
    <row r="3634" spans="6:6" outlineLevel="1">
      <c r="F3634"/>
    </row>
    <row r="3635" spans="6:6" outlineLevel="1">
      <c r="F3635"/>
    </row>
    <row r="3636" spans="6:6" outlineLevel="1">
      <c r="F3636"/>
    </row>
    <row r="3637" spans="6:6" outlineLevel="1">
      <c r="F3637"/>
    </row>
    <row r="3638" spans="6:6">
      <c r="F3638"/>
    </row>
    <row r="3639" spans="6:6" outlineLevel="1">
      <c r="F3639"/>
    </row>
    <row r="3640" spans="6:6" outlineLevel="1">
      <c r="F3640"/>
    </row>
    <row r="3641" spans="6:6" outlineLevel="1">
      <c r="F3641"/>
    </row>
    <row r="3642" spans="6:6" outlineLevel="1">
      <c r="F3642"/>
    </row>
    <row r="3643" spans="6:6" outlineLevel="1">
      <c r="F3643"/>
    </row>
    <row r="3644" spans="6:6" outlineLevel="1">
      <c r="F3644"/>
    </row>
    <row r="3645" spans="6:6" outlineLevel="1">
      <c r="F3645"/>
    </row>
    <row r="3646" spans="6:6" outlineLevel="1">
      <c r="F3646"/>
    </row>
    <row r="3647" spans="6:6" outlineLevel="1">
      <c r="F3647"/>
    </row>
    <row r="3648" spans="6:6" outlineLevel="1">
      <c r="F3648"/>
    </row>
    <row r="3649" spans="6:6" outlineLevel="1">
      <c r="F3649"/>
    </row>
    <row r="3650" spans="6:6" outlineLevel="1">
      <c r="F3650"/>
    </row>
    <row r="3651" spans="6:6" outlineLevel="1">
      <c r="F3651"/>
    </row>
    <row r="3652" spans="6:6" outlineLevel="1">
      <c r="F3652"/>
    </row>
    <row r="3653" spans="6:6" outlineLevel="1">
      <c r="F3653"/>
    </row>
    <row r="3654" spans="6:6" outlineLevel="1">
      <c r="F3654"/>
    </row>
    <row r="3655" spans="6:6" outlineLevel="1">
      <c r="F3655"/>
    </row>
    <row r="3656" spans="6:6" outlineLevel="1">
      <c r="F3656"/>
    </row>
    <row r="3657" spans="6:6" outlineLevel="1">
      <c r="F3657"/>
    </row>
    <row r="3658" spans="6:6" outlineLevel="1">
      <c r="F3658"/>
    </row>
    <row r="3659" spans="6:6" outlineLevel="1">
      <c r="F3659"/>
    </row>
    <row r="3660" spans="6:6" outlineLevel="1">
      <c r="F3660"/>
    </row>
    <row r="3661" spans="6:6" outlineLevel="1">
      <c r="F3661"/>
    </row>
    <row r="3662" spans="6:6" outlineLevel="1">
      <c r="F3662"/>
    </row>
    <row r="3663" spans="6:6" outlineLevel="1">
      <c r="F3663"/>
    </row>
    <row r="3664" spans="6:6" outlineLevel="1">
      <c r="F3664"/>
    </row>
    <row r="3665" spans="6:6" outlineLevel="1">
      <c r="F3665"/>
    </row>
    <row r="3666" spans="6:6" outlineLevel="1">
      <c r="F3666"/>
    </row>
    <row r="3667" spans="6:6" outlineLevel="1">
      <c r="F3667"/>
    </row>
    <row r="3668" spans="6:6" outlineLevel="1">
      <c r="F3668"/>
    </row>
    <row r="3669" spans="6:6" outlineLevel="1">
      <c r="F3669"/>
    </row>
    <row r="3670" spans="6:6" outlineLevel="1">
      <c r="F3670"/>
    </row>
    <row r="3671" spans="6:6" outlineLevel="1">
      <c r="F3671"/>
    </row>
    <row r="3672" spans="6:6" outlineLevel="1">
      <c r="F3672"/>
    </row>
    <row r="3673" spans="6:6" outlineLevel="1">
      <c r="F3673"/>
    </row>
    <row r="3674" spans="6:6" outlineLevel="1">
      <c r="F3674"/>
    </row>
    <row r="3675" spans="6:6" outlineLevel="1">
      <c r="F3675"/>
    </row>
    <row r="3676" spans="6:6" outlineLevel="1">
      <c r="F3676"/>
    </row>
    <row r="3677" spans="6:6" outlineLevel="1">
      <c r="F3677"/>
    </row>
    <row r="3678" spans="6:6" outlineLevel="1">
      <c r="F3678"/>
    </row>
    <row r="3679" spans="6:6" outlineLevel="1">
      <c r="F3679"/>
    </row>
    <row r="3680" spans="6:6" outlineLevel="1">
      <c r="F3680"/>
    </row>
    <row r="3681" spans="6:6" outlineLevel="1">
      <c r="F3681"/>
    </row>
    <row r="3682" spans="6:6" outlineLevel="1">
      <c r="F3682"/>
    </row>
    <row r="3683" spans="6:6" outlineLevel="1">
      <c r="F3683"/>
    </row>
    <row r="3684" spans="6:6" outlineLevel="1">
      <c r="F3684"/>
    </row>
    <row r="3685" spans="6:6" outlineLevel="1">
      <c r="F3685"/>
    </row>
    <row r="3686" spans="6:6" outlineLevel="1">
      <c r="F3686"/>
    </row>
    <row r="3687" spans="6:6" outlineLevel="1">
      <c r="F3687"/>
    </row>
    <row r="3688" spans="6:6" outlineLevel="1">
      <c r="F3688"/>
    </row>
    <row r="3689" spans="6:6" outlineLevel="1">
      <c r="F3689"/>
    </row>
    <row r="3690" spans="6:6" outlineLevel="1">
      <c r="F3690"/>
    </row>
    <row r="3691" spans="6:6" outlineLevel="1">
      <c r="F3691"/>
    </row>
    <row r="3692" spans="6:6" outlineLevel="1">
      <c r="F3692"/>
    </row>
    <row r="3693" spans="6:6" outlineLevel="1">
      <c r="F3693"/>
    </row>
    <row r="3694" spans="6:6" outlineLevel="1">
      <c r="F3694"/>
    </row>
    <row r="3695" spans="6:6" outlineLevel="1">
      <c r="F3695"/>
    </row>
    <row r="3696" spans="6:6" outlineLevel="1">
      <c r="F3696"/>
    </row>
    <row r="3697" spans="6:6" outlineLevel="1">
      <c r="F3697"/>
    </row>
    <row r="3698" spans="6:6" outlineLevel="1">
      <c r="F3698"/>
    </row>
    <row r="3699" spans="6:6" outlineLevel="1">
      <c r="F3699"/>
    </row>
    <row r="3700" spans="6:6" outlineLevel="1">
      <c r="F3700"/>
    </row>
    <row r="3701" spans="6:6" outlineLevel="1">
      <c r="F3701"/>
    </row>
    <row r="3702" spans="6:6" outlineLevel="1">
      <c r="F3702"/>
    </row>
    <row r="3703" spans="6:6" outlineLevel="1">
      <c r="F3703"/>
    </row>
    <row r="3704" spans="6:6" outlineLevel="1">
      <c r="F3704"/>
    </row>
    <row r="3705" spans="6:6" outlineLevel="1">
      <c r="F3705"/>
    </row>
    <row r="3706" spans="6:6" outlineLevel="1">
      <c r="F3706"/>
    </row>
    <row r="3707" spans="6:6" outlineLevel="1">
      <c r="F3707"/>
    </row>
    <row r="3708" spans="6:6" outlineLevel="1">
      <c r="F3708"/>
    </row>
    <row r="3709" spans="6:6" outlineLevel="1">
      <c r="F3709"/>
    </row>
    <row r="3710" spans="6:6" outlineLevel="1">
      <c r="F3710"/>
    </row>
    <row r="3711" spans="6:6" outlineLevel="1">
      <c r="F3711"/>
    </row>
    <row r="3712" spans="6:6" outlineLevel="1">
      <c r="F3712"/>
    </row>
    <row r="3713" spans="6:6" outlineLevel="1">
      <c r="F3713"/>
    </row>
    <row r="3714" spans="6:6" outlineLevel="1">
      <c r="F3714"/>
    </row>
    <row r="3715" spans="6:6" outlineLevel="1">
      <c r="F3715"/>
    </row>
    <row r="3716" spans="6:6" outlineLevel="1">
      <c r="F3716"/>
    </row>
    <row r="3717" spans="6:6" outlineLevel="1">
      <c r="F3717"/>
    </row>
    <row r="3718" spans="6:6" outlineLevel="1">
      <c r="F3718"/>
    </row>
    <row r="3719" spans="6:6" outlineLevel="1">
      <c r="F3719"/>
    </row>
    <row r="3720" spans="6:6" outlineLevel="1">
      <c r="F3720"/>
    </row>
    <row r="3721" spans="6:6" outlineLevel="1">
      <c r="F3721"/>
    </row>
    <row r="3722" spans="6:6" outlineLevel="1">
      <c r="F3722"/>
    </row>
    <row r="3723" spans="6:6" outlineLevel="1">
      <c r="F3723"/>
    </row>
    <row r="3724" spans="6:6" outlineLevel="1">
      <c r="F3724"/>
    </row>
    <row r="3725" spans="6:6" outlineLevel="1">
      <c r="F3725"/>
    </row>
    <row r="3726" spans="6:6" outlineLevel="1">
      <c r="F3726"/>
    </row>
    <row r="3727" spans="6:6" outlineLevel="1">
      <c r="F3727"/>
    </row>
    <row r="3728" spans="6:6" outlineLevel="1">
      <c r="F3728"/>
    </row>
    <row r="3729" spans="6:6" outlineLevel="1">
      <c r="F3729"/>
    </row>
    <row r="3730" spans="6:6" outlineLevel="1">
      <c r="F3730"/>
    </row>
    <row r="3731" spans="6:6" outlineLevel="1">
      <c r="F3731"/>
    </row>
    <row r="3732" spans="6:6" outlineLevel="1">
      <c r="F3732"/>
    </row>
    <row r="3733" spans="6:6" outlineLevel="1">
      <c r="F3733"/>
    </row>
    <row r="3734" spans="6:6" outlineLevel="1">
      <c r="F3734"/>
    </row>
    <row r="3735" spans="6:6" outlineLevel="1">
      <c r="F3735"/>
    </row>
    <row r="3736" spans="6:6" outlineLevel="1">
      <c r="F3736"/>
    </row>
    <row r="3737" spans="6:6" outlineLevel="1">
      <c r="F3737"/>
    </row>
    <row r="3738" spans="6:6" outlineLevel="1">
      <c r="F3738"/>
    </row>
    <row r="3739" spans="6:6" outlineLevel="1">
      <c r="F3739"/>
    </row>
    <row r="3740" spans="6:6" outlineLevel="1">
      <c r="F3740"/>
    </row>
    <row r="3741" spans="6:6" outlineLevel="1">
      <c r="F3741"/>
    </row>
    <row r="3742" spans="6:6" outlineLevel="1">
      <c r="F3742"/>
    </row>
    <row r="3743" spans="6:6" outlineLevel="1">
      <c r="F3743"/>
    </row>
    <row r="3744" spans="6:6" outlineLevel="1">
      <c r="F3744"/>
    </row>
    <row r="3745" spans="6:6" outlineLevel="1">
      <c r="F3745"/>
    </row>
    <row r="3746" spans="6:6" outlineLevel="1">
      <c r="F3746"/>
    </row>
    <row r="3747" spans="6:6" outlineLevel="1">
      <c r="F3747"/>
    </row>
    <row r="3748" spans="6:6" outlineLevel="1">
      <c r="F3748"/>
    </row>
    <row r="3749" spans="6:6" outlineLevel="1">
      <c r="F3749"/>
    </row>
    <row r="3750" spans="6:6" outlineLevel="1">
      <c r="F3750"/>
    </row>
    <row r="3751" spans="6:6" outlineLevel="1">
      <c r="F3751"/>
    </row>
    <row r="3752" spans="6:6" outlineLevel="1">
      <c r="F3752"/>
    </row>
    <row r="3753" spans="6:6" outlineLevel="1">
      <c r="F3753"/>
    </row>
    <row r="3754" spans="6:6" outlineLevel="1">
      <c r="F3754"/>
    </row>
    <row r="3755" spans="6:6" outlineLevel="1">
      <c r="F3755"/>
    </row>
    <row r="3756" spans="6:6" outlineLevel="1">
      <c r="F3756"/>
    </row>
    <row r="3757" spans="6:6" outlineLevel="1">
      <c r="F3757"/>
    </row>
    <row r="3758" spans="6:6" outlineLevel="1">
      <c r="F3758"/>
    </row>
    <row r="3759" spans="6:6" outlineLevel="1">
      <c r="F3759"/>
    </row>
    <row r="3760" spans="6:6" outlineLevel="1">
      <c r="F3760"/>
    </row>
    <row r="3761" spans="6:6" outlineLevel="1">
      <c r="F3761"/>
    </row>
    <row r="3762" spans="6:6" outlineLevel="1">
      <c r="F3762"/>
    </row>
    <row r="3763" spans="6:6" outlineLevel="1">
      <c r="F3763"/>
    </row>
    <row r="3764" spans="6:6" outlineLevel="1">
      <c r="F3764"/>
    </row>
    <row r="3765" spans="6:6" outlineLevel="1">
      <c r="F3765"/>
    </row>
    <row r="3766" spans="6:6" outlineLevel="1">
      <c r="F3766"/>
    </row>
    <row r="3767" spans="6:6" outlineLevel="1">
      <c r="F3767"/>
    </row>
    <row r="3768" spans="6:6" outlineLevel="1">
      <c r="F3768"/>
    </row>
    <row r="3769" spans="6:6">
      <c r="F3769"/>
    </row>
    <row r="3770" spans="6:6" outlineLevel="1">
      <c r="F3770"/>
    </row>
    <row r="3771" spans="6:6" outlineLevel="1">
      <c r="F3771"/>
    </row>
    <row r="3772" spans="6:6" outlineLevel="1">
      <c r="F3772"/>
    </row>
    <row r="3773" spans="6:6" outlineLevel="1">
      <c r="F3773"/>
    </row>
    <row r="3774" spans="6:6" outlineLevel="1">
      <c r="F3774"/>
    </row>
    <row r="3775" spans="6:6" outlineLevel="1">
      <c r="F3775"/>
    </row>
    <row r="3776" spans="6:6" outlineLevel="1">
      <c r="F3776"/>
    </row>
    <row r="3777" spans="6:6" outlineLevel="1">
      <c r="F3777"/>
    </row>
    <row r="3778" spans="6:6" outlineLevel="1">
      <c r="F3778"/>
    </row>
    <row r="3779" spans="6:6" outlineLevel="1">
      <c r="F3779"/>
    </row>
    <row r="3780" spans="6:6" outlineLevel="1">
      <c r="F3780"/>
    </row>
    <row r="3781" spans="6:6" outlineLevel="1">
      <c r="F3781"/>
    </row>
    <row r="3782" spans="6:6" outlineLevel="1">
      <c r="F3782"/>
    </row>
    <row r="3783" spans="6:6" outlineLevel="1">
      <c r="F3783"/>
    </row>
    <row r="3784" spans="6:6" outlineLevel="1">
      <c r="F3784"/>
    </row>
    <row r="3785" spans="6:6" outlineLevel="1">
      <c r="F3785"/>
    </row>
    <row r="3786" spans="6:6" outlineLevel="1">
      <c r="F3786"/>
    </row>
    <row r="3787" spans="6:6" outlineLevel="1">
      <c r="F3787"/>
    </row>
    <row r="3788" spans="6:6" outlineLevel="1">
      <c r="F3788"/>
    </row>
    <row r="3789" spans="6:6" outlineLevel="1">
      <c r="F3789"/>
    </row>
    <row r="3790" spans="6:6" outlineLevel="1">
      <c r="F3790"/>
    </row>
    <row r="3791" spans="6:6" outlineLevel="1">
      <c r="F3791"/>
    </row>
    <row r="3792" spans="6:6" outlineLevel="1">
      <c r="F3792"/>
    </row>
    <row r="3793" spans="6:6" outlineLevel="1">
      <c r="F3793"/>
    </row>
    <row r="3794" spans="6:6" outlineLevel="1">
      <c r="F3794"/>
    </row>
    <row r="3795" spans="6:6" outlineLevel="1">
      <c r="F3795"/>
    </row>
    <row r="3796" spans="6:6" outlineLevel="1">
      <c r="F3796"/>
    </row>
    <row r="3797" spans="6:6" outlineLevel="1">
      <c r="F3797"/>
    </row>
    <row r="3798" spans="6:6" outlineLevel="1">
      <c r="F3798"/>
    </row>
    <row r="3799" spans="6:6" outlineLevel="1">
      <c r="F3799"/>
    </row>
    <row r="3800" spans="6:6" outlineLevel="1">
      <c r="F3800"/>
    </row>
    <row r="3801" spans="6:6" outlineLevel="1">
      <c r="F3801"/>
    </row>
    <row r="3802" spans="6:6" outlineLevel="1">
      <c r="F3802"/>
    </row>
    <row r="3803" spans="6:6" outlineLevel="1">
      <c r="F3803"/>
    </row>
    <row r="3804" spans="6:6" outlineLevel="1">
      <c r="F3804"/>
    </row>
    <row r="3805" spans="6:6" outlineLevel="1">
      <c r="F3805"/>
    </row>
    <row r="3806" spans="6:6" outlineLevel="1">
      <c r="F3806"/>
    </row>
    <row r="3807" spans="6:6" outlineLevel="1">
      <c r="F3807"/>
    </row>
    <row r="3808" spans="6:6" outlineLevel="1">
      <c r="F3808"/>
    </row>
    <row r="3809" spans="6:6" outlineLevel="1">
      <c r="F3809"/>
    </row>
    <row r="3810" spans="6:6" outlineLevel="1">
      <c r="F3810"/>
    </row>
    <row r="3811" spans="6:6" outlineLevel="1">
      <c r="F3811"/>
    </row>
    <row r="3812" spans="6:6" outlineLevel="1">
      <c r="F3812"/>
    </row>
    <row r="3813" spans="6:6" outlineLevel="1">
      <c r="F3813"/>
    </row>
    <row r="3814" spans="6:6" outlineLevel="1">
      <c r="F3814"/>
    </row>
    <row r="3815" spans="6:6">
      <c r="F3815"/>
    </row>
    <row r="3816" spans="6:6" outlineLevel="1">
      <c r="F3816"/>
    </row>
    <row r="3817" spans="6:6" outlineLevel="1">
      <c r="F3817"/>
    </row>
    <row r="3818" spans="6:6" outlineLevel="1">
      <c r="F3818"/>
    </row>
    <row r="3819" spans="6:6" outlineLevel="1">
      <c r="F3819"/>
    </row>
    <row r="3820" spans="6:6" outlineLevel="1">
      <c r="F3820"/>
    </row>
    <row r="3821" spans="6:6" outlineLevel="1">
      <c r="F3821"/>
    </row>
    <row r="3822" spans="6:6" outlineLevel="1">
      <c r="F3822"/>
    </row>
    <row r="3823" spans="6:6" outlineLevel="1">
      <c r="F3823"/>
    </row>
    <row r="3824" spans="6:6" outlineLevel="1">
      <c r="F3824"/>
    </row>
    <row r="3825" spans="6:6" outlineLevel="1">
      <c r="F3825"/>
    </row>
    <row r="3826" spans="6:6" outlineLevel="1">
      <c r="F3826"/>
    </row>
    <row r="3827" spans="6:6" outlineLevel="1">
      <c r="F3827"/>
    </row>
    <row r="3828" spans="6:6" outlineLevel="1">
      <c r="F3828"/>
    </row>
    <row r="3829" spans="6:6" outlineLevel="1">
      <c r="F3829"/>
    </row>
    <row r="3830" spans="6:6" outlineLevel="1">
      <c r="F3830"/>
    </row>
    <row r="3831" spans="6:6" outlineLevel="1">
      <c r="F3831"/>
    </row>
    <row r="3832" spans="6:6" outlineLevel="1">
      <c r="F3832"/>
    </row>
    <row r="3833" spans="6:6" outlineLevel="1">
      <c r="F3833"/>
    </row>
    <row r="3834" spans="6:6" outlineLevel="1">
      <c r="F3834"/>
    </row>
    <row r="3835" spans="6:6" outlineLevel="1">
      <c r="F3835"/>
    </row>
    <row r="3836" spans="6:6" outlineLevel="1">
      <c r="F3836"/>
    </row>
    <row r="3837" spans="6:6" outlineLevel="1">
      <c r="F3837"/>
    </row>
    <row r="3838" spans="6:6" outlineLevel="1">
      <c r="F3838"/>
    </row>
    <row r="3839" spans="6:6" outlineLevel="1">
      <c r="F3839"/>
    </row>
    <row r="3840" spans="6:6" outlineLevel="1">
      <c r="F3840"/>
    </row>
    <row r="3841" spans="6:6" outlineLevel="1">
      <c r="F3841"/>
    </row>
    <row r="3842" spans="6:6" outlineLevel="1">
      <c r="F3842"/>
    </row>
    <row r="3843" spans="6:6" outlineLevel="1">
      <c r="F3843"/>
    </row>
    <row r="3844" spans="6:6" outlineLevel="1">
      <c r="F3844"/>
    </row>
    <row r="3845" spans="6:6" outlineLevel="1">
      <c r="F3845"/>
    </row>
    <row r="3846" spans="6:6" outlineLevel="1">
      <c r="F3846"/>
    </row>
    <row r="3847" spans="6:6" outlineLevel="1">
      <c r="F3847"/>
    </row>
    <row r="3848" spans="6:6" outlineLevel="1">
      <c r="F3848"/>
    </row>
    <row r="3849" spans="6:6" outlineLevel="1">
      <c r="F3849"/>
    </row>
    <row r="3850" spans="6:6" outlineLevel="1">
      <c r="F3850"/>
    </row>
    <row r="3851" spans="6:6" outlineLevel="1">
      <c r="F3851"/>
    </row>
    <row r="3852" spans="6:6" outlineLevel="1">
      <c r="F3852"/>
    </row>
    <row r="3853" spans="6:6" outlineLevel="1">
      <c r="F3853"/>
    </row>
    <row r="3854" spans="6:6" outlineLevel="1">
      <c r="F3854"/>
    </row>
    <row r="3855" spans="6:6" outlineLevel="1">
      <c r="F3855"/>
    </row>
    <row r="3856" spans="6:6" outlineLevel="1">
      <c r="F3856"/>
    </row>
    <row r="3857" spans="6:6" outlineLevel="1">
      <c r="F3857"/>
    </row>
    <row r="3858" spans="6:6" outlineLevel="1">
      <c r="F3858"/>
    </row>
    <row r="3859" spans="6:6" outlineLevel="1">
      <c r="F3859"/>
    </row>
    <row r="3860" spans="6:6" outlineLevel="1">
      <c r="F3860"/>
    </row>
    <row r="3861" spans="6:6" outlineLevel="1">
      <c r="F3861"/>
    </row>
    <row r="3862" spans="6:6" outlineLevel="1">
      <c r="F3862"/>
    </row>
    <row r="3863" spans="6:6" outlineLevel="1">
      <c r="F3863"/>
    </row>
    <row r="3864" spans="6:6" outlineLevel="1">
      <c r="F3864"/>
    </row>
    <row r="3865" spans="6:6" outlineLevel="1">
      <c r="F3865"/>
    </row>
    <row r="3866" spans="6:6" outlineLevel="1">
      <c r="F3866"/>
    </row>
    <row r="3867" spans="6:6" outlineLevel="1">
      <c r="F3867"/>
    </row>
    <row r="3868" spans="6:6" outlineLevel="1">
      <c r="F3868"/>
    </row>
    <row r="3869" spans="6:6" outlineLevel="1">
      <c r="F3869"/>
    </row>
    <row r="3870" spans="6:6" outlineLevel="1">
      <c r="F3870"/>
    </row>
    <row r="3871" spans="6:6" outlineLevel="1">
      <c r="F3871"/>
    </row>
    <row r="3872" spans="6:6" outlineLevel="1">
      <c r="F3872"/>
    </row>
    <row r="3873" spans="6:6" outlineLevel="1">
      <c r="F3873"/>
    </row>
    <row r="3874" spans="6:6" outlineLevel="1">
      <c r="F3874"/>
    </row>
    <row r="3875" spans="6:6" outlineLevel="1">
      <c r="F3875"/>
    </row>
    <row r="3876" spans="6:6" outlineLevel="1">
      <c r="F3876"/>
    </row>
    <row r="3877" spans="6:6" outlineLevel="1">
      <c r="F3877"/>
    </row>
    <row r="3878" spans="6:6" outlineLevel="1">
      <c r="F3878"/>
    </row>
    <row r="3879" spans="6:6" outlineLevel="1">
      <c r="F3879"/>
    </row>
    <row r="3880" spans="6:6" outlineLevel="1">
      <c r="F3880"/>
    </row>
    <row r="3881" spans="6:6" outlineLevel="1">
      <c r="F3881"/>
    </row>
    <row r="3882" spans="6:6" outlineLevel="1">
      <c r="F3882"/>
    </row>
    <row r="3883" spans="6:6" outlineLevel="1">
      <c r="F3883"/>
    </row>
    <row r="3884" spans="6:6" outlineLevel="1">
      <c r="F3884"/>
    </row>
    <row r="3885" spans="6:6" outlineLevel="1">
      <c r="F3885"/>
    </row>
    <row r="3886" spans="6:6" outlineLevel="1">
      <c r="F3886"/>
    </row>
    <row r="3887" spans="6:6" outlineLevel="1">
      <c r="F3887"/>
    </row>
    <row r="3888" spans="6:6" outlineLevel="1">
      <c r="F3888"/>
    </row>
    <row r="3889" spans="6:6" outlineLevel="1">
      <c r="F3889"/>
    </row>
    <row r="3890" spans="6:6" outlineLevel="1">
      <c r="F3890"/>
    </row>
    <row r="3891" spans="6:6" outlineLevel="1">
      <c r="F3891"/>
    </row>
    <row r="3892" spans="6:6" outlineLevel="1">
      <c r="F3892"/>
    </row>
    <row r="3893" spans="6:6" outlineLevel="1">
      <c r="F3893"/>
    </row>
    <row r="3894" spans="6:6" outlineLevel="1">
      <c r="F3894"/>
    </row>
    <row r="3895" spans="6:6" outlineLevel="1">
      <c r="F3895"/>
    </row>
    <row r="3896" spans="6:6" outlineLevel="1">
      <c r="F3896"/>
    </row>
    <row r="3897" spans="6:6" outlineLevel="1">
      <c r="F3897"/>
    </row>
    <row r="3898" spans="6:6" outlineLevel="1">
      <c r="F3898"/>
    </row>
    <row r="3899" spans="6:6" outlineLevel="1">
      <c r="F3899"/>
    </row>
    <row r="3900" spans="6:6" outlineLevel="1">
      <c r="F3900"/>
    </row>
    <row r="3901" spans="6:6" outlineLevel="1">
      <c r="F3901"/>
    </row>
    <row r="3902" spans="6:6" outlineLevel="1">
      <c r="F3902"/>
    </row>
    <row r="3903" spans="6:6" outlineLevel="1">
      <c r="F3903"/>
    </row>
    <row r="3904" spans="6:6" outlineLevel="1">
      <c r="F3904"/>
    </row>
    <row r="3905" spans="6:6" outlineLevel="1">
      <c r="F3905"/>
    </row>
    <row r="3906" spans="6:6" outlineLevel="1">
      <c r="F3906"/>
    </row>
    <row r="3907" spans="6:6" outlineLevel="1">
      <c r="F3907"/>
    </row>
    <row r="3908" spans="6:6" outlineLevel="1">
      <c r="F3908"/>
    </row>
    <row r="3909" spans="6:6" outlineLevel="1">
      <c r="F3909"/>
    </row>
    <row r="3910" spans="6:6" outlineLevel="1">
      <c r="F3910"/>
    </row>
    <row r="3911" spans="6:6" outlineLevel="1">
      <c r="F3911"/>
    </row>
    <row r="3912" spans="6:6" outlineLevel="1">
      <c r="F3912"/>
    </row>
    <row r="3913" spans="6:6" outlineLevel="1">
      <c r="F3913"/>
    </row>
    <row r="3914" spans="6:6" outlineLevel="1">
      <c r="F3914"/>
    </row>
    <row r="3915" spans="6:6" outlineLevel="1">
      <c r="F3915"/>
    </row>
    <row r="3916" spans="6:6" outlineLevel="1">
      <c r="F3916"/>
    </row>
    <row r="3917" spans="6:6" outlineLevel="1">
      <c r="F3917"/>
    </row>
    <row r="3918" spans="6:6" outlineLevel="1">
      <c r="F3918"/>
    </row>
    <row r="3919" spans="6:6" outlineLevel="1">
      <c r="F3919"/>
    </row>
    <row r="3920" spans="6:6" outlineLevel="1">
      <c r="F3920"/>
    </row>
    <row r="3921" spans="6:6" outlineLevel="1">
      <c r="F3921"/>
    </row>
    <row r="3922" spans="6:6" outlineLevel="1">
      <c r="F3922"/>
    </row>
    <row r="3923" spans="6:6" outlineLevel="1">
      <c r="F3923"/>
    </row>
    <row r="3924" spans="6:6" outlineLevel="1">
      <c r="F3924"/>
    </row>
    <row r="3925" spans="6:6" outlineLevel="1">
      <c r="F3925"/>
    </row>
    <row r="3926" spans="6:6" outlineLevel="1">
      <c r="F3926"/>
    </row>
    <row r="3927" spans="6:6" outlineLevel="1">
      <c r="F3927"/>
    </row>
    <row r="3928" spans="6:6" outlineLevel="1">
      <c r="F3928"/>
    </row>
    <row r="3929" spans="6:6">
      <c r="F3929"/>
    </row>
    <row r="3930" spans="6:6" outlineLevel="1">
      <c r="F3930"/>
    </row>
    <row r="3931" spans="6:6" outlineLevel="1">
      <c r="F3931"/>
    </row>
    <row r="3932" spans="6:6" outlineLevel="1">
      <c r="F3932"/>
    </row>
    <row r="3933" spans="6:6" outlineLevel="1">
      <c r="F3933"/>
    </row>
    <row r="3934" spans="6:6" outlineLevel="1">
      <c r="F3934"/>
    </row>
    <row r="3935" spans="6:6" outlineLevel="1">
      <c r="F3935"/>
    </row>
    <row r="3936" spans="6:6" outlineLevel="1">
      <c r="F3936"/>
    </row>
    <row r="3937" spans="6:6" outlineLevel="1">
      <c r="F3937"/>
    </row>
    <row r="3938" spans="6:6" outlineLevel="1">
      <c r="F3938"/>
    </row>
    <row r="3939" spans="6:6" outlineLevel="1">
      <c r="F3939"/>
    </row>
    <row r="3940" spans="6:6" outlineLevel="1">
      <c r="F3940"/>
    </row>
    <row r="3941" spans="6:6" outlineLevel="1">
      <c r="F3941"/>
    </row>
    <row r="3942" spans="6:6" outlineLevel="1">
      <c r="F3942"/>
    </row>
    <row r="3943" spans="6:6" outlineLevel="1">
      <c r="F3943"/>
    </row>
    <row r="3944" spans="6:6" outlineLevel="1">
      <c r="F3944"/>
    </row>
    <row r="3945" spans="6:6" outlineLevel="1">
      <c r="F3945"/>
    </row>
    <row r="3946" spans="6:6" outlineLevel="1">
      <c r="F3946"/>
    </row>
    <row r="3947" spans="6:6" outlineLevel="1">
      <c r="F3947"/>
    </row>
    <row r="3948" spans="6:6" outlineLevel="1">
      <c r="F3948"/>
    </row>
    <row r="3949" spans="6:6" outlineLevel="1">
      <c r="F3949"/>
    </row>
    <row r="3950" spans="6:6" outlineLevel="1">
      <c r="F3950"/>
    </row>
    <row r="3951" spans="6:6" outlineLevel="1">
      <c r="F3951"/>
    </row>
    <row r="3952" spans="6:6" outlineLevel="1">
      <c r="F3952"/>
    </row>
    <row r="3953" spans="6:6" outlineLevel="1">
      <c r="F3953"/>
    </row>
    <row r="3954" spans="6:6" outlineLevel="1">
      <c r="F3954"/>
    </row>
    <row r="3955" spans="6:6" outlineLevel="1">
      <c r="F3955"/>
    </row>
    <row r="3956" spans="6:6" outlineLevel="1">
      <c r="F3956"/>
    </row>
    <row r="3957" spans="6:6" outlineLevel="1">
      <c r="F3957"/>
    </row>
    <row r="3958" spans="6:6" outlineLevel="1">
      <c r="F3958"/>
    </row>
    <row r="3959" spans="6:6" outlineLevel="1">
      <c r="F3959"/>
    </row>
    <row r="3960" spans="6:6" outlineLevel="1">
      <c r="F3960"/>
    </row>
    <row r="3961" spans="6:6" outlineLevel="1">
      <c r="F3961"/>
    </row>
    <row r="3962" spans="6:6" outlineLevel="1">
      <c r="F3962"/>
    </row>
    <row r="3963" spans="6:6" outlineLevel="1">
      <c r="F3963"/>
    </row>
    <row r="3964" spans="6:6" outlineLevel="1">
      <c r="F3964"/>
    </row>
    <row r="3965" spans="6:6" outlineLevel="1">
      <c r="F3965"/>
    </row>
    <row r="3966" spans="6:6" outlineLevel="1">
      <c r="F3966"/>
    </row>
    <row r="3967" spans="6:6" outlineLevel="1">
      <c r="F3967"/>
    </row>
    <row r="3968" spans="6:6" outlineLevel="1">
      <c r="F3968"/>
    </row>
    <row r="3969" spans="6:6" outlineLevel="1">
      <c r="F3969"/>
    </row>
    <row r="3970" spans="6:6" outlineLevel="1">
      <c r="F3970"/>
    </row>
    <row r="3971" spans="6:6" outlineLevel="1">
      <c r="F3971"/>
    </row>
    <row r="3972" spans="6:6" outlineLevel="1">
      <c r="F3972"/>
    </row>
    <row r="3973" spans="6:6" outlineLevel="1">
      <c r="F3973"/>
    </row>
    <row r="3974" spans="6:6" outlineLevel="1">
      <c r="F3974"/>
    </row>
    <row r="3975" spans="6:6" outlineLevel="1">
      <c r="F3975"/>
    </row>
    <row r="3976" spans="6:6" outlineLevel="1">
      <c r="F3976"/>
    </row>
    <row r="3977" spans="6:6" outlineLevel="1">
      <c r="F3977"/>
    </row>
    <row r="3978" spans="6:6" outlineLevel="1">
      <c r="F3978"/>
    </row>
    <row r="3979" spans="6:6" outlineLevel="1">
      <c r="F3979"/>
    </row>
    <row r="3980" spans="6:6" outlineLevel="1">
      <c r="F3980"/>
    </row>
    <row r="3981" spans="6:6" outlineLevel="1">
      <c r="F3981"/>
    </row>
    <row r="3982" spans="6:6" outlineLevel="1">
      <c r="F3982"/>
    </row>
    <row r="3983" spans="6:6" outlineLevel="1">
      <c r="F3983"/>
    </row>
    <row r="3984" spans="6:6" outlineLevel="1">
      <c r="F3984"/>
    </row>
    <row r="3985" spans="6:6" outlineLevel="1">
      <c r="F3985"/>
    </row>
    <row r="3986" spans="6:6" outlineLevel="1">
      <c r="F3986"/>
    </row>
    <row r="3987" spans="6:6" outlineLevel="1">
      <c r="F3987"/>
    </row>
    <row r="3988" spans="6:6">
      <c r="F3988"/>
    </row>
    <row r="3989" spans="6:6" outlineLevel="1">
      <c r="F3989"/>
    </row>
    <row r="3990" spans="6:6" outlineLevel="1">
      <c r="F3990"/>
    </row>
    <row r="3991" spans="6:6" outlineLevel="1">
      <c r="F3991"/>
    </row>
    <row r="3992" spans="6:6" outlineLevel="1">
      <c r="F3992"/>
    </row>
    <row r="3993" spans="6:6" outlineLevel="1">
      <c r="F3993"/>
    </row>
    <row r="3994" spans="6:6" outlineLevel="1">
      <c r="F3994"/>
    </row>
    <row r="3995" spans="6:6" outlineLevel="1">
      <c r="F3995"/>
    </row>
    <row r="3996" spans="6:6" outlineLevel="1">
      <c r="F3996"/>
    </row>
    <row r="3997" spans="6:6" outlineLevel="1">
      <c r="F3997"/>
    </row>
    <row r="3998" spans="6:6">
      <c r="F3998"/>
    </row>
    <row r="3999" spans="6:6" outlineLevel="1">
      <c r="F3999"/>
    </row>
    <row r="4000" spans="6:6" outlineLevel="1">
      <c r="F4000"/>
    </row>
    <row r="4001" spans="6:6" outlineLevel="1">
      <c r="F4001"/>
    </row>
    <row r="4002" spans="6:6" outlineLevel="1">
      <c r="F4002"/>
    </row>
    <row r="4003" spans="6:6" outlineLevel="1">
      <c r="F4003"/>
    </row>
    <row r="4004" spans="6:6" outlineLevel="1">
      <c r="F4004"/>
    </row>
    <row r="4005" spans="6:6" outlineLevel="1">
      <c r="F4005"/>
    </row>
    <row r="4006" spans="6:6" outlineLevel="1">
      <c r="F4006"/>
    </row>
    <row r="4007" spans="6:6" outlineLevel="1">
      <c r="F4007"/>
    </row>
    <row r="4008" spans="6:6" outlineLevel="1">
      <c r="F4008"/>
    </row>
    <row r="4009" spans="6:6" outlineLevel="1">
      <c r="F4009"/>
    </row>
    <row r="4010" spans="6:6" outlineLevel="1">
      <c r="F4010"/>
    </row>
    <row r="4011" spans="6:6" outlineLevel="1">
      <c r="F4011"/>
    </row>
    <row r="4012" spans="6:6" outlineLevel="1">
      <c r="F4012"/>
    </row>
    <row r="4013" spans="6:6" outlineLevel="1">
      <c r="F4013"/>
    </row>
    <row r="4014" spans="6:6" outlineLevel="1">
      <c r="F4014"/>
    </row>
    <row r="4015" spans="6:6">
      <c r="F4015"/>
    </row>
    <row r="4016" spans="6:6" outlineLevel="1">
      <c r="F4016"/>
    </row>
    <row r="4017" spans="6:6" outlineLevel="1">
      <c r="F4017"/>
    </row>
    <row r="4018" spans="6:6" outlineLevel="1">
      <c r="F4018"/>
    </row>
    <row r="4019" spans="6:6" outlineLevel="1">
      <c r="F4019"/>
    </row>
    <row r="4020" spans="6:6" outlineLevel="1">
      <c r="F4020"/>
    </row>
    <row r="4021" spans="6:6" outlineLevel="1">
      <c r="F4021"/>
    </row>
    <row r="4022" spans="6:6" outlineLevel="1">
      <c r="F4022"/>
    </row>
    <row r="4023" spans="6:6" outlineLevel="1">
      <c r="F4023"/>
    </row>
    <row r="4024" spans="6:6" outlineLevel="1">
      <c r="F4024"/>
    </row>
    <row r="4025" spans="6:6" outlineLevel="1">
      <c r="F4025"/>
    </row>
    <row r="4026" spans="6:6" outlineLevel="1">
      <c r="F4026"/>
    </row>
    <row r="4027" spans="6:6" outlineLevel="1">
      <c r="F4027"/>
    </row>
    <row r="4028" spans="6:6" outlineLevel="1">
      <c r="F4028"/>
    </row>
    <row r="4029" spans="6:6" outlineLevel="1">
      <c r="F4029"/>
    </row>
    <row r="4030" spans="6:6" outlineLevel="1">
      <c r="F4030"/>
    </row>
    <row r="4031" spans="6:6" outlineLevel="1">
      <c r="F4031"/>
    </row>
    <row r="4032" spans="6:6" outlineLevel="1">
      <c r="F4032"/>
    </row>
    <row r="4033" spans="6:6" outlineLevel="1">
      <c r="F4033"/>
    </row>
    <row r="4034" spans="6:6" outlineLevel="1">
      <c r="F4034"/>
    </row>
    <row r="4035" spans="6:6" outlineLevel="1">
      <c r="F4035"/>
    </row>
    <row r="4036" spans="6:6" outlineLevel="1">
      <c r="F4036"/>
    </row>
    <row r="4037" spans="6:6" outlineLevel="1">
      <c r="F4037"/>
    </row>
    <row r="4038" spans="6:6" outlineLevel="1">
      <c r="F4038"/>
    </row>
    <row r="4039" spans="6:6" outlineLevel="1">
      <c r="F4039"/>
    </row>
    <row r="4040" spans="6:6" outlineLevel="1">
      <c r="F4040"/>
    </row>
    <row r="4041" spans="6:6" outlineLevel="1">
      <c r="F4041"/>
    </row>
    <row r="4042" spans="6:6" outlineLevel="1">
      <c r="F4042"/>
    </row>
    <row r="4043" spans="6:6" outlineLevel="1">
      <c r="F4043"/>
    </row>
    <row r="4044" spans="6:6" outlineLevel="1">
      <c r="F4044"/>
    </row>
    <row r="4045" spans="6:6" outlineLevel="1">
      <c r="F4045"/>
    </row>
    <row r="4046" spans="6:6" outlineLevel="1">
      <c r="F4046"/>
    </row>
    <row r="4047" spans="6:6" outlineLevel="1">
      <c r="F4047"/>
    </row>
    <row r="4048" spans="6:6" outlineLevel="1">
      <c r="F4048"/>
    </row>
    <row r="4049" spans="6:6" outlineLevel="1">
      <c r="F4049"/>
    </row>
    <row r="4050" spans="6:6" outlineLevel="1">
      <c r="F4050"/>
    </row>
    <row r="4051" spans="6:6" outlineLevel="1">
      <c r="F4051"/>
    </row>
    <row r="4052" spans="6:6" outlineLevel="1">
      <c r="F4052"/>
    </row>
    <row r="4053" spans="6:6" outlineLevel="1">
      <c r="F4053"/>
    </row>
    <row r="4054" spans="6:6" outlineLevel="1">
      <c r="F4054"/>
    </row>
    <row r="4055" spans="6:6" outlineLevel="1">
      <c r="F4055"/>
    </row>
    <row r="4056" spans="6:6" outlineLevel="1">
      <c r="F4056"/>
    </row>
    <row r="4057" spans="6:6" outlineLevel="1">
      <c r="F4057"/>
    </row>
    <row r="4058" spans="6:6" outlineLevel="1">
      <c r="F4058"/>
    </row>
    <row r="4059" spans="6:6" outlineLevel="1">
      <c r="F4059"/>
    </row>
    <row r="4060" spans="6:6" outlineLevel="1">
      <c r="F4060"/>
    </row>
    <row r="4061" spans="6:6" outlineLevel="1">
      <c r="F4061"/>
    </row>
    <row r="4062" spans="6:6" outlineLevel="1">
      <c r="F4062"/>
    </row>
    <row r="4063" spans="6:6" outlineLevel="1">
      <c r="F4063"/>
    </row>
    <row r="4064" spans="6:6" outlineLevel="1">
      <c r="F4064"/>
    </row>
    <row r="4065" spans="6:6" outlineLevel="1">
      <c r="F4065"/>
    </row>
    <row r="4066" spans="6:6" outlineLevel="1">
      <c r="F4066"/>
    </row>
    <row r="4067" spans="6:6" outlineLevel="1">
      <c r="F4067"/>
    </row>
    <row r="4068" spans="6:6" outlineLevel="1">
      <c r="F4068"/>
    </row>
    <row r="4069" spans="6:6" outlineLevel="1">
      <c r="F4069"/>
    </row>
    <row r="4070" spans="6:6" outlineLevel="1">
      <c r="F4070"/>
    </row>
    <row r="4071" spans="6:6" outlineLevel="1">
      <c r="F4071"/>
    </row>
    <row r="4072" spans="6:6" outlineLevel="1">
      <c r="F4072"/>
    </row>
    <row r="4073" spans="6:6" outlineLevel="1">
      <c r="F4073"/>
    </row>
    <row r="4074" spans="6:6" outlineLevel="1">
      <c r="F4074"/>
    </row>
    <row r="4075" spans="6:6" outlineLevel="1">
      <c r="F4075"/>
    </row>
    <row r="4076" spans="6:6" outlineLevel="1">
      <c r="F4076"/>
    </row>
    <row r="4077" spans="6:6" outlineLevel="1">
      <c r="F4077"/>
    </row>
    <row r="4078" spans="6:6" outlineLevel="1">
      <c r="F4078"/>
    </row>
    <row r="4079" spans="6:6" outlineLevel="1">
      <c r="F4079"/>
    </row>
    <row r="4080" spans="6:6" outlineLevel="1">
      <c r="F4080"/>
    </row>
    <row r="4081" spans="6:6" outlineLevel="1">
      <c r="F4081"/>
    </row>
    <row r="4082" spans="6:6" outlineLevel="1">
      <c r="F4082"/>
    </row>
    <row r="4083" spans="6:6" outlineLevel="1">
      <c r="F4083"/>
    </row>
    <row r="4084" spans="6:6" outlineLevel="1">
      <c r="F4084"/>
    </row>
    <row r="4085" spans="6:6" outlineLevel="1">
      <c r="F4085"/>
    </row>
    <row r="4086" spans="6:6" outlineLevel="1">
      <c r="F4086"/>
    </row>
    <row r="4087" spans="6:6" outlineLevel="1">
      <c r="F4087"/>
    </row>
    <row r="4088" spans="6:6" outlineLevel="1">
      <c r="F4088"/>
    </row>
    <row r="4089" spans="6:6" outlineLevel="1">
      <c r="F4089"/>
    </row>
    <row r="4090" spans="6:6" outlineLevel="1">
      <c r="F4090"/>
    </row>
    <row r="4091" spans="6:6" outlineLevel="1">
      <c r="F4091"/>
    </row>
    <row r="4092" spans="6:6" outlineLevel="1">
      <c r="F4092"/>
    </row>
    <row r="4093" spans="6:6" outlineLevel="1">
      <c r="F4093"/>
    </row>
    <row r="4094" spans="6:6" outlineLevel="1">
      <c r="F4094"/>
    </row>
    <row r="4095" spans="6:6" outlineLevel="1">
      <c r="F4095"/>
    </row>
    <row r="4096" spans="6:6" outlineLevel="1">
      <c r="F4096"/>
    </row>
    <row r="4097" spans="6:6" outlineLevel="1">
      <c r="F4097"/>
    </row>
    <row r="4098" spans="6:6" outlineLevel="1">
      <c r="F4098"/>
    </row>
    <row r="4099" spans="6:6" outlineLevel="1">
      <c r="F4099"/>
    </row>
    <row r="4100" spans="6:6" outlineLevel="1">
      <c r="F4100"/>
    </row>
    <row r="4101" spans="6:6" outlineLevel="1">
      <c r="F4101"/>
    </row>
    <row r="4102" spans="6:6" outlineLevel="1">
      <c r="F4102"/>
    </row>
    <row r="4103" spans="6:6" outlineLevel="1">
      <c r="F4103"/>
    </row>
    <row r="4104" spans="6:6" outlineLevel="1">
      <c r="F4104"/>
    </row>
    <row r="4105" spans="6:6" outlineLevel="1">
      <c r="F4105"/>
    </row>
    <row r="4106" spans="6:6" outlineLevel="1">
      <c r="F4106"/>
    </row>
    <row r="4107" spans="6:6" outlineLevel="1">
      <c r="F4107"/>
    </row>
    <row r="4108" spans="6:6" outlineLevel="1">
      <c r="F4108"/>
    </row>
    <row r="4109" spans="6:6" outlineLevel="1">
      <c r="F4109"/>
    </row>
    <row r="4110" spans="6:6" outlineLevel="1">
      <c r="F4110"/>
    </row>
    <row r="4111" spans="6:6" outlineLevel="1">
      <c r="F4111"/>
    </row>
    <row r="4112" spans="6:6" outlineLevel="1">
      <c r="F4112"/>
    </row>
    <row r="4113" spans="6:6" outlineLevel="1">
      <c r="F4113"/>
    </row>
    <row r="4114" spans="6:6" outlineLevel="1">
      <c r="F4114"/>
    </row>
    <row r="4115" spans="6:6" outlineLevel="1">
      <c r="F4115"/>
    </row>
    <row r="4116" spans="6:6" outlineLevel="1">
      <c r="F4116"/>
    </row>
    <row r="4117" spans="6:6" outlineLevel="1">
      <c r="F4117"/>
    </row>
    <row r="4118" spans="6:6" outlineLevel="1">
      <c r="F4118"/>
    </row>
    <row r="4119" spans="6:6" outlineLevel="1">
      <c r="F4119"/>
    </row>
    <row r="4120" spans="6:6" outlineLevel="1">
      <c r="F4120"/>
    </row>
    <row r="4121" spans="6:6" outlineLevel="1">
      <c r="F4121"/>
    </row>
    <row r="4122" spans="6:6" outlineLevel="1">
      <c r="F4122"/>
    </row>
    <row r="4123" spans="6:6" outlineLevel="1">
      <c r="F4123"/>
    </row>
    <row r="4124" spans="6:6" outlineLevel="1">
      <c r="F4124"/>
    </row>
    <row r="4125" spans="6:6" outlineLevel="1">
      <c r="F4125"/>
    </row>
    <row r="4126" spans="6:6" outlineLevel="1">
      <c r="F4126"/>
    </row>
    <row r="4127" spans="6:6" outlineLevel="1">
      <c r="F4127"/>
    </row>
    <row r="4128" spans="6:6" outlineLevel="1">
      <c r="F4128"/>
    </row>
    <row r="4129" spans="6:6" outlineLevel="1">
      <c r="F4129"/>
    </row>
    <row r="4130" spans="6:6" outlineLevel="1">
      <c r="F4130"/>
    </row>
    <row r="4131" spans="6:6" outlineLevel="1">
      <c r="F4131"/>
    </row>
    <row r="4132" spans="6:6" outlineLevel="1">
      <c r="F4132"/>
    </row>
    <row r="4133" spans="6:6" outlineLevel="1">
      <c r="F4133"/>
    </row>
    <row r="4134" spans="6:6" outlineLevel="1">
      <c r="F4134"/>
    </row>
    <row r="4135" spans="6:6" outlineLevel="1">
      <c r="F4135"/>
    </row>
    <row r="4136" spans="6:6" outlineLevel="1">
      <c r="F4136"/>
    </row>
    <row r="4137" spans="6:6" outlineLevel="1">
      <c r="F4137"/>
    </row>
    <row r="4138" spans="6:6" outlineLevel="1">
      <c r="F4138"/>
    </row>
    <row r="4139" spans="6:6" outlineLevel="1">
      <c r="F4139"/>
    </row>
    <row r="4140" spans="6:6" outlineLevel="1">
      <c r="F4140"/>
    </row>
    <row r="4141" spans="6:6" outlineLevel="1">
      <c r="F4141"/>
    </row>
    <row r="4142" spans="6:6" outlineLevel="1">
      <c r="F4142"/>
    </row>
    <row r="4143" spans="6:6" outlineLevel="1">
      <c r="F4143"/>
    </row>
    <row r="4144" spans="6:6" outlineLevel="1">
      <c r="F4144"/>
    </row>
    <row r="4145" spans="6:6" outlineLevel="1">
      <c r="F4145"/>
    </row>
    <row r="4146" spans="6:6" outlineLevel="1">
      <c r="F4146"/>
    </row>
    <row r="4147" spans="6:6" outlineLevel="1">
      <c r="F4147"/>
    </row>
    <row r="4148" spans="6:6" outlineLevel="1">
      <c r="F4148"/>
    </row>
    <row r="4149" spans="6:6" outlineLevel="1">
      <c r="F4149"/>
    </row>
    <row r="4150" spans="6:6" outlineLevel="1">
      <c r="F4150"/>
    </row>
    <row r="4151" spans="6:6" outlineLevel="1">
      <c r="F4151"/>
    </row>
    <row r="4152" spans="6:6" outlineLevel="1">
      <c r="F4152"/>
    </row>
    <row r="4153" spans="6:6" outlineLevel="1">
      <c r="F4153"/>
    </row>
    <row r="4154" spans="6:6" outlineLevel="1">
      <c r="F4154"/>
    </row>
    <row r="4155" spans="6:6" outlineLevel="1">
      <c r="F4155"/>
    </row>
    <row r="4156" spans="6:6" outlineLevel="1">
      <c r="F4156"/>
    </row>
    <row r="4157" spans="6:6" outlineLevel="1">
      <c r="F4157"/>
    </row>
    <row r="4158" spans="6:6" outlineLevel="1">
      <c r="F4158"/>
    </row>
    <row r="4159" spans="6:6" outlineLevel="1">
      <c r="F4159"/>
    </row>
    <row r="4160" spans="6:6" outlineLevel="1">
      <c r="F4160"/>
    </row>
    <row r="4161" spans="6:6" outlineLevel="1">
      <c r="F4161"/>
    </row>
    <row r="4162" spans="6:6" outlineLevel="1">
      <c r="F4162"/>
    </row>
    <row r="4163" spans="6:6" outlineLevel="1">
      <c r="F4163"/>
    </row>
    <row r="4164" spans="6:6" outlineLevel="1">
      <c r="F4164"/>
    </row>
    <row r="4165" spans="6:6" outlineLevel="1">
      <c r="F4165"/>
    </row>
    <row r="4166" spans="6:6" outlineLevel="1">
      <c r="F4166"/>
    </row>
    <row r="4167" spans="6:6" outlineLevel="1">
      <c r="F4167"/>
    </row>
    <row r="4168" spans="6:6" outlineLevel="1">
      <c r="F4168"/>
    </row>
    <row r="4169" spans="6:6" outlineLevel="1">
      <c r="F4169"/>
    </row>
    <row r="4170" spans="6:6" outlineLevel="1">
      <c r="F4170"/>
    </row>
    <row r="4171" spans="6:6" outlineLevel="1">
      <c r="F4171"/>
    </row>
    <row r="4172" spans="6:6" outlineLevel="1">
      <c r="F4172"/>
    </row>
    <row r="4173" spans="6:6" outlineLevel="1">
      <c r="F4173"/>
    </row>
    <row r="4174" spans="6:6" outlineLevel="1">
      <c r="F4174"/>
    </row>
    <row r="4175" spans="6:6" outlineLevel="1">
      <c r="F4175"/>
    </row>
    <row r="4176" spans="6:6" outlineLevel="1">
      <c r="F4176"/>
    </row>
    <row r="4177" spans="6:6" outlineLevel="1">
      <c r="F4177"/>
    </row>
    <row r="4178" spans="6:6" outlineLevel="1">
      <c r="F4178"/>
    </row>
    <row r="4179" spans="6:6" outlineLevel="1">
      <c r="F4179"/>
    </row>
    <row r="4180" spans="6:6" outlineLevel="1">
      <c r="F4180"/>
    </row>
    <row r="4181" spans="6:6" outlineLevel="1">
      <c r="F4181"/>
    </row>
    <row r="4182" spans="6:6" outlineLevel="1">
      <c r="F4182"/>
    </row>
    <row r="4183" spans="6:6" outlineLevel="1">
      <c r="F4183"/>
    </row>
    <row r="4184" spans="6:6" outlineLevel="1">
      <c r="F4184"/>
    </row>
    <row r="4185" spans="6:6">
      <c r="F4185"/>
    </row>
    <row r="4186" spans="6:6" outlineLevel="1">
      <c r="F4186"/>
    </row>
    <row r="4187" spans="6:6" outlineLevel="1">
      <c r="F4187"/>
    </row>
    <row r="4188" spans="6:6" outlineLevel="1">
      <c r="F4188"/>
    </row>
    <row r="4189" spans="6:6" outlineLevel="1">
      <c r="F4189"/>
    </row>
    <row r="4190" spans="6:6" outlineLevel="1">
      <c r="F4190"/>
    </row>
    <row r="4191" spans="6:6" outlineLevel="1">
      <c r="F4191"/>
    </row>
    <row r="4192" spans="6:6" outlineLevel="1">
      <c r="F4192"/>
    </row>
    <row r="4193" spans="6:6" outlineLevel="1">
      <c r="F4193"/>
    </row>
    <row r="4194" spans="6:6" outlineLevel="1">
      <c r="F4194"/>
    </row>
    <row r="4195" spans="6:6" outlineLevel="1">
      <c r="F4195"/>
    </row>
    <row r="4196" spans="6:6" outlineLevel="1">
      <c r="F4196"/>
    </row>
    <row r="4197" spans="6:6" outlineLevel="1">
      <c r="F4197"/>
    </row>
    <row r="4198" spans="6:6" outlineLevel="1">
      <c r="F4198"/>
    </row>
    <row r="4199" spans="6:6" outlineLevel="1">
      <c r="F4199"/>
    </row>
    <row r="4200" spans="6:6" outlineLevel="1">
      <c r="F4200"/>
    </row>
    <row r="4201" spans="6:6" outlineLevel="1">
      <c r="F4201"/>
    </row>
    <row r="4202" spans="6:6" outlineLevel="1">
      <c r="F4202"/>
    </row>
    <row r="4203" spans="6:6" outlineLevel="1">
      <c r="F4203"/>
    </row>
    <row r="4204" spans="6:6" outlineLevel="1">
      <c r="F4204"/>
    </row>
    <row r="4205" spans="6:6" outlineLevel="1">
      <c r="F4205"/>
    </row>
    <row r="4206" spans="6:6" outlineLevel="1">
      <c r="F4206"/>
    </row>
    <row r="4207" spans="6:6" outlineLevel="1">
      <c r="F4207"/>
    </row>
    <row r="4208" spans="6:6" outlineLevel="1">
      <c r="F4208"/>
    </row>
    <row r="4209" spans="6:6" outlineLevel="1">
      <c r="F4209"/>
    </row>
    <row r="4210" spans="6:6" outlineLevel="1">
      <c r="F4210"/>
    </row>
    <row r="4211" spans="6:6" outlineLevel="1">
      <c r="F4211"/>
    </row>
    <row r="4212" spans="6:6" outlineLevel="1">
      <c r="F4212"/>
    </row>
    <row r="4213" spans="6:6" outlineLevel="1">
      <c r="F4213"/>
    </row>
    <row r="4214" spans="6:6" outlineLevel="1">
      <c r="F4214"/>
    </row>
    <row r="4215" spans="6:6" outlineLevel="1">
      <c r="F4215"/>
    </row>
    <row r="4216" spans="6:6" outlineLevel="1">
      <c r="F4216"/>
    </row>
    <row r="4217" spans="6:6" outlineLevel="1">
      <c r="F4217"/>
    </row>
    <row r="4218" spans="6:6" outlineLevel="1">
      <c r="F4218"/>
    </row>
    <row r="4219" spans="6:6" outlineLevel="1">
      <c r="F4219"/>
    </row>
    <row r="4220" spans="6:6" outlineLevel="1">
      <c r="F4220"/>
    </row>
    <row r="4221" spans="6:6" outlineLevel="1">
      <c r="F4221"/>
    </row>
    <row r="4222" spans="6:6" outlineLevel="1">
      <c r="F4222"/>
    </row>
    <row r="4223" spans="6:6" outlineLevel="1">
      <c r="F4223"/>
    </row>
    <row r="4224" spans="6:6" outlineLevel="1">
      <c r="F4224"/>
    </row>
    <row r="4225" spans="6:6" outlineLevel="1">
      <c r="F4225"/>
    </row>
    <row r="4226" spans="6:6" outlineLevel="1">
      <c r="F4226"/>
    </row>
    <row r="4227" spans="6:6" outlineLevel="1">
      <c r="F4227"/>
    </row>
    <row r="4228" spans="6:6" outlineLevel="1">
      <c r="F4228"/>
    </row>
    <row r="4229" spans="6:6" outlineLevel="1">
      <c r="F4229"/>
    </row>
    <row r="4230" spans="6:6" outlineLevel="1">
      <c r="F4230"/>
    </row>
    <row r="4231" spans="6:6" outlineLevel="1">
      <c r="F4231"/>
    </row>
    <row r="4232" spans="6:6" outlineLevel="1">
      <c r="F4232"/>
    </row>
    <row r="4233" spans="6:6" outlineLevel="1">
      <c r="F4233"/>
    </row>
    <row r="4234" spans="6:6" outlineLevel="1">
      <c r="F4234"/>
    </row>
    <row r="4235" spans="6:6" outlineLevel="1">
      <c r="F4235"/>
    </row>
    <row r="4236" spans="6:6" outlineLevel="1">
      <c r="F4236"/>
    </row>
    <row r="4237" spans="6:6" outlineLevel="1">
      <c r="F4237"/>
    </row>
    <row r="4238" spans="6:6" outlineLevel="1">
      <c r="F4238"/>
    </row>
    <row r="4239" spans="6:6" outlineLevel="1">
      <c r="F4239"/>
    </row>
    <row r="4240" spans="6:6" outlineLevel="1">
      <c r="F4240"/>
    </row>
    <row r="4241" spans="6:6" outlineLevel="1">
      <c r="F4241"/>
    </row>
    <row r="4242" spans="6:6" outlineLevel="1">
      <c r="F4242"/>
    </row>
    <row r="4243" spans="6:6" outlineLevel="1">
      <c r="F4243"/>
    </row>
    <row r="4244" spans="6:6" outlineLevel="1">
      <c r="F4244"/>
    </row>
    <row r="4245" spans="6:6" outlineLevel="1">
      <c r="F4245"/>
    </row>
    <row r="4246" spans="6:6" outlineLevel="1">
      <c r="F4246"/>
    </row>
    <row r="4247" spans="6:6" outlineLevel="1">
      <c r="F4247"/>
    </row>
    <row r="4248" spans="6:6" outlineLevel="1">
      <c r="F4248"/>
    </row>
    <row r="4249" spans="6:6" outlineLevel="1">
      <c r="F4249"/>
    </row>
    <row r="4250" spans="6:6" outlineLevel="1">
      <c r="F4250"/>
    </row>
    <row r="4251" spans="6:6" outlineLevel="1">
      <c r="F4251"/>
    </row>
    <row r="4252" spans="6:6" outlineLevel="1">
      <c r="F4252"/>
    </row>
    <row r="4253" spans="6:6" outlineLevel="1">
      <c r="F4253"/>
    </row>
    <row r="4254" spans="6:6" outlineLevel="1">
      <c r="F4254"/>
    </row>
    <row r="4255" spans="6:6" outlineLevel="1">
      <c r="F4255"/>
    </row>
    <row r="4256" spans="6:6" outlineLevel="1">
      <c r="F4256"/>
    </row>
    <row r="4257" spans="6:6" outlineLevel="1">
      <c r="F4257"/>
    </row>
    <row r="4258" spans="6:6" outlineLevel="1">
      <c r="F4258"/>
    </row>
    <row r="4259" spans="6:6" outlineLevel="1">
      <c r="F4259"/>
    </row>
    <row r="4260" spans="6:6" outlineLevel="1">
      <c r="F4260"/>
    </row>
    <row r="4261" spans="6:6" outlineLevel="1">
      <c r="F4261"/>
    </row>
    <row r="4262" spans="6:6" outlineLevel="1">
      <c r="F4262"/>
    </row>
    <row r="4263" spans="6:6" outlineLevel="1">
      <c r="F4263"/>
    </row>
    <row r="4264" spans="6:6" outlineLevel="1">
      <c r="F4264"/>
    </row>
    <row r="4265" spans="6:6" outlineLevel="1">
      <c r="F4265"/>
    </row>
    <row r="4266" spans="6:6" outlineLevel="1">
      <c r="F4266"/>
    </row>
    <row r="4267" spans="6:6" outlineLevel="1">
      <c r="F4267"/>
    </row>
    <row r="4268" spans="6:6" outlineLevel="1">
      <c r="F4268"/>
    </row>
    <row r="4269" spans="6:6" outlineLevel="1">
      <c r="F4269"/>
    </row>
    <row r="4270" spans="6:6" outlineLevel="1">
      <c r="F4270"/>
    </row>
    <row r="4271" spans="6:6" outlineLevel="1">
      <c r="F4271"/>
    </row>
    <row r="4272" spans="6:6" outlineLevel="1">
      <c r="F4272"/>
    </row>
    <row r="4273" spans="6:6" outlineLevel="1">
      <c r="F4273"/>
    </row>
    <row r="4274" spans="6:6" outlineLevel="1">
      <c r="F4274"/>
    </row>
    <row r="4275" spans="6:6" outlineLevel="1">
      <c r="F4275"/>
    </row>
    <row r="4276" spans="6:6" outlineLevel="1">
      <c r="F4276"/>
    </row>
    <row r="4277" spans="6:6" outlineLevel="1">
      <c r="F4277"/>
    </row>
    <row r="4278" spans="6:6" outlineLevel="1">
      <c r="F4278"/>
    </row>
    <row r="4279" spans="6:6" outlineLevel="1">
      <c r="F4279"/>
    </row>
    <row r="4280" spans="6:6" outlineLevel="1">
      <c r="F4280"/>
    </row>
    <row r="4281" spans="6:6" outlineLevel="1">
      <c r="F4281"/>
    </row>
    <row r="4282" spans="6:6" outlineLevel="1">
      <c r="F4282"/>
    </row>
    <row r="4283" spans="6:6" outlineLevel="1">
      <c r="F4283"/>
    </row>
    <row r="4284" spans="6:6" outlineLevel="1">
      <c r="F4284"/>
    </row>
    <row r="4285" spans="6:6" outlineLevel="1">
      <c r="F4285"/>
    </row>
    <row r="4286" spans="6:6" outlineLevel="1">
      <c r="F4286"/>
    </row>
    <row r="4287" spans="6:6" outlineLevel="1">
      <c r="F4287"/>
    </row>
    <row r="4288" spans="6:6" outlineLevel="1">
      <c r="F4288"/>
    </row>
    <row r="4289" spans="6:6" outlineLevel="1">
      <c r="F4289"/>
    </row>
    <row r="4290" spans="6:6" outlineLevel="1">
      <c r="F4290"/>
    </row>
    <row r="4291" spans="6:6" outlineLevel="1">
      <c r="F4291"/>
    </row>
    <row r="4292" spans="6:6" outlineLevel="1">
      <c r="F4292"/>
    </row>
    <row r="4293" spans="6:6">
      <c r="F4293"/>
    </row>
    <row r="4294" spans="6:6" outlineLevel="1">
      <c r="F4294"/>
    </row>
    <row r="4295" spans="6:6" outlineLevel="1">
      <c r="F4295"/>
    </row>
    <row r="4296" spans="6:6" outlineLevel="1">
      <c r="F4296"/>
    </row>
    <row r="4297" spans="6:6" outlineLevel="1">
      <c r="F4297"/>
    </row>
    <row r="4298" spans="6:6" outlineLevel="1">
      <c r="F4298"/>
    </row>
    <row r="4299" spans="6:6" outlineLevel="1">
      <c r="F4299"/>
    </row>
    <row r="4300" spans="6:6" outlineLevel="1">
      <c r="F4300"/>
    </row>
    <row r="4301" spans="6:6" outlineLevel="1">
      <c r="F4301"/>
    </row>
    <row r="4302" spans="6:6" outlineLevel="1">
      <c r="F4302"/>
    </row>
    <row r="4303" spans="6:6" outlineLevel="1">
      <c r="F4303"/>
    </row>
    <row r="4304" spans="6:6" outlineLevel="1">
      <c r="F4304"/>
    </row>
    <row r="4305" spans="6:6" outlineLevel="1">
      <c r="F4305"/>
    </row>
    <row r="4306" spans="6:6" outlineLevel="1">
      <c r="F4306"/>
    </row>
    <row r="4307" spans="6:6" outlineLevel="1">
      <c r="F4307"/>
    </row>
    <row r="4308" spans="6:6" outlineLevel="1">
      <c r="F4308"/>
    </row>
    <row r="4309" spans="6:6" outlineLevel="1">
      <c r="F4309"/>
    </row>
    <row r="4310" spans="6:6" outlineLevel="1">
      <c r="F4310"/>
    </row>
    <row r="4311" spans="6:6" outlineLevel="1">
      <c r="F4311"/>
    </row>
    <row r="4312" spans="6:6" outlineLevel="1">
      <c r="F4312"/>
    </row>
    <row r="4313" spans="6:6" outlineLevel="1">
      <c r="F4313"/>
    </row>
    <row r="4314" spans="6:6" outlineLevel="1">
      <c r="F4314"/>
    </row>
    <row r="4315" spans="6:6" outlineLevel="1">
      <c r="F4315"/>
    </row>
    <row r="4316" spans="6:6" outlineLevel="1">
      <c r="F4316"/>
    </row>
    <row r="4317" spans="6:6" outlineLevel="1">
      <c r="F4317"/>
    </row>
    <row r="4318" spans="6:6" outlineLevel="1">
      <c r="F4318"/>
    </row>
    <row r="4319" spans="6:6" outlineLevel="1">
      <c r="F4319"/>
    </row>
    <row r="4320" spans="6:6" outlineLevel="1">
      <c r="F4320"/>
    </row>
    <row r="4321" spans="6:6" outlineLevel="1">
      <c r="F4321"/>
    </row>
    <row r="4322" spans="6:6" outlineLevel="1">
      <c r="F4322"/>
    </row>
    <row r="4323" spans="6:6" outlineLevel="1">
      <c r="F4323"/>
    </row>
    <row r="4324" spans="6:6" outlineLevel="1">
      <c r="F4324"/>
    </row>
    <row r="4325" spans="6:6" outlineLevel="1">
      <c r="F4325"/>
    </row>
    <row r="4326" spans="6:6" outlineLevel="1">
      <c r="F4326"/>
    </row>
    <row r="4327" spans="6:6" outlineLevel="1">
      <c r="F4327"/>
    </row>
    <row r="4328" spans="6:6" outlineLevel="1">
      <c r="F4328"/>
    </row>
    <row r="4329" spans="6:6" outlineLevel="1">
      <c r="F4329"/>
    </row>
    <row r="4330" spans="6:6" outlineLevel="1">
      <c r="F4330"/>
    </row>
    <row r="4331" spans="6:6" outlineLevel="1">
      <c r="F4331"/>
    </row>
    <row r="4332" spans="6:6" outlineLevel="1">
      <c r="F4332"/>
    </row>
    <row r="4333" spans="6:6" outlineLevel="1">
      <c r="F4333"/>
    </row>
    <row r="4334" spans="6:6">
      <c r="F4334"/>
    </row>
    <row r="4335" spans="6:6" outlineLevel="1">
      <c r="F4335"/>
    </row>
    <row r="4336" spans="6:6" outlineLevel="1">
      <c r="F4336"/>
    </row>
    <row r="4337" spans="6:6" outlineLevel="1">
      <c r="F4337"/>
    </row>
    <row r="4338" spans="6:6" outlineLevel="1">
      <c r="F4338"/>
    </row>
    <row r="4339" spans="6:6" outlineLevel="1">
      <c r="F4339"/>
    </row>
    <row r="4340" spans="6:6" outlineLevel="1">
      <c r="F4340"/>
    </row>
    <row r="4341" spans="6:6" outlineLevel="1">
      <c r="F4341"/>
    </row>
    <row r="4342" spans="6:6" outlineLevel="1">
      <c r="F4342"/>
    </row>
    <row r="4343" spans="6:6" outlineLevel="1">
      <c r="F4343"/>
    </row>
    <row r="4344" spans="6:6" outlineLevel="1">
      <c r="F4344"/>
    </row>
    <row r="4345" spans="6:6" outlineLevel="1">
      <c r="F4345"/>
    </row>
    <row r="4346" spans="6:6" outlineLevel="1">
      <c r="F4346"/>
    </row>
    <row r="4347" spans="6:6" outlineLevel="1">
      <c r="F4347"/>
    </row>
    <row r="4348" spans="6:6" outlineLevel="1">
      <c r="F4348"/>
    </row>
    <row r="4349" spans="6:6" outlineLevel="1">
      <c r="F4349"/>
    </row>
    <row r="4350" spans="6:6" outlineLevel="1">
      <c r="F4350"/>
    </row>
    <row r="4351" spans="6:6" outlineLevel="1">
      <c r="F4351"/>
    </row>
    <row r="4352" spans="6:6" outlineLevel="1">
      <c r="F4352"/>
    </row>
    <row r="4353" spans="6:6" outlineLevel="1">
      <c r="F4353"/>
    </row>
    <row r="4354" spans="6:6" outlineLevel="1">
      <c r="F4354"/>
    </row>
    <row r="4355" spans="6:6" outlineLevel="1">
      <c r="F4355"/>
    </row>
    <row r="4356" spans="6:6" outlineLevel="1">
      <c r="F4356"/>
    </row>
    <row r="4357" spans="6:6">
      <c r="F4357"/>
    </row>
    <row r="4358" spans="6:6" outlineLevel="1">
      <c r="F4358"/>
    </row>
    <row r="4359" spans="6:6" outlineLevel="1">
      <c r="F4359"/>
    </row>
    <row r="4360" spans="6:6">
      <c r="F4360"/>
    </row>
    <row r="4361" spans="6:6" outlineLevel="1">
      <c r="F4361"/>
    </row>
    <row r="4362" spans="6:6" outlineLevel="1">
      <c r="F4362"/>
    </row>
    <row r="4363" spans="6:6" outlineLevel="1">
      <c r="F4363"/>
    </row>
    <row r="4364" spans="6:6" outlineLevel="1">
      <c r="F4364"/>
    </row>
    <row r="4365" spans="6:6" outlineLevel="1">
      <c r="F4365"/>
    </row>
    <row r="4366" spans="6:6" outlineLevel="1">
      <c r="F4366"/>
    </row>
    <row r="4367" spans="6:6" outlineLevel="1">
      <c r="F4367"/>
    </row>
    <row r="4368" spans="6:6" outlineLevel="1">
      <c r="F4368"/>
    </row>
    <row r="4369" spans="6:6" outlineLevel="1">
      <c r="F4369"/>
    </row>
    <row r="4370" spans="6:6" outlineLevel="1">
      <c r="F4370"/>
    </row>
    <row r="4371" spans="6:6" outlineLevel="1">
      <c r="F4371"/>
    </row>
    <row r="4372" spans="6:6" outlineLevel="1">
      <c r="F4372"/>
    </row>
    <row r="4373" spans="6:6" outlineLevel="1">
      <c r="F4373"/>
    </row>
    <row r="4374" spans="6:6" outlineLevel="1">
      <c r="F4374"/>
    </row>
    <row r="4375" spans="6:6">
      <c r="F4375"/>
    </row>
    <row r="4376" spans="6:6" outlineLevel="1">
      <c r="F4376"/>
    </row>
    <row r="4377" spans="6:6" outlineLevel="1">
      <c r="F4377"/>
    </row>
    <row r="4378" spans="6:6" outlineLevel="1">
      <c r="F4378"/>
    </row>
    <row r="4379" spans="6:6">
      <c r="F4379"/>
    </row>
    <row r="4380" spans="6:6" outlineLevel="1">
      <c r="F4380"/>
    </row>
    <row r="4381" spans="6:6" outlineLevel="1">
      <c r="F4381"/>
    </row>
    <row r="4382" spans="6:6" outlineLevel="1">
      <c r="F4382"/>
    </row>
    <row r="4383" spans="6:6" outlineLevel="1">
      <c r="F4383"/>
    </row>
    <row r="4384" spans="6:6" outlineLevel="1">
      <c r="F4384"/>
    </row>
    <row r="4385" spans="6:6" outlineLevel="1">
      <c r="F4385"/>
    </row>
    <row r="4386" spans="6:6" outlineLevel="1">
      <c r="F4386"/>
    </row>
    <row r="4387" spans="6:6">
      <c r="F4387"/>
    </row>
    <row r="4388" spans="6:6" outlineLevel="1">
      <c r="F4388"/>
    </row>
    <row r="4389" spans="6:6" outlineLevel="1">
      <c r="F4389"/>
    </row>
    <row r="4390" spans="6:6" outlineLevel="1">
      <c r="F4390"/>
    </row>
    <row r="4391" spans="6:6" outlineLevel="1">
      <c r="F4391"/>
    </row>
    <row r="4392" spans="6:6" outlineLevel="1">
      <c r="F4392"/>
    </row>
    <row r="4393" spans="6:6" outlineLevel="1">
      <c r="F4393"/>
    </row>
    <row r="4394" spans="6:6">
      <c r="F4394"/>
    </row>
    <row r="4395" spans="6:6" outlineLevel="1">
      <c r="F4395"/>
    </row>
    <row r="4396" spans="6:6" outlineLevel="1">
      <c r="F4396"/>
    </row>
    <row r="4397" spans="6:6" outlineLevel="1">
      <c r="F4397"/>
    </row>
    <row r="4398" spans="6:6" outlineLevel="1">
      <c r="F4398"/>
    </row>
    <row r="4399" spans="6:6" outlineLevel="1">
      <c r="F4399"/>
    </row>
    <row r="4400" spans="6:6" outlineLevel="1">
      <c r="F4400"/>
    </row>
    <row r="4401" spans="6:6" outlineLevel="1">
      <c r="F4401"/>
    </row>
    <row r="4402" spans="6:6" outlineLevel="1">
      <c r="F4402"/>
    </row>
    <row r="4403" spans="6:6" outlineLevel="1">
      <c r="F4403"/>
    </row>
    <row r="4404" spans="6:6" outlineLevel="1">
      <c r="F4404"/>
    </row>
    <row r="4405" spans="6:6" outlineLevel="1">
      <c r="F4405"/>
    </row>
    <row r="4406" spans="6:6">
      <c r="F4406"/>
    </row>
    <row r="4407" spans="6:6" outlineLevel="1">
      <c r="F4407"/>
    </row>
    <row r="4408" spans="6:6">
      <c r="F4408"/>
    </row>
    <row r="4409" spans="6:6" outlineLevel="1">
      <c r="F4409"/>
    </row>
    <row r="4410" spans="6:6" outlineLevel="1">
      <c r="F4410"/>
    </row>
    <row r="4411" spans="6:6" outlineLevel="1">
      <c r="F4411"/>
    </row>
    <row r="4412" spans="6:6" outlineLevel="1">
      <c r="F4412"/>
    </row>
    <row r="4413" spans="6:6" outlineLevel="1">
      <c r="F4413"/>
    </row>
    <row r="4414" spans="6:6" outlineLevel="1">
      <c r="F4414"/>
    </row>
    <row r="4415" spans="6:6" outlineLevel="1">
      <c r="F4415"/>
    </row>
    <row r="4416" spans="6:6" outlineLevel="1">
      <c r="F4416"/>
    </row>
    <row r="4417" spans="6:6" outlineLevel="1">
      <c r="F4417"/>
    </row>
    <row r="4418" spans="6:6" outlineLevel="1">
      <c r="F4418"/>
    </row>
    <row r="4419" spans="6:6" outlineLevel="1">
      <c r="F4419"/>
    </row>
    <row r="4420" spans="6:6" outlineLevel="1">
      <c r="F4420"/>
    </row>
    <row r="4421" spans="6:6" outlineLevel="1">
      <c r="F4421"/>
    </row>
    <row r="4422" spans="6:6" outlineLevel="1">
      <c r="F4422"/>
    </row>
    <row r="4423" spans="6:6" outlineLevel="1">
      <c r="F4423"/>
    </row>
    <row r="4424" spans="6:6" outlineLevel="1">
      <c r="F4424"/>
    </row>
    <row r="4425" spans="6:6" outlineLevel="1">
      <c r="F4425"/>
    </row>
    <row r="4426" spans="6:6" outlineLevel="1">
      <c r="F4426"/>
    </row>
    <row r="4427" spans="6:6" outlineLevel="1">
      <c r="F4427"/>
    </row>
    <row r="4428" spans="6:6" outlineLevel="1">
      <c r="F4428"/>
    </row>
    <row r="4429" spans="6:6" outlineLevel="1">
      <c r="F4429"/>
    </row>
    <row r="4430" spans="6:6" outlineLevel="1">
      <c r="F4430"/>
    </row>
    <row r="4431" spans="6:6" outlineLevel="1">
      <c r="F4431"/>
    </row>
    <row r="4432" spans="6:6" outlineLevel="1">
      <c r="F4432"/>
    </row>
    <row r="4433" spans="6:6" outlineLevel="1">
      <c r="F4433"/>
    </row>
    <row r="4434" spans="6:6" outlineLevel="1">
      <c r="F4434"/>
    </row>
    <row r="4435" spans="6:6" outlineLevel="1">
      <c r="F4435"/>
    </row>
    <row r="4436" spans="6:6" outlineLevel="1">
      <c r="F4436"/>
    </row>
    <row r="4437" spans="6:6" outlineLevel="1">
      <c r="F4437"/>
    </row>
    <row r="4438" spans="6:6" outlineLevel="1">
      <c r="F4438"/>
    </row>
    <row r="4439" spans="6:6" outlineLevel="1">
      <c r="F4439"/>
    </row>
    <row r="4440" spans="6:6" outlineLevel="1">
      <c r="F4440"/>
    </row>
    <row r="4441" spans="6:6" outlineLevel="1">
      <c r="F4441"/>
    </row>
    <row r="4442" spans="6:6" outlineLevel="1">
      <c r="F4442"/>
    </row>
    <row r="4443" spans="6:6" outlineLevel="1">
      <c r="F4443"/>
    </row>
    <row r="4444" spans="6:6" outlineLevel="1">
      <c r="F4444"/>
    </row>
    <row r="4445" spans="6:6" outlineLevel="1">
      <c r="F4445"/>
    </row>
    <row r="4446" spans="6:6" outlineLevel="1">
      <c r="F4446"/>
    </row>
    <row r="4447" spans="6:6" outlineLevel="1">
      <c r="F4447"/>
    </row>
    <row r="4448" spans="6:6" outlineLevel="1">
      <c r="F4448"/>
    </row>
    <row r="4449" spans="6:6" outlineLevel="1">
      <c r="F4449"/>
    </row>
    <row r="4450" spans="6:6" outlineLevel="1">
      <c r="F4450"/>
    </row>
    <row r="4451" spans="6:6" outlineLevel="1">
      <c r="F4451"/>
    </row>
    <row r="4452" spans="6:6" outlineLevel="1">
      <c r="F4452"/>
    </row>
    <row r="4453" spans="6:6" outlineLevel="1">
      <c r="F4453"/>
    </row>
    <row r="4454" spans="6:6" outlineLevel="1">
      <c r="F4454"/>
    </row>
    <row r="4455" spans="6:6" outlineLevel="1">
      <c r="F4455"/>
    </row>
    <row r="4456" spans="6:6">
      <c r="F4456"/>
    </row>
    <row r="4457" spans="6:6" outlineLevel="1">
      <c r="F4457"/>
    </row>
    <row r="4458" spans="6:6" outlineLevel="1">
      <c r="F4458"/>
    </row>
    <row r="4459" spans="6:6" outlineLevel="1">
      <c r="F4459"/>
    </row>
    <row r="4460" spans="6:6" outlineLevel="1">
      <c r="F4460"/>
    </row>
    <row r="4461" spans="6:6" outlineLevel="1">
      <c r="F4461"/>
    </row>
    <row r="4462" spans="6:6" outlineLevel="1">
      <c r="F4462"/>
    </row>
    <row r="4463" spans="6:6" outlineLevel="1">
      <c r="F4463"/>
    </row>
    <row r="4464" spans="6:6" outlineLevel="1">
      <c r="F4464"/>
    </row>
    <row r="4465" spans="6:6" outlineLevel="1">
      <c r="F4465"/>
    </row>
    <row r="4466" spans="6:6">
      <c r="F4466"/>
    </row>
    <row r="4467" spans="6:6" outlineLevel="1">
      <c r="F4467"/>
    </row>
    <row r="4468" spans="6:6" outlineLevel="1">
      <c r="F4468"/>
    </row>
    <row r="4469" spans="6:6" outlineLevel="1">
      <c r="F4469"/>
    </row>
    <row r="4470" spans="6:6">
      <c r="F4470"/>
    </row>
    <row r="4471" spans="6:6" outlineLevel="1">
      <c r="F4471"/>
    </row>
    <row r="4472" spans="6:6" outlineLevel="1">
      <c r="F4472"/>
    </row>
    <row r="4473" spans="6:6">
      <c r="F4473"/>
    </row>
    <row r="4474" spans="6:6" outlineLevel="1">
      <c r="F4474"/>
    </row>
    <row r="4475" spans="6:6">
      <c r="F4475"/>
    </row>
    <row r="4476" spans="6:6" outlineLevel="1">
      <c r="F4476"/>
    </row>
    <row r="4477" spans="6:6" outlineLevel="1">
      <c r="F4477"/>
    </row>
    <row r="4478" spans="6:6" outlineLevel="1">
      <c r="F4478"/>
    </row>
    <row r="4479" spans="6:6" outlineLevel="1">
      <c r="F4479"/>
    </row>
    <row r="4480" spans="6:6" outlineLevel="1">
      <c r="F4480"/>
    </row>
    <row r="4481" spans="6:6">
      <c r="F4481"/>
    </row>
    <row r="4482" spans="6:6" outlineLevel="1">
      <c r="F4482"/>
    </row>
    <row r="4483" spans="6:6" outlineLevel="1">
      <c r="F4483"/>
    </row>
    <row r="4484" spans="6:6">
      <c r="F4484"/>
    </row>
    <row r="4485" spans="6:6" outlineLevel="1">
      <c r="F4485"/>
    </row>
    <row r="4486" spans="6:6" outlineLevel="1">
      <c r="F4486"/>
    </row>
    <row r="4487" spans="6:6">
      <c r="F4487"/>
    </row>
    <row r="4488" spans="6:6" outlineLevel="1">
      <c r="F4488"/>
    </row>
    <row r="4489" spans="6:6" outlineLevel="1">
      <c r="F4489"/>
    </row>
    <row r="4490" spans="6:6" outlineLevel="1">
      <c r="F4490"/>
    </row>
    <row r="4491" spans="6:6" outlineLevel="1">
      <c r="F4491"/>
    </row>
    <row r="4492" spans="6:6" outlineLevel="1">
      <c r="F4492"/>
    </row>
    <row r="4493" spans="6:6" outlineLevel="1">
      <c r="F4493"/>
    </row>
    <row r="4494" spans="6:6">
      <c r="F4494"/>
    </row>
    <row r="4495" spans="6:6" outlineLevel="1">
      <c r="F4495"/>
    </row>
    <row r="4496" spans="6:6" outlineLevel="1">
      <c r="F4496"/>
    </row>
    <row r="4497" spans="6:6" outlineLevel="1">
      <c r="F4497"/>
    </row>
    <row r="4498" spans="6:6" outlineLevel="1">
      <c r="F4498"/>
    </row>
    <row r="4499" spans="6:6" outlineLevel="1">
      <c r="F4499"/>
    </row>
    <row r="4500" spans="6:6" outlineLevel="1">
      <c r="F4500"/>
    </row>
    <row r="4501" spans="6:6" outlineLevel="1">
      <c r="F4501"/>
    </row>
    <row r="4502" spans="6:6" outlineLevel="1">
      <c r="F4502"/>
    </row>
    <row r="4503" spans="6:6" outlineLevel="1">
      <c r="F4503"/>
    </row>
    <row r="4504" spans="6:6" outlineLevel="1">
      <c r="F4504"/>
    </row>
    <row r="4505" spans="6:6" outlineLevel="1">
      <c r="F4505"/>
    </row>
    <row r="4506" spans="6:6" outlineLevel="1">
      <c r="F4506"/>
    </row>
    <row r="4507" spans="6:6" outlineLevel="1">
      <c r="F4507"/>
    </row>
    <row r="4508" spans="6:6" outlineLevel="1">
      <c r="F4508"/>
    </row>
    <row r="4509" spans="6:6" outlineLevel="1">
      <c r="F4509"/>
    </row>
    <row r="4510" spans="6:6" outlineLevel="1">
      <c r="F4510"/>
    </row>
    <row r="4511" spans="6:6" outlineLevel="1">
      <c r="F4511"/>
    </row>
    <row r="4512" spans="6:6" outlineLevel="1">
      <c r="F4512"/>
    </row>
    <row r="4513" spans="6:6" outlineLevel="1">
      <c r="F4513"/>
    </row>
    <row r="4514" spans="6:6" outlineLevel="1">
      <c r="F4514"/>
    </row>
    <row r="4515" spans="6:6" outlineLevel="1">
      <c r="F4515"/>
    </row>
    <row r="4516" spans="6:6" outlineLevel="1">
      <c r="F4516"/>
    </row>
    <row r="4517" spans="6:6" outlineLevel="1">
      <c r="F4517"/>
    </row>
    <row r="4518" spans="6:6" outlineLevel="1">
      <c r="F4518"/>
    </row>
    <row r="4519" spans="6:6" outlineLevel="1">
      <c r="F4519"/>
    </row>
    <row r="4520" spans="6:6" outlineLevel="1">
      <c r="F4520"/>
    </row>
    <row r="4521" spans="6:6" outlineLevel="1">
      <c r="F4521"/>
    </row>
    <row r="4522" spans="6:6" outlineLevel="1">
      <c r="F4522"/>
    </row>
    <row r="4523" spans="6:6" outlineLevel="1">
      <c r="F4523"/>
    </row>
    <row r="4524" spans="6:6" outlineLevel="1">
      <c r="F4524"/>
    </row>
    <row r="4525" spans="6:6" outlineLevel="1">
      <c r="F4525"/>
    </row>
    <row r="4526" spans="6:6" outlineLevel="1">
      <c r="F4526"/>
    </row>
    <row r="4527" spans="6:6" outlineLevel="1">
      <c r="F4527"/>
    </row>
    <row r="4528" spans="6:6" outlineLevel="1">
      <c r="F4528"/>
    </row>
    <row r="4529" spans="6:6" outlineLevel="1">
      <c r="F4529"/>
    </row>
    <row r="4530" spans="6:6" outlineLevel="1">
      <c r="F4530"/>
    </row>
    <row r="4531" spans="6:6" outlineLevel="1">
      <c r="F4531"/>
    </row>
    <row r="4532" spans="6:6" outlineLevel="1">
      <c r="F4532"/>
    </row>
    <row r="4533" spans="6:6">
      <c r="F4533"/>
    </row>
    <row r="4534" spans="6:6">
      <c r="F4534"/>
    </row>
    <row r="4535" spans="6:6">
      <c r="F4535"/>
    </row>
    <row r="4536" spans="6:6">
      <c r="F4536"/>
    </row>
    <row r="4537" spans="6:6">
      <c r="F4537"/>
    </row>
    <row r="4538" spans="6:6">
      <c r="F4538"/>
    </row>
    <row r="4539" spans="6:6">
      <c r="F4539"/>
    </row>
    <row r="4540" spans="6:6">
      <c r="F4540"/>
    </row>
    <row r="4541" spans="6:6">
      <c r="F4541"/>
    </row>
    <row r="4542" spans="6:6">
      <c r="F4542"/>
    </row>
    <row r="4543" spans="6:6">
      <c r="F4543"/>
    </row>
    <row r="4544" spans="6:6">
      <c r="F4544"/>
    </row>
    <row r="4545" spans="6:6">
      <c r="F4545"/>
    </row>
    <row r="4546" spans="6:6">
      <c r="F4546"/>
    </row>
    <row r="4547" spans="6:6">
      <c r="F4547"/>
    </row>
    <row r="4548" spans="6:6">
      <c r="F4548"/>
    </row>
    <row r="4549" spans="6:6">
      <c r="F4549"/>
    </row>
    <row r="4550" spans="6:6">
      <c r="F4550"/>
    </row>
    <row r="4551" spans="6:6">
      <c r="F4551"/>
    </row>
    <row r="4552" spans="6:6">
      <c r="F4552"/>
    </row>
    <row r="4553" spans="6:6">
      <c r="F4553"/>
    </row>
    <row r="4554" spans="6:6">
      <c r="F4554"/>
    </row>
    <row r="4555" spans="6:6">
      <c r="F4555"/>
    </row>
    <row r="4556" spans="6:6">
      <c r="F4556"/>
    </row>
    <row r="4557" spans="6:6">
      <c r="F4557"/>
    </row>
    <row r="4558" spans="6:6">
      <c r="F4558"/>
    </row>
    <row r="4559" spans="6:6">
      <c r="F4559"/>
    </row>
    <row r="4560" spans="6:6">
      <c r="F4560"/>
    </row>
    <row r="4561" spans="6:6">
      <c r="F4561"/>
    </row>
    <row r="4562" spans="6:6">
      <c r="F4562"/>
    </row>
    <row r="4563" spans="6:6">
      <c r="F4563"/>
    </row>
    <row r="4564" spans="6:6">
      <c r="F4564"/>
    </row>
    <row r="4565" spans="6:6">
      <c r="F4565"/>
    </row>
    <row r="4566" spans="6:6">
      <c r="F4566"/>
    </row>
    <row r="4567" spans="6:6">
      <c r="F4567"/>
    </row>
    <row r="4568" spans="6:6">
      <c r="F4568"/>
    </row>
    <row r="4569" spans="6:6">
      <c r="F4569"/>
    </row>
    <row r="4570" spans="6:6">
      <c r="F4570"/>
    </row>
    <row r="4571" spans="6:6">
      <c r="F4571"/>
    </row>
    <row r="4572" spans="6:6">
      <c r="F4572"/>
    </row>
    <row r="4573" spans="6:6">
      <c r="F4573"/>
    </row>
    <row r="4574" spans="6:6">
      <c r="F4574"/>
    </row>
    <row r="4575" spans="6:6">
      <c r="F4575"/>
    </row>
    <row r="4576" spans="6:6">
      <c r="F4576"/>
    </row>
    <row r="4577" spans="6:6">
      <c r="F4577"/>
    </row>
    <row r="4578" spans="6:6">
      <c r="F4578"/>
    </row>
    <row r="4579" spans="6:6">
      <c r="F4579"/>
    </row>
    <row r="4580" spans="6:6">
      <c r="F4580"/>
    </row>
    <row r="4581" spans="6:6">
      <c r="F4581"/>
    </row>
    <row r="4582" spans="6:6">
      <c r="F4582"/>
    </row>
    <row r="4583" spans="6:6">
      <c r="F4583"/>
    </row>
    <row r="4584" spans="6:6">
      <c r="F4584"/>
    </row>
    <row r="4585" spans="6:6">
      <c r="F4585"/>
    </row>
    <row r="4586" spans="6:6">
      <c r="F4586"/>
    </row>
    <row r="4587" spans="6:6">
      <c r="F4587"/>
    </row>
    <row r="4588" spans="6:6">
      <c r="F4588"/>
    </row>
    <row r="4589" spans="6:6">
      <c r="F4589"/>
    </row>
    <row r="4590" spans="6:6">
      <c r="F4590"/>
    </row>
    <row r="4591" spans="6:6">
      <c r="F4591"/>
    </row>
    <row r="4592" spans="6:6">
      <c r="F4592"/>
    </row>
    <row r="4593" spans="6:6">
      <c r="F4593"/>
    </row>
    <row r="4594" spans="6:6">
      <c r="F4594"/>
    </row>
    <row r="4595" spans="6:6">
      <c r="F4595"/>
    </row>
    <row r="4596" spans="6:6">
      <c r="F4596"/>
    </row>
    <row r="4597" spans="6:6">
      <c r="F4597"/>
    </row>
    <row r="4598" spans="6:6">
      <c r="F4598"/>
    </row>
    <row r="4599" spans="6:6">
      <c r="F4599"/>
    </row>
    <row r="4600" spans="6:6">
      <c r="F4600"/>
    </row>
    <row r="4601" spans="6:6">
      <c r="F4601"/>
    </row>
    <row r="4602" spans="6:6">
      <c r="F4602"/>
    </row>
    <row r="4603" spans="6:6">
      <c r="F4603"/>
    </row>
    <row r="4604" spans="6:6">
      <c r="F4604"/>
    </row>
    <row r="4605" spans="6:6">
      <c r="F4605"/>
    </row>
    <row r="4606" spans="6:6">
      <c r="F4606"/>
    </row>
    <row r="4607" spans="6:6">
      <c r="F4607"/>
    </row>
    <row r="4608" spans="6:6">
      <c r="F4608"/>
    </row>
    <row r="4609" spans="6:6">
      <c r="F4609"/>
    </row>
    <row r="4610" spans="6:6">
      <c r="F4610"/>
    </row>
    <row r="4611" spans="6:6">
      <c r="F4611"/>
    </row>
    <row r="4612" spans="6:6">
      <c r="F4612"/>
    </row>
    <row r="4613" spans="6:6">
      <c r="F4613"/>
    </row>
    <row r="4614" spans="6:6">
      <c r="F4614"/>
    </row>
    <row r="4615" spans="6:6">
      <c r="F4615"/>
    </row>
    <row r="4616" spans="6:6">
      <c r="F4616"/>
    </row>
    <row r="4617" spans="6:6">
      <c r="F4617"/>
    </row>
    <row r="4618" spans="6:6">
      <c r="F4618"/>
    </row>
    <row r="4619" spans="6:6">
      <c r="F4619"/>
    </row>
    <row r="4620" spans="6:6">
      <c r="F4620"/>
    </row>
    <row r="4621" spans="6:6">
      <c r="F4621"/>
    </row>
    <row r="4622" spans="6:6">
      <c r="F4622"/>
    </row>
    <row r="4623" spans="6:6">
      <c r="F4623"/>
    </row>
    <row r="4624" spans="6:6">
      <c r="F4624"/>
    </row>
    <row r="4625" spans="6:6">
      <c r="F4625"/>
    </row>
    <row r="4626" spans="6:6">
      <c r="F4626"/>
    </row>
    <row r="4627" spans="6:6">
      <c r="F4627"/>
    </row>
    <row r="4628" spans="6:6">
      <c r="F4628"/>
    </row>
    <row r="4629" spans="6:6">
      <c r="F4629"/>
    </row>
    <row r="4630" spans="6:6">
      <c r="F4630"/>
    </row>
    <row r="4631" spans="6:6">
      <c r="F4631"/>
    </row>
    <row r="4632" spans="6:6">
      <c r="F4632"/>
    </row>
    <row r="4633" spans="6:6" outlineLevel="1">
      <c r="F4633"/>
    </row>
    <row r="4634" spans="6:6" outlineLevel="1">
      <c r="F4634"/>
    </row>
    <row r="4635" spans="6:6" outlineLevel="1">
      <c r="F4635"/>
    </row>
    <row r="4636" spans="6:6" outlineLevel="1">
      <c r="F4636"/>
    </row>
    <row r="4637" spans="6:6" outlineLevel="1">
      <c r="F4637"/>
    </row>
    <row r="4638" spans="6:6" outlineLevel="1">
      <c r="F4638"/>
    </row>
    <row r="4639" spans="6:6" outlineLevel="1">
      <c r="F4639"/>
    </row>
    <row r="4640" spans="6:6" outlineLevel="1">
      <c r="F4640"/>
    </row>
    <row r="4641" spans="6:6" outlineLevel="1">
      <c r="F4641"/>
    </row>
    <row r="4642" spans="6:6" outlineLevel="1">
      <c r="F4642"/>
    </row>
    <row r="4643" spans="6:6" outlineLevel="1">
      <c r="F4643"/>
    </row>
    <row r="4644" spans="6:6" outlineLevel="1">
      <c r="F4644"/>
    </row>
    <row r="4645" spans="6:6" outlineLevel="1">
      <c r="F4645"/>
    </row>
    <row r="4646" spans="6:6" outlineLevel="1">
      <c r="F4646"/>
    </row>
    <row r="4647" spans="6:6">
      <c r="F4647"/>
    </row>
    <row r="4648" spans="6:6" outlineLevel="1">
      <c r="F4648"/>
    </row>
    <row r="4649" spans="6:6" outlineLevel="1">
      <c r="F4649"/>
    </row>
    <row r="4650" spans="6:6" outlineLevel="1">
      <c r="F4650"/>
    </row>
    <row r="4651" spans="6:6" outlineLevel="1">
      <c r="F4651"/>
    </row>
    <row r="4652" spans="6:6" outlineLevel="1">
      <c r="F4652"/>
    </row>
    <row r="4653" spans="6:6">
      <c r="F4653"/>
    </row>
    <row r="4654" spans="6:6" outlineLevel="1">
      <c r="F4654"/>
    </row>
    <row r="4655" spans="6:6" outlineLevel="1">
      <c r="F4655"/>
    </row>
    <row r="4656" spans="6:6" outlineLevel="1">
      <c r="F4656"/>
    </row>
    <row r="4657" spans="6:6" outlineLevel="1">
      <c r="F4657"/>
    </row>
    <row r="4658" spans="6:6" outlineLevel="1">
      <c r="F4658"/>
    </row>
    <row r="4659" spans="6:6" outlineLevel="1">
      <c r="F4659"/>
    </row>
    <row r="4660" spans="6:6" outlineLevel="1">
      <c r="F4660"/>
    </row>
    <row r="4661" spans="6:6" outlineLevel="1">
      <c r="F4661"/>
    </row>
    <row r="4662" spans="6:6" outlineLevel="1">
      <c r="F4662"/>
    </row>
    <row r="4663" spans="6:6" outlineLevel="1">
      <c r="F4663"/>
    </row>
    <row r="4664" spans="6:6" outlineLevel="1">
      <c r="F4664"/>
    </row>
    <row r="4665" spans="6:6" outlineLevel="1">
      <c r="F4665"/>
    </row>
    <row r="4666" spans="6:6" outlineLevel="1">
      <c r="F4666"/>
    </row>
    <row r="4667" spans="6:6" outlineLevel="1">
      <c r="F4667"/>
    </row>
    <row r="4668" spans="6:6" outlineLevel="1">
      <c r="F4668"/>
    </row>
    <row r="4669" spans="6:6" outlineLevel="1">
      <c r="F4669"/>
    </row>
    <row r="4670" spans="6:6" outlineLevel="1">
      <c r="F4670"/>
    </row>
    <row r="4671" spans="6:6" outlineLevel="1">
      <c r="F4671"/>
    </row>
    <row r="4672" spans="6:6" outlineLevel="1">
      <c r="F4672"/>
    </row>
    <row r="4673" spans="6:6" outlineLevel="1">
      <c r="F4673"/>
    </row>
    <row r="4674" spans="6:6" outlineLevel="1">
      <c r="F4674"/>
    </row>
    <row r="4675" spans="6:6" outlineLevel="1">
      <c r="F4675"/>
    </row>
    <row r="4676" spans="6:6">
      <c r="F4676"/>
    </row>
    <row r="4677" spans="6:6" outlineLevel="1">
      <c r="F4677"/>
    </row>
    <row r="4678" spans="6:6" outlineLevel="1">
      <c r="F4678"/>
    </row>
    <row r="4679" spans="6:6" outlineLevel="1">
      <c r="F4679"/>
    </row>
    <row r="4680" spans="6:6" outlineLevel="1">
      <c r="F4680"/>
    </row>
    <row r="4681" spans="6:6" outlineLevel="1">
      <c r="F4681"/>
    </row>
    <row r="4682" spans="6:6" outlineLevel="1">
      <c r="F4682"/>
    </row>
    <row r="4683" spans="6:6" outlineLevel="1">
      <c r="F4683"/>
    </row>
    <row r="4684" spans="6:6" outlineLevel="1">
      <c r="F4684"/>
    </row>
    <row r="4685" spans="6:6" outlineLevel="1">
      <c r="F4685"/>
    </row>
    <row r="4686" spans="6:6" outlineLevel="1">
      <c r="F4686"/>
    </row>
    <row r="4687" spans="6:6" outlineLevel="1">
      <c r="F4687"/>
    </row>
    <row r="4688" spans="6:6" outlineLevel="1">
      <c r="F4688"/>
    </row>
    <row r="4689" spans="6:6" outlineLevel="1">
      <c r="F4689"/>
    </row>
    <row r="4690" spans="6:6" outlineLevel="1">
      <c r="F4690"/>
    </row>
    <row r="4691" spans="6:6" outlineLevel="1">
      <c r="F4691"/>
    </row>
    <row r="4692" spans="6:6" outlineLevel="1">
      <c r="F4692"/>
    </row>
    <row r="4693" spans="6:6" outlineLevel="1">
      <c r="F4693"/>
    </row>
    <row r="4694" spans="6:6" outlineLevel="1">
      <c r="F4694"/>
    </row>
    <row r="4695" spans="6:6" outlineLevel="1">
      <c r="F4695"/>
    </row>
    <row r="4696" spans="6:6" outlineLevel="1">
      <c r="F4696"/>
    </row>
    <row r="4697" spans="6:6" outlineLevel="1">
      <c r="F4697"/>
    </row>
    <row r="4698" spans="6:6" outlineLevel="1">
      <c r="F4698"/>
    </row>
    <row r="4699" spans="6:6" outlineLevel="1">
      <c r="F4699"/>
    </row>
    <row r="4700" spans="6:6" outlineLevel="1">
      <c r="F4700"/>
    </row>
    <row r="4701" spans="6:6" outlineLevel="1">
      <c r="F4701"/>
    </row>
    <row r="4702" spans="6:6" outlineLevel="1">
      <c r="F4702"/>
    </row>
    <row r="4703" spans="6:6" outlineLevel="1">
      <c r="F4703"/>
    </row>
    <row r="4704" spans="6:6" outlineLevel="1">
      <c r="F4704"/>
    </row>
    <row r="4705" spans="6:6" outlineLevel="1">
      <c r="F4705"/>
    </row>
    <row r="4706" spans="6:6" outlineLevel="1">
      <c r="F4706"/>
    </row>
    <row r="4707" spans="6:6" outlineLevel="1">
      <c r="F4707"/>
    </row>
    <row r="4708" spans="6:6" outlineLevel="1">
      <c r="F4708"/>
    </row>
    <row r="4709" spans="6:6" outlineLevel="1">
      <c r="F4709"/>
    </row>
    <row r="4710" spans="6:6" outlineLevel="1">
      <c r="F4710"/>
    </row>
    <row r="4711" spans="6:6" outlineLevel="1">
      <c r="F4711"/>
    </row>
    <row r="4712" spans="6:6" outlineLevel="1">
      <c r="F4712"/>
    </row>
    <row r="4713" spans="6:6" outlineLevel="1">
      <c r="F4713"/>
    </row>
    <row r="4714" spans="6:6" outlineLevel="1">
      <c r="F4714"/>
    </row>
    <row r="4715" spans="6:6" outlineLevel="1">
      <c r="F4715"/>
    </row>
    <row r="4716" spans="6:6" outlineLevel="1">
      <c r="F4716"/>
    </row>
    <row r="4717" spans="6:6" outlineLevel="1">
      <c r="F4717"/>
    </row>
    <row r="4718" spans="6:6" outlineLevel="1">
      <c r="F4718"/>
    </row>
    <row r="4719" spans="6:6" outlineLevel="1">
      <c r="F4719"/>
    </row>
    <row r="4720" spans="6:6" outlineLevel="1">
      <c r="F4720"/>
    </row>
    <row r="4721" spans="6:6" outlineLevel="1">
      <c r="F4721"/>
    </row>
    <row r="4722" spans="6:6" outlineLevel="1">
      <c r="F4722"/>
    </row>
    <row r="4723" spans="6:6" outlineLevel="1">
      <c r="F4723"/>
    </row>
    <row r="4724" spans="6:6" outlineLevel="1">
      <c r="F4724"/>
    </row>
    <row r="4725" spans="6:6" outlineLevel="1">
      <c r="F4725"/>
    </row>
    <row r="4726" spans="6:6" outlineLevel="1">
      <c r="F4726"/>
    </row>
    <row r="4727" spans="6:6" outlineLevel="1">
      <c r="F4727"/>
    </row>
    <row r="4728" spans="6:6" outlineLevel="1">
      <c r="F4728"/>
    </row>
    <row r="4729" spans="6:6" outlineLevel="1">
      <c r="F4729"/>
    </row>
    <row r="4730" spans="6:6" outlineLevel="1">
      <c r="F4730"/>
    </row>
    <row r="4731" spans="6:6" outlineLevel="1">
      <c r="F4731"/>
    </row>
    <row r="4732" spans="6:6" outlineLevel="1">
      <c r="F4732"/>
    </row>
    <row r="4733" spans="6:6" outlineLevel="1">
      <c r="F4733"/>
    </row>
    <row r="4734" spans="6:6" outlineLevel="1">
      <c r="F4734"/>
    </row>
    <row r="4735" spans="6:6" outlineLevel="1">
      <c r="F4735"/>
    </row>
    <row r="4736" spans="6:6" outlineLevel="1">
      <c r="F4736"/>
    </row>
    <row r="4737" spans="6:6" outlineLevel="1">
      <c r="F4737"/>
    </row>
    <row r="4738" spans="6:6" outlineLevel="1">
      <c r="F4738"/>
    </row>
    <row r="4739" spans="6:6" outlineLevel="1">
      <c r="F4739"/>
    </row>
    <row r="4740" spans="6:6" outlineLevel="1">
      <c r="F4740"/>
    </row>
    <row r="4741" spans="6:6" outlineLevel="1">
      <c r="F4741"/>
    </row>
    <row r="4742" spans="6:6" outlineLevel="1">
      <c r="F4742"/>
    </row>
    <row r="4743" spans="6:6" outlineLevel="1">
      <c r="F4743"/>
    </row>
    <row r="4744" spans="6:6" outlineLevel="1">
      <c r="F4744"/>
    </row>
    <row r="4745" spans="6:6" outlineLevel="1">
      <c r="F4745"/>
    </row>
    <row r="4746" spans="6:6" outlineLevel="1">
      <c r="F4746"/>
    </row>
    <row r="4747" spans="6:6" outlineLevel="1">
      <c r="F4747"/>
    </row>
    <row r="4748" spans="6:6" outlineLevel="1">
      <c r="F4748"/>
    </row>
    <row r="4749" spans="6:6" outlineLevel="1">
      <c r="F4749"/>
    </row>
    <row r="4750" spans="6:6" outlineLevel="1">
      <c r="F4750"/>
    </row>
    <row r="4751" spans="6:6" outlineLevel="1">
      <c r="F4751"/>
    </row>
    <row r="4752" spans="6:6" outlineLevel="1">
      <c r="F4752"/>
    </row>
    <row r="4753" spans="6:6" outlineLevel="1">
      <c r="F4753"/>
    </row>
    <row r="4754" spans="6:6" outlineLevel="1">
      <c r="F4754"/>
    </row>
    <row r="4755" spans="6:6" outlineLevel="1">
      <c r="F4755"/>
    </row>
    <row r="4756" spans="6:6" outlineLevel="1">
      <c r="F4756"/>
    </row>
    <row r="4757" spans="6:6" outlineLevel="1">
      <c r="F4757"/>
    </row>
    <row r="4758" spans="6:6" outlineLevel="1">
      <c r="F4758"/>
    </row>
    <row r="4759" spans="6:6" outlineLevel="1">
      <c r="F4759"/>
    </row>
    <row r="4760" spans="6:6" outlineLevel="1">
      <c r="F4760"/>
    </row>
    <row r="4761" spans="6:6" outlineLevel="1">
      <c r="F4761"/>
    </row>
    <row r="4762" spans="6:6" outlineLevel="1">
      <c r="F4762"/>
    </row>
    <row r="4763" spans="6:6" outlineLevel="1">
      <c r="F4763"/>
    </row>
    <row r="4764" spans="6:6" outlineLevel="1">
      <c r="F4764"/>
    </row>
    <row r="4765" spans="6:6" outlineLevel="1">
      <c r="F4765"/>
    </row>
    <row r="4766" spans="6:6" outlineLevel="1">
      <c r="F4766"/>
    </row>
    <row r="4767" spans="6:6" outlineLevel="1">
      <c r="F4767"/>
    </row>
    <row r="4768" spans="6:6" outlineLevel="1">
      <c r="F4768"/>
    </row>
    <row r="4769" spans="6:6" outlineLevel="1">
      <c r="F4769"/>
    </row>
    <row r="4770" spans="6:6" outlineLevel="1">
      <c r="F4770"/>
    </row>
    <row r="4771" spans="6:6" outlineLevel="1">
      <c r="F4771"/>
    </row>
    <row r="4772" spans="6:6" outlineLevel="1">
      <c r="F4772"/>
    </row>
    <row r="4773" spans="6:6" outlineLevel="1">
      <c r="F4773"/>
    </row>
    <row r="4774" spans="6:6" outlineLevel="1">
      <c r="F4774"/>
    </row>
    <row r="4775" spans="6:6" outlineLevel="1">
      <c r="F4775"/>
    </row>
    <row r="4776" spans="6:6" outlineLevel="1">
      <c r="F4776"/>
    </row>
    <row r="4777" spans="6:6" outlineLevel="1">
      <c r="F4777"/>
    </row>
    <row r="4778" spans="6:6" outlineLevel="1">
      <c r="F4778"/>
    </row>
    <row r="4779" spans="6:6" outlineLevel="1">
      <c r="F4779"/>
    </row>
    <row r="4780" spans="6:6" outlineLevel="1">
      <c r="F4780"/>
    </row>
    <row r="4781" spans="6:6" outlineLevel="1">
      <c r="F4781"/>
    </row>
    <row r="4782" spans="6:6" outlineLevel="1">
      <c r="F4782"/>
    </row>
    <row r="4783" spans="6:6" outlineLevel="1">
      <c r="F4783"/>
    </row>
    <row r="4784" spans="6:6" outlineLevel="1">
      <c r="F4784"/>
    </row>
    <row r="4785" spans="6:6" outlineLevel="1">
      <c r="F4785"/>
    </row>
    <row r="4786" spans="6:6" outlineLevel="1">
      <c r="F4786"/>
    </row>
    <row r="4787" spans="6:6" outlineLevel="1">
      <c r="F4787"/>
    </row>
    <row r="4788" spans="6:6" outlineLevel="1">
      <c r="F4788"/>
    </row>
    <row r="4789" spans="6:6" outlineLevel="1">
      <c r="F4789"/>
    </row>
    <row r="4790" spans="6:6" outlineLevel="1">
      <c r="F4790"/>
    </row>
    <row r="4791" spans="6:6" outlineLevel="1">
      <c r="F4791"/>
    </row>
    <row r="4792" spans="6:6" outlineLevel="1">
      <c r="F4792"/>
    </row>
    <row r="4793" spans="6:6" outlineLevel="1">
      <c r="F4793"/>
    </row>
    <row r="4794" spans="6:6" outlineLevel="1">
      <c r="F4794"/>
    </row>
    <row r="4795" spans="6:6" outlineLevel="1">
      <c r="F4795"/>
    </row>
    <row r="4796" spans="6:6" outlineLevel="1">
      <c r="F4796"/>
    </row>
    <row r="4797" spans="6:6" outlineLevel="1">
      <c r="F4797"/>
    </row>
    <row r="4798" spans="6:6">
      <c r="F4798"/>
    </row>
    <row r="4799" spans="6:6" outlineLevel="1">
      <c r="F4799"/>
    </row>
    <row r="4800" spans="6:6" outlineLevel="1">
      <c r="F4800"/>
    </row>
    <row r="4801" spans="6:6" outlineLevel="1">
      <c r="F4801"/>
    </row>
    <row r="4802" spans="6:6" outlineLevel="1">
      <c r="F4802"/>
    </row>
    <row r="4803" spans="6:6" outlineLevel="1">
      <c r="F4803"/>
    </row>
    <row r="4804" spans="6:6" outlineLevel="1">
      <c r="F4804"/>
    </row>
    <row r="4805" spans="6:6" outlineLevel="1">
      <c r="F4805"/>
    </row>
    <row r="4806" spans="6:6" outlineLevel="1">
      <c r="F4806"/>
    </row>
    <row r="4807" spans="6:6" outlineLevel="1">
      <c r="F4807"/>
    </row>
    <row r="4808" spans="6:6" outlineLevel="1">
      <c r="F4808"/>
    </row>
    <row r="4809" spans="6:6" outlineLevel="1">
      <c r="F4809"/>
    </row>
    <row r="4810" spans="6:6" outlineLevel="1">
      <c r="F4810"/>
    </row>
    <row r="4811" spans="6:6" outlineLevel="1">
      <c r="F4811"/>
    </row>
    <row r="4812" spans="6:6" outlineLevel="1">
      <c r="F4812"/>
    </row>
    <row r="4813" spans="6:6" outlineLevel="1">
      <c r="F4813"/>
    </row>
    <row r="4814" spans="6:6" outlineLevel="1">
      <c r="F4814"/>
    </row>
    <row r="4815" spans="6:6" outlineLevel="1">
      <c r="F4815"/>
    </row>
    <row r="4816" spans="6:6" outlineLevel="1">
      <c r="F4816"/>
    </row>
    <row r="4817" spans="6:6" outlineLevel="1">
      <c r="F4817"/>
    </row>
    <row r="4818" spans="6:6" outlineLevel="1">
      <c r="F4818"/>
    </row>
    <row r="4819" spans="6:6" outlineLevel="1">
      <c r="F4819"/>
    </row>
    <row r="4820" spans="6:6" outlineLevel="1">
      <c r="F4820"/>
    </row>
    <row r="4821" spans="6:6" outlineLevel="1">
      <c r="F4821"/>
    </row>
    <row r="4822" spans="6:6" outlineLevel="1">
      <c r="F4822"/>
    </row>
    <row r="4823" spans="6:6" outlineLevel="1">
      <c r="F4823"/>
    </row>
    <row r="4824" spans="6:6" outlineLevel="1">
      <c r="F4824"/>
    </row>
    <row r="4825" spans="6:6" outlineLevel="1">
      <c r="F4825"/>
    </row>
    <row r="4826" spans="6:6" outlineLevel="1">
      <c r="F4826"/>
    </row>
    <row r="4827" spans="6:6" outlineLevel="1">
      <c r="F4827"/>
    </row>
    <row r="4828" spans="6:6" outlineLevel="1">
      <c r="F4828"/>
    </row>
    <row r="4829" spans="6:6" outlineLevel="1">
      <c r="F4829"/>
    </row>
    <row r="4830" spans="6:6" outlineLevel="1">
      <c r="F4830"/>
    </row>
    <row r="4831" spans="6:6" outlineLevel="1">
      <c r="F4831"/>
    </row>
    <row r="4832" spans="6:6" outlineLevel="1">
      <c r="F4832"/>
    </row>
    <row r="4833" spans="6:6" outlineLevel="1">
      <c r="F4833"/>
    </row>
    <row r="4834" spans="6:6" outlineLevel="1">
      <c r="F4834"/>
    </row>
    <row r="4835" spans="6:6" outlineLevel="1">
      <c r="F4835"/>
    </row>
    <row r="4836" spans="6:6" outlineLevel="1">
      <c r="F4836"/>
    </row>
    <row r="4837" spans="6:6" outlineLevel="1">
      <c r="F4837"/>
    </row>
    <row r="4838" spans="6:6" outlineLevel="1">
      <c r="F4838"/>
    </row>
    <row r="4839" spans="6:6" outlineLevel="1">
      <c r="F4839"/>
    </row>
    <row r="4840" spans="6:6" outlineLevel="1">
      <c r="F4840"/>
    </row>
    <row r="4841" spans="6:6" outlineLevel="1">
      <c r="F4841"/>
    </row>
    <row r="4842" spans="6:6" outlineLevel="1">
      <c r="F4842"/>
    </row>
    <row r="4843" spans="6:6" outlineLevel="1">
      <c r="F4843"/>
    </row>
    <row r="4844" spans="6:6" outlineLevel="1">
      <c r="F4844"/>
    </row>
    <row r="4845" spans="6:6" outlineLevel="1">
      <c r="F4845"/>
    </row>
    <row r="4846" spans="6:6" outlineLevel="1">
      <c r="F4846"/>
    </row>
    <row r="4847" spans="6:6" outlineLevel="1">
      <c r="F4847"/>
    </row>
    <row r="4848" spans="6:6" outlineLevel="1">
      <c r="F4848"/>
    </row>
    <row r="4849" spans="6:6" outlineLevel="1">
      <c r="F4849"/>
    </row>
    <row r="4850" spans="6:6" outlineLevel="1">
      <c r="F4850"/>
    </row>
    <row r="4851" spans="6:6" outlineLevel="1">
      <c r="F4851"/>
    </row>
    <row r="4852" spans="6:6" outlineLevel="1">
      <c r="F4852"/>
    </row>
    <row r="4853" spans="6:6" outlineLevel="1">
      <c r="F4853"/>
    </row>
    <row r="4854" spans="6:6" outlineLevel="1">
      <c r="F4854"/>
    </row>
    <row r="4855" spans="6:6" outlineLevel="1">
      <c r="F4855"/>
    </row>
    <row r="4856" spans="6:6" outlineLevel="1">
      <c r="F4856"/>
    </row>
    <row r="4857" spans="6:6" outlineLevel="1">
      <c r="F4857"/>
    </row>
    <row r="4858" spans="6:6" outlineLevel="1">
      <c r="F4858"/>
    </row>
    <row r="4859" spans="6:6" outlineLevel="1">
      <c r="F4859"/>
    </row>
    <row r="4860" spans="6:6" outlineLevel="1">
      <c r="F4860"/>
    </row>
    <row r="4861" spans="6:6" outlineLevel="1">
      <c r="F4861"/>
    </row>
    <row r="4862" spans="6:6" outlineLevel="1">
      <c r="F4862"/>
    </row>
    <row r="4863" spans="6:6" outlineLevel="1">
      <c r="F4863"/>
    </row>
    <row r="4864" spans="6:6" outlineLevel="1">
      <c r="F4864"/>
    </row>
    <row r="4865" spans="6:6" outlineLevel="1">
      <c r="F4865"/>
    </row>
    <row r="4866" spans="6:6" outlineLevel="1">
      <c r="F4866"/>
    </row>
    <row r="4867" spans="6:6" outlineLevel="1">
      <c r="F4867"/>
    </row>
    <row r="4868" spans="6:6" outlineLevel="1">
      <c r="F4868"/>
    </row>
    <row r="4869" spans="6:6" outlineLevel="1">
      <c r="F4869"/>
    </row>
    <row r="4870" spans="6:6" outlineLevel="1">
      <c r="F4870"/>
    </row>
    <row r="4871" spans="6:6" outlineLevel="1">
      <c r="F4871"/>
    </row>
    <row r="4872" spans="6:6" outlineLevel="1">
      <c r="F4872"/>
    </row>
    <row r="4873" spans="6:6" outlineLevel="1">
      <c r="F4873"/>
    </row>
    <row r="4874" spans="6:6" outlineLevel="1">
      <c r="F4874"/>
    </row>
    <row r="4875" spans="6:6" outlineLevel="1">
      <c r="F4875"/>
    </row>
    <row r="4876" spans="6:6" outlineLevel="1">
      <c r="F4876"/>
    </row>
    <row r="4877" spans="6:6" outlineLevel="1">
      <c r="F4877"/>
    </row>
    <row r="4878" spans="6:6" outlineLevel="1">
      <c r="F4878"/>
    </row>
    <row r="4879" spans="6:6" outlineLevel="1">
      <c r="F4879"/>
    </row>
    <row r="4880" spans="6:6" outlineLevel="1">
      <c r="F4880"/>
    </row>
    <row r="4881" spans="6:6" outlineLevel="1">
      <c r="F4881"/>
    </row>
    <row r="4882" spans="6:6" outlineLevel="1">
      <c r="F4882"/>
    </row>
    <row r="4883" spans="6:6" outlineLevel="1">
      <c r="F4883"/>
    </row>
    <row r="4884" spans="6:6" outlineLevel="1">
      <c r="F4884"/>
    </row>
    <row r="4885" spans="6:6" outlineLevel="1">
      <c r="F4885"/>
    </row>
    <row r="4886" spans="6:6" outlineLevel="1">
      <c r="F4886"/>
    </row>
    <row r="4887" spans="6:6" outlineLevel="1">
      <c r="F4887"/>
    </row>
    <row r="4888" spans="6:6" outlineLevel="1">
      <c r="F4888"/>
    </row>
    <row r="4889" spans="6:6" outlineLevel="1">
      <c r="F4889"/>
    </row>
    <row r="4890" spans="6:6" outlineLevel="1">
      <c r="F4890"/>
    </row>
    <row r="4891" spans="6:6" outlineLevel="1">
      <c r="F4891"/>
    </row>
    <row r="4892" spans="6:6" outlineLevel="1">
      <c r="F4892"/>
    </row>
    <row r="4893" spans="6:6" outlineLevel="1">
      <c r="F4893"/>
    </row>
    <row r="4894" spans="6:6" outlineLevel="1">
      <c r="F4894"/>
    </row>
    <row r="4895" spans="6:6" outlineLevel="1">
      <c r="F4895"/>
    </row>
    <row r="4896" spans="6:6" outlineLevel="1">
      <c r="F4896"/>
    </row>
    <row r="4897" spans="6:6" outlineLevel="1">
      <c r="F4897"/>
    </row>
    <row r="4898" spans="6:6" outlineLevel="1">
      <c r="F4898"/>
    </row>
    <row r="4899" spans="6:6" outlineLevel="1">
      <c r="F4899"/>
    </row>
    <row r="4900" spans="6:6" outlineLevel="1">
      <c r="F4900"/>
    </row>
    <row r="4901" spans="6:6" outlineLevel="1">
      <c r="F4901"/>
    </row>
    <row r="4902" spans="6:6" outlineLevel="1">
      <c r="F4902"/>
    </row>
    <row r="4903" spans="6:6" outlineLevel="1">
      <c r="F4903"/>
    </row>
    <row r="4904" spans="6:6" outlineLevel="1">
      <c r="F4904"/>
    </row>
    <row r="4905" spans="6:6" outlineLevel="1">
      <c r="F4905"/>
    </row>
    <row r="4906" spans="6:6" outlineLevel="1">
      <c r="F4906"/>
    </row>
    <row r="4907" spans="6:6" outlineLevel="1">
      <c r="F4907"/>
    </row>
    <row r="4908" spans="6:6" outlineLevel="1">
      <c r="F4908"/>
    </row>
    <row r="4909" spans="6:6" outlineLevel="1">
      <c r="F4909"/>
    </row>
    <row r="4910" spans="6:6" outlineLevel="1">
      <c r="F4910"/>
    </row>
    <row r="4911" spans="6:6" outlineLevel="1">
      <c r="F4911"/>
    </row>
    <row r="4912" spans="6:6">
      <c r="F4912"/>
    </row>
    <row r="4913" spans="6:6" outlineLevel="1">
      <c r="F4913"/>
    </row>
    <row r="4914" spans="6:6" outlineLevel="1">
      <c r="F4914"/>
    </row>
    <row r="4915" spans="6:6" outlineLevel="1">
      <c r="F4915"/>
    </row>
    <row r="4916" spans="6:6" outlineLevel="1">
      <c r="F4916"/>
    </row>
    <row r="4917" spans="6:6" outlineLevel="1">
      <c r="F4917"/>
    </row>
    <row r="4918" spans="6:6" outlineLevel="1">
      <c r="F4918"/>
    </row>
    <row r="4919" spans="6:6" outlineLevel="1">
      <c r="F4919"/>
    </row>
    <row r="4920" spans="6:6" outlineLevel="1">
      <c r="F4920"/>
    </row>
    <row r="4921" spans="6:6" outlineLevel="1">
      <c r="F4921"/>
    </row>
    <row r="4922" spans="6:6" outlineLevel="1">
      <c r="F4922"/>
    </row>
    <row r="4923" spans="6:6" outlineLevel="1">
      <c r="F4923"/>
    </row>
    <row r="4924" spans="6:6" outlineLevel="1">
      <c r="F4924"/>
    </row>
    <row r="4925" spans="6:6" outlineLevel="1">
      <c r="F4925"/>
    </row>
    <row r="4926" spans="6:6">
      <c r="F4926"/>
    </row>
    <row r="4927" spans="6:6" outlineLevel="1">
      <c r="F4927"/>
    </row>
    <row r="4928" spans="6:6" outlineLevel="1">
      <c r="F4928"/>
    </row>
    <row r="4929" spans="6:6" outlineLevel="1">
      <c r="F4929"/>
    </row>
    <row r="4930" spans="6:6" outlineLevel="1">
      <c r="F4930"/>
    </row>
    <row r="4931" spans="6:6" outlineLevel="1">
      <c r="F4931"/>
    </row>
    <row r="4932" spans="6:6" outlineLevel="1">
      <c r="F4932"/>
    </row>
    <row r="4933" spans="6:6" outlineLevel="1">
      <c r="F4933"/>
    </row>
    <row r="4934" spans="6:6" outlineLevel="1">
      <c r="F4934"/>
    </row>
    <row r="4935" spans="6:6" outlineLevel="1">
      <c r="F4935"/>
    </row>
    <row r="4936" spans="6:6" outlineLevel="1">
      <c r="F4936"/>
    </row>
    <row r="4937" spans="6:6" outlineLevel="1">
      <c r="F4937"/>
    </row>
    <row r="4938" spans="6:6" outlineLevel="1">
      <c r="F4938"/>
    </row>
    <row r="4939" spans="6:6" outlineLevel="1">
      <c r="F4939"/>
    </row>
    <row r="4940" spans="6:6" outlineLevel="1">
      <c r="F4940"/>
    </row>
    <row r="4941" spans="6:6" outlineLevel="1">
      <c r="F4941"/>
    </row>
    <row r="4942" spans="6:6" outlineLevel="1">
      <c r="F4942"/>
    </row>
    <row r="4943" spans="6:6" outlineLevel="1">
      <c r="F4943"/>
    </row>
    <row r="4944" spans="6:6" outlineLevel="1">
      <c r="F4944"/>
    </row>
    <row r="4945" spans="6:6">
      <c r="F4945"/>
    </row>
    <row r="4946" spans="6:6" outlineLevel="1">
      <c r="F4946"/>
    </row>
    <row r="4947" spans="6:6" outlineLevel="1">
      <c r="F4947"/>
    </row>
    <row r="4948" spans="6:6" outlineLevel="1">
      <c r="F4948"/>
    </row>
    <row r="4949" spans="6:6" outlineLevel="1">
      <c r="F4949"/>
    </row>
    <row r="4950" spans="6:6" outlineLevel="1">
      <c r="F4950"/>
    </row>
    <row r="4951" spans="6:6" outlineLevel="1">
      <c r="F4951"/>
    </row>
    <row r="4952" spans="6:6" outlineLevel="1">
      <c r="F4952"/>
    </row>
    <row r="4953" spans="6:6" outlineLevel="1">
      <c r="F4953"/>
    </row>
    <row r="4954" spans="6:6" outlineLevel="1">
      <c r="F4954"/>
    </row>
    <row r="4955" spans="6:6" outlineLevel="1">
      <c r="F4955"/>
    </row>
    <row r="4956" spans="6:6" outlineLevel="1">
      <c r="F4956"/>
    </row>
    <row r="4957" spans="6:6" outlineLevel="1">
      <c r="F4957"/>
    </row>
    <row r="4958" spans="6:6" outlineLevel="1">
      <c r="F4958"/>
    </row>
    <row r="4959" spans="6:6" outlineLevel="1">
      <c r="F4959"/>
    </row>
    <row r="4960" spans="6:6" outlineLevel="1">
      <c r="F4960"/>
    </row>
    <row r="4961" spans="6:6" outlineLevel="1">
      <c r="F4961"/>
    </row>
    <row r="4962" spans="6:6" outlineLevel="1">
      <c r="F4962"/>
    </row>
    <row r="4963" spans="6:6" outlineLevel="1">
      <c r="F4963"/>
    </row>
    <row r="4964" spans="6:6" outlineLevel="1">
      <c r="F4964"/>
    </row>
    <row r="4965" spans="6:6" outlineLevel="1">
      <c r="F4965"/>
    </row>
    <row r="4966" spans="6:6" outlineLevel="1">
      <c r="F4966"/>
    </row>
    <row r="4967" spans="6:6" outlineLevel="1">
      <c r="F4967"/>
    </row>
    <row r="4968" spans="6:6" outlineLevel="1">
      <c r="F4968"/>
    </row>
    <row r="4969" spans="6:6" outlineLevel="1">
      <c r="F4969"/>
    </row>
    <row r="4970" spans="6:6" outlineLevel="1">
      <c r="F4970"/>
    </row>
    <row r="4971" spans="6:6" outlineLevel="1">
      <c r="F4971"/>
    </row>
    <row r="4972" spans="6:6" outlineLevel="1">
      <c r="F4972"/>
    </row>
    <row r="4973" spans="6:6" outlineLevel="1">
      <c r="F4973"/>
    </row>
    <row r="4974" spans="6:6" outlineLevel="1">
      <c r="F4974"/>
    </row>
    <row r="4975" spans="6:6" outlineLevel="1">
      <c r="F4975"/>
    </row>
    <row r="4976" spans="6:6" outlineLevel="1">
      <c r="F4976"/>
    </row>
    <row r="4977" spans="6:6" outlineLevel="1">
      <c r="F4977"/>
    </row>
    <row r="4978" spans="6:6" outlineLevel="1">
      <c r="F4978"/>
    </row>
    <row r="4979" spans="6:6" outlineLevel="1">
      <c r="F4979"/>
    </row>
    <row r="4980" spans="6:6" outlineLevel="1">
      <c r="F4980"/>
    </row>
    <row r="4981" spans="6:6" outlineLevel="1">
      <c r="F4981"/>
    </row>
    <row r="4982" spans="6:6" outlineLevel="1">
      <c r="F4982"/>
    </row>
    <row r="4983" spans="6:6" outlineLevel="1">
      <c r="F4983"/>
    </row>
    <row r="4984" spans="6:6" outlineLevel="1">
      <c r="F4984"/>
    </row>
    <row r="4985" spans="6:6" outlineLevel="1">
      <c r="F4985"/>
    </row>
    <row r="4986" spans="6:6" outlineLevel="1">
      <c r="F4986"/>
    </row>
    <row r="4987" spans="6:6" outlineLevel="1">
      <c r="F4987"/>
    </row>
    <row r="4988" spans="6:6" outlineLevel="1">
      <c r="F4988"/>
    </row>
    <row r="4989" spans="6:6" outlineLevel="1">
      <c r="F4989"/>
    </row>
    <row r="4990" spans="6:6" outlineLevel="1">
      <c r="F4990"/>
    </row>
    <row r="4991" spans="6:6" outlineLevel="1">
      <c r="F4991"/>
    </row>
    <row r="4992" spans="6:6" outlineLevel="1">
      <c r="F4992"/>
    </row>
    <row r="4993" spans="6:6" outlineLevel="1">
      <c r="F4993"/>
    </row>
    <row r="4994" spans="6:6" outlineLevel="1">
      <c r="F4994"/>
    </row>
    <row r="4995" spans="6:6" outlineLevel="1">
      <c r="F4995"/>
    </row>
    <row r="4996" spans="6:6" outlineLevel="1">
      <c r="F4996"/>
    </row>
    <row r="4997" spans="6:6" outlineLevel="1">
      <c r="F4997"/>
    </row>
    <row r="4998" spans="6:6" outlineLevel="1">
      <c r="F4998"/>
    </row>
    <row r="4999" spans="6:6" outlineLevel="1">
      <c r="F4999"/>
    </row>
    <row r="5000" spans="6:6" outlineLevel="1">
      <c r="F5000"/>
    </row>
    <row r="5001" spans="6:6" outlineLevel="1">
      <c r="F5001"/>
    </row>
    <row r="5002" spans="6:6" outlineLevel="1">
      <c r="F5002"/>
    </row>
    <row r="5003" spans="6:6" outlineLevel="1">
      <c r="F5003"/>
    </row>
    <row r="5004" spans="6:6" outlineLevel="1">
      <c r="F5004"/>
    </row>
    <row r="5005" spans="6:6" outlineLevel="1">
      <c r="F5005"/>
    </row>
    <row r="5006" spans="6:6" outlineLevel="1">
      <c r="F5006"/>
    </row>
    <row r="5007" spans="6:6" outlineLevel="1">
      <c r="F5007"/>
    </row>
    <row r="5008" spans="6:6" outlineLevel="1">
      <c r="F5008"/>
    </row>
    <row r="5009" spans="6:6" outlineLevel="1">
      <c r="F5009"/>
    </row>
    <row r="5010" spans="6:6" outlineLevel="1">
      <c r="F5010"/>
    </row>
    <row r="5011" spans="6:6" outlineLevel="1">
      <c r="F5011"/>
    </row>
    <row r="5012" spans="6:6" outlineLevel="1">
      <c r="F5012"/>
    </row>
    <row r="5013" spans="6:6" outlineLevel="1">
      <c r="F5013"/>
    </row>
    <row r="5014" spans="6:6" outlineLevel="1">
      <c r="F5014"/>
    </row>
    <row r="5015" spans="6:6" outlineLevel="1">
      <c r="F5015"/>
    </row>
    <row r="5016" spans="6:6" outlineLevel="1">
      <c r="F5016"/>
    </row>
    <row r="5017" spans="6:6" outlineLevel="1">
      <c r="F5017"/>
    </row>
    <row r="5018" spans="6:6" outlineLevel="1">
      <c r="F5018"/>
    </row>
    <row r="5019" spans="6:6" outlineLevel="1">
      <c r="F5019"/>
    </row>
    <row r="5020" spans="6:6" outlineLevel="1">
      <c r="F5020"/>
    </row>
    <row r="5021" spans="6:6" outlineLevel="1">
      <c r="F5021"/>
    </row>
    <row r="5022" spans="6:6" outlineLevel="1">
      <c r="F5022"/>
    </row>
    <row r="5023" spans="6:6" outlineLevel="1">
      <c r="F5023"/>
    </row>
    <row r="5024" spans="6:6" outlineLevel="1">
      <c r="F5024"/>
    </row>
    <row r="5025" spans="6:6" outlineLevel="1">
      <c r="F5025"/>
    </row>
    <row r="5026" spans="6:6" outlineLevel="1">
      <c r="F5026"/>
    </row>
    <row r="5027" spans="6:6" outlineLevel="1">
      <c r="F5027"/>
    </row>
    <row r="5028" spans="6:6" outlineLevel="1">
      <c r="F5028"/>
    </row>
    <row r="5029" spans="6:6" outlineLevel="1">
      <c r="F5029"/>
    </row>
    <row r="5030" spans="6:6" outlineLevel="1">
      <c r="F5030"/>
    </row>
    <row r="5031" spans="6:6" outlineLevel="1">
      <c r="F5031"/>
    </row>
    <row r="5032" spans="6:6" outlineLevel="1">
      <c r="F5032"/>
    </row>
    <row r="5033" spans="6:6" outlineLevel="1">
      <c r="F5033"/>
    </row>
    <row r="5034" spans="6:6" outlineLevel="1">
      <c r="F5034"/>
    </row>
    <row r="5035" spans="6:6" outlineLevel="1">
      <c r="F5035"/>
    </row>
    <row r="5036" spans="6:6" outlineLevel="1">
      <c r="F5036"/>
    </row>
    <row r="5037" spans="6:6" outlineLevel="1">
      <c r="F5037"/>
    </row>
    <row r="5038" spans="6:6" outlineLevel="1">
      <c r="F5038"/>
    </row>
    <row r="5039" spans="6:6" outlineLevel="1">
      <c r="F5039"/>
    </row>
    <row r="5040" spans="6:6" outlineLevel="1">
      <c r="F5040"/>
    </row>
    <row r="5041" spans="6:6" outlineLevel="1">
      <c r="F5041"/>
    </row>
    <row r="5042" spans="6:6" outlineLevel="1">
      <c r="F5042"/>
    </row>
    <row r="5043" spans="6:6" outlineLevel="1">
      <c r="F5043"/>
    </row>
    <row r="5044" spans="6:6" outlineLevel="1">
      <c r="F5044"/>
    </row>
    <row r="5045" spans="6:6" outlineLevel="1">
      <c r="F5045"/>
    </row>
    <row r="5046" spans="6:6" outlineLevel="1">
      <c r="F5046"/>
    </row>
    <row r="5047" spans="6:6" outlineLevel="1">
      <c r="F5047"/>
    </row>
    <row r="5048" spans="6:6" outlineLevel="1">
      <c r="F5048"/>
    </row>
    <row r="5049" spans="6:6" outlineLevel="1">
      <c r="F5049"/>
    </row>
    <row r="5050" spans="6:6" outlineLevel="1">
      <c r="F5050"/>
    </row>
    <row r="5051" spans="6:6" outlineLevel="1">
      <c r="F5051"/>
    </row>
    <row r="5052" spans="6:6" outlineLevel="1">
      <c r="F5052"/>
    </row>
    <row r="5053" spans="6:6" outlineLevel="1">
      <c r="F5053"/>
    </row>
    <row r="5054" spans="6:6" outlineLevel="1">
      <c r="F5054"/>
    </row>
    <row r="5055" spans="6:6" outlineLevel="1">
      <c r="F5055"/>
    </row>
    <row r="5056" spans="6:6" outlineLevel="1">
      <c r="F5056"/>
    </row>
    <row r="5057" spans="6:6" outlineLevel="1">
      <c r="F5057"/>
    </row>
    <row r="5058" spans="6:6" outlineLevel="1">
      <c r="F5058"/>
    </row>
    <row r="5059" spans="6:6" outlineLevel="1">
      <c r="F5059"/>
    </row>
    <row r="5060" spans="6:6" outlineLevel="1">
      <c r="F5060"/>
    </row>
    <row r="5061" spans="6:6" outlineLevel="1">
      <c r="F5061"/>
    </row>
    <row r="5062" spans="6:6" outlineLevel="1">
      <c r="F5062"/>
    </row>
    <row r="5063" spans="6:6" outlineLevel="1">
      <c r="F5063"/>
    </row>
    <row r="5064" spans="6:6" outlineLevel="1">
      <c r="F5064"/>
    </row>
    <row r="5065" spans="6:6" outlineLevel="1">
      <c r="F5065"/>
    </row>
    <row r="5066" spans="6:6" outlineLevel="1">
      <c r="F5066"/>
    </row>
    <row r="5067" spans="6:6" outlineLevel="1">
      <c r="F5067"/>
    </row>
    <row r="5068" spans="6:6" outlineLevel="1">
      <c r="F5068"/>
    </row>
    <row r="5069" spans="6:6" outlineLevel="1">
      <c r="F5069"/>
    </row>
    <row r="5070" spans="6:6" outlineLevel="1">
      <c r="F5070"/>
    </row>
    <row r="5071" spans="6:6" outlineLevel="1">
      <c r="F5071"/>
    </row>
    <row r="5072" spans="6:6" outlineLevel="1">
      <c r="F5072"/>
    </row>
    <row r="5073" spans="6:6" outlineLevel="1">
      <c r="F5073"/>
    </row>
    <row r="5074" spans="6:6" outlineLevel="1">
      <c r="F5074"/>
    </row>
    <row r="5075" spans="6:6" outlineLevel="1">
      <c r="F5075"/>
    </row>
    <row r="5076" spans="6:6" outlineLevel="1">
      <c r="F5076"/>
    </row>
    <row r="5077" spans="6:6" outlineLevel="1">
      <c r="F5077"/>
    </row>
    <row r="5078" spans="6:6" outlineLevel="1">
      <c r="F5078"/>
    </row>
    <row r="5079" spans="6:6" outlineLevel="1">
      <c r="F5079"/>
    </row>
    <row r="5080" spans="6:6" outlineLevel="1">
      <c r="F5080"/>
    </row>
    <row r="5081" spans="6:6" outlineLevel="1">
      <c r="F5081"/>
    </row>
    <row r="5082" spans="6:6" outlineLevel="1">
      <c r="F5082"/>
    </row>
    <row r="5083" spans="6:6" outlineLevel="1">
      <c r="F5083"/>
    </row>
    <row r="5084" spans="6:6" outlineLevel="1">
      <c r="F5084"/>
    </row>
    <row r="5085" spans="6:6" outlineLevel="1">
      <c r="F5085"/>
    </row>
    <row r="5086" spans="6:6" outlineLevel="1">
      <c r="F5086"/>
    </row>
    <row r="5087" spans="6:6" outlineLevel="1">
      <c r="F5087"/>
    </row>
    <row r="5088" spans="6:6" outlineLevel="1">
      <c r="F5088"/>
    </row>
    <row r="5089" spans="6:6" outlineLevel="1">
      <c r="F5089"/>
    </row>
    <row r="5090" spans="6:6" outlineLevel="1">
      <c r="F5090"/>
    </row>
    <row r="5091" spans="6:6" outlineLevel="1">
      <c r="F5091"/>
    </row>
    <row r="5092" spans="6:6" outlineLevel="1">
      <c r="F5092"/>
    </row>
    <row r="5093" spans="6:6" outlineLevel="1">
      <c r="F5093"/>
    </row>
    <row r="5094" spans="6:6" outlineLevel="1">
      <c r="F5094"/>
    </row>
    <row r="5095" spans="6:6" outlineLevel="1">
      <c r="F5095"/>
    </row>
    <row r="5096" spans="6:6" outlineLevel="1">
      <c r="F5096"/>
    </row>
    <row r="5097" spans="6:6" outlineLevel="1">
      <c r="F5097"/>
    </row>
    <row r="5098" spans="6:6" outlineLevel="1">
      <c r="F5098"/>
    </row>
    <row r="5099" spans="6:6" outlineLevel="1">
      <c r="F5099"/>
    </row>
    <row r="5100" spans="6:6" outlineLevel="1">
      <c r="F5100"/>
    </row>
    <row r="5101" spans="6:6" outlineLevel="1">
      <c r="F5101"/>
    </row>
    <row r="5102" spans="6:6" outlineLevel="1">
      <c r="F5102"/>
    </row>
    <row r="5103" spans="6:6" outlineLevel="1">
      <c r="F5103"/>
    </row>
    <row r="5104" spans="6:6" outlineLevel="1">
      <c r="F5104"/>
    </row>
    <row r="5105" spans="6:6" outlineLevel="1">
      <c r="F5105"/>
    </row>
    <row r="5106" spans="6:6" outlineLevel="1">
      <c r="F5106"/>
    </row>
    <row r="5107" spans="6:6" outlineLevel="1">
      <c r="F5107"/>
    </row>
    <row r="5108" spans="6:6" outlineLevel="1">
      <c r="F5108"/>
    </row>
    <row r="5109" spans="6:6" outlineLevel="1">
      <c r="F5109"/>
    </row>
    <row r="5110" spans="6:6" outlineLevel="1">
      <c r="F5110"/>
    </row>
    <row r="5111" spans="6:6" outlineLevel="1">
      <c r="F5111"/>
    </row>
    <row r="5112" spans="6:6" outlineLevel="1">
      <c r="F5112"/>
    </row>
    <row r="5113" spans="6:6" outlineLevel="1">
      <c r="F5113"/>
    </row>
    <row r="5114" spans="6:6" outlineLevel="1">
      <c r="F5114"/>
    </row>
    <row r="5115" spans="6:6" outlineLevel="1">
      <c r="F5115"/>
    </row>
    <row r="5116" spans="6:6" outlineLevel="1">
      <c r="F5116"/>
    </row>
    <row r="5117" spans="6:6" outlineLevel="1">
      <c r="F5117"/>
    </row>
    <row r="5118" spans="6:6" outlineLevel="1">
      <c r="F5118"/>
    </row>
    <row r="5119" spans="6:6" outlineLevel="1">
      <c r="F5119"/>
    </row>
    <row r="5120" spans="6:6" outlineLevel="1">
      <c r="F5120"/>
    </row>
    <row r="5121" spans="6:6" outlineLevel="1">
      <c r="F5121"/>
    </row>
    <row r="5122" spans="6:6" outlineLevel="1">
      <c r="F5122"/>
    </row>
    <row r="5123" spans="6:6" outlineLevel="1">
      <c r="F5123"/>
    </row>
    <row r="5124" spans="6:6" outlineLevel="1">
      <c r="F5124"/>
    </row>
    <row r="5125" spans="6:6" outlineLevel="1">
      <c r="F5125"/>
    </row>
    <row r="5126" spans="6:6" outlineLevel="1">
      <c r="F5126"/>
    </row>
    <row r="5127" spans="6:6" outlineLevel="1">
      <c r="F5127"/>
    </row>
    <row r="5128" spans="6:6" outlineLevel="1">
      <c r="F5128"/>
    </row>
    <row r="5129" spans="6:6" outlineLevel="1">
      <c r="F5129"/>
    </row>
    <row r="5130" spans="6:6" outlineLevel="1">
      <c r="F5130"/>
    </row>
    <row r="5131" spans="6:6" outlineLevel="1">
      <c r="F5131"/>
    </row>
    <row r="5132" spans="6:6" outlineLevel="1">
      <c r="F5132"/>
    </row>
    <row r="5133" spans="6:6" outlineLevel="1">
      <c r="F5133"/>
    </row>
    <row r="5134" spans="6:6" outlineLevel="1">
      <c r="F5134"/>
    </row>
    <row r="5135" spans="6:6" outlineLevel="1">
      <c r="F5135"/>
    </row>
    <row r="5136" spans="6:6" outlineLevel="1">
      <c r="F5136"/>
    </row>
    <row r="5137" spans="6:6" outlineLevel="1">
      <c r="F5137"/>
    </row>
    <row r="5138" spans="6:6" outlineLevel="1">
      <c r="F5138"/>
    </row>
    <row r="5139" spans="6:6" outlineLevel="1">
      <c r="F5139"/>
    </row>
    <row r="5140" spans="6:6" outlineLevel="1">
      <c r="F5140"/>
    </row>
    <row r="5141" spans="6:6" outlineLevel="1">
      <c r="F5141"/>
    </row>
    <row r="5142" spans="6:6" outlineLevel="1">
      <c r="F5142"/>
    </row>
    <row r="5143" spans="6:6" outlineLevel="1">
      <c r="F5143"/>
    </row>
    <row r="5144" spans="6:6" outlineLevel="1">
      <c r="F5144"/>
    </row>
    <row r="5145" spans="6:6" outlineLevel="1">
      <c r="F5145"/>
    </row>
    <row r="5146" spans="6:6" outlineLevel="1">
      <c r="F5146"/>
    </row>
    <row r="5147" spans="6:6" outlineLevel="1">
      <c r="F5147"/>
    </row>
    <row r="5148" spans="6:6" outlineLevel="1">
      <c r="F5148"/>
    </row>
    <row r="5149" spans="6:6" outlineLevel="1">
      <c r="F5149"/>
    </row>
    <row r="5150" spans="6:6" outlineLevel="1">
      <c r="F5150"/>
    </row>
    <row r="5151" spans="6:6" outlineLevel="1">
      <c r="F5151"/>
    </row>
    <row r="5152" spans="6:6" outlineLevel="1">
      <c r="F5152"/>
    </row>
    <row r="5153" spans="6:6" outlineLevel="1">
      <c r="F5153"/>
    </row>
    <row r="5154" spans="6:6" outlineLevel="1">
      <c r="F5154"/>
    </row>
    <row r="5155" spans="6:6" outlineLevel="1">
      <c r="F5155"/>
    </row>
    <row r="5156" spans="6:6" outlineLevel="1">
      <c r="F5156"/>
    </row>
    <row r="5157" spans="6:6" outlineLevel="1">
      <c r="F5157"/>
    </row>
    <row r="5158" spans="6:6" outlineLevel="1">
      <c r="F5158"/>
    </row>
    <row r="5159" spans="6:6" outlineLevel="1">
      <c r="F5159"/>
    </row>
    <row r="5160" spans="6:6" outlineLevel="1">
      <c r="F5160"/>
    </row>
    <row r="5161" spans="6:6" outlineLevel="1">
      <c r="F5161"/>
    </row>
    <row r="5162" spans="6:6" outlineLevel="1">
      <c r="F5162"/>
    </row>
    <row r="5163" spans="6:6" outlineLevel="1">
      <c r="F5163"/>
    </row>
    <row r="5164" spans="6:6" outlineLevel="1">
      <c r="F5164"/>
    </row>
    <row r="5165" spans="6:6" outlineLevel="1">
      <c r="F5165"/>
    </row>
    <row r="5166" spans="6:6" outlineLevel="1">
      <c r="F5166"/>
    </row>
    <row r="5167" spans="6:6" outlineLevel="1">
      <c r="F5167"/>
    </row>
    <row r="5168" spans="6:6" outlineLevel="1">
      <c r="F5168"/>
    </row>
    <row r="5169" spans="6:6" outlineLevel="1">
      <c r="F5169"/>
    </row>
    <row r="5170" spans="6:6" outlineLevel="1">
      <c r="F5170"/>
    </row>
    <row r="5171" spans="6:6" outlineLevel="1">
      <c r="F5171"/>
    </row>
    <row r="5172" spans="6:6" outlineLevel="1">
      <c r="F5172"/>
    </row>
    <row r="5173" spans="6:6" outlineLevel="1">
      <c r="F5173"/>
    </row>
    <row r="5174" spans="6:6" outlineLevel="1">
      <c r="F5174"/>
    </row>
    <row r="5175" spans="6:6" outlineLevel="1">
      <c r="F5175"/>
    </row>
    <row r="5176" spans="6:6" outlineLevel="1">
      <c r="F5176"/>
    </row>
    <row r="5177" spans="6:6" outlineLevel="1">
      <c r="F5177"/>
    </row>
    <row r="5178" spans="6:6" outlineLevel="1">
      <c r="F5178"/>
    </row>
    <row r="5179" spans="6:6" outlineLevel="1">
      <c r="F5179"/>
    </row>
    <row r="5180" spans="6:6" outlineLevel="1">
      <c r="F5180"/>
    </row>
    <row r="5181" spans="6:6">
      <c r="F5181"/>
    </row>
    <row r="5182" spans="6:6" outlineLevel="1">
      <c r="F5182"/>
    </row>
    <row r="5183" spans="6:6" outlineLevel="1">
      <c r="F5183"/>
    </row>
    <row r="5184" spans="6:6" outlineLevel="1">
      <c r="F5184"/>
    </row>
    <row r="5185" spans="6:6">
      <c r="F5185"/>
    </row>
    <row r="5186" spans="6:6" outlineLevel="1">
      <c r="F5186"/>
    </row>
    <row r="5187" spans="6:6" outlineLevel="1">
      <c r="F5187"/>
    </row>
    <row r="5188" spans="6:6" outlineLevel="1">
      <c r="F5188"/>
    </row>
    <row r="5189" spans="6:6" outlineLevel="1">
      <c r="F5189"/>
    </row>
    <row r="5190" spans="6:6" outlineLevel="1">
      <c r="F5190"/>
    </row>
    <row r="5191" spans="6:6" outlineLevel="1">
      <c r="F5191"/>
    </row>
    <row r="5192" spans="6:6" outlineLevel="1">
      <c r="F5192"/>
    </row>
    <row r="5193" spans="6:6" outlineLevel="1">
      <c r="F5193"/>
    </row>
    <row r="5194" spans="6:6" outlineLevel="1">
      <c r="F5194"/>
    </row>
    <row r="5195" spans="6:6" outlineLevel="1">
      <c r="F5195"/>
    </row>
    <row r="5196" spans="6:6" outlineLevel="1">
      <c r="F5196"/>
    </row>
    <row r="5197" spans="6:6" outlineLevel="1">
      <c r="F5197"/>
    </row>
    <row r="5198" spans="6:6" outlineLevel="1">
      <c r="F5198"/>
    </row>
    <row r="5199" spans="6:6" outlineLevel="1">
      <c r="F5199"/>
    </row>
    <row r="5200" spans="6:6" outlineLevel="1">
      <c r="F5200"/>
    </row>
    <row r="5201" spans="6:6" outlineLevel="1">
      <c r="F5201"/>
    </row>
    <row r="5202" spans="6:6" outlineLevel="1">
      <c r="F5202"/>
    </row>
    <row r="5203" spans="6:6" outlineLevel="1">
      <c r="F5203"/>
    </row>
    <row r="5204" spans="6:6" outlineLevel="1">
      <c r="F5204"/>
    </row>
    <row r="5205" spans="6:6" outlineLevel="1">
      <c r="F5205"/>
    </row>
    <row r="5206" spans="6:6" outlineLevel="1">
      <c r="F5206"/>
    </row>
    <row r="5207" spans="6:6" outlineLevel="1">
      <c r="F5207"/>
    </row>
    <row r="5208" spans="6:6" outlineLevel="1">
      <c r="F5208"/>
    </row>
    <row r="5209" spans="6:6" outlineLevel="1">
      <c r="F5209"/>
    </row>
    <row r="5210" spans="6:6" outlineLevel="1">
      <c r="F5210"/>
    </row>
    <row r="5211" spans="6:6" outlineLevel="1">
      <c r="F5211"/>
    </row>
    <row r="5212" spans="6:6" outlineLevel="1">
      <c r="F5212"/>
    </row>
    <row r="5213" spans="6:6" outlineLevel="1">
      <c r="F5213"/>
    </row>
    <row r="5214" spans="6:6" outlineLevel="1">
      <c r="F5214"/>
    </row>
    <row r="5215" spans="6:6" outlineLevel="1">
      <c r="F5215"/>
    </row>
    <row r="5216" spans="6:6" outlineLevel="1">
      <c r="F5216"/>
    </row>
    <row r="5217" spans="6:6" outlineLevel="1">
      <c r="F5217"/>
    </row>
    <row r="5218" spans="6:6" outlineLevel="1">
      <c r="F5218"/>
    </row>
    <row r="5219" spans="6:6" outlineLevel="1">
      <c r="F5219"/>
    </row>
    <row r="5220" spans="6:6" outlineLevel="1">
      <c r="F5220"/>
    </row>
    <row r="5221" spans="6:6" outlineLevel="1">
      <c r="F5221"/>
    </row>
    <row r="5222" spans="6:6" outlineLevel="1">
      <c r="F5222"/>
    </row>
    <row r="5223" spans="6:6" outlineLevel="1">
      <c r="F5223"/>
    </row>
    <row r="5224" spans="6:6" outlineLevel="1">
      <c r="F5224"/>
    </row>
    <row r="5225" spans="6:6" outlineLevel="1">
      <c r="F5225"/>
    </row>
    <row r="5226" spans="6:6" outlineLevel="1">
      <c r="F5226"/>
    </row>
    <row r="5227" spans="6:6" outlineLevel="1">
      <c r="F5227"/>
    </row>
    <row r="5228" spans="6:6" outlineLevel="1">
      <c r="F5228"/>
    </row>
    <row r="5229" spans="6:6" outlineLevel="1">
      <c r="F5229"/>
    </row>
    <row r="5230" spans="6:6">
      <c r="F5230"/>
    </row>
    <row r="5231" spans="6:6" outlineLevel="1">
      <c r="F5231"/>
    </row>
    <row r="5232" spans="6:6" outlineLevel="1">
      <c r="F5232"/>
    </row>
    <row r="5233" spans="6:6" outlineLevel="1">
      <c r="F5233"/>
    </row>
    <row r="5234" spans="6:6" outlineLevel="1">
      <c r="F5234"/>
    </row>
    <row r="5235" spans="6:6" outlineLevel="1">
      <c r="F5235"/>
    </row>
    <row r="5236" spans="6:6" outlineLevel="1">
      <c r="F5236"/>
    </row>
    <row r="5237" spans="6:6" outlineLevel="1">
      <c r="F5237"/>
    </row>
    <row r="5238" spans="6:6" outlineLevel="1">
      <c r="F5238"/>
    </row>
    <row r="5239" spans="6:6" outlineLevel="1">
      <c r="F5239"/>
    </row>
    <row r="5240" spans="6:6" outlineLevel="1">
      <c r="F5240"/>
    </row>
    <row r="5241" spans="6:6" outlineLevel="1">
      <c r="F5241"/>
    </row>
    <row r="5242" spans="6:6" outlineLevel="1">
      <c r="F5242"/>
    </row>
    <row r="5243" spans="6:6" outlineLevel="1">
      <c r="F5243"/>
    </row>
    <row r="5244" spans="6:6" outlineLevel="1">
      <c r="F5244"/>
    </row>
    <row r="5245" spans="6:6" outlineLevel="1">
      <c r="F5245"/>
    </row>
    <row r="5246" spans="6:6" outlineLevel="1">
      <c r="F5246"/>
    </row>
    <row r="5247" spans="6:6" outlineLevel="1">
      <c r="F5247"/>
    </row>
    <row r="5248" spans="6:6" outlineLevel="1">
      <c r="F5248"/>
    </row>
    <row r="5249" spans="6:6" outlineLevel="1">
      <c r="F5249"/>
    </row>
    <row r="5250" spans="6:6" outlineLevel="1">
      <c r="F5250"/>
    </row>
    <row r="5251" spans="6:6" outlineLevel="1">
      <c r="F5251"/>
    </row>
    <row r="5252" spans="6:6" outlineLevel="1">
      <c r="F5252"/>
    </row>
    <row r="5253" spans="6:6" outlineLevel="1">
      <c r="F5253"/>
    </row>
    <row r="5254" spans="6:6" outlineLevel="1">
      <c r="F5254"/>
    </row>
    <row r="5255" spans="6:6" outlineLevel="1">
      <c r="F5255"/>
    </row>
    <row r="5256" spans="6:6" outlineLevel="1">
      <c r="F5256"/>
    </row>
    <row r="5257" spans="6:6" outlineLevel="1">
      <c r="F5257"/>
    </row>
    <row r="5258" spans="6:6" outlineLevel="1">
      <c r="F5258"/>
    </row>
    <row r="5259" spans="6:6" outlineLevel="1">
      <c r="F5259"/>
    </row>
    <row r="5260" spans="6:6" outlineLevel="1">
      <c r="F5260"/>
    </row>
    <row r="5261" spans="6:6" outlineLevel="1">
      <c r="F5261"/>
    </row>
    <row r="5262" spans="6:6" outlineLevel="1">
      <c r="F5262"/>
    </row>
    <row r="5263" spans="6:6" outlineLevel="1">
      <c r="F5263"/>
    </row>
    <row r="5264" spans="6:6" outlineLevel="1">
      <c r="F5264"/>
    </row>
    <row r="5265" spans="6:6" outlineLevel="1">
      <c r="F5265"/>
    </row>
    <row r="5266" spans="6:6" outlineLevel="1">
      <c r="F5266"/>
    </row>
    <row r="5267" spans="6:6" outlineLevel="1">
      <c r="F5267"/>
    </row>
    <row r="5268" spans="6:6" outlineLevel="1">
      <c r="F5268"/>
    </row>
    <row r="5269" spans="6:6" outlineLevel="1">
      <c r="F5269"/>
    </row>
    <row r="5270" spans="6:6" outlineLevel="1">
      <c r="F5270"/>
    </row>
    <row r="5271" spans="6:6" outlineLevel="1">
      <c r="F5271"/>
    </row>
    <row r="5272" spans="6:6" outlineLevel="1">
      <c r="F5272"/>
    </row>
    <row r="5273" spans="6:6" outlineLevel="1">
      <c r="F5273"/>
    </row>
    <row r="5274" spans="6:6" outlineLevel="1">
      <c r="F5274"/>
    </row>
    <row r="5275" spans="6:6" outlineLevel="1">
      <c r="F5275"/>
    </row>
    <row r="5276" spans="6:6" outlineLevel="1">
      <c r="F5276"/>
    </row>
    <row r="5277" spans="6:6">
      <c r="F5277"/>
    </row>
    <row r="5278" spans="6:6" outlineLevel="1">
      <c r="F5278"/>
    </row>
    <row r="5279" spans="6:6" outlineLevel="1">
      <c r="F5279"/>
    </row>
    <row r="5280" spans="6:6" outlineLevel="1">
      <c r="F5280"/>
    </row>
    <row r="5281" spans="6:6" outlineLevel="1">
      <c r="F5281"/>
    </row>
    <row r="5282" spans="6:6" outlineLevel="1">
      <c r="F5282"/>
    </row>
    <row r="5283" spans="6:6" outlineLevel="1">
      <c r="F5283"/>
    </row>
    <row r="5284" spans="6:6" outlineLevel="1">
      <c r="F5284"/>
    </row>
    <row r="5285" spans="6:6" outlineLevel="1">
      <c r="F5285"/>
    </row>
    <row r="5286" spans="6:6" outlineLevel="1">
      <c r="F5286"/>
    </row>
    <row r="5287" spans="6:6" outlineLevel="1">
      <c r="F5287"/>
    </row>
    <row r="5288" spans="6:6" outlineLevel="1">
      <c r="F5288"/>
    </row>
    <row r="5289" spans="6:6" outlineLevel="1">
      <c r="F5289"/>
    </row>
    <row r="5290" spans="6:6" outlineLevel="1">
      <c r="F5290"/>
    </row>
    <row r="5291" spans="6:6" outlineLevel="1">
      <c r="F5291"/>
    </row>
    <row r="5292" spans="6:6" outlineLevel="1">
      <c r="F5292"/>
    </row>
    <row r="5293" spans="6:6" outlineLevel="1">
      <c r="F5293"/>
    </row>
    <row r="5294" spans="6:6" outlineLevel="1">
      <c r="F5294"/>
    </row>
    <row r="5295" spans="6:6" outlineLevel="1">
      <c r="F5295"/>
    </row>
    <row r="5296" spans="6:6" outlineLevel="1">
      <c r="F5296"/>
    </row>
    <row r="5297" spans="6:6" outlineLevel="1">
      <c r="F5297"/>
    </row>
    <row r="5298" spans="6:6" outlineLevel="1">
      <c r="F5298"/>
    </row>
    <row r="5299" spans="6:6" outlineLevel="1">
      <c r="F5299"/>
    </row>
    <row r="5300" spans="6:6" outlineLevel="1">
      <c r="F5300"/>
    </row>
    <row r="5301" spans="6:6" outlineLevel="1">
      <c r="F5301"/>
    </row>
    <row r="5302" spans="6:6" outlineLevel="1">
      <c r="F5302"/>
    </row>
    <row r="5303" spans="6:6" outlineLevel="1">
      <c r="F5303"/>
    </row>
    <row r="5304" spans="6:6" outlineLevel="1">
      <c r="F5304"/>
    </row>
    <row r="5305" spans="6:6" outlineLevel="1">
      <c r="F5305"/>
    </row>
    <row r="5306" spans="6:6" outlineLevel="1">
      <c r="F5306"/>
    </row>
    <row r="5307" spans="6:6" outlineLevel="1">
      <c r="F5307"/>
    </row>
    <row r="5308" spans="6:6" outlineLevel="1">
      <c r="F5308"/>
    </row>
    <row r="5309" spans="6:6" outlineLevel="1">
      <c r="F5309"/>
    </row>
    <row r="5310" spans="6:6" outlineLevel="1">
      <c r="F5310"/>
    </row>
    <row r="5311" spans="6:6" outlineLevel="1">
      <c r="F5311"/>
    </row>
    <row r="5312" spans="6:6" outlineLevel="1">
      <c r="F5312"/>
    </row>
    <row r="5313" spans="6:6" outlineLevel="1">
      <c r="F5313"/>
    </row>
    <row r="5314" spans="6:6" outlineLevel="1">
      <c r="F5314"/>
    </row>
    <row r="5315" spans="6:6" outlineLevel="1">
      <c r="F5315"/>
    </row>
    <row r="5316" spans="6:6" outlineLevel="1">
      <c r="F5316"/>
    </row>
    <row r="5317" spans="6:6" outlineLevel="1">
      <c r="F5317"/>
    </row>
    <row r="5318" spans="6:6" outlineLevel="1">
      <c r="F5318"/>
    </row>
    <row r="5319" spans="6:6" outlineLevel="1">
      <c r="F5319"/>
    </row>
    <row r="5320" spans="6:6" outlineLevel="1">
      <c r="F5320"/>
    </row>
    <row r="5321" spans="6:6" outlineLevel="1">
      <c r="F5321"/>
    </row>
    <row r="5322" spans="6:6" outlineLevel="1">
      <c r="F5322"/>
    </row>
    <row r="5323" spans="6:6" outlineLevel="1">
      <c r="F5323"/>
    </row>
    <row r="5324" spans="6:6" outlineLevel="1">
      <c r="F5324"/>
    </row>
    <row r="5325" spans="6:6" outlineLevel="1">
      <c r="F5325"/>
    </row>
    <row r="5326" spans="6:6" outlineLevel="1">
      <c r="F5326"/>
    </row>
    <row r="5327" spans="6:6" outlineLevel="1">
      <c r="F5327"/>
    </row>
    <row r="5328" spans="6:6" outlineLevel="1">
      <c r="F5328"/>
    </row>
    <row r="5329" spans="6:6" outlineLevel="1">
      <c r="F5329"/>
    </row>
    <row r="5330" spans="6:6" outlineLevel="1">
      <c r="F5330"/>
    </row>
    <row r="5331" spans="6:6" outlineLevel="1">
      <c r="F5331"/>
    </row>
    <row r="5332" spans="6:6" outlineLevel="1">
      <c r="F5332"/>
    </row>
    <row r="5333" spans="6:6" outlineLevel="1">
      <c r="F5333"/>
    </row>
    <row r="5334" spans="6:6" outlineLevel="1">
      <c r="F5334"/>
    </row>
    <row r="5335" spans="6:6" outlineLevel="1">
      <c r="F5335"/>
    </row>
    <row r="5336" spans="6:6" outlineLevel="1">
      <c r="F5336"/>
    </row>
    <row r="5337" spans="6:6" outlineLevel="1">
      <c r="F5337"/>
    </row>
    <row r="5338" spans="6:6" outlineLevel="1">
      <c r="F5338"/>
    </row>
    <row r="5339" spans="6:6" outlineLevel="1">
      <c r="F5339"/>
    </row>
    <row r="5340" spans="6:6" outlineLevel="1">
      <c r="F5340"/>
    </row>
    <row r="5341" spans="6:6" outlineLevel="1">
      <c r="F5341"/>
    </row>
    <row r="5342" spans="6:6" outlineLevel="1">
      <c r="F5342"/>
    </row>
    <row r="5343" spans="6:6" outlineLevel="1">
      <c r="F5343"/>
    </row>
    <row r="5344" spans="6:6" outlineLevel="1">
      <c r="F5344"/>
    </row>
    <row r="5345" spans="6:6" outlineLevel="1">
      <c r="F5345"/>
    </row>
    <row r="5346" spans="6:6" outlineLevel="1">
      <c r="F5346"/>
    </row>
    <row r="5347" spans="6:6" outlineLevel="1">
      <c r="F5347"/>
    </row>
    <row r="5348" spans="6:6" outlineLevel="1">
      <c r="F5348"/>
    </row>
    <row r="5349" spans="6:6" outlineLevel="1">
      <c r="F5349"/>
    </row>
    <row r="5350" spans="6:6" outlineLevel="1">
      <c r="F5350"/>
    </row>
    <row r="5351" spans="6:6" outlineLevel="1">
      <c r="F5351"/>
    </row>
    <row r="5352" spans="6:6" outlineLevel="1">
      <c r="F5352"/>
    </row>
    <row r="5353" spans="6:6" outlineLevel="1">
      <c r="F5353"/>
    </row>
    <row r="5354" spans="6:6" outlineLevel="1">
      <c r="F5354"/>
    </row>
    <row r="5355" spans="6:6" outlineLevel="1">
      <c r="F5355"/>
    </row>
    <row r="5356" spans="6:6" outlineLevel="1">
      <c r="F5356"/>
    </row>
    <row r="5357" spans="6:6" outlineLevel="1">
      <c r="F5357"/>
    </row>
    <row r="5358" spans="6:6" outlineLevel="1">
      <c r="F5358"/>
    </row>
    <row r="5359" spans="6:6">
      <c r="F5359"/>
    </row>
    <row r="5360" spans="6:6" outlineLevel="1">
      <c r="F5360"/>
    </row>
    <row r="5361" spans="6:6" outlineLevel="1">
      <c r="F5361"/>
    </row>
    <row r="5362" spans="6:6" outlineLevel="1">
      <c r="F5362"/>
    </row>
    <row r="5363" spans="6:6" outlineLevel="1">
      <c r="F5363"/>
    </row>
    <row r="5364" spans="6:6" outlineLevel="1">
      <c r="F5364"/>
    </row>
    <row r="5365" spans="6:6" outlineLevel="1">
      <c r="F5365"/>
    </row>
    <row r="5366" spans="6:6" outlineLevel="1">
      <c r="F5366"/>
    </row>
    <row r="5367" spans="6:6" outlineLevel="1">
      <c r="F5367"/>
    </row>
    <row r="5368" spans="6:6" outlineLevel="1">
      <c r="F5368"/>
    </row>
    <row r="5369" spans="6:6" outlineLevel="1">
      <c r="F5369"/>
    </row>
    <row r="5370" spans="6:6" outlineLevel="1">
      <c r="F5370"/>
    </row>
    <row r="5371" spans="6:6" outlineLevel="1">
      <c r="F5371"/>
    </row>
    <row r="5372" spans="6:6" outlineLevel="1">
      <c r="F5372"/>
    </row>
    <row r="5373" spans="6:6" outlineLevel="1">
      <c r="F5373"/>
    </row>
    <row r="5374" spans="6:6" outlineLevel="1">
      <c r="F5374"/>
    </row>
    <row r="5375" spans="6:6" outlineLevel="1">
      <c r="F5375"/>
    </row>
    <row r="5376" spans="6:6" outlineLevel="1">
      <c r="F5376"/>
    </row>
    <row r="5377" spans="6:6" outlineLevel="1">
      <c r="F5377"/>
    </row>
    <row r="5378" spans="6:6" outlineLevel="1">
      <c r="F5378"/>
    </row>
    <row r="5379" spans="6:6" outlineLevel="1">
      <c r="F5379"/>
    </row>
    <row r="5380" spans="6:6" outlineLevel="1">
      <c r="F5380"/>
    </row>
    <row r="5381" spans="6:6" outlineLevel="1">
      <c r="F5381"/>
    </row>
    <row r="5382" spans="6:6" outlineLevel="1">
      <c r="F5382"/>
    </row>
    <row r="5383" spans="6:6" outlineLevel="1">
      <c r="F5383"/>
    </row>
    <row r="5384" spans="6:6" outlineLevel="1">
      <c r="F5384"/>
    </row>
    <row r="5385" spans="6:6" outlineLevel="1">
      <c r="F5385"/>
    </row>
    <row r="5386" spans="6:6" outlineLevel="1">
      <c r="F5386"/>
    </row>
    <row r="5387" spans="6:6" outlineLevel="1">
      <c r="F5387"/>
    </row>
    <row r="5388" spans="6:6" outlineLevel="1">
      <c r="F5388"/>
    </row>
    <row r="5389" spans="6:6" outlineLevel="1">
      <c r="F5389"/>
    </row>
    <row r="5390" spans="6:6" outlineLevel="1">
      <c r="F5390"/>
    </row>
    <row r="5391" spans="6:6" outlineLevel="1">
      <c r="F5391"/>
    </row>
    <row r="5392" spans="6:6" outlineLevel="1">
      <c r="F5392"/>
    </row>
    <row r="5393" spans="6:6" outlineLevel="1">
      <c r="F5393"/>
    </row>
    <row r="5394" spans="6:6" outlineLevel="1">
      <c r="F5394"/>
    </row>
    <row r="5395" spans="6:6" outlineLevel="1">
      <c r="F5395"/>
    </row>
    <row r="5396" spans="6:6" outlineLevel="1">
      <c r="F5396"/>
    </row>
    <row r="5397" spans="6:6" outlineLevel="1">
      <c r="F5397"/>
    </row>
    <row r="5398" spans="6:6" outlineLevel="1">
      <c r="F5398"/>
    </row>
    <row r="5399" spans="6:6" outlineLevel="1">
      <c r="F5399"/>
    </row>
    <row r="5400" spans="6:6" outlineLevel="1">
      <c r="F5400"/>
    </row>
    <row r="5401" spans="6:6" outlineLevel="1">
      <c r="F5401"/>
    </row>
    <row r="5402" spans="6:6" outlineLevel="1">
      <c r="F5402"/>
    </row>
    <row r="5403" spans="6:6" outlineLevel="1">
      <c r="F5403"/>
    </row>
    <row r="5404" spans="6:6" outlineLevel="1">
      <c r="F5404"/>
    </row>
    <row r="5405" spans="6:6" outlineLevel="1">
      <c r="F5405"/>
    </row>
    <row r="5406" spans="6:6" outlineLevel="1">
      <c r="F5406"/>
    </row>
    <row r="5407" spans="6:6" outlineLevel="1">
      <c r="F5407"/>
    </row>
    <row r="5408" spans="6:6" outlineLevel="1">
      <c r="F5408"/>
    </row>
    <row r="5409" spans="6:6" outlineLevel="1">
      <c r="F5409"/>
    </row>
    <row r="5410" spans="6:6" outlineLevel="1">
      <c r="F5410"/>
    </row>
    <row r="5411" spans="6:6" outlineLevel="1">
      <c r="F5411"/>
    </row>
    <row r="5412" spans="6:6" outlineLevel="1">
      <c r="F5412"/>
    </row>
    <row r="5413" spans="6:6" outlineLevel="1">
      <c r="F5413"/>
    </row>
    <row r="5414" spans="6:6" outlineLevel="1">
      <c r="F5414"/>
    </row>
    <row r="5415" spans="6:6" outlineLevel="1">
      <c r="F5415"/>
    </row>
    <row r="5416" spans="6:6" outlineLevel="1">
      <c r="F5416"/>
    </row>
    <row r="5417" spans="6:6" outlineLevel="1">
      <c r="F5417"/>
    </row>
    <row r="5418" spans="6:6" outlineLevel="1">
      <c r="F5418"/>
    </row>
    <row r="5419" spans="6:6" outlineLevel="1">
      <c r="F5419"/>
    </row>
    <row r="5420" spans="6:6">
      <c r="F5420"/>
    </row>
    <row r="5421" spans="6:6" outlineLevel="1">
      <c r="F5421"/>
    </row>
    <row r="5422" spans="6:6" outlineLevel="1">
      <c r="F5422"/>
    </row>
    <row r="5423" spans="6:6" outlineLevel="1">
      <c r="F5423"/>
    </row>
    <row r="5424" spans="6:6" outlineLevel="1">
      <c r="F5424"/>
    </row>
    <row r="5425" spans="6:6" outlineLevel="1">
      <c r="F5425"/>
    </row>
    <row r="5426" spans="6:6" outlineLevel="1">
      <c r="F5426"/>
    </row>
    <row r="5427" spans="6:6" outlineLevel="1">
      <c r="F5427"/>
    </row>
    <row r="5428" spans="6:6" outlineLevel="1">
      <c r="F5428"/>
    </row>
    <row r="5429" spans="6:6" outlineLevel="1">
      <c r="F5429"/>
    </row>
    <row r="5430" spans="6:6" outlineLevel="1">
      <c r="F5430"/>
    </row>
    <row r="5431" spans="6:6" outlineLevel="1">
      <c r="F5431"/>
    </row>
    <row r="5432" spans="6:6" outlineLevel="1">
      <c r="F5432"/>
    </row>
    <row r="5433" spans="6:6" outlineLevel="1">
      <c r="F5433"/>
    </row>
    <row r="5434" spans="6:6" outlineLevel="1">
      <c r="F5434"/>
    </row>
    <row r="5435" spans="6:6" outlineLevel="1">
      <c r="F5435"/>
    </row>
    <row r="5436" spans="6:6" outlineLevel="1">
      <c r="F5436"/>
    </row>
    <row r="5437" spans="6:6" outlineLevel="1">
      <c r="F5437"/>
    </row>
    <row r="5438" spans="6:6" outlineLevel="1">
      <c r="F5438"/>
    </row>
    <row r="5439" spans="6:6" outlineLevel="1">
      <c r="F5439"/>
    </row>
    <row r="5440" spans="6:6" outlineLevel="1">
      <c r="F5440"/>
    </row>
    <row r="5441" spans="6:6" outlineLevel="1">
      <c r="F5441"/>
    </row>
    <row r="5442" spans="6:6" outlineLevel="1">
      <c r="F5442"/>
    </row>
    <row r="5443" spans="6:6" outlineLevel="1">
      <c r="F5443"/>
    </row>
    <row r="5444" spans="6:6" outlineLevel="1">
      <c r="F5444"/>
    </row>
    <row r="5445" spans="6:6" outlineLevel="1">
      <c r="F5445"/>
    </row>
    <row r="5446" spans="6:6">
      <c r="F5446"/>
    </row>
    <row r="5447" spans="6:6" outlineLevel="1">
      <c r="F5447"/>
    </row>
    <row r="5448" spans="6:6" outlineLevel="1">
      <c r="F5448"/>
    </row>
    <row r="5449" spans="6:6" outlineLevel="1">
      <c r="F5449"/>
    </row>
    <row r="5450" spans="6:6" outlineLevel="1">
      <c r="F5450"/>
    </row>
    <row r="5451" spans="6:6" outlineLevel="1">
      <c r="F5451"/>
    </row>
    <row r="5452" spans="6:6" outlineLevel="1">
      <c r="F5452"/>
    </row>
    <row r="5453" spans="6:6" outlineLevel="1">
      <c r="F5453"/>
    </row>
    <row r="5454" spans="6:6" outlineLevel="1">
      <c r="F5454"/>
    </row>
    <row r="5455" spans="6:6" outlineLevel="1">
      <c r="F5455"/>
    </row>
    <row r="5456" spans="6:6" outlineLevel="1">
      <c r="F5456"/>
    </row>
    <row r="5457" spans="6:6" outlineLevel="1">
      <c r="F5457"/>
    </row>
    <row r="5458" spans="6:6" outlineLevel="1">
      <c r="F5458"/>
    </row>
    <row r="5459" spans="6:6" outlineLevel="1">
      <c r="F5459"/>
    </row>
    <row r="5460" spans="6:6" outlineLevel="1">
      <c r="F5460"/>
    </row>
    <row r="5461" spans="6:6" outlineLevel="1">
      <c r="F5461"/>
    </row>
    <row r="5462" spans="6:6" outlineLevel="1">
      <c r="F5462"/>
    </row>
    <row r="5463" spans="6:6" outlineLevel="1">
      <c r="F5463"/>
    </row>
    <row r="5464" spans="6:6" outlineLevel="1">
      <c r="F5464"/>
    </row>
    <row r="5465" spans="6:6" outlineLevel="1">
      <c r="F5465"/>
    </row>
    <row r="5466" spans="6:6" outlineLevel="1">
      <c r="F5466"/>
    </row>
    <row r="5467" spans="6:6" outlineLevel="1">
      <c r="F5467"/>
    </row>
    <row r="5468" spans="6:6" outlineLevel="1">
      <c r="F5468"/>
    </row>
    <row r="5469" spans="6:6" outlineLevel="1">
      <c r="F5469"/>
    </row>
    <row r="5470" spans="6:6" outlineLevel="1">
      <c r="F5470"/>
    </row>
    <row r="5471" spans="6:6" outlineLevel="1">
      <c r="F5471"/>
    </row>
    <row r="5472" spans="6:6" outlineLevel="1">
      <c r="F5472"/>
    </row>
    <row r="5473" spans="6:6" outlineLevel="1">
      <c r="F5473"/>
    </row>
    <row r="5474" spans="6:6" outlineLevel="1">
      <c r="F5474"/>
    </row>
    <row r="5475" spans="6:6" outlineLevel="1">
      <c r="F5475"/>
    </row>
    <row r="5476" spans="6:6" outlineLevel="1">
      <c r="F5476"/>
    </row>
    <row r="5477" spans="6:6" outlineLevel="1">
      <c r="F5477"/>
    </row>
    <row r="5478" spans="6:6" outlineLevel="1">
      <c r="F5478"/>
    </row>
    <row r="5479" spans="6:6">
      <c r="F5479"/>
    </row>
    <row r="5480" spans="6:6" outlineLevel="1">
      <c r="F5480"/>
    </row>
    <row r="5481" spans="6:6">
      <c r="F5481"/>
    </row>
    <row r="5482" spans="6:6" outlineLevel="1">
      <c r="F5482"/>
    </row>
    <row r="5483" spans="6:6" outlineLevel="1">
      <c r="F5483"/>
    </row>
    <row r="5484" spans="6:6" outlineLevel="1">
      <c r="F5484"/>
    </row>
    <row r="5485" spans="6:6">
      <c r="F5485"/>
    </row>
    <row r="5486" spans="6:6" outlineLevel="1">
      <c r="F5486"/>
    </row>
    <row r="5487" spans="6:6" outlineLevel="1">
      <c r="F5487"/>
    </row>
    <row r="5488" spans="6:6" outlineLevel="1">
      <c r="F5488"/>
    </row>
    <row r="5489" spans="6:6" outlineLevel="1">
      <c r="F5489"/>
    </row>
    <row r="5490" spans="6:6">
      <c r="F5490"/>
    </row>
    <row r="5491" spans="6:6" outlineLevel="1">
      <c r="F5491"/>
    </row>
    <row r="5492" spans="6:6" outlineLevel="1">
      <c r="F5492"/>
    </row>
    <row r="5493" spans="6:6" outlineLevel="1">
      <c r="F5493"/>
    </row>
    <row r="5494" spans="6:6" outlineLevel="1">
      <c r="F5494"/>
    </row>
    <row r="5495" spans="6:6" outlineLevel="1">
      <c r="F5495"/>
    </row>
    <row r="5496" spans="6:6" outlineLevel="1">
      <c r="F5496"/>
    </row>
    <row r="5497" spans="6:6" outlineLevel="1">
      <c r="F5497"/>
    </row>
    <row r="5498" spans="6:6" outlineLevel="1">
      <c r="F5498"/>
    </row>
    <row r="5499" spans="6:6" outlineLevel="1">
      <c r="F5499"/>
    </row>
    <row r="5500" spans="6:6" outlineLevel="1">
      <c r="F5500"/>
    </row>
    <row r="5501" spans="6:6" outlineLevel="1">
      <c r="F5501"/>
    </row>
    <row r="5502" spans="6:6" outlineLevel="1">
      <c r="F5502"/>
    </row>
    <row r="5503" spans="6:6" outlineLevel="1">
      <c r="F5503"/>
    </row>
    <row r="5504" spans="6:6" outlineLevel="1">
      <c r="F5504"/>
    </row>
    <row r="5505" spans="6:6" outlineLevel="1">
      <c r="F5505"/>
    </row>
    <row r="5506" spans="6:6" outlineLevel="1">
      <c r="F5506"/>
    </row>
    <row r="5507" spans="6:6" outlineLevel="1">
      <c r="F5507"/>
    </row>
    <row r="5508" spans="6:6" outlineLevel="1">
      <c r="F5508"/>
    </row>
    <row r="5509" spans="6:6" outlineLevel="1">
      <c r="F5509"/>
    </row>
    <row r="5510" spans="6:6" outlineLevel="1">
      <c r="F5510"/>
    </row>
    <row r="5511" spans="6:6" outlineLevel="1">
      <c r="F5511"/>
    </row>
    <row r="5512" spans="6:6" outlineLevel="1">
      <c r="F5512"/>
    </row>
    <row r="5513" spans="6:6" outlineLevel="1">
      <c r="F5513"/>
    </row>
    <row r="5514" spans="6:6" outlineLevel="1">
      <c r="F5514"/>
    </row>
    <row r="5515" spans="6:6" outlineLevel="1">
      <c r="F5515"/>
    </row>
    <row r="5516" spans="6:6" outlineLevel="1">
      <c r="F5516"/>
    </row>
    <row r="5517" spans="6:6" outlineLevel="1">
      <c r="F5517"/>
    </row>
    <row r="5518" spans="6:6" outlineLevel="1">
      <c r="F5518"/>
    </row>
    <row r="5519" spans="6:6" outlineLevel="1">
      <c r="F5519"/>
    </row>
    <row r="5520" spans="6:6" outlineLevel="1">
      <c r="F5520"/>
    </row>
    <row r="5521" spans="6:6" outlineLevel="1">
      <c r="F5521"/>
    </row>
    <row r="5522" spans="6:6" outlineLevel="1">
      <c r="F5522"/>
    </row>
    <row r="5523" spans="6:6" outlineLevel="1">
      <c r="F5523"/>
    </row>
    <row r="5524" spans="6:6" outlineLevel="1">
      <c r="F5524"/>
    </row>
    <row r="5525" spans="6:6" outlineLevel="1">
      <c r="F5525"/>
    </row>
    <row r="5526" spans="6:6" outlineLevel="1">
      <c r="F5526"/>
    </row>
    <row r="5527" spans="6:6">
      <c r="F5527"/>
    </row>
    <row r="5528" spans="6:6" outlineLevel="1">
      <c r="F5528"/>
    </row>
    <row r="5529" spans="6:6" outlineLevel="1">
      <c r="F5529"/>
    </row>
    <row r="5530" spans="6:6" outlineLevel="1">
      <c r="F5530"/>
    </row>
    <row r="5531" spans="6:6" outlineLevel="1">
      <c r="F5531"/>
    </row>
    <row r="5532" spans="6:6" outlineLevel="1">
      <c r="F5532"/>
    </row>
    <row r="5533" spans="6:6" outlineLevel="1">
      <c r="F5533"/>
    </row>
    <row r="5534" spans="6:6" outlineLevel="1">
      <c r="F5534"/>
    </row>
    <row r="5535" spans="6:6" outlineLevel="1">
      <c r="F5535"/>
    </row>
    <row r="5536" spans="6:6" outlineLevel="1">
      <c r="F5536"/>
    </row>
    <row r="5537" spans="6:6" outlineLevel="1">
      <c r="F5537"/>
    </row>
    <row r="5538" spans="6:6" outlineLevel="1">
      <c r="F5538"/>
    </row>
    <row r="5539" spans="6:6" outlineLevel="1">
      <c r="F5539"/>
    </row>
    <row r="5540" spans="6:6" outlineLevel="1">
      <c r="F5540"/>
    </row>
    <row r="5541" spans="6:6" outlineLevel="1">
      <c r="F5541"/>
    </row>
    <row r="5542" spans="6:6" outlineLevel="1">
      <c r="F5542"/>
    </row>
    <row r="5543" spans="6:6" outlineLevel="1">
      <c r="F5543"/>
    </row>
    <row r="5544" spans="6:6" outlineLevel="1">
      <c r="F5544"/>
    </row>
    <row r="5545" spans="6:6" outlineLevel="1">
      <c r="F5545"/>
    </row>
    <row r="5546" spans="6:6">
      <c r="F5546"/>
    </row>
    <row r="5547" spans="6:6" outlineLevel="1">
      <c r="F5547"/>
    </row>
    <row r="5548" spans="6:6" outlineLevel="1">
      <c r="F5548"/>
    </row>
    <row r="5549" spans="6:6">
      <c r="F5549"/>
    </row>
    <row r="5550" spans="6:6" outlineLevel="1">
      <c r="F5550"/>
    </row>
    <row r="5551" spans="6:6" outlineLevel="1">
      <c r="F5551"/>
    </row>
    <row r="5552" spans="6:6" outlineLevel="1">
      <c r="F5552"/>
    </row>
    <row r="5553" spans="6:6" outlineLevel="1">
      <c r="F5553"/>
    </row>
    <row r="5554" spans="6:6" outlineLevel="1">
      <c r="F5554"/>
    </row>
    <row r="5555" spans="6:6" outlineLevel="1">
      <c r="F5555"/>
    </row>
    <row r="5556" spans="6:6" outlineLevel="1">
      <c r="F5556"/>
    </row>
    <row r="5557" spans="6:6" outlineLevel="1">
      <c r="F5557"/>
    </row>
    <row r="5558" spans="6:6" outlineLevel="1">
      <c r="F5558"/>
    </row>
    <row r="5559" spans="6:6" outlineLevel="1">
      <c r="F5559"/>
    </row>
    <row r="5560" spans="6:6" outlineLevel="1">
      <c r="F5560"/>
    </row>
    <row r="5561" spans="6:6" outlineLevel="1">
      <c r="F5561"/>
    </row>
    <row r="5562" spans="6:6" outlineLevel="1">
      <c r="F5562"/>
    </row>
    <row r="5563" spans="6:6" outlineLevel="1">
      <c r="F5563"/>
    </row>
    <row r="5564" spans="6:6" outlineLevel="1">
      <c r="F5564"/>
    </row>
    <row r="5565" spans="6:6" outlineLevel="1">
      <c r="F5565"/>
    </row>
    <row r="5566" spans="6:6" outlineLevel="1">
      <c r="F5566"/>
    </row>
    <row r="5567" spans="6:6" outlineLevel="1">
      <c r="F5567"/>
    </row>
    <row r="5568" spans="6:6">
      <c r="F5568"/>
    </row>
    <row r="5569" spans="6:6" outlineLevel="1">
      <c r="F5569"/>
    </row>
    <row r="5570" spans="6:6" outlineLevel="1">
      <c r="F5570"/>
    </row>
    <row r="5571" spans="6:6" outlineLevel="1">
      <c r="F5571"/>
    </row>
    <row r="5572" spans="6:6">
      <c r="F5572"/>
    </row>
    <row r="5573" spans="6:6" outlineLevel="1">
      <c r="F5573"/>
    </row>
    <row r="5574" spans="6:6" outlineLevel="1">
      <c r="F5574"/>
    </row>
    <row r="5575" spans="6:6" outlineLevel="1">
      <c r="F5575"/>
    </row>
    <row r="5576" spans="6:6" outlineLevel="1">
      <c r="F5576"/>
    </row>
    <row r="5577" spans="6:6" outlineLevel="1">
      <c r="F5577"/>
    </row>
    <row r="5578" spans="6:6" outlineLevel="1">
      <c r="F5578"/>
    </row>
    <row r="5579" spans="6:6" outlineLevel="1">
      <c r="F5579"/>
    </row>
    <row r="5580" spans="6:6" outlineLevel="1">
      <c r="F5580"/>
    </row>
    <row r="5581" spans="6:6">
      <c r="F5581"/>
    </row>
    <row r="5582" spans="6:6" outlineLevel="1">
      <c r="F5582"/>
    </row>
    <row r="5583" spans="6:6" outlineLevel="1">
      <c r="F5583"/>
    </row>
    <row r="5584" spans="6:6" outlineLevel="1">
      <c r="F5584"/>
    </row>
    <row r="5585" spans="6:6" outlineLevel="1">
      <c r="F5585"/>
    </row>
    <row r="5586" spans="6:6" outlineLevel="1">
      <c r="F5586"/>
    </row>
    <row r="5587" spans="6:6">
      <c r="F5587"/>
    </row>
    <row r="5588" spans="6:6" outlineLevel="1">
      <c r="F5588"/>
    </row>
    <row r="5589" spans="6:6">
      <c r="F5589"/>
    </row>
    <row r="5590" spans="6:6" outlineLevel="1">
      <c r="F5590"/>
    </row>
    <row r="5591" spans="6:6" outlineLevel="1">
      <c r="F5591"/>
    </row>
    <row r="5592" spans="6:6">
      <c r="F5592"/>
    </row>
    <row r="5593" spans="6:6" outlineLevel="1">
      <c r="F5593"/>
    </row>
    <row r="5594" spans="6:6" outlineLevel="1">
      <c r="F5594"/>
    </row>
    <row r="5595" spans="6:6" outlineLevel="1">
      <c r="F5595"/>
    </row>
    <row r="5596" spans="6:6" outlineLevel="1">
      <c r="F5596"/>
    </row>
    <row r="5597" spans="6:6" outlineLevel="1">
      <c r="F5597"/>
    </row>
    <row r="5598" spans="6:6" outlineLevel="1">
      <c r="F5598"/>
    </row>
    <row r="5599" spans="6:6" outlineLevel="1">
      <c r="F5599"/>
    </row>
    <row r="5600" spans="6:6" outlineLevel="1">
      <c r="F5600"/>
    </row>
    <row r="5601" spans="6:6" outlineLevel="1">
      <c r="F5601"/>
    </row>
    <row r="5602" spans="6:6" outlineLevel="1">
      <c r="F5602"/>
    </row>
    <row r="5603" spans="6:6" outlineLevel="1">
      <c r="F5603"/>
    </row>
    <row r="5604" spans="6:6" outlineLevel="1">
      <c r="F5604"/>
    </row>
    <row r="5605" spans="6:6" outlineLevel="1">
      <c r="F5605"/>
    </row>
    <row r="5606" spans="6:6" outlineLevel="1">
      <c r="F5606"/>
    </row>
    <row r="5607" spans="6:6" outlineLevel="1">
      <c r="F5607"/>
    </row>
    <row r="5608" spans="6:6" outlineLevel="1">
      <c r="F5608"/>
    </row>
    <row r="5609" spans="6:6" outlineLevel="1">
      <c r="F5609"/>
    </row>
    <row r="5610" spans="6:6" outlineLevel="1">
      <c r="F5610"/>
    </row>
    <row r="5611" spans="6:6" outlineLevel="1">
      <c r="F5611"/>
    </row>
    <row r="5612" spans="6:6" outlineLevel="1">
      <c r="F5612"/>
    </row>
    <row r="5613" spans="6:6" outlineLevel="1">
      <c r="F5613"/>
    </row>
    <row r="5614" spans="6:6" outlineLevel="1">
      <c r="F5614"/>
    </row>
    <row r="5615" spans="6:6" outlineLevel="1">
      <c r="F5615"/>
    </row>
    <row r="5616" spans="6:6" outlineLevel="1">
      <c r="F5616"/>
    </row>
    <row r="5617" spans="6:6" outlineLevel="1">
      <c r="F5617"/>
    </row>
    <row r="5618" spans="6:6" outlineLevel="1">
      <c r="F5618"/>
    </row>
    <row r="5619" spans="6:6" outlineLevel="1">
      <c r="F5619"/>
    </row>
    <row r="5620" spans="6:6" outlineLevel="1">
      <c r="F5620"/>
    </row>
    <row r="5621" spans="6:6" outlineLevel="1">
      <c r="F5621"/>
    </row>
    <row r="5622" spans="6:6" outlineLevel="1">
      <c r="F5622"/>
    </row>
    <row r="5623" spans="6:6" outlineLevel="1">
      <c r="F5623"/>
    </row>
    <row r="5624" spans="6:6" outlineLevel="1">
      <c r="F5624"/>
    </row>
    <row r="5625" spans="6:6" outlineLevel="1">
      <c r="F5625"/>
    </row>
    <row r="5626" spans="6:6" outlineLevel="1">
      <c r="F5626"/>
    </row>
    <row r="5627" spans="6:6" outlineLevel="1">
      <c r="F5627"/>
    </row>
    <row r="5628" spans="6:6" outlineLevel="1">
      <c r="F5628"/>
    </row>
    <row r="5629" spans="6:6" outlineLevel="1">
      <c r="F5629"/>
    </row>
    <row r="5630" spans="6:6" outlineLevel="1">
      <c r="F5630"/>
    </row>
    <row r="5631" spans="6:6" outlineLevel="1">
      <c r="F5631"/>
    </row>
    <row r="5632" spans="6:6" outlineLevel="1">
      <c r="F5632"/>
    </row>
    <row r="5633" spans="6:6" outlineLevel="1">
      <c r="F5633"/>
    </row>
    <row r="5634" spans="6:6" outlineLevel="1">
      <c r="F5634"/>
    </row>
    <row r="5635" spans="6:6" outlineLevel="1">
      <c r="F5635"/>
    </row>
    <row r="5636" spans="6:6" outlineLevel="1">
      <c r="F5636"/>
    </row>
    <row r="5637" spans="6:6" outlineLevel="1">
      <c r="F5637"/>
    </row>
    <row r="5638" spans="6:6" outlineLevel="1">
      <c r="F5638"/>
    </row>
    <row r="5639" spans="6:6" outlineLevel="1">
      <c r="F5639"/>
    </row>
    <row r="5640" spans="6:6" outlineLevel="1">
      <c r="F5640"/>
    </row>
    <row r="5641" spans="6:6" outlineLevel="1">
      <c r="F5641"/>
    </row>
    <row r="5642" spans="6:6" outlineLevel="1">
      <c r="F5642"/>
    </row>
    <row r="5643" spans="6:6" outlineLevel="1">
      <c r="F5643"/>
    </row>
    <row r="5644" spans="6:6" outlineLevel="1">
      <c r="F5644"/>
    </row>
    <row r="5645" spans="6:6" outlineLevel="1">
      <c r="F5645"/>
    </row>
    <row r="5646" spans="6:6" outlineLevel="1">
      <c r="F5646"/>
    </row>
    <row r="5647" spans="6:6" outlineLevel="1">
      <c r="F5647"/>
    </row>
    <row r="5648" spans="6:6" outlineLevel="1">
      <c r="F5648"/>
    </row>
    <row r="5649" spans="6:6" outlineLevel="1">
      <c r="F5649"/>
    </row>
    <row r="5650" spans="6:6" outlineLevel="1">
      <c r="F5650"/>
    </row>
    <row r="5651" spans="6:6" outlineLevel="1">
      <c r="F5651"/>
    </row>
    <row r="5652" spans="6:6" outlineLevel="1">
      <c r="F5652"/>
    </row>
    <row r="5653" spans="6:6" outlineLevel="1">
      <c r="F5653"/>
    </row>
    <row r="5654" spans="6:6" outlineLevel="1">
      <c r="F5654"/>
    </row>
    <row r="5655" spans="6:6" outlineLevel="1">
      <c r="F5655"/>
    </row>
    <row r="5656" spans="6:6" outlineLevel="1">
      <c r="F5656"/>
    </row>
    <row r="5657" spans="6:6" outlineLevel="1">
      <c r="F5657"/>
    </row>
    <row r="5658" spans="6:6" outlineLevel="1">
      <c r="F5658"/>
    </row>
    <row r="5659" spans="6:6" outlineLevel="1">
      <c r="F5659"/>
    </row>
    <row r="5660" spans="6:6" outlineLevel="1">
      <c r="F5660"/>
    </row>
    <row r="5661" spans="6:6" outlineLevel="1">
      <c r="F5661"/>
    </row>
    <row r="5662" spans="6:6" outlineLevel="1">
      <c r="F5662"/>
    </row>
    <row r="5663" spans="6:6" outlineLevel="1">
      <c r="F5663"/>
    </row>
    <row r="5664" spans="6:6" outlineLevel="1">
      <c r="F5664"/>
    </row>
    <row r="5665" spans="6:6" outlineLevel="1">
      <c r="F5665"/>
    </row>
    <row r="5666" spans="6:6" outlineLevel="1">
      <c r="F5666"/>
    </row>
    <row r="5667" spans="6:6" outlineLevel="1">
      <c r="F5667"/>
    </row>
    <row r="5668" spans="6:6" outlineLevel="1">
      <c r="F5668"/>
    </row>
    <row r="5669" spans="6:6" outlineLevel="1">
      <c r="F5669"/>
    </row>
    <row r="5670" spans="6:6" outlineLevel="1">
      <c r="F5670"/>
    </row>
    <row r="5671" spans="6:6" outlineLevel="1">
      <c r="F5671"/>
    </row>
    <row r="5672" spans="6:6" outlineLevel="1">
      <c r="F5672"/>
    </row>
    <row r="5673" spans="6:6" outlineLevel="1">
      <c r="F5673"/>
    </row>
    <row r="5674" spans="6:6" outlineLevel="1">
      <c r="F5674"/>
    </row>
    <row r="5675" spans="6:6" outlineLevel="1">
      <c r="F5675"/>
    </row>
    <row r="5676" spans="6:6" outlineLevel="1">
      <c r="F5676"/>
    </row>
    <row r="5677" spans="6:6" outlineLevel="1">
      <c r="F5677"/>
    </row>
    <row r="5678" spans="6:6" outlineLevel="1">
      <c r="F5678"/>
    </row>
    <row r="5679" spans="6:6" outlineLevel="1">
      <c r="F5679"/>
    </row>
    <row r="5680" spans="6:6" outlineLevel="1">
      <c r="F5680"/>
    </row>
    <row r="5681" spans="6:6" outlineLevel="1">
      <c r="F5681"/>
    </row>
    <row r="5682" spans="6:6" outlineLevel="1">
      <c r="F5682"/>
    </row>
    <row r="5683" spans="6:6" outlineLevel="1">
      <c r="F5683"/>
    </row>
    <row r="5684" spans="6:6" outlineLevel="1">
      <c r="F5684"/>
    </row>
    <row r="5685" spans="6:6">
      <c r="F5685"/>
    </row>
    <row r="5686" spans="6:6">
      <c r="F5686"/>
    </row>
    <row r="5687" spans="6:6">
      <c r="F5687"/>
    </row>
  </sheetData>
  <autoFilter ref="A11:V801" xr:uid="{00000000-0009-0000-0000-000003000000}"/>
  <dataValidations count="1">
    <dataValidation type="textLength" errorStyle="information" allowBlank="1" showInputMessage="1" showErrorMessage="1" error="XLBVal:8=_x000d__x000a_XLBRowCount:3=792_x000d__x000a_XLBColCount:3=22_x000d__x000a_Style:2=2_x000d__x000a_" sqref="A10" xr:uid="{00000000-0002-0000-0300-000000000000}">
      <formula1>0</formula1>
      <formula2>300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8559"/>
  <sheetViews>
    <sheetView topLeftCell="A488" workbookViewId="0">
      <selection activeCell="H490" sqref="H490:H504"/>
    </sheetView>
  </sheetViews>
  <sheetFormatPr baseColWidth="10" defaultColWidth="11.54296875" defaultRowHeight="14.5" outlineLevelRow="1"/>
  <cols>
    <col min="1" max="1" width="16.81640625" bestFit="1" customWidth="1"/>
    <col min="2" max="2" width="18.1796875" bestFit="1" customWidth="1"/>
    <col min="3" max="3" width="17" bestFit="1" customWidth="1"/>
    <col min="4" max="4" width="34.7265625" bestFit="1" customWidth="1"/>
    <col min="5" max="5" width="48.1796875" bestFit="1" customWidth="1"/>
    <col min="6" max="6" width="11.1796875" style="151" bestFit="1" customWidth="1"/>
    <col min="7" max="7" width="19.26953125" bestFit="1" customWidth="1"/>
    <col min="8" max="8" width="20" bestFit="1" customWidth="1"/>
    <col min="9" max="9" width="14.7265625" bestFit="1" customWidth="1"/>
    <col min="10" max="10" width="21.453125" bestFit="1" customWidth="1"/>
    <col min="11" max="11" width="14" bestFit="1" customWidth="1"/>
    <col min="12" max="12" width="19.7265625" bestFit="1" customWidth="1"/>
    <col min="13" max="13" width="19.54296875" bestFit="1" customWidth="1"/>
    <col min="14" max="14" width="13.81640625" bestFit="1" customWidth="1"/>
    <col min="15" max="15" width="13.453125" bestFit="1" customWidth="1"/>
    <col min="16" max="16" width="10.1796875" bestFit="1" customWidth="1"/>
    <col min="17" max="17" width="12.81640625" bestFit="1" customWidth="1"/>
    <col min="18" max="18" width="18.26953125" bestFit="1" customWidth="1"/>
    <col min="19" max="19" width="6" bestFit="1" customWidth="1"/>
    <col min="20" max="20" width="2.26953125" bestFit="1" customWidth="1"/>
    <col min="21" max="21" width="7.453125" bestFit="1" customWidth="1"/>
    <col min="22" max="22" width="4" bestFit="1" customWidth="1"/>
    <col min="23" max="23" width="35.453125" customWidth="1"/>
  </cols>
  <sheetData>
    <row r="1" spans="1:22" ht="15" thickBot="1">
      <c r="A1" s="147"/>
      <c r="B1" s="148"/>
      <c r="C1" s="148"/>
      <c r="D1" s="364"/>
    </row>
    <row r="2" spans="1:22" ht="15" thickBot="1">
      <c r="A2" s="152"/>
      <c r="B2" s="365" t="s">
        <v>269</v>
      </c>
      <c r="C2" s="154" t="s">
        <v>270</v>
      </c>
      <c r="D2" s="366"/>
    </row>
    <row r="3" spans="1:22" ht="15" thickBot="1">
      <c r="A3" s="152"/>
      <c r="B3" s="365" t="s">
        <v>271</v>
      </c>
      <c r="C3" s="154" t="s">
        <v>803</v>
      </c>
      <c r="D3" s="366"/>
    </row>
    <row r="4" spans="1:22" ht="15" thickBot="1">
      <c r="A4" s="152"/>
      <c r="B4" s="365" t="s">
        <v>273</v>
      </c>
      <c r="C4" s="154" t="s">
        <v>804</v>
      </c>
      <c r="D4" s="366"/>
    </row>
    <row r="5" spans="1:22" ht="15" thickBot="1">
      <c r="A5" s="152"/>
      <c r="B5" s="365" t="s">
        <v>275</v>
      </c>
      <c r="C5" s="154">
        <v>4000</v>
      </c>
      <c r="D5" s="366"/>
    </row>
    <row r="6" spans="1:22" ht="15" thickBot="1">
      <c r="A6" s="152"/>
      <c r="B6" s="365" t="s">
        <v>276</v>
      </c>
      <c r="C6" s="154">
        <v>9999</v>
      </c>
      <c r="D6" s="366"/>
    </row>
    <row r="7" spans="1:22" ht="15" thickBot="1">
      <c r="A7" s="152"/>
      <c r="B7" s="365" t="s">
        <v>277</v>
      </c>
      <c r="C7" s="156" t="s">
        <v>259</v>
      </c>
      <c r="D7" s="366"/>
    </row>
    <row r="8" spans="1:22" ht="15" thickBot="1">
      <c r="A8" s="157"/>
      <c r="B8" s="158"/>
      <c r="C8" s="158"/>
      <c r="D8" s="367"/>
    </row>
    <row r="10" spans="1:22">
      <c r="A10" s="368" t="e">
        <f ca="1">[2]!AG_DTRT("0,Detail Report 1,1",'[4]AP21RR-004-19'!$C$2,'[4]AP21RR-004-19'!$C$5,'[4]AP21RR-004-19'!$C$6,'[4]AP21RR-004-19'!$C$3,'[4]AP21RR-004-19'!$C$4,'[4]AP21RR-004-19'!$C$7,'[4]AP21RR-004-19'!$C$7)</f>
        <v>#NAME?</v>
      </c>
      <c r="B10" s="368"/>
      <c r="C10" s="368"/>
      <c r="D10" s="368"/>
      <c r="E10" s="369"/>
      <c r="F10" s="370"/>
      <c r="G10" s="371"/>
      <c r="H10" s="368"/>
      <c r="I10" s="368"/>
      <c r="J10" s="368"/>
      <c r="K10" s="368"/>
      <c r="L10" s="368"/>
      <c r="M10" s="372"/>
      <c r="N10" s="372"/>
      <c r="O10" s="368"/>
      <c r="P10" s="368"/>
      <c r="Q10" s="368"/>
      <c r="R10" s="368"/>
      <c r="S10" s="368"/>
      <c r="T10" s="368"/>
      <c r="U10" s="368"/>
      <c r="V10" s="368"/>
    </row>
    <row r="11" spans="1:22" s="169" customFormat="1" ht="37.5">
      <c r="A11" s="373" t="s">
        <v>278</v>
      </c>
      <c r="B11" s="373" t="s">
        <v>279</v>
      </c>
      <c r="C11" s="373" t="s">
        <v>280</v>
      </c>
      <c r="D11" s="373" t="s">
        <v>281</v>
      </c>
      <c r="E11" s="373" t="s">
        <v>282</v>
      </c>
      <c r="F11" s="374" t="s">
        <v>283</v>
      </c>
      <c r="G11" s="375" t="s">
        <v>284</v>
      </c>
      <c r="H11" s="373" t="s">
        <v>285</v>
      </c>
      <c r="I11" s="373" t="s">
        <v>286</v>
      </c>
      <c r="J11" s="373" t="s">
        <v>287</v>
      </c>
      <c r="K11" s="373" t="s">
        <v>288</v>
      </c>
      <c r="L11" s="373" t="s">
        <v>289</v>
      </c>
      <c r="M11" s="376" t="s">
        <v>290</v>
      </c>
      <c r="N11" s="373" t="s">
        <v>291</v>
      </c>
      <c r="O11" s="373" t="s">
        <v>292</v>
      </c>
      <c r="P11" s="373" t="s">
        <v>293</v>
      </c>
      <c r="Q11" s="373" t="s">
        <v>294</v>
      </c>
      <c r="R11" s="373" t="s">
        <v>295</v>
      </c>
      <c r="S11" s="373"/>
      <c r="T11" s="373"/>
      <c r="U11" s="373"/>
      <c r="V11" s="373"/>
    </row>
    <row r="12" spans="1:22" outlineLevel="1">
      <c r="A12" s="377" t="s">
        <v>168</v>
      </c>
      <c r="B12" s="368" t="s">
        <v>804</v>
      </c>
      <c r="C12" s="378">
        <v>43646</v>
      </c>
      <c r="D12" s="368" t="s">
        <v>805</v>
      </c>
      <c r="E12" s="369" t="s">
        <v>806</v>
      </c>
      <c r="F12" s="370">
        <v>76265</v>
      </c>
      <c r="G12" s="371">
        <v>3005.56</v>
      </c>
      <c r="H12" s="368">
        <v>3920</v>
      </c>
      <c r="I12" s="368" t="s">
        <v>10</v>
      </c>
      <c r="J12" s="379">
        <f>H12</f>
        <v>3920</v>
      </c>
      <c r="K12" s="380" t="s">
        <v>306</v>
      </c>
      <c r="L12" s="381" t="s">
        <v>307</v>
      </c>
      <c r="M12" s="381" t="s">
        <v>259</v>
      </c>
      <c r="N12" s="381"/>
      <c r="O12" s="381" t="s">
        <v>308</v>
      </c>
      <c r="P12" s="381" t="s">
        <v>61</v>
      </c>
      <c r="Q12" s="381" t="s">
        <v>240</v>
      </c>
      <c r="R12" s="381" t="s">
        <v>302</v>
      </c>
      <c r="S12" s="368" t="s">
        <v>308</v>
      </c>
      <c r="T12" s="368" t="s">
        <v>61</v>
      </c>
      <c r="U12" s="368" t="s">
        <v>240</v>
      </c>
      <c r="V12" s="368" t="s">
        <v>302</v>
      </c>
    </row>
    <row r="13" spans="1:22" outlineLevel="1">
      <c r="A13" s="377" t="s">
        <v>168</v>
      </c>
      <c r="B13" s="368" t="s">
        <v>804</v>
      </c>
      <c r="C13" s="378">
        <v>43646</v>
      </c>
      <c r="D13" s="368" t="s">
        <v>805</v>
      </c>
      <c r="E13" s="369" t="s">
        <v>807</v>
      </c>
      <c r="F13" s="370">
        <v>76265</v>
      </c>
      <c r="G13" s="371">
        <v>76.67</v>
      </c>
      <c r="H13" s="368">
        <v>100</v>
      </c>
      <c r="I13" s="368" t="s">
        <v>10</v>
      </c>
      <c r="J13" s="379">
        <f t="shared" ref="J13:J38" si="0">H13</f>
        <v>100</v>
      </c>
      <c r="K13" s="380" t="s">
        <v>306</v>
      </c>
      <c r="L13" s="381" t="s">
        <v>307</v>
      </c>
      <c r="M13" s="381" t="s">
        <v>259</v>
      </c>
      <c r="N13" s="381"/>
      <c r="O13" s="381" t="s">
        <v>308</v>
      </c>
      <c r="P13" s="381" t="s">
        <v>61</v>
      </c>
      <c r="Q13" s="381" t="s">
        <v>240</v>
      </c>
      <c r="R13" s="381" t="s">
        <v>302</v>
      </c>
      <c r="S13" s="368" t="s">
        <v>308</v>
      </c>
      <c r="T13" s="368" t="s">
        <v>61</v>
      </c>
      <c r="U13" s="368" t="s">
        <v>240</v>
      </c>
      <c r="V13" s="368" t="s">
        <v>302</v>
      </c>
    </row>
    <row r="14" spans="1:22" outlineLevel="1">
      <c r="A14" s="377" t="s">
        <v>168</v>
      </c>
      <c r="B14" s="368" t="s">
        <v>804</v>
      </c>
      <c r="C14" s="378">
        <v>43646</v>
      </c>
      <c r="D14" s="368" t="s">
        <v>805</v>
      </c>
      <c r="E14" s="369" t="s">
        <v>808</v>
      </c>
      <c r="F14" s="370">
        <v>76265</v>
      </c>
      <c r="G14" s="371">
        <v>153.34</v>
      </c>
      <c r="H14" s="368">
        <v>200</v>
      </c>
      <c r="I14" s="368" t="s">
        <v>10</v>
      </c>
      <c r="J14" s="379">
        <f t="shared" si="0"/>
        <v>200</v>
      </c>
      <c r="K14" s="380" t="s">
        <v>306</v>
      </c>
      <c r="L14" s="381" t="s">
        <v>307</v>
      </c>
      <c r="M14" s="381" t="s">
        <v>259</v>
      </c>
      <c r="N14" s="381"/>
      <c r="O14" s="381" t="s">
        <v>308</v>
      </c>
      <c r="P14" s="381" t="s">
        <v>61</v>
      </c>
      <c r="Q14" s="381" t="s">
        <v>240</v>
      </c>
      <c r="R14" s="381" t="s">
        <v>302</v>
      </c>
      <c r="S14" s="368" t="s">
        <v>308</v>
      </c>
      <c r="T14" s="368" t="s">
        <v>61</v>
      </c>
      <c r="U14" s="368" t="s">
        <v>240</v>
      </c>
      <c r="V14" s="368" t="s">
        <v>302</v>
      </c>
    </row>
    <row r="15" spans="1:22" s="382" customFormat="1" outlineLevel="1">
      <c r="A15" s="377" t="s">
        <v>168</v>
      </c>
      <c r="B15" s="368" t="s">
        <v>804</v>
      </c>
      <c r="C15" s="378">
        <v>43646</v>
      </c>
      <c r="D15" s="368" t="s">
        <v>805</v>
      </c>
      <c r="E15" s="369" t="s">
        <v>809</v>
      </c>
      <c r="F15" s="370">
        <v>76265</v>
      </c>
      <c r="G15" s="371">
        <v>42.17</v>
      </c>
      <c r="H15" s="368">
        <v>55</v>
      </c>
      <c r="I15" s="368" t="s">
        <v>10</v>
      </c>
      <c r="J15" s="379">
        <f t="shared" si="0"/>
        <v>55</v>
      </c>
      <c r="K15" s="380" t="s">
        <v>306</v>
      </c>
      <c r="L15" s="381" t="s">
        <v>307</v>
      </c>
      <c r="M15" s="381" t="s">
        <v>259</v>
      </c>
      <c r="N15" s="381"/>
      <c r="O15" s="381" t="s">
        <v>308</v>
      </c>
      <c r="P15" s="381" t="s">
        <v>61</v>
      </c>
      <c r="Q15" s="381" t="s">
        <v>240</v>
      </c>
      <c r="R15" s="381" t="s">
        <v>302</v>
      </c>
      <c r="S15" s="368" t="s">
        <v>308</v>
      </c>
      <c r="T15" s="368" t="s">
        <v>61</v>
      </c>
      <c r="U15" s="368" t="s">
        <v>240</v>
      </c>
      <c r="V15" s="368" t="s">
        <v>302</v>
      </c>
    </row>
    <row r="16" spans="1:22" s="382" customFormat="1" outlineLevel="1">
      <c r="A16" s="377" t="s">
        <v>168</v>
      </c>
      <c r="B16" s="368" t="s">
        <v>804</v>
      </c>
      <c r="C16" s="378">
        <v>43646</v>
      </c>
      <c r="D16" s="368" t="s">
        <v>805</v>
      </c>
      <c r="E16" s="369" t="s">
        <v>810</v>
      </c>
      <c r="F16" s="370">
        <v>76265</v>
      </c>
      <c r="G16" s="371">
        <v>176.35</v>
      </c>
      <c r="H16" s="368">
        <v>230</v>
      </c>
      <c r="I16" s="368" t="s">
        <v>10</v>
      </c>
      <c r="J16" s="379">
        <f t="shared" si="0"/>
        <v>230</v>
      </c>
      <c r="K16" s="380" t="s">
        <v>306</v>
      </c>
      <c r="L16" s="381" t="s">
        <v>307</v>
      </c>
      <c r="M16" s="381" t="s">
        <v>259</v>
      </c>
      <c r="N16" s="381"/>
      <c r="O16" s="381" t="s">
        <v>308</v>
      </c>
      <c r="P16" s="381" t="s">
        <v>61</v>
      </c>
      <c r="Q16" s="381" t="s">
        <v>240</v>
      </c>
      <c r="R16" s="381" t="s">
        <v>302</v>
      </c>
      <c r="S16" s="368" t="s">
        <v>308</v>
      </c>
      <c r="T16" s="368" t="s">
        <v>61</v>
      </c>
      <c r="U16" s="368" t="s">
        <v>240</v>
      </c>
      <c r="V16" s="368" t="s">
        <v>302</v>
      </c>
    </row>
    <row r="17" spans="1:22" s="382" customFormat="1" outlineLevel="1">
      <c r="A17" s="377" t="s">
        <v>168</v>
      </c>
      <c r="B17" s="368" t="s">
        <v>804</v>
      </c>
      <c r="C17" s="378">
        <v>43646</v>
      </c>
      <c r="D17" s="368" t="s">
        <v>805</v>
      </c>
      <c r="E17" s="369" t="s">
        <v>811</v>
      </c>
      <c r="F17" s="370">
        <v>76265</v>
      </c>
      <c r="G17" s="371">
        <v>1380.1</v>
      </c>
      <c r="H17" s="368">
        <v>1800</v>
      </c>
      <c r="I17" s="368" t="s">
        <v>10</v>
      </c>
      <c r="J17" s="379">
        <f t="shared" si="0"/>
        <v>1800</v>
      </c>
      <c r="K17" s="380" t="s">
        <v>306</v>
      </c>
      <c r="L17" s="381" t="s">
        <v>307</v>
      </c>
      <c r="M17" s="381" t="s">
        <v>259</v>
      </c>
      <c r="N17" s="381"/>
      <c r="O17" s="381" t="s">
        <v>308</v>
      </c>
      <c r="P17" s="381" t="s">
        <v>61</v>
      </c>
      <c r="Q17" s="381" t="s">
        <v>240</v>
      </c>
      <c r="R17" s="381" t="s">
        <v>302</v>
      </c>
      <c r="S17" s="368" t="s">
        <v>308</v>
      </c>
      <c r="T17" s="368" t="s">
        <v>61</v>
      </c>
      <c r="U17" s="368" t="s">
        <v>240</v>
      </c>
      <c r="V17" s="368" t="s">
        <v>302</v>
      </c>
    </row>
    <row r="18" spans="1:22" outlineLevel="1">
      <c r="A18" s="377" t="s">
        <v>168</v>
      </c>
      <c r="B18" s="368" t="s">
        <v>804</v>
      </c>
      <c r="C18" s="378">
        <v>43646</v>
      </c>
      <c r="D18" s="368" t="s">
        <v>805</v>
      </c>
      <c r="E18" s="369" t="s">
        <v>812</v>
      </c>
      <c r="F18" s="370">
        <v>76265</v>
      </c>
      <c r="G18" s="371">
        <v>5238.45</v>
      </c>
      <c r="H18" s="368">
        <v>6832.25</v>
      </c>
      <c r="I18" s="368" t="s">
        <v>10</v>
      </c>
      <c r="J18" s="379">
        <f t="shared" si="0"/>
        <v>6832.25</v>
      </c>
      <c r="K18" s="380" t="s">
        <v>306</v>
      </c>
      <c r="L18" s="381" t="s">
        <v>307</v>
      </c>
      <c r="M18" s="381" t="s">
        <v>259</v>
      </c>
      <c r="N18" s="381"/>
      <c r="O18" s="381" t="s">
        <v>308</v>
      </c>
      <c r="P18" s="381" t="s">
        <v>61</v>
      </c>
      <c r="Q18" s="381" t="s">
        <v>240</v>
      </c>
      <c r="R18" s="381" t="s">
        <v>302</v>
      </c>
      <c r="S18" s="368" t="s">
        <v>308</v>
      </c>
      <c r="T18" s="368" t="s">
        <v>61</v>
      </c>
      <c r="U18" s="368" t="s">
        <v>240</v>
      </c>
      <c r="V18" s="368" t="s">
        <v>302</v>
      </c>
    </row>
    <row r="19" spans="1:22" outlineLevel="1">
      <c r="A19" s="377" t="s">
        <v>168</v>
      </c>
      <c r="B19" s="368" t="s">
        <v>804</v>
      </c>
      <c r="C19" s="378">
        <v>43646</v>
      </c>
      <c r="D19" s="368" t="s">
        <v>805</v>
      </c>
      <c r="E19" s="369" t="s">
        <v>813</v>
      </c>
      <c r="F19" s="370">
        <v>76265</v>
      </c>
      <c r="G19" s="371">
        <v>647.88</v>
      </c>
      <c r="H19" s="368">
        <v>845</v>
      </c>
      <c r="I19" s="368" t="s">
        <v>10</v>
      </c>
      <c r="J19" s="379">
        <f t="shared" si="0"/>
        <v>845</v>
      </c>
      <c r="K19" s="380" t="s">
        <v>306</v>
      </c>
      <c r="L19" s="381" t="s">
        <v>307</v>
      </c>
      <c r="M19" s="381" t="s">
        <v>259</v>
      </c>
      <c r="N19" s="381"/>
      <c r="O19" s="381" t="s">
        <v>308</v>
      </c>
      <c r="P19" s="381" t="s">
        <v>61</v>
      </c>
      <c r="Q19" s="381" t="s">
        <v>240</v>
      </c>
      <c r="R19" s="381" t="s">
        <v>302</v>
      </c>
      <c r="S19" s="368" t="s">
        <v>308</v>
      </c>
      <c r="T19" s="368" t="s">
        <v>61</v>
      </c>
      <c r="U19" s="368" t="s">
        <v>240</v>
      </c>
      <c r="V19" s="368" t="s">
        <v>302</v>
      </c>
    </row>
    <row r="20" spans="1:22" outlineLevel="1">
      <c r="A20" s="377" t="s">
        <v>168</v>
      </c>
      <c r="B20" s="368" t="s">
        <v>804</v>
      </c>
      <c r="C20" s="378">
        <v>43646</v>
      </c>
      <c r="D20" s="368" t="s">
        <v>805</v>
      </c>
      <c r="E20" s="369" t="s">
        <v>814</v>
      </c>
      <c r="F20" s="370">
        <v>76265</v>
      </c>
      <c r="G20" s="371">
        <v>1730.88</v>
      </c>
      <c r="H20" s="368">
        <v>2257.5</v>
      </c>
      <c r="I20" s="368" t="s">
        <v>10</v>
      </c>
      <c r="J20" s="379">
        <f t="shared" si="0"/>
        <v>2257.5</v>
      </c>
      <c r="K20" s="380" t="s">
        <v>306</v>
      </c>
      <c r="L20" s="381" t="s">
        <v>307</v>
      </c>
      <c r="M20" s="381" t="s">
        <v>259</v>
      </c>
      <c r="N20" s="381"/>
      <c r="O20" s="381" t="s">
        <v>308</v>
      </c>
      <c r="P20" s="381" t="s">
        <v>61</v>
      </c>
      <c r="Q20" s="381" t="s">
        <v>240</v>
      </c>
      <c r="R20" s="381" t="s">
        <v>302</v>
      </c>
      <c r="S20" s="368" t="s">
        <v>308</v>
      </c>
      <c r="T20" s="368" t="s">
        <v>61</v>
      </c>
      <c r="U20" s="368" t="s">
        <v>240</v>
      </c>
      <c r="V20" s="368" t="s">
        <v>302</v>
      </c>
    </row>
    <row r="21" spans="1:22" outlineLevel="1">
      <c r="A21" s="377" t="s">
        <v>168</v>
      </c>
      <c r="B21" s="368" t="s">
        <v>804</v>
      </c>
      <c r="C21" s="378">
        <v>43646</v>
      </c>
      <c r="D21" s="368" t="s">
        <v>805</v>
      </c>
      <c r="E21" s="369" t="s">
        <v>815</v>
      </c>
      <c r="F21" s="370">
        <v>76265</v>
      </c>
      <c r="G21" s="371">
        <v>3887.29</v>
      </c>
      <c r="H21" s="368">
        <v>5070</v>
      </c>
      <c r="I21" s="368" t="s">
        <v>10</v>
      </c>
      <c r="J21" s="379">
        <f t="shared" si="0"/>
        <v>5070</v>
      </c>
      <c r="K21" s="380" t="s">
        <v>306</v>
      </c>
      <c r="L21" s="381" t="s">
        <v>307</v>
      </c>
      <c r="M21" s="381" t="s">
        <v>259</v>
      </c>
      <c r="N21" s="381"/>
      <c r="O21" s="381" t="s">
        <v>308</v>
      </c>
      <c r="P21" s="381" t="s">
        <v>61</v>
      </c>
      <c r="Q21" s="381" t="s">
        <v>240</v>
      </c>
      <c r="R21" s="381" t="s">
        <v>302</v>
      </c>
      <c r="S21" s="368" t="s">
        <v>308</v>
      </c>
      <c r="T21" s="368" t="s">
        <v>61</v>
      </c>
      <c r="U21" s="368" t="s">
        <v>240</v>
      </c>
      <c r="V21" s="368" t="s">
        <v>302</v>
      </c>
    </row>
    <row r="22" spans="1:22" outlineLevel="1">
      <c r="A22" s="377" t="s">
        <v>168</v>
      </c>
      <c r="B22" s="368" t="s">
        <v>804</v>
      </c>
      <c r="C22" s="378">
        <v>43646</v>
      </c>
      <c r="D22" s="368" t="s">
        <v>805</v>
      </c>
      <c r="E22" s="369" t="s">
        <v>816</v>
      </c>
      <c r="F22" s="370">
        <v>76265</v>
      </c>
      <c r="G22" s="371">
        <v>858.73</v>
      </c>
      <c r="H22" s="368">
        <v>1120</v>
      </c>
      <c r="I22" s="368" t="s">
        <v>10</v>
      </c>
      <c r="J22" s="379">
        <f t="shared" si="0"/>
        <v>1120</v>
      </c>
      <c r="K22" s="380" t="s">
        <v>306</v>
      </c>
      <c r="L22" s="381" t="s">
        <v>307</v>
      </c>
      <c r="M22" s="381" t="s">
        <v>259</v>
      </c>
      <c r="N22" s="381"/>
      <c r="O22" s="381" t="s">
        <v>308</v>
      </c>
      <c r="P22" s="381" t="s">
        <v>61</v>
      </c>
      <c r="Q22" s="381" t="s">
        <v>240</v>
      </c>
      <c r="R22" s="381" t="s">
        <v>302</v>
      </c>
      <c r="S22" s="368" t="s">
        <v>308</v>
      </c>
      <c r="T22" s="368" t="s">
        <v>61</v>
      </c>
      <c r="U22" s="368" t="s">
        <v>240</v>
      </c>
      <c r="V22" s="368" t="s">
        <v>302</v>
      </c>
    </row>
    <row r="23" spans="1:22" outlineLevel="1">
      <c r="A23" s="377" t="s">
        <v>168</v>
      </c>
      <c r="B23" s="368" t="s">
        <v>804</v>
      </c>
      <c r="C23" s="378">
        <v>43646</v>
      </c>
      <c r="D23" s="368" t="s">
        <v>805</v>
      </c>
      <c r="E23" s="369" t="s">
        <v>817</v>
      </c>
      <c r="F23" s="370">
        <v>76265</v>
      </c>
      <c r="G23" s="371">
        <v>230.02</v>
      </c>
      <c r="H23" s="368">
        <v>300</v>
      </c>
      <c r="I23" s="368" t="s">
        <v>10</v>
      </c>
      <c r="J23" s="379">
        <f t="shared" si="0"/>
        <v>300</v>
      </c>
      <c r="K23" s="380" t="s">
        <v>306</v>
      </c>
      <c r="L23" s="381" t="s">
        <v>307</v>
      </c>
      <c r="M23" s="381" t="s">
        <v>259</v>
      </c>
      <c r="N23" s="381"/>
      <c r="O23" s="381" t="s">
        <v>308</v>
      </c>
      <c r="P23" s="381" t="s">
        <v>61</v>
      </c>
      <c r="Q23" s="381" t="s">
        <v>240</v>
      </c>
      <c r="R23" s="381" t="s">
        <v>302</v>
      </c>
      <c r="S23" s="368" t="s">
        <v>308</v>
      </c>
      <c r="T23" s="368" t="s">
        <v>61</v>
      </c>
      <c r="U23" s="368" t="s">
        <v>240</v>
      </c>
      <c r="V23" s="368" t="s">
        <v>302</v>
      </c>
    </row>
    <row r="24" spans="1:22" outlineLevel="1">
      <c r="A24" s="377" t="s">
        <v>168</v>
      </c>
      <c r="B24" s="368" t="s">
        <v>804</v>
      </c>
      <c r="C24" s="378">
        <v>43646</v>
      </c>
      <c r="D24" s="368" t="s">
        <v>805</v>
      </c>
      <c r="E24" s="369" t="s">
        <v>818</v>
      </c>
      <c r="F24" s="370">
        <v>76265</v>
      </c>
      <c r="G24" s="371">
        <v>42.94</v>
      </c>
      <c r="H24" s="368">
        <v>56</v>
      </c>
      <c r="I24" s="368" t="s">
        <v>10</v>
      </c>
      <c r="J24" s="379">
        <f t="shared" si="0"/>
        <v>56</v>
      </c>
      <c r="K24" s="380" t="s">
        <v>306</v>
      </c>
      <c r="L24" s="381" t="s">
        <v>307</v>
      </c>
      <c r="M24" s="381" t="s">
        <v>259</v>
      </c>
      <c r="N24" s="381"/>
      <c r="O24" s="381" t="s">
        <v>308</v>
      </c>
      <c r="P24" s="381" t="s">
        <v>61</v>
      </c>
      <c r="Q24" s="381" t="s">
        <v>240</v>
      </c>
      <c r="R24" s="381" t="s">
        <v>302</v>
      </c>
      <c r="S24" s="368" t="s">
        <v>308</v>
      </c>
      <c r="T24" s="368" t="s">
        <v>61</v>
      </c>
      <c r="U24" s="368" t="s">
        <v>240</v>
      </c>
      <c r="V24" s="368" t="s">
        <v>302</v>
      </c>
    </row>
    <row r="25" spans="1:22" outlineLevel="1">
      <c r="A25" s="377" t="s">
        <v>168</v>
      </c>
      <c r="B25" s="368" t="s">
        <v>804</v>
      </c>
      <c r="C25" s="378">
        <v>43646</v>
      </c>
      <c r="D25" s="368" t="s">
        <v>805</v>
      </c>
      <c r="E25" s="369" t="s">
        <v>819</v>
      </c>
      <c r="F25" s="370">
        <v>76265</v>
      </c>
      <c r="G25" s="371">
        <v>1380.1</v>
      </c>
      <c r="H25" s="368">
        <v>1800</v>
      </c>
      <c r="I25" s="368" t="s">
        <v>10</v>
      </c>
      <c r="J25" s="379">
        <f t="shared" si="0"/>
        <v>1800</v>
      </c>
      <c r="K25" s="380" t="s">
        <v>306</v>
      </c>
      <c r="L25" s="381" t="s">
        <v>307</v>
      </c>
      <c r="M25" s="381" t="s">
        <v>259</v>
      </c>
      <c r="N25" s="381"/>
      <c r="O25" s="381" t="s">
        <v>308</v>
      </c>
      <c r="P25" s="381" t="s">
        <v>61</v>
      </c>
      <c r="Q25" s="381" t="s">
        <v>240</v>
      </c>
      <c r="R25" s="381" t="s">
        <v>302</v>
      </c>
      <c r="S25" s="368" t="s">
        <v>308</v>
      </c>
      <c r="T25" s="368" t="s">
        <v>61</v>
      </c>
      <c r="U25" s="368" t="s">
        <v>240</v>
      </c>
      <c r="V25" s="368" t="s">
        <v>302</v>
      </c>
    </row>
    <row r="26" spans="1:22" outlineLevel="1">
      <c r="A26" s="377" t="s">
        <v>168</v>
      </c>
      <c r="B26" s="368" t="s">
        <v>804</v>
      </c>
      <c r="C26" s="378">
        <v>43646</v>
      </c>
      <c r="D26" s="368" t="s">
        <v>805</v>
      </c>
      <c r="E26" s="369" t="s">
        <v>820</v>
      </c>
      <c r="F26" s="370">
        <v>76265</v>
      </c>
      <c r="G26" s="371">
        <v>145.68</v>
      </c>
      <c r="H26" s="368">
        <v>190</v>
      </c>
      <c r="I26" s="368" t="s">
        <v>10</v>
      </c>
      <c r="J26" s="379">
        <f t="shared" si="0"/>
        <v>190</v>
      </c>
      <c r="K26" s="380" t="s">
        <v>306</v>
      </c>
      <c r="L26" s="381" t="s">
        <v>307</v>
      </c>
      <c r="M26" s="381" t="s">
        <v>259</v>
      </c>
      <c r="N26" s="381"/>
      <c r="O26" s="381" t="s">
        <v>308</v>
      </c>
      <c r="P26" s="381" t="s">
        <v>61</v>
      </c>
      <c r="Q26" s="381" t="s">
        <v>240</v>
      </c>
      <c r="R26" s="381" t="s">
        <v>302</v>
      </c>
      <c r="S26" s="368" t="s">
        <v>308</v>
      </c>
      <c r="T26" s="368" t="s">
        <v>61</v>
      </c>
      <c r="U26" s="368" t="s">
        <v>240</v>
      </c>
      <c r="V26" s="368" t="s">
        <v>302</v>
      </c>
    </row>
    <row r="27" spans="1:22" outlineLevel="1">
      <c r="A27" s="377" t="s">
        <v>168</v>
      </c>
      <c r="B27" s="368" t="s">
        <v>804</v>
      </c>
      <c r="C27" s="378">
        <v>43646</v>
      </c>
      <c r="D27" s="368" t="s">
        <v>805</v>
      </c>
      <c r="E27" s="369" t="s">
        <v>821</v>
      </c>
      <c r="F27" s="370">
        <v>76265</v>
      </c>
      <c r="G27" s="371">
        <v>32.200000000000003</v>
      </c>
      <c r="H27" s="368">
        <v>42</v>
      </c>
      <c r="I27" s="368" t="s">
        <v>10</v>
      </c>
      <c r="J27" s="379">
        <f t="shared" si="0"/>
        <v>42</v>
      </c>
      <c r="K27" s="380" t="s">
        <v>306</v>
      </c>
      <c r="L27" s="381" t="s">
        <v>307</v>
      </c>
      <c r="M27" s="381" t="s">
        <v>259</v>
      </c>
      <c r="N27" s="381"/>
      <c r="O27" s="381" t="s">
        <v>308</v>
      </c>
      <c r="P27" s="381" t="s">
        <v>61</v>
      </c>
      <c r="Q27" s="381" t="s">
        <v>240</v>
      </c>
      <c r="R27" s="381" t="s">
        <v>302</v>
      </c>
      <c r="S27" s="368" t="s">
        <v>308</v>
      </c>
      <c r="T27" s="368" t="s">
        <v>61</v>
      </c>
      <c r="U27" s="368" t="s">
        <v>240</v>
      </c>
      <c r="V27" s="368" t="s">
        <v>302</v>
      </c>
    </row>
    <row r="28" spans="1:22" outlineLevel="1">
      <c r="A28" s="377" t="s">
        <v>168</v>
      </c>
      <c r="B28" s="368" t="s">
        <v>804</v>
      </c>
      <c r="C28" s="378">
        <v>43646</v>
      </c>
      <c r="D28" s="368" t="s">
        <v>805</v>
      </c>
      <c r="E28" s="369" t="s">
        <v>822</v>
      </c>
      <c r="F28" s="370">
        <v>76265</v>
      </c>
      <c r="G28" s="371">
        <v>644.04999999999995</v>
      </c>
      <c r="H28" s="368">
        <v>840</v>
      </c>
      <c r="I28" s="368" t="s">
        <v>10</v>
      </c>
      <c r="J28" s="379">
        <f t="shared" si="0"/>
        <v>840</v>
      </c>
      <c r="K28" s="380" t="s">
        <v>306</v>
      </c>
      <c r="L28" s="381" t="s">
        <v>307</v>
      </c>
      <c r="M28" s="381" t="s">
        <v>259</v>
      </c>
      <c r="N28" s="381"/>
      <c r="O28" s="381" t="s">
        <v>308</v>
      </c>
      <c r="P28" s="381" t="s">
        <v>61</v>
      </c>
      <c r="Q28" s="381" t="s">
        <v>240</v>
      </c>
      <c r="R28" s="381" t="s">
        <v>302</v>
      </c>
      <c r="S28" s="368" t="s">
        <v>308</v>
      </c>
      <c r="T28" s="368" t="s">
        <v>61</v>
      </c>
      <c r="U28" s="368" t="s">
        <v>240</v>
      </c>
      <c r="V28" s="368" t="s">
        <v>302</v>
      </c>
    </row>
    <row r="29" spans="1:22" outlineLevel="1">
      <c r="A29" s="377" t="s">
        <v>168</v>
      </c>
      <c r="B29" s="368" t="s">
        <v>804</v>
      </c>
      <c r="C29" s="378">
        <v>43646</v>
      </c>
      <c r="D29" s="368" t="s">
        <v>805</v>
      </c>
      <c r="E29" s="369" t="s">
        <v>823</v>
      </c>
      <c r="F29" s="370">
        <v>76265</v>
      </c>
      <c r="G29" s="371">
        <v>636.38</v>
      </c>
      <c r="H29" s="368">
        <v>830</v>
      </c>
      <c r="I29" s="368" t="s">
        <v>10</v>
      </c>
      <c r="J29" s="379">
        <f t="shared" si="0"/>
        <v>830</v>
      </c>
      <c r="K29" s="380" t="s">
        <v>306</v>
      </c>
      <c r="L29" s="381" t="s">
        <v>307</v>
      </c>
      <c r="M29" s="381" t="s">
        <v>259</v>
      </c>
      <c r="N29" s="381"/>
      <c r="O29" s="381" t="s">
        <v>308</v>
      </c>
      <c r="P29" s="381" t="s">
        <v>61</v>
      </c>
      <c r="Q29" s="381" t="s">
        <v>240</v>
      </c>
      <c r="R29" s="381" t="s">
        <v>302</v>
      </c>
      <c r="S29" s="368" t="s">
        <v>308</v>
      </c>
      <c r="T29" s="368" t="s">
        <v>61</v>
      </c>
      <c r="U29" s="368" t="s">
        <v>240</v>
      </c>
      <c r="V29" s="368" t="s">
        <v>302</v>
      </c>
    </row>
    <row r="30" spans="1:22" outlineLevel="1">
      <c r="A30" s="377" t="s">
        <v>168</v>
      </c>
      <c r="B30" s="368" t="s">
        <v>804</v>
      </c>
      <c r="C30" s="378">
        <v>43646</v>
      </c>
      <c r="D30" s="368" t="s">
        <v>805</v>
      </c>
      <c r="E30" s="369" t="s">
        <v>824</v>
      </c>
      <c r="F30" s="370">
        <v>76265</v>
      </c>
      <c r="G30" s="371">
        <v>2192.83</v>
      </c>
      <c r="H30" s="368">
        <v>2860</v>
      </c>
      <c r="I30" s="368" t="s">
        <v>10</v>
      </c>
      <c r="J30" s="379">
        <f t="shared" si="0"/>
        <v>2860</v>
      </c>
      <c r="K30" s="380" t="s">
        <v>306</v>
      </c>
      <c r="L30" s="381" t="s">
        <v>307</v>
      </c>
      <c r="M30" s="381" t="s">
        <v>259</v>
      </c>
      <c r="N30" s="381"/>
      <c r="O30" s="381" t="s">
        <v>308</v>
      </c>
      <c r="P30" s="381" t="s">
        <v>61</v>
      </c>
      <c r="Q30" s="381" t="s">
        <v>240</v>
      </c>
      <c r="R30" s="381" t="s">
        <v>302</v>
      </c>
      <c r="S30" s="368" t="s">
        <v>308</v>
      </c>
      <c r="T30" s="368" t="s">
        <v>61</v>
      </c>
      <c r="U30" s="368" t="s">
        <v>240</v>
      </c>
      <c r="V30" s="368" t="s">
        <v>302</v>
      </c>
    </row>
    <row r="31" spans="1:22" outlineLevel="1">
      <c r="A31" s="377" t="s">
        <v>168</v>
      </c>
      <c r="B31" s="368" t="s">
        <v>804</v>
      </c>
      <c r="C31" s="378">
        <v>43646</v>
      </c>
      <c r="D31" s="368" t="s">
        <v>805</v>
      </c>
      <c r="E31" s="369" t="s">
        <v>825</v>
      </c>
      <c r="F31" s="370">
        <v>76265</v>
      </c>
      <c r="G31" s="371">
        <v>1005.94</v>
      </c>
      <c r="H31" s="368">
        <v>1312</v>
      </c>
      <c r="I31" s="368" t="s">
        <v>10</v>
      </c>
      <c r="J31" s="379">
        <f t="shared" si="0"/>
        <v>1312</v>
      </c>
      <c r="K31" s="380" t="s">
        <v>306</v>
      </c>
      <c r="L31" s="381" t="s">
        <v>307</v>
      </c>
      <c r="M31" s="381" t="s">
        <v>259</v>
      </c>
      <c r="N31" s="381"/>
      <c r="O31" s="381" t="s">
        <v>308</v>
      </c>
      <c r="P31" s="381" t="s">
        <v>61</v>
      </c>
      <c r="Q31" s="381" t="s">
        <v>240</v>
      </c>
      <c r="R31" s="381" t="s">
        <v>302</v>
      </c>
      <c r="S31" s="368" t="s">
        <v>308</v>
      </c>
      <c r="T31" s="368" t="s">
        <v>61</v>
      </c>
      <c r="U31" s="368" t="s">
        <v>240</v>
      </c>
      <c r="V31" s="368" t="s">
        <v>302</v>
      </c>
    </row>
    <row r="32" spans="1:22" outlineLevel="1">
      <c r="A32" s="377" t="s">
        <v>168</v>
      </c>
      <c r="B32" s="368" t="s">
        <v>804</v>
      </c>
      <c r="C32" s="378">
        <v>43646</v>
      </c>
      <c r="D32" s="368" t="s">
        <v>805</v>
      </c>
      <c r="E32" s="369" t="s">
        <v>826</v>
      </c>
      <c r="F32" s="370">
        <v>76265</v>
      </c>
      <c r="G32" s="371">
        <v>1340.23</v>
      </c>
      <c r="H32" s="368">
        <v>1748</v>
      </c>
      <c r="I32" s="368" t="s">
        <v>10</v>
      </c>
      <c r="J32" s="379">
        <f t="shared" si="0"/>
        <v>1748</v>
      </c>
      <c r="K32" s="380" t="s">
        <v>306</v>
      </c>
      <c r="L32" s="381" t="s">
        <v>307</v>
      </c>
      <c r="M32" s="381" t="s">
        <v>259</v>
      </c>
      <c r="N32" s="381"/>
      <c r="O32" s="381" t="s">
        <v>308</v>
      </c>
      <c r="P32" s="381" t="s">
        <v>61</v>
      </c>
      <c r="Q32" s="381" t="s">
        <v>240</v>
      </c>
      <c r="R32" s="381" t="s">
        <v>302</v>
      </c>
      <c r="S32" s="368" t="s">
        <v>308</v>
      </c>
      <c r="T32" s="368" t="s">
        <v>61</v>
      </c>
      <c r="U32" s="368" t="s">
        <v>240</v>
      </c>
      <c r="V32" s="368" t="s">
        <v>302</v>
      </c>
    </row>
    <row r="33" spans="1:22" outlineLevel="1">
      <c r="A33" s="377" t="s">
        <v>168</v>
      </c>
      <c r="B33" s="368" t="s">
        <v>804</v>
      </c>
      <c r="C33" s="378">
        <v>43646</v>
      </c>
      <c r="D33" s="368" t="s">
        <v>805</v>
      </c>
      <c r="E33" s="369" t="s">
        <v>827</v>
      </c>
      <c r="F33" s="370">
        <v>76265</v>
      </c>
      <c r="G33" s="371">
        <v>13.8</v>
      </c>
      <c r="H33" s="368">
        <v>18</v>
      </c>
      <c r="I33" s="368" t="s">
        <v>10</v>
      </c>
      <c r="J33" s="379">
        <f t="shared" si="0"/>
        <v>18</v>
      </c>
      <c r="K33" s="380" t="s">
        <v>306</v>
      </c>
      <c r="L33" s="381" t="s">
        <v>307</v>
      </c>
      <c r="M33" s="381" t="s">
        <v>259</v>
      </c>
      <c r="N33" s="381"/>
      <c r="O33" s="381" t="s">
        <v>308</v>
      </c>
      <c r="P33" s="381" t="s">
        <v>61</v>
      </c>
      <c r="Q33" s="381" t="s">
        <v>240</v>
      </c>
      <c r="R33" s="381" t="s">
        <v>302</v>
      </c>
      <c r="S33" s="368" t="s">
        <v>308</v>
      </c>
      <c r="T33" s="368" t="s">
        <v>61</v>
      </c>
      <c r="U33" s="368" t="s">
        <v>240</v>
      </c>
      <c r="V33" s="368" t="s">
        <v>302</v>
      </c>
    </row>
    <row r="34" spans="1:22" outlineLevel="1">
      <c r="A34" s="377" t="s">
        <v>168</v>
      </c>
      <c r="B34" s="368" t="s">
        <v>804</v>
      </c>
      <c r="C34" s="378">
        <v>43646</v>
      </c>
      <c r="D34" s="368" t="s">
        <v>805</v>
      </c>
      <c r="E34" s="369" t="s">
        <v>828</v>
      </c>
      <c r="F34" s="370">
        <v>76265</v>
      </c>
      <c r="G34" s="371">
        <v>1421.51</v>
      </c>
      <c r="H34" s="368">
        <v>1854</v>
      </c>
      <c r="I34" s="368" t="s">
        <v>10</v>
      </c>
      <c r="J34" s="379">
        <f t="shared" si="0"/>
        <v>1854</v>
      </c>
      <c r="K34" s="380" t="s">
        <v>306</v>
      </c>
      <c r="L34" s="381" t="s">
        <v>307</v>
      </c>
      <c r="M34" s="381" t="s">
        <v>259</v>
      </c>
      <c r="N34" s="381"/>
      <c r="O34" s="381" t="s">
        <v>308</v>
      </c>
      <c r="P34" s="381" t="s">
        <v>61</v>
      </c>
      <c r="Q34" s="381" t="s">
        <v>240</v>
      </c>
      <c r="R34" s="381" t="s">
        <v>302</v>
      </c>
      <c r="S34" s="368" t="s">
        <v>308</v>
      </c>
      <c r="T34" s="368" t="s">
        <v>61</v>
      </c>
      <c r="U34" s="368" t="s">
        <v>240</v>
      </c>
      <c r="V34" s="368" t="s">
        <v>302</v>
      </c>
    </row>
    <row r="35" spans="1:22" outlineLevel="1">
      <c r="A35" s="377" t="s">
        <v>168</v>
      </c>
      <c r="B35" s="368" t="s">
        <v>804</v>
      </c>
      <c r="C35" s="378">
        <v>43646</v>
      </c>
      <c r="D35" s="368" t="s">
        <v>805</v>
      </c>
      <c r="E35" s="369" t="s">
        <v>829</v>
      </c>
      <c r="F35" s="370">
        <v>76265</v>
      </c>
      <c r="G35" s="371">
        <v>306.69</v>
      </c>
      <c r="H35" s="368">
        <v>400</v>
      </c>
      <c r="I35" s="368" t="s">
        <v>10</v>
      </c>
      <c r="J35" s="379">
        <f t="shared" si="0"/>
        <v>400</v>
      </c>
      <c r="K35" s="380" t="s">
        <v>306</v>
      </c>
      <c r="L35" s="381" t="s">
        <v>307</v>
      </c>
      <c r="M35" s="381" t="s">
        <v>259</v>
      </c>
      <c r="N35" s="381"/>
      <c r="O35" s="381" t="s">
        <v>308</v>
      </c>
      <c r="P35" s="381" t="s">
        <v>61</v>
      </c>
      <c r="Q35" s="381" t="s">
        <v>240</v>
      </c>
      <c r="R35" s="381" t="s">
        <v>302</v>
      </c>
      <c r="S35" s="368" t="s">
        <v>308</v>
      </c>
      <c r="T35" s="368" t="s">
        <v>61</v>
      </c>
      <c r="U35" s="368" t="s">
        <v>240</v>
      </c>
      <c r="V35" s="368" t="s">
        <v>302</v>
      </c>
    </row>
    <row r="36" spans="1:22" outlineLevel="1">
      <c r="A36" s="377" t="s">
        <v>168</v>
      </c>
      <c r="B36" s="368" t="s">
        <v>804</v>
      </c>
      <c r="C36" s="378">
        <v>43646</v>
      </c>
      <c r="D36" s="368" t="s">
        <v>805</v>
      </c>
      <c r="E36" s="369" t="s">
        <v>830</v>
      </c>
      <c r="F36" s="370">
        <v>76265</v>
      </c>
      <c r="G36" s="371">
        <v>193.21</v>
      </c>
      <c r="H36" s="368">
        <v>252</v>
      </c>
      <c r="I36" s="368" t="s">
        <v>10</v>
      </c>
      <c r="J36" s="379">
        <f t="shared" si="0"/>
        <v>252</v>
      </c>
      <c r="K36" s="380" t="s">
        <v>306</v>
      </c>
      <c r="L36" s="381" t="s">
        <v>307</v>
      </c>
      <c r="M36" s="381" t="s">
        <v>259</v>
      </c>
      <c r="N36" s="381"/>
      <c r="O36" s="381" t="s">
        <v>308</v>
      </c>
      <c r="P36" s="381" t="s">
        <v>61</v>
      </c>
      <c r="Q36" s="381" t="s">
        <v>240</v>
      </c>
      <c r="R36" s="381" t="s">
        <v>302</v>
      </c>
      <c r="S36" s="368" t="s">
        <v>308</v>
      </c>
      <c r="T36" s="368" t="s">
        <v>61</v>
      </c>
      <c r="U36" s="368" t="s">
        <v>240</v>
      </c>
      <c r="V36" s="368" t="s">
        <v>302</v>
      </c>
    </row>
    <row r="37" spans="1:22" outlineLevel="1">
      <c r="A37" s="377" t="s">
        <v>168</v>
      </c>
      <c r="B37" s="368" t="s">
        <v>804</v>
      </c>
      <c r="C37" s="378">
        <v>43646</v>
      </c>
      <c r="D37" s="368" t="s">
        <v>805</v>
      </c>
      <c r="E37" s="369" t="s">
        <v>831</v>
      </c>
      <c r="F37" s="370">
        <v>76265</v>
      </c>
      <c r="G37" s="371">
        <v>168.68</v>
      </c>
      <c r="H37" s="368">
        <v>220</v>
      </c>
      <c r="I37" s="368" t="s">
        <v>10</v>
      </c>
      <c r="J37" s="379">
        <f t="shared" si="0"/>
        <v>220</v>
      </c>
      <c r="K37" s="380" t="s">
        <v>306</v>
      </c>
      <c r="L37" s="381" t="s">
        <v>307</v>
      </c>
      <c r="M37" s="381" t="s">
        <v>259</v>
      </c>
      <c r="N37" s="381"/>
      <c r="O37" s="381" t="s">
        <v>308</v>
      </c>
      <c r="P37" s="381" t="s">
        <v>61</v>
      </c>
      <c r="Q37" s="381" t="s">
        <v>240</v>
      </c>
      <c r="R37" s="381" t="s">
        <v>302</v>
      </c>
      <c r="S37" s="368" t="s">
        <v>308</v>
      </c>
      <c r="T37" s="368" t="s">
        <v>61</v>
      </c>
      <c r="U37" s="368" t="s">
        <v>240</v>
      </c>
      <c r="V37" s="368" t="s">
        <v>302</v>
      </c>
    </row>
    <row r="38" spans="1:22" outlineLevel="1">
      <c r="A38" s="377" t="s">
        <v>168</v>
      </c>
      <c r="B38" s="368" t="s">
        <v>804</v>
      </c>
      <c r="C38" s="378">
        <v>43646</v>
      </c>
      <c r="D38" s="368" t="s">
        <v>805</v>
      </c>
      <c r="E38" s="369" t="s">
        <v>832</v>
      </c>
      <c r="F38" s="370">
        <v>76265</v>
      </c>
      <c r="G38" s="371">
        <v>460.03</v>
      </c>
      <c r="H38" s="368">
        <v>600</v>
      </c>
      <c r="I38" s="368" t="s">
        <v>10</v>
      </c>
      <c r="J38" s="379">
        <f t="shared" si="0"/>
        <v>600</v>
      </c>
      <c r="K38" s="380" t="s">
        <v>306</v>
      </c>
      <c r="L38" s="381" t="s">
        <v>307</v>
      </c>
      <c r="M38" s="381" t="s">
        <v>259</v>
      </c>
      <c r="N38" s="381"/>
      <c r="O38" s="381" t="s">
        <v>308</v>
      </c>
      <c r="P38" s="381" t="s">
        <v>61</v>
      </c>
      <c r="Q38" s="381" t="s">
        <v>240</v>
      </c>
      <c r="R38" s="381" t="s">
        <v>302</v>
      </c>
      <c r="S38" s="368" t="s">
        <v>308</v>
      </c>
      <c r="T38" s="368" t="s">
        <v>61</v>
      </c>
      <c r="U38" s="368" t="s">
        <v>240</v>
      </c>
      <c r="V38" s="368" t="s">
        <v>302</v>
      </c>
    </row>
    <row r="39" spans="1:22">
      <c r="A39" s="383" t="s">
        <v>301</v>
      </c>
      <c r="B39" s="383"/>
      <c r="C39" s="383"/>
      <c r="D39" s="383"/>
      <c r="E39" s="384"/>
      <c r="F39" s="385"/>
      <c r="G39" s="386">
        <f>SUM(G12:G38)</f>
        <v>27411.709999999988</v>
      </c>
      <c r="H39" s="387">
        <f>SUM(H12:H38)</f>
        <v>35751.75</v>
      </c>
      <c r="I39" s="383"/>
      <c r="J39" s="387">
        <f>SUM(J12:J38)</f>
        <v>35751.75</v>
      </c>
      <c r="K39" s="383"/>
      <c r="L39" s="383"/>
      <c r="M39" s="383"/>
      <c r="N39" s="383"/>
      <c r="O39" s="383"/>
      <c r="P39" s="383"/>
      <c r="Q39" s="383"/>
      <c r="R39" s="383"/>
      <c r="S39" s="368"/>
      <c r="T39" s="368"/>
      <c r="U39" s="368"/>
      <c r="V39" s="368"/>
    </row>
    <row r="40" spans="1:22" outlineLevel="1">
      <c r="A40" s="377" t="s">
        <v>169</v>
      </c>
      <c r="B40" s="368" t="s">
        <v>804</v>
      </c>
      <c r="C40" s="378">
        <v>43646</v>
      </c>
      <c r="D40" s="368" t="s">
        <v>805</v>
      </c>
      <c r="E40" s="369" t="s">
        <v>833</v>
      </c>
      <c r="F40" s="370">
        <v>76265</v>
      </c>
      <c r="G40" s="371">
        <v>38.340000000000003</v>
      </c>
      <c r="H40" s="368">
        <v>50</v>
      </c>
      <c r="I40" s="368" t="s">
        <v>10</v>
      </c>
      <c r="J40" s="379">
        <f t="shared" ref="J40:J57" si="1">H40</f>
        <v>50</v>
      </c>
      <c r="K40" s="380" t="s">
        <v>306</v>
      </c>
      <c r="L40" s="381" t="s">
        <v>307</v>
      </c>
      <c r="M40" s="381" t="s">
        <v>259</v>
      </c>
      <c r="N40" s="381"/>
      <c r="O40" s="381" t="s">
        <v>308</v>
      </c>
      <c r="P40" s="381" t="s">
        <v>61</v>
      </c>
      <c r="Q40" s="381" t="s">
        <v>240</v>
      </c>
      <c r="R40" s="381" t="s">
        <v>302</v>
      </c>
      <c r="S40" s="368" t="s">
        <v>308</v>
      </c>
      <c r="T40" s="368" t="s">
        <v>61</v>
      </c>
      <c r="U40" s="368" t="s">
        <v>240</v>
      </c>
      <c r="V40" s="368" t="s">
        <v>302</v>
      </c>
    </row>
    <row r="41" spans="1:22" outlineLevel="1">
      <c r="A41" s="377" t="s">
        <v>169</v>
      </c>
      <c r="B41" s="368" t="s">
        <v>804</v>
      </c>
      <c r="C41" s="378">
        <v>43646</v>
      </c>
      <c r="D41" s="368" t="s">
        <v>805</v>
      </c>
      <c r="E41" s="369" t="s">
        <v>834</v>
      </c>
      <c r="F41" s="370">
        <v>76265</v>
      </c>
      <c r="G41" s="371">
        <v>23</v>
      </c>
      <c r="H41" s="368">
        <v>30</v>
      </c>
      <c r="I41" s="368" t="s">
        <v>10</v>
      </c>
      <c r="J41" s="379">
        <f t="shared" si="1"/>
        <v>30</v>
      </c>
      <c r="K41" s="380" t="s">
        <v>306</v>
      </c>
      <c r="L41" s="381" t="s">
        <v>307</v>
      </c>
      <c r="M41" s="381" t="s">
        <v>259</v>
      </c>
      <c r="N41" s="381"/>
      <c r="O41" s="381" t="s">
        <v>308</v>
      </c>
      <c r="P41" s="381" t="s">
        <v>61</v>
      </c>
      <c r="Q41" s="381" t="s">
        <v>240</v>
      </c>
      <c r="R41" s="381" t="s">
        <v>302</v>
      </c>
      <c r="S41" s="368" t="s">
        <v>308</v>
      </c>
      <c r="T41" s="368" t="s">
        <v>61</v>
      </c>
      <c r="U41" s="368" t="s">
        <v>240</v>
      </c>
      <c r="V41" s="368" t="s">
        <v>302</v>
      </c>
    </row>
    <row r="42" spans="1:22" outlineLevel="1">
      <c r="A42" s="377" t="s">
        <v>169</v>
      </c>
      <c r="B42" s="368" t="s">
        <v>804</v>
      </c>
      <c r="C42" s="378">
        <v>43646</v>
      </c>
      <c r="D42" s="368" t="s">
        <v>805</v>
      </c>
      <c r="E42" s="369" t="s">
        <v>835</v>
      </c>
      <c r="F42" s="370">
        <v>76265</v>
      </c>
      <c r="G42" s="371">
        <v>268.35000000000002</v>
      </c>
      <c r="H42" s="368">
        <v>350</v>
      </c>
      <c r="I42" s="368" t="s">
        <v>10</v>
      </c>
      <c r="J42" s="379">
        <f t="shared" si="1"/>
        <v>350</v>
      </c>
      <c r="K42" s="380" t="s">
        <v>306</v>
      </c>
      <c r="L42" s="381" t="s">
        <v>307</v>
      </c>
      <c r="M42" s="381" t="s">
        <v>259</v>
      </c>
      <c r="N42" s="381"/>
      <c r="O42" s="381" t="s">
        <v>308</v>
      </c>
      <c r="P42" s="381" t="s">
        <v>61</v>
      </c>
      <c r="Q42" s="381" t="s">
        <v>240</v>
      </c>
      <c r="R42" s="381" t="s">
        <v>302</v>
      </c>
      <c r="S42" s="368" t="s">
        <v>308</v>
      </c>
      <c r="T42" s="368" t="s">
        <v>61</v>
      </c>
      <c r="U42" s="368" t="s">
        <v>240</v>
      </c>
      <c r="V42" s="368" t="s">
        <v>302</v>
      </c>
    </row>
    <row r="43" spans="1:22" outlineLevel="1">
      <c r="A43" s="377" t="s">
        <v>169</v>
      </c>
      <c r="B43" s="368" t="s">
        <v>804</v>
      </c>
      <c r="C43" s="378">
        <v>43646</v>
      </c>
      <c r="D43" s="368" t="s">
        <v>805</v>
      </c>
      <c r="E43" s="369" t="s">
        <v>836</v>
      </c>
      <c r="F43" s="370">
        <v>76265</v>
      </c>
      <c r="G43" s="371">
        <v>25.3</v>
      </c>
      <c r="H43" s="368">
        <v>33</v>
      </c>
      <c r="I43" s="368" t="s">
        <v>10</v>
      </c>
      <c r="J43" s="379">
        <f t="shared" si="1"/>
        <v>33</v>
      </c>
      <c r="K43" s="380" t="s">
        <v>306</v>
      </c>
      <c r="L43" s="381" t="s">
        <v>307</v>
      </c>
      <c r="M43" s="381" t="s">
        <v>259</v>
      </c>
      <c r="N43" s="381"/>
      <c r="O43" s="381" t="s">
        <v>308</v>
      </c>
      <c r="P43" s="381" t="s">
        <v>61</v>
      </c>
      <c r="Q43" s="381" t="s">
        <v>240</v>
      </c>
      <c r="R43" s="381" t="s">
        <v>302</v>
      </c>
      <c r="S43" s="368" t="s">
        <v>308</v>
      </c>
      <c r="T43" s="368" t="s">
        <v>61</v>
      </c>
      <c r="U43" s="368" t="s">
        <v>240</v>
      </c>
      <c r="V43" s="368" t="s">
        <v>302</v>
      </c>
    </row>
    <row r="44" spans="1:22" outlineLevel="1">
      <c r="A44" s="377" t="s">
        <v>169</v>
      </c>
      <c r="B44" s="368" t="s">
        <v>804</v>
      </c>
      <c r="C44" s="378">
        <v>43646</v>
      </c>
      <c r="D44" s="368" t="s">
        <v>805</v>
      </c>
      <c r="E44" s="369" t="s">
        <v>837</v>
      </c>
      <c r="F44" s="370">
        <v>76265</v>
      </c>
      <c r="G44" s="371">
        <v>241.52</v>
      </c>
      <c r="H44" s="368">
        <v>315</v>
      </c>
      <c r="I44" s="368" t="s">
        <v>10</v>
      </c>
      <c r="J44" s="379">
        <f t="shared" si="1"/>
        <v>315</v>
      </c>
      <c r="K44" s="380" t="s">
        <v>306</v>
      </c>
      <c r="L44" s="381" t="s">
        <v>307</v>
      </c>
      <c r="M44" s="381" t="s">
        <v>259</v>
      </c>
      <c r="N44" s="381"/>
      <c r="O44" s="381" t="s">
        <v>308</v>
      </c>
      <c r="P44" s="381" t="s">
        <v>61</v>
      </c>
      <c r="Q44" s="381" t="s">
        <v>240</v>
      </c>
      <c r="R44" s="381" t="s">
        <v>302</v>
      </c>
      <c r="S44" s="368" t="s">
        <v>308</v>
      </c>
      <c r="T44" s="368" t="s">
        <v>61</v>
      </c>
      <c r="U44" s="368" t="s">
        <v>240</v>
      </c>
      <c r="V44" s="368" t="s">
        <v>302</v>
      </c>
    </row>
    <row r="45" spans="1:22" outlineLevel="1">
      <c r="A45" s="377" t="s">
        <v>169</v>
      </c>
      <c r="B45" s="368" t="s">
        <v>804</v>
      </c>
      <c r="C45" s="378">
        <v>43646</v>
      </c>
      <c r="D45" s="368" t="s">
        <v>805</v>
      </c>
      <c r="E45" s="369" t="s">
        <v>838</v>
      </c>
      <c r="F45" s="370">
        <v>76265</v>
      </c>
      <c r="G45" s="371">
        <v>199.35</v>
      </c>
      <c r="H45" s="368">
        <v>260</v>
      </c>
      <c r="I45" s="368" t="s">
        <v>10</v>
      </c>
      <c r="J45" s="379">
        <f t="shared" si="1"/>
        <v>260</v>
      </c>
      <c r="K45" s="380" t="s">
        <v>306</v>
      </c>
      <c r="L45" s="381" t="s">
        <v>307</v>
      </c>
      <c r="M45" s="381" t="s">
        <v>259</v>
      </c>
      <c r="N45" s="381"/>
      <c r="O45" s="381" t="s">
        <v>308</v>
      </c>
      <c r="P45" s="381" t="s">
        <v>61</v>
      </c>
      <c r="Q45" s="381" t="s">
        <v>240</v>
      </c>
      <c r="R45" s="381" t="s">
        <v>302</v>
      </c>
      <c r="S45" s="368" t="s">
        <v>308</v>
      </c>
      <c r="T45" s="368" t="s">
        <v>61</v>
      </c>
      <c r="U45" s="368" t="s">
        <v>240</v>
      </c>
      <c r="V45" s="368" t="s">
        <v>302</v>
      </c>
    </row>
    <row r="46" spans="1:22" outlineLevel="1">
      <c r="A46" s="377" t="s">
        <v>169</v>
      </c>
      <c r="B46" s="368" t="s">
        <v>804</v>
      </c>
      <c r="C46" s="378">
        <v>43646</v>
      </c>
      <c r="D46" s="368" t="s">
        <v>805</v>
      </c>
      <c r="E46" s="369" t="s">
        <v>839</v>
      </c>
      <c r="F46" s="370">
        <v>76265</v>
      </c>
      <c r="G46" s="371">
        <v>452.37</v>
      </c>
      <c r="H46" s="368">
        <v>590</v>
      </c>
      <c r="I46" s="368" t="s">
        <v>10</v>
      </c>
      <c r="J46" s="379">
        <f t="shared" si="1"/>
        <v>590</v>
      </c>
      <c r="K46" s="380" t="s">
        <v>306</v>
      </c>
      <c r="L46" s="381" t="s">
        <v>307</v>
      </c>
      <c r="M46" s="381" t="s">
        <v>259</v>
      </c>
      <c r="N46" s="381"/>
      <c r="O46" s="381" t="s">
        <v>308</v>
      </c>
      <c r="P46" s="381" t="s">
        <v>61</v>
      </c>
      <c r="Q46" s="381" t="s">
        <v>240</v>
      </c>
      <c r="R46" s="381" t="s">
        <v>302</v>
      </c>
      <c r="S46" s="368" t="s">
        <v>308</v>
      </c>
      <c r="T46" s="368" t="s">
        <v>61</v>
      </c>
      <c r="U46" s="368" t="s">
        <v>240</v>
      </c>
      <c r="V46" s="368" t="s">
        <v>302</v>
      </c>
    </row>
    <row r="47" spans="1:22" outlineLevel="1">
      <c r="A47" s="377" t="s">
        <v>169</v>
      </c>
      <c r="B47" s="368" t="s">
        <v>804</v>
      </c>
      <c r="C47" s="378">
        <v>43646</v>
      </c>
      <c r="D47" s="368" t="s">
        <v>805</v>
      </c>
      <c r="E47" s="369" t="s">
        <v>840</v>
      </c>
      <c r="F47" s="370">
        <v>76265</v>
      </c>
      <c r="G47" s="371">
        <v>345.03</v>
      </c>
      <c r="H47" s="368">
        <v>450</v>
      </c>
      <c r="I47" s="368" t="s">
        <v>10</v>
      </c>
      <c r="J47" s="379">
        <f t="shared" si="1"/>
        <v>450</v>
      </c>
      <c r="K47" s="380" t="s">
        <v>306</v>
      </c>
      <c r="L47" s="381" t="s">
        <v>307</v>
      </c>
      <c r="M47" s="381" t="s">
        <v>259</v>
      </c>
      <c r="N47" s="381"/>
      <c r="O47" s="381" t="s">
        <v>308</v>
      </c>
      <c r="P47" s="381" t="s">
        <v>61</v>
      </c>
      <c r="Q47" s="381" t="s">
        <v>240</v>
      </c>
      <c r="R47" s="381" t="s">
        <v>302</v>
      </c>
      <c r="S47" s="368" t="s">
        <v>308</v>
      </c>
      <c r="T47" s="368" t="s">
        <v>61</v>
      </c>
      <c r="U47" s="368" t="s">
        <v>240</v>
      </c>
      <c r="V47" s="368" t="s">
        <v>302</v>
      </c>
    </row>
    <row r="48" spans="1:22" outlineLevel="1">
      <c r="A48" s="377" t="s">
        <v>169</v>
      </c>
      <c r="B48" s="368" t="s">
        <v>804</v>
      </c>
      <c r="C48" s="378">
        <v>43646</v>
      </c>
      <c r="D48" s="368" t="s">
        <v>805</v>
      </c>
      <c r="E48" s="369" t="s">
        <v>841</v>
      </c>
      <c r="F48" s="370">
        <v>76265</v>
      </c>
      <c r="G48" s="371">
        <v>57.5</v>
      </c>
      <c r="H48" s="368">
        <v>75</v>
      </c>
      <c r="I48" s="368" t="s">
        <v>10</v>
      </c>
      <c r="J48" s="379">
        <f t="shared" si="1"/>
        <v>75</v>
      </c>
      <c r="K48" s="380" t="s">
        <v>306</v>
      </c>
      <c r="L48" s="381" t="s">
        <v>307</v>
      </c>
      <c r="M48" s="381" t="s">
        <v>259</v>
      </c>
      <c r="N48" s="381"/>
      <c r="O48" s="381" t="s">
        <v>308</v>
      </c>
      <c r="P48" s="381" t="s">
        <v>61</v>
      </c>
      <c r="Q48" s="381" t="s">
        <v>240</v>
      </c>
      <c r="R48" s="381" t="s">
        <v>302</v>
      </c>
      <c r="S48" s="368" t="s">
        <v>308</v>
      </c>
      <c r="T48" s="368" t="s">
        <v>61</v>
      </c>
      <c r="U48" s="368" t="s">
        <v>240</v>
      </c>
      <c r="V48" s="368" t="s">
        <v>302</v>
      </c>
    </row>
    <row r="49" spans="1:22" outlineLevel="1">
      <c r="A49" s="377" t="s">
        <v>169</v>
      </c>
      <c r="B49" s="368" t="s">
        <v>804</v>
      </c>
      <c r="C49" s="378">
        <v>43646</v>
      </c>
      <c r="D49" s="368" t="s">
        <v>805</v>
      </c>
      <c r="E49" s="369" t="s">
        <v>842</v>
      </c>
      <c r="F49" s="370">
        <v>76265</v>
      </c>
      <c r="G49" s="371">
        <v>95.84</v>
      </c>
      <c r="H49" s="368">
        <v>125</v>
      </c>
      <c r="I49" s="368" t="s">
        <v>10</v>
      </c>
      <c r="J49" s="379">
        <f t="shared" si="1"/>
        <v>125</v>
      </c>
      <c r="K49" s="380" t="s">
        <v>306</v>
      </c>
      <c r="L49" s="381" t="s">
        <v>307</v>
      </c>
      <c r="M49" s="381" t="s">
        <v>259</v>
      </c>
      <c r="N49" s="381"/>
      <c r="O49" s="381" t="s">
        <v>308</v>
      </c>
      <c r="P49" s="381" t="s">
        <v>61</v>
      </c>
      <c r="Q49" s="381" t="s">
        <v>240</v>
      </c>
      <c r="R49" s="381" t="s">
        <v>302</v>
      </c>
      <c r="S49" s="368" t="s">
        <v>308</v>
      </c>
      <c r="T49" s="368" t="s">
        <v>61</v>
      </c>
      <c r="U49" s="368" t="s">
        <v>240</v>
      </c>
      <c r="V49" s="368" t="s">
        <v>302</v>
      </c>
    </row>
    <row r="50" spans="1:22" outlineLevel="1">
      <c r="A50" s="377" t="s">
        <v>169</v>
      </c>
      <c r="B50" s="368" t="s">
        <v>804</v>
      </c>
      <c r="C50" s="378">
        <v>43646</v>
      </c>
      <c r="D50" s="368" t="s">
        <v>805</v>
      </c>
      <c r="E50" s="369" t="s">
        <v>843</v>
      </c>
      <c r="F50" s="370">
        <v>76265</v>
      </c>
      <c r="G50" s="371">
        <v>57.5</v>
      </c>
      <c r="H50" s="368">
        <v>75</v>
      </c>
      <c r="I50" s="368" t="s">
        <v>10</v>
      </c>
      <c r="J50" s="379">
        <f t="shared" si="1"/>
        <v>75</v>
      </c>
      <c r="K50" s="380" t="s">
        <v>306</v>
      </c>
      <c r="L50" s="381" t="s">
        <v>307</v>
      </c>
      <c r="M50" s="381" t="s">
        <v>259</v>
      </c>
      <c r="N50" s="381"/>
      <c r="O50" s="381" t="s">
        <v>308</v>
      </c>
      <c r="P50" s="381" t="s">
        <v>61</v>
      </c>
      <c r="Q50" s="381" t="s">
        <v>240</v>
      </c>
      <c r="R50" s="381" t="s">
        <v>302</v>
      </c>
      <c r="S50" s="368" t="s">
        <v>308</v>
      </c>
      <c r="T50" s="368" t="s">
        <v>61</v>
      </c>
      <c r="U50" s="368" t="s">
        <v>240</v>
      </c>
      <c r="V50" s="368" t="s">
        <v>302</v>
      </c>
    </row>
    <row r="51" spans="1:22" outlineLevel="1">
      <c r="A51" s="377" t="s">
        <v>169</v>
      </c>
      <c r="B51" s="368" t="s">
        <v>804</v>
      </c>
      <c r="C51" s="378">
        <v>43646</v>
      </c>
      <c r="D51" s="368" t="s">
        <v>805</v>
      </c>
      <c r="E51" s="369" t="s">
        <v>833</v>
      </c>
      <c r="F51" s="370">
        <v>76265</v>
      </c>
      <c r="G51" s="371">
        <v>153.34</v>
      </c>
      <c r="H51" s="368">
        <v>200</v>
      </c>
      <c r="I51" s="368" t="s">
        <v>10</v>
      </c>
      <c r="J51" s="379">
        <f t="shared" si="1"/>
        <v>200</v>
      </c>
      <c r="K51" s="380" t="s">
        <v>306</v>
      </c>
      <c r="L51" s="381" t="s">
        <v>307</v>
      </c>
      <c r="M51" s="381" t="s">
        <v>259</v>
      </c>
      <c r="N51" s="381"/>
      <c r="O51" s="381" t="s">
        <v>308</v>
      </c>
      <c r="P51" s="381" t="s">
        <v>61</v>
      </c>
      <c r="Q51" s="381" t="s">
        <v>240</v>
      </c>
      <c r="R51" s="381" t="s">
        <v>302</v>
      </c>
      <c r="S51" s="368" t="s">
        <v>308</v>
      </c>
      <c r="T51" s="368" t="s">
        <v>61</v>
      </c>
      <c r="U51" s="368" t="s">
        <v>240</v>
      </c>
      <c r="V51" s="368" t="s">
        <v>302</v>
      </c>
    </row>
    <row r="52" spans="1:22" outlineLevel="1">
      <c r="A52" s="377" t="s">
        <v>169</v>
      </c>
      <c r="B52" s="368" t="s">
        <v>804</v>
      </c>
      <c r="C52" s="378">
        <v>43646</v>
      </c>
      <c r="D52" s="368" t="s">
        <v>805</v>
      </c>
      <c r="E52" s="369" t="s">
        <v>844</v>
      </c>
      <c r="F52" s="370">
        <v>76265</v>
      </c>
      <c r="G52" s="371">
        <v>172.51</v>
      </c>
      <c r="H52" s="368">
        <v>225</v>
      </c>
      <c r="I52" s="368" t="s">
        <v>10</v>
      </c>
      <c r="J52" s="379">
        <f t="shared" si="1"/>
        <v>225</v>
      </c>
      <c r="K52" s="380" t="s">
        <v>306</v>
      </c>
      <c r="L52" s="381" t="s">
        <v>307</v>
      </c>
      <c r="M52" s="381" t="s">
        <v>259</v>
      </c>
      <c r="N52" s="381"/>
      <c r="O52" s="381" t="s">
        <v>308</v>
      </c>
      <c r="P52" s="381" t="s">
        <v>61</v>
      </c>
      <c r="Q52" s="381" t="s">
        <v>240</v>
      </c>
      <c r="R52" s="381" t="s">
        <v>302</v>
      </c>
      <c r="S52" s="368" t="s">
        <v>308</v>
      </c>
      <c r="T52" s="368" t="s">
        <v>61</v>
      </c>
      <c r="U52" s="368" t="s">
        <v>240</v>
      </c>
      <c r="V52" s="368" t="s">
        <v>302</v>
      </c>
    </row>
    <row r="53" spans="1:22" outlineLevel="1">
      <c r="A53" s="377" t="s">
        <v>169</v>
      </c>
      <c r="B53" s="368" t="s">
        <v>804</v>
      </c>
      <c r="C53" s="378">
        <v>43646</v>
      </c>
      <c r="D53" s="368" t="s">
        <v>805</v>
      </c>
      <c r="E53" s="369" t="s">
        <v>845</v>
      </c>
      <c r="F53" s="370">
        <v>76265</v>
      </c>
      <c r="G53" s="371">
        <v>241.52</v>
      </c>
      <c r="H53" s="368">
        <v>315</v>
      </c>
      <c r="I53" s="368" t="s">
        <v>10</v>
      </c>
      <c r="J53" s="379">
        <f t="shared" si="1"/>
        <v>315</v>
      </c>
      <c r="K53" s="380" t="s">
        <v>306</v>
      </c>
      <c r="L53" s="381" t="s">
        <v>307</v>
      </c>
      <c r="M53" s="381" t="s">
        <v>259</v>
      </c>
      <c r="N53" s="381"/>
      <c r="O53" s="381" t="s">
        <v>308</v>
      </c>
      <c r="P53" s="381" t="s">
        <v>61</v>
      </c>
      <c r="Q53" s="381" t="s">
        <v>240</v>
      </c>
      <c r="R53" s="381" t="s">
        <v>302</v>
      </c>
      <c r="S53" s="368" t="s">
        <v>308</v>
      </c>
      <c r="T53" s="368" t="s">
        <v>61</v>
      </c>
      <c r="U53" s="368" t="s">
        <v>240</v>
      </c>
      <c r="V53" s="368" t="s">
        <v>302</v>
      </c>
    </row>
    <row r="54" spans="1:22" outlineLevel="1">
      <c r="A54" s="377" t="s">
        <v>169</v>
      </c>
      <c r="B54" s="368" t="s">
        <v>804</v>
      </c>
      <c r="C54" s="378">
        <v>43646</v>
      </c>
      <c r="D54" s="368" t="s">
        <v>805</v>
      </c>
      <c r="E54" s="369" t="s">
        <v>846</v>
      </c>
      <c r="F54" s="370">
        <v>76265</v>
      </c>
      <c r="G54" s="371">
        <v>2606.86</v>
      </c>
      <c r="H54" s="368">
        <v>3400</v>
      </c>
      <c r="I54" s="368" t="s">
        <v>10</v>
      </c>
      <c r="J54" s="379">
        <f t="shared" si="1"/>
        <v>3400</v>
      </c>
      <c r="K54" s="380" t="s">
        <v>306</v>
      </c>
      <c r="L54" s="381" t="s">
        <v>307</v>
      </c>
      <c r="M54" s="381" t="s">
        <v>259</v>
      </c>
      <c r="N54" s="381"/>
      <c r="O54" s="381" t="s">
        <v>308</v>
      </c>
      <c r="P54" s="381" t="s">
        <v>61</v>
      </c>
      <c r="Q54" s="381" t="s">
        <v>240</v>
      </c>
      <c r="R54" s="381" t="s">
        <v>302</v>
      </c>
      <c r="S54" s="368" t="s">
        <v>308</v>
      </c>
      <c r="T54" s="368" t="s">
        <v>61</v>
      </c>
      <c r="U54" s="368" t="s">
        <v>240</v>
      </c>
      <c r="V54" s="368" t="s">
        <v>302</v>
      </c>
    </row>
    <row r="55" spans="1:22" outlineLevel="1">
      <c r="A55" s="377" t="s">
        <v>169</v>
      </c>
      <c r="B55" s="368" t="s">
        <v>804</v>
      </c>
      <c r="C55" s="378">
        <v>43646</v>
      </c>
      <c r="D55" s="368" t="s">
        <v>805</v>
      </c>
      <c r="E55" s="369" t="s">
        <v>807</v>
      </c>
      <c r="F55" s="370">
        <v>76265</v>
      </c>
      <c r="G55" s="371">
        <v>299.02</v>
      </c>
      <c r="H55" s="368">
        <v>390</v>
      </c>
      <c r="I55" s="368" t="s">
        <v>10</v>
      </c>
      <c r="J55" s="379">
        <f t="shared" si="1"/>
        <v>390</v>
      </c>
      <c r="K55" s="380" t="s">
        <v>306</v>
      </c>
      <c r="L55" s="381" t="s">
        <v>307</v>
      </c>
      <c r="M55" s="381" t="s">
        <v>259</v>
      </c>
      <c r="N55" s="381"/>
      <c r="O55" s="381" t="s">
        <v>308</v>
      </c>
      <c r="P55" s="381" t="s">
        <v>61</v>
      </c>
      <c r="Q55" s="381" t="s">
        <v>240</v>
      </c>
      <c r="R55" s="381" t="s">
        <v>302</v>
      </c>
      <c r="S55" s="368" t="s">
        <v>308</v>
      </c>
      <c r="T55" s="368" t="s">
        <v>61</v>
      </c>
      <c r="U55" s="368" t="s">
        <v>240</v>
      </c>
      <c r="V55" s="368" t="s">
        <v>302</v>
      </c>
    </row>
    <row r="56" spans="1:22" outlineLevel="1">
      <c r="A56" s="377" t="s">
        <v>169</v>
      </c>
      <c r="B56" s="368" t="s">
        <v>804</v>
      </c>
      <c r="C56" s="378">
        <v>43646</v>
      </c>
      <c r="D56" s="368" t="s">
        <v>805</v>
      </c>
      <c r="E56" s="369" t="s">
        <v>847</v>
      </c>
      <c r="F56" s="370">
        <v>76265</v>
      </c>
      <c r="G56" s="371">
        <v>15.33</v>
      </c>
      <c r="H56" s="368">
        <v>20</v>
      </c>
      <c r="I56" s="368" t="s">
        <v>10</v>
      </c>
      <c r="J56" s="379">
        <f t="shared" si="1"/>
        <v>20</v>
      </c>
      <c r="K56" s="380" t="s">
        <v>306</v>
      </c>
      <c r="L56" s="381" t="s">
        <v>307</v>
      </c>
      <c r="M56" s="381" t="s">
        <v>259</v>
      </c>
      <c r="N56" s="381"/>
      <c r="O56" s="381" t="s">
        <v>308</v>
      </c>
      <c r="P56" s="381" t="s">
        <v>61</v>
      </c>
      <c r="Q56" s="381" t="s">
        <v>240</v>
      </c>
      <c r="R56" s="381" t="s">
        <v>302</v>
      </c>
      <c r="S56" s="368" t="s">
        <v>308</v>
      </c>
      <c r="T56" s="368" t="s">
        <v>61</v>
      </c>
      <c r="U56" s="368" t="s">
        <v>240</v>
      </c>
      <c r="V56" s="368" t="s">
        <v>302</v>
      </c>
    </row>
    <row r="57" spans="1:22" outlineLevel="1">
      <c r="A57" s="377" t="s">
        <v>169</v>
      </c>
      <c r="B57" s="368" t="s">
        <v>804</v>
      </c>
      <c r="C57" s="378">
        <v>43646</v>
      </c>
      <c r="D57" s="368" t="s">
        <v>805</v>
      </c>
      <c r="E57" s="369" t="s">
        <v>837</v>
      </c>
      <c r="F57" s="370">
        <v>76265</v>
      </c>
      <c r="G57" s="371">
        <v>69.010000000000005</v>
      </c>
      <c r="H57" s="368">
        <v>90</v>
      </c>
      <c r="I57" s="368" t="s">
        <v>10</v>
      </c>
      <c r="J57" s="379">
        <f t="shared" si="1"/>
        <v>90</v>
      </c>
      <c r="K57" s="380" t="s">
        <v>306</v>
      </c>
      <c r="L57" s="381" t="s">
        <v>307</v>
      </c>
      <c r="M57" s="381" t="s">
        <v>259</v>
      </c>
      <c r="N57" s="381"/>
      <c r="O57" s="381" t="s">
        <v>308</v>
      </c>
      <c r="P57" s="381" t="s">
        <v>61</v>
      </c>
      <c r="Q57" s="381" t="s">
        <v>240</v>
      </c>
      <c r="R57" s="381" t="s">
        <v>302</v>
      </c>
      <c r="S57" s="368" t="s">
        <v>308</v>
      </c>
      <c r="T57" s="368" t="s">
        <v>61</v>
      </c>
      <c r="U57" s="368" t="s">
        <v>240</v>
      </c>
      <c r="V57" s="368" t="s">
        <v>302</v>
      </c>
    </row>
    <row r="58" spans="1:22">
      <c r="A58" s="383" t="s">
        <v>301</v>
      </c>
      <c r="B58" s="383"/>
      <c r="C58" s="383"/>
      <c r="D58" s="383"/>
      <c r="E58" s="384"/>
      <c r="F58" s="385"/>
      <c r="G58" s="386">
        <f>SUM(G40:G57)</f>
        <v>5361.6900000000005</v>
      </c>
      <c r="H58" s="387">
        <f>SUM(H40:H57)</f>
        <v>6993</v>
      </c>
      <c r="I58" s="383"/>
      <c r="J58" s="387">
        <f>SUM(J40:J57)</f>
        <v>6993</v>
      </c>
      <c r="K58" s="383"/>
      <c r="L58" s="383"/>
      <c r="M58" s="383"/>
      <c r="N58" s="383"/>
      <c r="O58" s="383"/>
      <c r="P58" s="383"/>
      <c r="Q58" s="383"/>
      <c r="R58" s="383"/>
      <c r="S58" s="368"/>
      <c r="T58" s="368"/>
      <c r="U58" s="368"/>
      <c r="V58" s="368"/>
    </row>
    <row r="59" spans="1:22" outlineLevel="1">
      <c r="A59" s="377" t="s">
        <v>176</v>
      </c>
      <c r="B59" s="368" t="s">
        <v>804</v>
      </c>
      <c r="C59" s="378">
        <v>43634</v>
      </c>
      <c r="D59" s="368" t="s">
        <v>848</v>
      </c>
      <c r="E59" s="369" t="s">
        <v>849</v>
      </c>
      <c r="F59" s="370">
        <v>76250</v>
      </c>
      <c r="G59" s="371">
        <v>253.52</v>
      </c>
      <c r="H59" s="368">
        <v>320</v>
      </c>
      <c r="I59" s="368" t="s">
        <v>10</v>
      </c>
      <c r="J59" s="379">
        <f t="shared" ref="J59:J64" si="2">H59</f>
        <v>320</v>
      </c>
      <c r="K59" s="380" t="s">
        <v>339</v>
      </c>
      <c r="L59" s="381" t="s">
        <v>307</v>
      </c>
      <c r="M59" s="381" t="s">
        <v>259</v>
      </c>
      <c r="N59" s="381"/>
      <c r="O59" s="381"/>
      <c r="P59" s="381" t="s">
        <v>61</v>
      </c>
      <c r="Q59" s="381" t="s">
        <v>240</v>
      </c>
      <c r="R59" s="381" t="s">
        <v>302</v>
      </c>
      <c r="S59" s="368"/>
      <c r="T59" s="368" t="s">
        <v>61</v>
      </c>
      <c r="U59" s="368" t="s">
        <v>240</v>
      </c>
      <c r="V59" s="368" t="s">
        <v>302</v>
      </c>
    </row>
    <row r="60" spans="1:22" outlineLevel="1">
      <c r="A60" s="377" t="s">
        <v>176</v>
      </c>
      <c r="B60" s="368" t="s">
        <v>804</v>
      </c>
      <c r="C60" s="378">
        <v>43644</v>
      </c>
      <c r="D60" s="368" t="s">
        <v>850</v>
      </c>
      <c r="E60" s="369" t="s">
        <v>851</v>
      </c>
      <c r="F60" s="370">
        <v>76250</v>
      </c>
      <c r="G60" s="371">
        <v>439.7</v>
      </c>
      <c r="H60" s="368">
        <v>555</v>
      </c>
      <c r="I60" s="368" t="s">
        <v>10</v>
      </c>
      <c r="J60" s="379">
        <f t="shared" si="2"/>
        <v>555</v>
      </c>
      <c r="K60" s="380" t="s">
        <v>339</v>
      </c>
      <c r="L60" s="381" t="s">
        <v>307</v>
      </c>
      <c r="M60" s="381" t="s">
        <v>259</v>
      </c>
      <c r="N60" s="381"/>
      <c r="O60" s="381"/>
      <c r="P60" s="381" t="s">
        <v>61</v>
      </c>
      <c r="Q60" s="381" t="s">
        <v>240</v>
      </c>
      <c r="R60" s="381" t="s">
        <v>302</v>
      </c>
      <c r="S60" s="368"/>
      <c r="T60" s="368" t="s">
        <v>61</v>
      </c>
      <c r="U60" s="368" t="s">
        <v>240</v>
      </c>
      <c r="V60" s="368" t="s">
        <v>302</v>
      </c>
    </row>
    <row r="61" spans="1:22" outlineLevel="1">
      <c r="A61" s="377" t="s">
        <v>176</v>
      </c>
      <c r="B61" s="368" t="s">
        <v>804</v>
      </c>
      <c r="C61" s="378">
        <v>43644</v>
      </c>
      <c r="D61" s="368" t="s">
        <v>852</v>
      </c>
      <c r="E61" s="369" t="s">
        <v>853</v>
      </c>
      <c r="F61" s="370">
        <v>76250</v>
      </c>
      <c r="G61" s="371">
        <v>1069.53</v>
      </c>
      <c r="H61" s="368">
        <v>1350</v>
      </c>
      <c r="I61" s="368" t="s">
        <v>10</v>
      </c>
      <c r="J61" s="379">
        <f t="shared" si="2"/>
        <v>1350</v>
      </c>
      <c r="K61" s="380" t="s">
        <v>344</v>
      </c>
      <c r="L61" s="381" t="s">
        <v>307</v>
      </c>
      <c r="M61" s="381" t="s">
        <v>259</v>
      </c>
      <c r="N61" s="381"/>
      <c r="O61" s="381"/>
      <c r="P61" s="381" t="s">
        <v>61</v>
      </c>
      <c r="Q61" s="381" t="s">
        <v>240</v>
      </c>
      <c r="R61" s="381" t="s">
        <v>302</v>
      </c>
      <c r="S61" s="368"/>
      <c r="T61" s="368" t="s">
        <v>61</v>
      </c>
      <c r="U61" s="368" t="s">
        <v>240</v>
      </c>
      <c r="V61" s="368" t="s">
        <v>302</v>
      </c>
    </row>
    <row r="62" spans="1:22" outlineLevel="1">
      <c r="A62" s="377" t="s">
        <v>176</v>
      </c>
      <c r="B62" s="368" t="s">
        <v>804</v>
      </c>
      <c r="C62" s="378">
        <v>43644</v>
      </c>
      <c r="D62" s="368" t="s">
        <v>850</v>
      </c>
      <c r="E62" s="369" t="s">
        <v>854</v>
      </c>
      <c r="F62" s="370">
        <v>76250</v>
      </c>
      <c r="G62" s="371">
        <v>1373.12</v>
      </c>
      <c r="H62" s="368">
        <v>1733.2</v>
      </c>
      <c r="I62" s="368" t="s">
        <v>10</v>
      </c>
      <c r="J62" s="379">
        <f t="shared" si="2"/>
        <v>1733.2</v>
      </c>
      <c r="K62" s="380" t="s">
        <v>346</v>
      </c>
      <c r="L62" s="381" t="s">
        <v>307</v>
      </c>
      <c r="M62" s="381" t="s">
        <v>259</v>
      </c>
      <c r="N62" s="381"/>
      <c r="O62" s="381"/>
      <c r="P62" s="381" t="s">
        <v>61</v>
      </c>
      <c r="Q62" s="381" t="s">
        <v>240</v>
      </c>
      <c r="R62" s="381" t="s">
        <v>302</v>
      </c>
      <c r="S62" s="368"/>
      <c r="T62" s="368" t="s">
        <v>61</v>
      </c>
      <c r="U62" s="368" t="s">
        <v>240</v>
      </c>
      <c r="V62" s="368" t="s">
        <v>302</v>
      </c>
    </row>
    <row r="63" spans="1:22" outlineLevel="1">
      <c r="A63" s="377" t="s">
        <v>176</v>
      </c>
      <c r="B63" s="368" t="s">
        <v>804</v>
      </c>
      <c r="C63" s="378">
        <v>43630</v>
      </c>
      <c r="D63" s="368" t="s">
        <v>855</v>
      </c>
      <c r="E63" s="369" t="s">
        <v>856</v>
      </c>
      <c r="F63" s="370">
        <v>76250</v>
      </c>
      <c r="G63" s="371">
        <v>55.46</v>
      </c>
      <c r="H63" s="368">
        <v>70</v>
      </c>
      <c r="I63" s="368" t="s">
        <v>10</v>
      </c>
      <c r="J63" s="379">
        <f t="shared" si="2"/>
        <v>70</v>
      </c>
      <c r="K63" s="380" t="s">
        <v>533</v>
      </c>
      <c r="L63" s="381" t="s">
        <v>307</v>
      </c>
      <c r="M63" s="381" t="s">
        <v>259</v>
      </c>
      <c r="N63" s="381"/>
      <c r="O63" s="381"/>
      <c r="P63" s="381" t="s">
        <v>61</v>
      </c>
      <c r="Q63" s="381" t="s">
        <v>240</v>
      </c>
      <c r="R63" s="381" t="s">
        <v>302</v>
      </c>
      <c r="S63" s="368"/>
      <c r="T63" s="368" t="s">
        <v>61</v>
      </c>
      <c r="U63" s="368" t="s">
        <v>240</v>
      </c>
      <c r="V63" s="368" t="s">
        <v>302</v>
      </c>
    </row>
    <row r="64" spans="1:22" outlineLevel="1">
      <c r="A64" s="377" t="s">
        <v>176</v>
      </c>
      <c r="B64" s="368" t="s">
        <v>804</v>
      </c>
      <c r="C64" s="378">
        <v>43644</v>
      </c>
      <c r="D64" s="368" t="s">
        <v>857</v>
      </c>
      <c r="E64" s="369" t="s">
        <v>858</v>
      </c>
      <c r="F64" s="370">
        <v>76250</v>
      </c>
      <c r="G64" s="371">
        <v>17.43</v>
      </c>
      <c r="H64" s="368">
        <v>22</v>
      </c>
      <c r="I64" s="368" t="s">
        <v>10</v>
      </c>
      <c r="J64" s="379">
        <f t="shared" si="2"/>
        <v>22</v>
      </c>
      <c r="K64" s="380" t="s">
        <v>533</v>
      </c>
      <c r="L64" s="381" t="s">
        <v>307</v>
      </c>
      <c r="M64" s="381" t="s">
        <v>259</v>
      </c>
      <c r="N64" s="381"/>
      <c r="O64" s="381"/>
      <c r="P64" s="381" t="s">
        <v>61</v>
      </c>
      <c r="Q64" s="381" t="s">
        <v>240</v>
      </c>
      <c r="R64" s="381" t="s">
        <v>302</v>
      </c>
      <c r="S64" s="368"/>
      <c r="T64" s="368" t="s">
        <v>61</v>
      </c>
      <c r="U64" s="368" t="s">
        <v>240</v>
      </c>
      <c r="V64" s="368" t="s">
        <v>302</v>
      </c>
    </row>
    <row r="65" spans="1:22">
      <c r="A65" s="383" t="s">
        <v>301</v>
      </c>
      <c r="B65" s="383"/>
      <c r="C65" s="383"/>
      <c r="D65" s="383"/>
      <c r="E65" s="384"/>
      <c r="F65" s="385"/>
      <c r="G65" s="386">
        <f>SUM(G59:G64)</f>
        <v>3208.7599999999998</v>
      </c>
      <c r="H65" s="387">
        <f>SUM(H59:H64)</f>
        <v>4050.2</v>
      </c>
      <c r="I65" s="383"/>
      <c r="J65" s="387">
        <f>SUM(J59:J64)</f>
        <v>4050.2</v>
      </c>
      <c r="K65" s="383"/>
      <c r="L65" s="383"/>
      <c r="M65" s="383"/>
      <c r="N65" s="383"/>
      <c r="O65" s="383"/>
      <c r="P65" s="383"/>
      <c r="Q65" s="383"/>
      <c r="R65" s="383"/>
      <c r="S65" s="368"/>
      <c r="T65" s="368"/>
      <c r="U65" s="368"/>
      <c r="V65" s="368"/>
    </row>
    <row r="66" spans="1:22" outlineLevel="1">
      <c r="A66" s="377" t="s">
        <v>178</v>
      </c>
      <c r="B66" s="368" t="s">
        <v>804</v>
      </c>
      <c r="C66" s="378">
        <v>43646</v>
      </c>
      <c r="D66" s="368" t="s">
        <v>805</v>
      </c>
      <c r="E66" s="369" t="s">
        <v>859</v>
      </c>
      <c r="F66" s="370">
        <v>76265</v>
      </c>
      <c r="G66" s="371">
        <v>766.72</v>
      </c>
      <c r="H66" s="368">
        <v>1000</v>
      </c>
      <c r="I66" s="368" t="s">
        <v>10</v>
      </c>
      <c r="J66" s="379">
        <f>H66</f>
        <v>1000</v>
      </c>
      <c r="K66" s="380" t="s">
        <v>306</v>
      </c>
      <c r="L66" s="381" t="s">
        <v>307</v>
      </c>
      <c r="M66" s="381" t="s">
        <v>259</v>
      </c>
      <c r="N66" s="381"/>
      <c r="O66" s="381" t="s">
        <v>308</v>
      </c>
      <c r="P66" s="381" t="s">
        <v>61</v>
      </c>
      <c r="Q66" s="381" t="s">
        <v>240</v>
      </c>
      <c r="R66" s="381" t="s">
        <v>302</v>
      </c>
      <c r="S66" s="368" t="s">
        <v>308</v>
      </c>
      <c r="T66" s="368" t="s">
        <v>61</v>
      </c>
      <c r="U66" s="368" t="s">
        <v>240</v>
      </c>
      <c r="V66" s="368" t="s">
        <v>302</v>
      </c>
    </row>
    <row r="67" spans="1:22" outlineLevel="1">
      <c r="A67" s="377" t="s">
        <v>178</v>
      </c>
      <c r="B67" s="368" t="s">
        <v>804</v>
      </c>
      <c r="C67" s="378">
        <v>43646</v>
      </c>
      <c r="D67" s="368" t="s">
        <v>805</v>
      </c>
      <c r="E67" s="369" t="s">
        <v>860</v>
      </c>
      <c r="F67" s="370">
        <v>76265</v>
      </c>
      <c r="G67" s="371">
        <v>191.68</v>
      </c>
      <c r="H67" s="368">
        <v>250</v>
      </c>
      <c r="I67" s="368" t="s">
        <v>10</v>
      </c>
      <c r="J67" s="379">
        <f>H67</f>
        <v>250</v>
      </c>
      <c r="K67" s="380" t="s">
        <v>306</v>
      </c>
      <c r="L67" s="381" t="s">
        <v>307</v>
      </c>
      <c r="M67" s="381" t="s">
        <v>259</v>
      </c>
      <c r="N67" s="381"/>
      <c r="O67" s="381" t="s">
        <v>308</v>
      </c>
      <c r="P67" s="381" t="s">
        <v>61</v>
      </c>
      <c r="Q67" s="381" t="s">
        <v>240</v>
      </c>
      <c r="R67" s="381" t="s">
        <v>302</v>
      </c>
      <c r="S67" s="368" t="s">
        <v>308</v>
      </c>
      <c r="T67" s="368" t="s">
        <v>61</v>
      </c>
      <c r="U67" s="368" t="s">
        <v>240</v>
      </c>
      <c r="V67" s="368" t="s">
        <v>302</v>
      </c>
    </row>
    <row r="68" spans="1:22" outlineLevel="1">
      <c r="A68" s="377" t="s">
        <v>178</v>
      </c>
      <c r="B68" s="368" t="s">
        <v>804</v>
      </c>
      <c r="C68" s="378">
        <v>43646</v>
      </c>
      <c r="D68" s="368" t="s">
        <v>805</v>
      </c>
      <c r="E68" s="369" t="s">
        <v>861</v>
      </c>
      <c r="F68" s="370">
        <v>76265</v>
      </c>
      <c r="G68" s="371">
        <v>191.68</v>
      </c>
      <c r="H68" s="368">
        <v>250</v>
      </c>
      <c r="I68" s="368" t="s">
        <v>10</v>
      </c>
      <c r="J68" s="379">
        <f>H68</f>
        <v>250</v>
      </c>
      <c r="K68" s="380" t="s">
        <v>306</v>
      </c>
      <c r="L68" s="381" t="s">
        <v>307</v>
      </c>
      <c r="M68" s="381" t="s">
        <v>259</v>
      </c>
      <c r="N68" s="381"/>
      <c r="O68" s="381" t="s">
        <v>308</v>
      </c>
      <c r="P68" s="381" t="s">
        <v>61</v>
      </c>
      <c r="Q68" s="381" t="s">
        <v>240</v>
      </c>
      <c r="R68" s="381" t="s">
        <v>302</v>
      </c>
      <c r="S68" s="368" t="s">
        <v>308</v>
      </c>
      <c r="T68" s="368" t="s">
        <v>61</v>
      </c>
      <c r="U68" s="368" t="s">
        <v>240</v>
      </c>
      <c r="V68" s="368" t="s">
        <v>302</v>
      </c>
    </row>
    <row r="69" spans="1:22" outlineLevel="1">
      <c r="A69" s="377" t="s">
        <v>178</v>
      </c>
      <c r="B69" s="368" t="s">
        <v>804</v>
      </c>
      <c r="C69" s="378">
        <v>43646</v>
      </c>
      <c r="D69" s="368" t="s">
        <v>805</v>
      </c>
      <c r="E69" s="369" t="s">
        <v>862</v>
      </c>
      <c r="F69" s="370">
        <v>76265</v>
      </c>
      <c r="G69" s="371">
        <v>191.68</v>
      </c>
      <c r="H69" s="368">
        <v>250</v>
      </c>
      <c r="I69" s="368" t="s">
        <v>10</v>
      </c>
      <c r="J69" s="379">
        <f>H69</f>
        <v>250</v>
      </c>
      <c r="K69" s="380" t="s">
        <v>306</v>
      </c>
      <c r="L69" s="381" t="s">
        <v>307</v>
      </c>
      <c r="M69" s="381" t="s">
        <v>259</v>
      </c>
      <c r="N69" s="381"/>
      <c r="O69" s="381" t="s">
        <v>308</v>
      </c>
      <c r="P69" s="381" t="s">
        <v>61</v>
      </c>
      <c r="Q69" s="381" t="s">
        <v>240</v>
      </c>
      <c r="R69" s="381" t="s">
        <v>302</v>
      </c>
      <c r="S69" s="368" t="s">
        <v>308</v>
      </c>
      <c r="T69" s="368" t="s">
        <v>61</v>
      </c>
      <c r="U69" s="368" t="s">
        <v>240</v>
      </c>
      <c r="V69" s="368" t="s">
        <v>302</v>
      </c>
    </row>
    <row r="70" spans="1:22" outlineLevel="1">
      <c r="A70" s="377" t="s">
        <v>178</v>
      </c>
      <c r="B70" s="368" t="s">
        <v>804</v>
      </c>
      <c r="C70" s="378">
        <v>43646</v>
      </c>
      <c r="D70" s="368" t="s">
        <v>805</v>
      </c>
      <c r="E70" s="369" t="s">
        <v>863</v>
      </c>
      <c r="F70" s="370">
        <v>76265</v>
      </c>
      <c r="G70" s="371">
        <v>191.68</v>
      </c>
      <c r="H70" s="368">
        <v>250</v>
      </c>
      <c r="I70" s="368" t="s">
        <v>10</v>
      </c>
      <c r="J70" s="379">
        <f>H70</f>
        <v>250</v>
      </c>
      <c r="K70" s="380" t="s">
        <v>306</v>
      </c>
      <c r="L70" s="381" t="s">
        <v>307</v>
      </c>
      <c r="M70" s="381" t="s">
        <v>259</v>
      </c>
      <c r="N70" s="381"/>
      <c r="O70" s="381" t="s">
        <v>308</v>
      </c>
      <c r="P70" s="381" t="s">
        <v>61</v>
      </c>
      <c r="Q70" s="381" t="s">
        <v>240</v>
      </c>
      <c r="R70" s="381" t="s">
        <v>302</v>
      </c>
      <c r="S70" s="368" t="s">
        <v>308</v>
      </c>
      <c r="T70" s="368" t="s">
        <v>61</v>
      </c>
      <c r="U70" s="368" t="s">
        <v>240</v>
      </c>
      <c r="V70" s="368" t="s">
        <v>302</v>
      </c>
    </row>
    <row r="71" spans="1:22">
      <c r="A71" s="383" t="s">
        <v>301</v>
      </c>
      <c r="B71" s="383"/>
      <c r="C71" s="383"/>
      <c r="D71" s="383"/>
      <c r="E71" s="384"/>
      <c r="F71" s="385"/>
      <c r="G71" s="386">
        <f>SUM(G66:G70)</f>
        <v>1533.4400000000003</v>
      </c>
      <c r="H71" s="387">
        <f>SUM(H66:H70)</f>
        <v>2000</v>
      </c>
      <c r="I71" s="383"/>
      <c r="J71" s="387">
        <f>SUM(J66:J70)</f>
        <v>2000</v>
      </c>
      <c r="K71" s="383"/>
      <c r="L71" s="383"/>
      <c r="M71" s="383"/>
      <c r="N71" s="383"/>
      <c r="O71" s="383"/>
      <c r="P71" s="383"/>
      <c r="Q71" s="383"/>
      <c r="R71" s="383"/>
      <c r="S71" s="368"/>
      <c r="T71" s="368"/>
      <c r="U71" s="368"/>
      <c r="V71" s="368"/>
    </row>
    <row r="72" spans="1:22" outlineLevel="1">
      <c r="A72" s="377" t="s">
        <v>179</v>
      </c>
      <c r="B72" s="368" t="s">
        <v>804</v>
      </c>
      <c r="C72" s="378">
        <v>43646</v>
      </c>
      <c r="D72" s="368" t="s">
        <v>805</v>
      </c>
      <c r="E72" s="369" t="s">
        <v>864</v>
      </c>
      <c r="F72" s="370">
        <v>76265</v>
      </c>
      <c r="G72" s="371">
        <v>95.84</v>
      </c>
      <c r="H72" s="368">
        <v>125</v>
      </c>
      <c r="I72" s="368" t="s">
        <v>10</v>
      </c>
      <c r="J72" s="379">
        <f>H72</f>
        <v>125</v>
      </c>
      <c r="K72" s="380" t="s">
        <v>306</v>
      </c>
      <c r="L72" s="381" t="s">
        <v>307</v>
      </c>
      <c r="M72" s="381" t="s">
        <v>259</v>
      </c>
      <c r="N72" s="381"/>
      <c r="O72" s="381" t="s">
        <v>308</v>
      </c>
      <c r="P72" s="381" t="s">
        <v>61</v>
      </c>
      <c r="Q72" s="381" t="s">
        <v>240</v>
      </c>
      <c r="R72" s="381" t="s">
        <v>302</v>
      </c>
      <c r="S72" s="368" t="s">
        <v>308</v>
      </c>
      <c r="T72" s="368" t="s">
        <v>61</v>
      </c>
      <c r="U72" s="368" t="s">
        <v>240</v>
      </c>
      <c r="V72" s="368" t="s">
        <v>302</v>
      </c>
    </row>
    <row r="73" spans="1:22">
      <c r="A73" s="383" t="s">
        <v>301</v>
      </c>
      <c r="B73" s="383"/>
      <c r="C73" s="383"/>
      <c r="D73" s="383"/>
      <c r="E73" s="384"/>
      <c r="F73" s="385"/>
      <c r="G73" s="386">
        <f>SUM(G72:G72)</f>
        <v>95.84</v>
      </c>
      <c r="H73" s="387">
        <f>SUM(H72:H72)</f>
        <v>125</v>
      </c>
      <c r="I73" s="383"/>
      <c r="J73" s="387">
        <f>SUM(J72:J72)</f>
        <v>125</v>
      </c>
      <c r="K73" s="383"/>
      <c r="L73" s="383"/>
      <c r="M73" s="383"/>
      <c r="N73" s="383"/>
      <c r="O73" s="383"/>
      <c r="P73" s="383"/>
      <c r="Q73" s="383"/>
      <c r="R73" s="383"/>
      <c r="S73" s="368"/>
      <c r="T73" s="368"/>
      <c r="U73" s="368"/>
      <c r="V73" s="368"/>
    </row>
    <row r="74" spans="1:22" outlineLevel="1">
      <c r="A74" s="377" t="s">
        <v>182</v>
      </c>
      <c r="B74" s="368" t="s">
        <v>804</v>
      </c>
      <c r="C74" s="378">
        <v>43617</v>
      </c>
      <c r="D74" s="368" t="s">
        <v>865</v>
      </c>
      <c r="E74" s="369" t="s">
        <v>866</v>
      </c>
      <c r="F74" s="370">
        <v>76295</v>
      </c>
      <c r="G74" s="371">
        <v>122.68</v>
      </c>
      <c r="H74" s="368">
        <v>160</v>
      </c>
      <c r="I74" s="368" t="s">
        <v>10</v>
      </c>
      <c r="J74" s="379">
        <f>H74</f>
        <v>160</v>
      </c>
      <c r="K74" s="380" t="s">
        <v>306</v>
      </c>
      <c r="L74" s="381" t="s">
        <v>307</v>
      </c>
      <c r="M74" s="381" t="s">
        <v>259</v>
      </c>
      <c r="N74" s="381"/>
      <c r="O74" s="381" t="s">
        <v>351</v>
      </c>
      <c r="P74" s="381" t="s">
        <v>61</v>
      </c>
      <c r="Q74" s="381" t="s">
        <v>240</v>
      </c>
      <c r="R74" s="381" t="s">
        <v>302</v>
      </c>
      <c r="S74" s="368" t="s">
        <v>351</v>
      </c>
      <c r="T74" s="368" t="s">
        <v>61</v>
      </c>
      <c r="U74" s="368" t="s">
        <v>240</v>
      </c>
      <c r="V74" s="368" t="s">
        <v>302</v>
      </c>
    </row>
    <row r="75" spans="1:22" outlineLevel="1">
      <c r="A75" s="377" t="s">
        <v>182</v>
      </c>
      <c r="B75" s="368" t="s">
        <v>804</v>
      </c>
      <c r="C75" s="378">
        <v>43617</v>
      </c>
      <c r="D75" s="368" t="s">
        <v>865</v>
      </c>
      <c r="E75" s="369" t="s">
        <v>867</v>
      </c>
      <c r="F75" s="370">
        <v>76295</v>
      </c>
      <c r="G75" s="371">
        <v>230.02</v>
      </c>
      <c r="H75" s="368">
        <v>300</v>
      </c>
      <c r="I75" s="368" t="s">
        <v>10</v>
      </c>
      <c r="J75" s="379">
        <f>H75</f>
        <v>300</v>
      </c>
      <c r="K75" s="380" t="s">
        <v>306</v>
      </c>
      <c r="L75" s="381" t="s">
        <v>307</v>
      </c>
      <c r="M75" s="381" t="s">
        <v>259</v>
      </c>
      <c r="N75" s="381"/>
      <c r="O75" s="381" t="s">
        <v>351</v>
      </c>
      <c r="P75" s="381" t="s">
        <v>61</v>
      </c>
      <c r="Q75" s="381" t="s">
        <v>240</v>
      </c>
      <c r="R75" s="381" t="s">
        <v>302</v>
      </c>
      <c r="S75" s="368" t="s">
        <v>351</v>
      </c>
      <c r="T75" s="368" t="s">
        <v>61</v>
      </c>
      <c r="U75" s="368" t="s">
        <v>240</v>
      </c>
      <c r="V75" s="368" t="s">
        <v>302</v>
      </c>
    </row>
    <row r="76" spans="1:22" outlineLevel="1">
      <c r="A76" s="377" t="s">
        <v>182</v>
      </c>
      <c r="B76" s="368" t="s">
        <v>804</v>
      </c>
      <c r="C76" s="378">
        <v>43617</v>
      </c>
      <c r="D76" s="368" t="s">
        <v>865</v>
      </c>
      <c r="E76" s="369" t="s">
        <v>868</v>
      </c>
      <c r="F76" s="370">
        <v>76295</v>
      </c>
      <c r="G76" s="371">
        <v>57.5</v>
      </c>
      <c r="H76" s="368">
        <v>75</v>
      </c>
      <c r="I76" s="368" t="s">
        <v>10</v>
      </c>
      <c r="J76" s="379">
        <f>H76</f>
        <v>75</v>
      </c>
      <c r="K76" s="380" t="s">
        <v>306</v>
      </c>
      <c r="L76" s="381" t="s">
        <v>307</v>
      </c>
      <c r="M76" s="381" t="s">
        <v>259</v>
      </c>
      <c r="N76" s="381"/>
      <c r="O76" s="381" t="s">
        <v>351</v>
      </c>
      <c r="P76" s="381" t="s">
        <v>61</v>
      </c>
      <c r="Q76" s="381" t="s">
        <v>240</v>
      </c>
      <c r="R76" s="381" t="s">
        <v>302</v>
      </c>
      <c r="S76" s="368" t="s">
        <v>351</v>
      </c>
      <c r="T76" s="368" t="s">
        <v>61</v>
      </c>
      <c r="U76" s="368" t="s">
        <v>240</v>
      </c>
      <c r="V76" s="368" t="s">
        <v>302</v>
      </c>
    </row>
    <row r="77" spans="1:22" outlineLevel="1">
      <c r="A77" s="377" t="s">
        <v>182</v>
      </c>
      <c r="B77" s="368" t="s">
        <v>804</v>
      </c>
      <c r="C77" s="378">
        <v>43617</v>
      </c>
      <c r="D77" s="368" t="s">
        <v>865</v>
      </c>
      <c r="E77" s="369" t="s">
        <v>869</v>
      </c>
      <c r="F77" s="370">
        <v>76295</v>
      </c>
      <c r="G77" s="371">
        <v>57.5</v>
      </c>
      <c r="H77" s="368">
        <v>75</v>
      </c>
      <c r="I77" s="368" t="s">
        <v>10</v>
      </c>
      <c r="J77" s="379">
        <f>H77</f>
        <v>75</v>
      </c>
      <c r="K77" s="380" t="s">
        <v>306</v>
      </c>
      <c r="L77" s="381" t="s">
        <v>307</v>
      </c>
      <c r="M77" s="381" t="s">
        <v>259</v>
      </c>
      <c r="N77" s="381"/>
      <c r="O77" s="381" t="s">
        <v>351</v>
      </c>
      <c r="P77" s="381" t="s">
        <v>61</v>
      </c>
      <c r="Q77" s="381" t="s">
        <v>240</v>
      </c>
      <c r="R77" s="381" t="s">
        <v>302</v>
      </c>
      <c r="S77" s="368" t="s">
        <v>351</v>
      </c>
      <c r="T77" s="368" t="s">
        <v>61</v>
      </c>
      <c r="U77" s="368" t="s">
        <v>240</v>
      </c>
      <c r="V77" s="368" t="s">
        <v>302</v>
      </c>
    </row>
    <row r="78" spans="1:22">
      <c r="A78" s="383" t="s">
        <v>301</v>
      </c>
      <c r="B78" s="383"/>
      <c r="C78" s="383"/>
      <c r="D78" s="383"/>
      <c r="E78" s="384"/>
      <c r="F78" s="385"/>
      <c r="G78" s="386">
        <f>SUM(G74:G77)</f>
        <v>467.70000000000005</v>
      </c>
      <c r="H78" s="387">
        <f>SUM(H74:H77)</f>
        <v>610</v>
      </c>
      <c r="I78" s="383"/>
      <c r="J78" s="387">
        <f>SUM(J74:J77)</f>
        <v>610</v>
      </c>
      <c r="K78" s="383"/>
      <c r="L78" s="383"/>
      <c r="M78" s="383"/>
      <c r="N78" s="383"/>
      <c r="O78" s="383"/>
      <c r="P78" s="383"/>
      <c r="Q78" s="383"/>
      <c r="R78" s="383"/>
      <c r="S78" s="368"/>
      <c r="T78" s="368"/>
      <c r="U78" s="368"/>
      <c r="V78" s="368"/>
    </row>
    <row r="79" spans="1:22" outlineLevel="1">
      <c r="A79" s="377" t="s">
        <v>184</v>
      </c>
      <c r="B79" s="368" t="s">
        <v>804</v>
      </c>
      <c r="C79" s="378">
        <v>43617</v>
      </c>
      <c r="D79" s="368" t="s">
        <v>865</v>
      </c>
      <c r="E79" s="369" t="s">
        <v>870</v>
      </c>
      <c r="F79" s="370">
        <v>76295</v>
      </c>
      <c r="G79" s="371">
        <v>223.06</v>
      </c>
      <c r="H79" s="368">
        <v>290.92</v>
      </c>
      <c r="I79" s="368" t="s">
        <v>10</v>
      </c>
      <c r="J79" s="379">
        <f>H79</f>
        <v>290.92</v>
      </c>
      <c r="K79" s="380" t="s">
        <v>306</v>
      </c>
      <c r="L79" s="381" t="s">
        <v>307</v>
      </c>
      <c r="M79" s="381" t="s">
        <v>259</v>
      </c>
      <c r="N79" s="381"/>
      <c r="O79" s="381" t="s">
        <v>351</v>
      </c>
      <c r="P79" s="381" t="s">
        <v>61</v>
      </c>
      <c r="Q79" s="381" t="s">
        <v>240</v>
      </c>
      <c r="R79" s="381" t="s">
        <v>302</v>
      </c>
      <c r="S79" s="368" t="s">
        <v>351</v>
      </c>
      <c r="T79" s="368" t="s">
        <v>61</v>
      </c>
      <c r="U79" s="368" t="s">
        <v>240</v>
      </c>
      <c r="V79" s="368" t="s">
        <v>302</v>
      </c>
    </row>
    <row r="80" spans="1:22" outlineLevel="1">
      <c r="A80" s="377" t="s">
        <v>184</v>
      </c>
      <c r="B80" s="368" t="s">
        <v>804</v>
      </c>
      <c r="C80" s="378">
        <v>43617</v>
      </c>
      <c r="D80" s="368" t="s">
        <v>865</v>
      </c>
      <c r="E80" s="369" t="s">
        <v>871</v>
      </c>
      <c r="F80" s="370">
        <v>76295</v>
      </c>
      <c r="G80" s="371">
        <v>223.06</v>
      </c>
      <c r="H80" s="368">
        <v>290.92</v>
      </c>
      <c r="I80" s="368" t="s">
        <v>10</v>
      </c>
      <c r="J80" s="379">
        <f>H80</f>
        <v>290.92</v>
      </c>
      <c r="K80" s="380" t="s">
        <v>306</v>
      </c>
      <c r="L80" s="381" t="s">
        <v>307</v>
      </c>
      <c r="M80" s="381" t="s">
        <v>259</v>
      </c>
      <c r="N80" s="381"/>
      <c r="O80" s="381" t="s">
        <v>351</v>
      </c>
      <c r="P80" s="381" t="s">
        <v>61</v>
      </c>
      <c r="Q80" s="381" t="s">
        <v>240</v>
      </c>
      <c r="R80" s="381" t="s">
        <v>302</v>
      </c>
      <c r="S80" s="368" t="s">
        <v>351</v>
      </c>
      <c r="T80" s="368" t="s">
        <v>61</v>
      </c>
      <c r="U80" s="368" t="s">
        <v>240</v>
      </c>
      <c r="V80" s="368" t="s">
        <v>302</v>
      </c>
    </row>
    <row r="81" spans="1:22" outlineLevel="1">
      <c r="A81" s="377" t="s">
        <v>184</v>
      </c>
      <c r="B81" s="368" t="s">
        <v>804</v>
      </c>
      <c r="C81" s="378">
        <v>43617</v>
      </c>
      <c r="D81" s="368" t="s">
        <v>865</v>
      </c>
      <c r="E81" s="369" t="s">
        <v>871</v>
      </c>
      <c r="F81" s="370">
        <v>76295</v>
      </c>
      <c r="G81" s="371">
        <v>223.06</v>
      </c>
      <c r="H81" s="368">
        <v>290.92</v>
      </c>
      <c r="I81" s="368" t="s">
        <v>10</v>
      </c>
      <c r="J81" s="379">
        <f>H81</f>
        <v>290.92</v>
      </c>
      <c r="K81" s="380" t="s">
        <v>306</v>
      </c>
      <c r="L81" s="381" t="s">
        <v>307</v>
      </c>
      <c r="M81" s="381" t="s">
        <v>259</v>
      </c>
      <c r="N81" s="381"/>
      <c r="O81" s="381" t="s">
        <v>351</v>
      </c>
      <c r="P81" s="381" t="s">
        <v>61</v>
      </c>
      <c r="Q81" s="381" t="s">
        <v>240</v>
      </c>
      <c r="R81" s="381" t="s">
        <v>302</v>
      </c>
      <c r="S81" s="368" t="s">
        <v>351</v>
      </c>
      <c r="T81" s="368" t="s">
        <v>61</v>
      </c>
      <c r="U81" s="368" t="s">
        <v>240</v>
      </c>
      <c r="V81" s="368" t="s">
        <v>302</v>
      </c>
    </row>
    <row r="82" spans="1:22" outlineLevel="1">
      <c r="A82" s="377" t="s">
        <v>184</v>
      </c>
      <c r="B82" s="368" t="s">
        <v>804</v>
      </c>
      <c r="C82" s="378">
        <v>43617</v>
      </c>
      <c r="D82" s="368" t="s">
        <v>865</v>
      </c>
      <c r="E82" s="369" t="s">
        <v>871</v>
      </c>
      <c r="F82" s="370">
        <v>76295</v>
      </c>
      <c r="G82" s="371">
        <v>223.06</v>
      </c>
      <c r="H82" s="368">
        <v>290.92</v>
      </c>
      <c r="I82" s="368" t="s">
        <v>10</v>
      </c>
      <c r="J82" s="379">
        <f>H82</f>
        <v>290.92</v>
      </c>
      <c r="K82" s="380" t="s">
        <v>306</v>
      </c>
      <c r="L82" s="381" t="s">
        <v>307</v>
      </c>
      <c r="M82" s="381" t="s">
        <v>259</v>
      </c>
      <c r="N82" s="381"/>
      <c r="O82" s="381" t="s">
        <v>351</v>
      </c>
      <c r="P82" s="381" t="s">
        <v>61</v>
      </c>
      <c r="Q82" s="381" t="s">
        <v>240</v>
      </c>
      <c r="R82" s="381" t="s">
        <v>302</v>
      </c>
      <c r="S82" s="368" t="s">
        <v>351</v>
      </c>
      <c r="T82" s="368" t="s">
        <v>61</v>
      </c>
      <c r="U82" s="368" t="s">
        <v>240</v>
      </c>
      <c r="V82" s="368" t="s">
        <v>302</v>
      </c>
    </row>
    <row r="83" spans="1:22" outlineLevel="1">
      <c r="A83" s="377" t="s">
        <v>184</v>
      </c>
      <c r="B83" s="368" t="s">
        <v>804</v>
      </c>
      <c r="C83" s="378">
        <v>43617</v>
      </c>
      <c r="D83" s="368" t="s">
        <v>865</v>
      </c>
      <c r="E83" s="369" t="s">
        <v>871</v>
      </c>
      <c r="F83" s="370">
        <v>76295</v>
      </c>
      <c r="G83" s="371">
        <v>223.06</v>
      </c>
      <c r="H83" s="368">
        <v>290.92</v>
      </c>
      <c r="I83" s="368" t="s">
        <v>10</v>
      </c>
      <c r="J83" s="379">
        <f>H83</f>
        <v>290.92</v>
      </c>
      <c r="K83" s="380" t="s">
        <v>306</v>
      </c>
      <c r="L83" s="381" t="s">
        <v>307</v>
      </c>
      <c r="M83" s="381" t="s">
        <v>259</v>
      </c>
      <c r="N83" s="381"/>
      <c r="O83" s="381" t="s">
        <v>351</v>
      </c>
      <c r="P83" s="381" t="s">
        <v>61</v>
      </c>
      <c r="Q83" s="381" t="s">
        <v>240</v>
      </c>
      <c r="R83" s="381" t="s">
        <v>302</v>
      </c>
      <c r="S83" s="368" t="s">
        <v>351</v>
      </c>
      <c r="T83" s="368" t="s">
        <v>61</v>
      </c>
      <c r="U83" s="368" t="s">
        <v>240</v>
      </c>
      <c r="V83" s="368" t="s">
        <v>302</v>
      </c>
    </row>
    <row r="84" spans="1:22">
      <c r="A84" s="383" t="s">
        <v>301</v>
      </c>
      <c r="B84" s="383"/>
      <c r="C84" s="383"/>
      <c r="D84" s="383"/>
      <c r="E84" s="384"/>
      <c r="F84" s="385"/>
      <c r="G84" s="386">
        <f>SUM(G79:G83)</f>
        <v>1115.3</v>
      </c>
      <c r="H84" s="387">
        <f>SUM(H79:H83)</f>
        <v>1454.6000000000001</v>
      </c>
      <c r="I84" s="383"/>
      <c r="J84" s="387">
        <f>SUM(J79:J83)</f>
        <v>1454.6000000000001</v>
      </c>
      <c r="K84" s="383"/>
      <c r="L84" s="383"/>
      <c r="M84" s="383"/>
      <c r="N84" s="383"/>
      <c r="O84" s="383"/>
      <c r="P84" s="383"/>
      <c r="Q84" s="383"/>
      <c r="R84" s="383"/>
      <c r="S84" s="368"/>
      <c r="T84" s="368"/>
      <c r="U84" s="368"/>
      <c r="V84" s="368"/>
    </row>
    <row r="85" spans="1:22" outlineLevel="1">
      <c r="A85" s="377" t="s">
        <v>185</v>
      </c>
      <c r="B85" s="368" t="s">
        <v>804</v>
      </c>
      <c r="C85" s="378">
        <v>43617</v>
      </c>
      <c r="D85" s="368" t="s">
        <v>865</v>
      </c>
      <c r="E85" s="369" t="s">
        <v>872</v>
      </c>
      <c r="F85" s="370">
        <v>76295</v>
      </c>
      <c r="G85" s="371">
        <v>111.17</v>
      </c>
      <c r="H85" s="368">
        <v>145</v>
      </c>
      <c r="I85" s="368" t="s">
        <v>10</v>
      </c>
      <c r="J85" s="379">
        <f t="shared" ref="J85:J110" si="3">H85</f>
        <v>145</v>
      </c>
      <c r="K85" s="380" t="s">
        <v>350</v>
      </c>
      <c r="L85" s="381" t="s">
        <v>307</v>
      </c>
      <c r="M85" s="381" t="s">
        <v>259</v>
      </c>
      <c r="N85" s="381"/>
      <c r="O85" s="381" t="s">
        <v>351</v>
      </c>
      <c r="P85" s="381" t="s">
        <v>61</v>
      </c>
      <c r="Q85" s="381" t="s">
        <v>240</v>
      </c>
      <c r="R85" s="381" t="s">
        <v>302</v>
      </c>
      <c r="S85" s="368" t="s">
        <v>351</v>
      </c>
      <c r="T85" s="368" t="s">
        <v>61</v>
      </c>
      <c r="U85" s="368" t="s">
        <v>240</v>
      </c>
      <c r="V85" s="368" t="s">
        <v>302</v>
      </c>
    </row>
    <row r="86" spans="1:22" outlineLevel="1">
      <c r="A86" s="377" t="s">
        <v>185</v>
      </c>
      <c r="B86" s="368" t="s">
        <v>804</v>
      </c>
      <c r="C86" s="378">
        <v>43617</v>
      </c>
      <c r="D86" s="368" t="s">
        <v>865</v>
      </c>
      <c r="E86" s="369" t="s">
        <v>873</v>
      </c>
      <c r="F86" s="370">
        <v>76295</v>
      </c>
      <c r="G86" s="371">
        <v>57.5</v>
      </c>
      <c r="H86" s="368">
        <v>75</v>
      </c>
      <c r="I86" s="368" t="s">
        <v>10</v>
      </c>
      <c r="J86" s="379">
        <f t="shared" si="3"/>
        <v>75</v>
      </c>
      <c r="K86" s="380" t="s">
        <v>306</v>
      </c>
      <c r="L86" s="381" t="s">
        <v>307</v>
      </c>
      <c r="M86" s="381" t="s">
        <v>259</v>
      </c>
      <c r="N86" s="381"/>
      <c r="O86" s="381" t="s">
        <v>351</v>
      </c>
      <c r="P86" s="381" t="s">
        <v>61</v>
      </c>
      <c r="Q86" s="381" t="s">
        <v>240</v>
      </c>
      <c r="R86" s="381" t="s">
        <v>302</v>
      </c>
      <c r="S86" s="368" t="s">
        <v>351</v>
      </c>
      <c r="T86" s="368" t="s">
        <v>61</v>
      </c>
      <c r="U86" s="368" t="s">
        <v>240</v>
      </c>
      <c r="V86" s="368" t="s">
        <v>302</v>
      </c>
    </row>
    <row r="87" spans="1:22" outlineLevel="1">
      <c r="A87" s="377" t="s">
        <v>185</v>
      </c>
      <c r="B87" s="368" t="s">
        <v>804</v>
      </c>
      <c r="C87" s="378">
        <v>43617</v>
      </c>
      <c r="D87" s="368" t="s">
        <v>865</v>
      </c>
      <c r="E87" s="369" t="s">
        <v>874</v>
      </c>
      <c r="F87" s="370">
        <v>76295</v>
      </c>
      <c r="G87" s="371">
        <v>53.67</v>
      </c>
      <c r="H87" s="368">
        <v>70</v>
      </c>
      <c r="I87" s="368" t="s">
        <v>10</v>
      </c>
      <c r="J87" s="379">
        <f t="shared" si="3"/>
        <v>70</v>
      </c>
      <c r="K87" s="380" t="s">
        <v>306</v>
      </c>
      <c r="L87" s="381" t="s">
        <v>307</v>
      </c>
      <c r="M87" s="381" t="s">
        <v>259</v>
      </c>
      <c r="N87" s="381"/>
      <c r="O87" s="381" t="s">
        <v>351</v>
      </c>
      <c r="P87" s="381" t="s">
        <v>61</v>
      </c>
      <c r="Q87" s="381" t="s">
        <v>240</v>
      </c>
      <c r="R87" s="381" t="s">
        <v>302</v>
      </c>
      <c r="S87" s="368" t="s">
        <v>351</v>
      </c>
      <c r="T87" s="368" t="s">
        <v>61</v>
      </c>
      <c r="U87" s="368" t="s">
        <v>240</v>
      </c>
      <c r="V87" s="368" t="s">
        <v>302</v>
      </c>
    </row>
    <row r="88" spans="1:22" outlineLevel="1">
      <c r="A88" s="377" t="s">
        <v>185</v>
      </c>
      <c r="B88" s="368" t="s">
        <v>804</v>
      </c>
      <c r="C88" s="378">
        <v>43617</v>
      </c>
      <c r="D88" s="368" t="s">
        <v>865</v>
      </c>
      <c r="E88" s="369" t="s">
        <v>875</v>
      </c>
      <c r="F88" s="370">
        <v>76295</v>
      </c>
      <c r="G88" s="371">
        <v>30.67</v>
      </c>
      <c r="H88" s="368">
        <v>40</v>
      </c>
      <c r="I88" s="368" t="s">
        <v>10</v>
      </c>
      <c r="J88" s="379">
        <f t="shared" si="3"/>
        <v>40</v>
      </c>
      <c r="K88" s="380" t="s">
        <v>306</v>
      </c>
      <c r="L88" s="381" t="s">
        <v>307</v>
      </c>
      <c r="M88" s="381" t="s">
        <v>259</v>
      </c>
      <c r="N88" s="381"/>
      <c r="O88" s="381" t="s">
        <v>351</v>
      </c>
      <c r="P88" s="381" t="s">
        <v>61</v>
      </c>
      <c r="Q88" s="381" t="s">
        <v>240</v>
      </c>
      <c r="R88" s="381" t="s">
        <v>302</v>
      </c>
      <c r="S88" s="368" t="s">
        <v>351</v>
      </c>
      <c r="T88" s="368" t="s">
        <v>61</v>
      </c>
      <c r="U88" s="368" t="s">
        <v>240</v>
      </c>
      <c r="V88" s="368" t="s">
        <v>302</v>
      </c>
    </row>
    <row r="89" spans="1:22" outlineLevel="1">
      <c r="A89" s="377" t="s">
        <v>185</v>
      </c>
      <c r="B89" s="368" t="s">
        <v>804</v>
      </c>
      <c r="C89" s="378">
        <v>43617</v>
      </c>
      <c r="D89" s="368" t="s">
        <v>865</v>
      </c>
      <c r="E89" s="369" t="s">
        <v>876</v>
      </c>
      <c r="F89" s="370">
        <v>76295</v>
      </c>
      <c r="G89" s="371">
        <v>23</v>
      </c>
      <c r="H89" s="368">
        <v>30</v>
      </c>
      <c r="I89" s="368" t="s">
        <v>10</v>
      </c>
      <c r="J89" s="379">
        <f t="shared" si="3"/>
        <v>30</v>
      </c>
      <c r="K89" s="380" t="s">
        <v>306</v>
      </c>
      <c r="L89" s="381" t="s">
        <v>307</v>
      </c>
      <c r="M89" s="381" t="s">
        <v>259</v>
      </c>
      <c r="N89" s="381"/>
      <c r="O89" s="381" t="s">
        <v>351</v>
      </c>
      <c r="P89" s="381" t="s">
        <v>61</v>
      </c>
      <c r="Q89" s="381" t="s">
        <v>240</v>
      </c>
      <c r="R89" s="381" t="s">
        <v>302</v>
      </c>
      <c r="S89" s="368" t="s">
        <v>351</v>
      </c>
      <c r="T89" s="368" t="s">
        <v>61</v>
      </c>
      <c r="U89" s="368" t="s">
        <v>240</v>
      </c>
      <c r="V89" s="368" t="s">
        <v>302</v>
      </c>
    </row>
    <row r="90" spans="1:22" outlineLevel="1">
      <c r="A90" s="377" t="s">
        <v>185</v>
      </c>
      <c r="B90" s="368" t="s">
        <v>804</v>
      </c>
      <c r="C90" s="378">
        <v>43617</v>
      </c>
      <c r="D90" s="368" t="s">
        <v>865</v>
      </c>
      <c r="E90" s="369" t="s">
        <v>877</v>
      </c>
      <c r="F90" s="370">
        <v>76295</v>
      </c>
      <c r="G90" s="371">
        <v>23</v>
      </c>
      <c r="H90" s="368">
        <v>30</v>
      </c>
      <c r="I90" s="368" t="s">
        <v>10</v>
      </c>
      <c r="J90" s="379">
        <f t="shared" si="3"/>
        <v>30</v>
      </c>
      <c r="K90" s="380" t="s">
        <v>306</v>
      </c>
      <c r="L90" s="381" t="s">
        <v>307</v>
      </c>
      <c r="M90" s="381" t="s">
        <v>259</v>
      </c>
      <c r="N90" s="381"/>
      <c r="O90" s="381" t="s">
        <v>351</v>
      </c>
      <c r="P90" s="381" t="s">
        <v>61</v>
      </c>
      <c r="Q90" s="381" t="s">
        <v>240</v>
      </c>
      <c r="R90" s="381" t="s">
        <v>302</v>
      </c>
      <c r="S90" s="368" t="s">
        <v>351</v>
      </c>
      <c r="T90" s="368" t="s">
        <v>61</v>
      </c>
      <c r="U90" s="368" t="s">
        <v>240</v>
      </c>
      <c r="V90" s="368" t="s">
        <v>302</v>
      </c>
    </row>
    <row r="91" spans="1:22" outlineLevel="1">
      <c r="A91" s="377" t="s">
        <v>185</v>
      </c>
      <c r="B91" s="368" t="s">
        <v>804</v>
      </c>
      <c r="C91" s="378">
        <v>43617</v>
      </c>
      <c r="D91" s="368" t="s">
        <v>865</v>
      </c>
      <c r="E91" s="369" t="s">
        <v>878</v>
      </c>
      <c r="F91" s="370">
        <v>76295</v>
      </c>
      <c r="G91" s="371">
        <v>57.5</v>
      </c>
      <c r="H91" s="368">
        <v>75</v>
      </c>
      <c r="I91" s="368" t="s">
        <v>10</v>
      </c>
      <c r="J91" s="379">
        <f t="shared" si="3"/>
        <v>75</v>
      </c>
      <c r="K91" s="380" t="s">
        <v>306</v>
      </c>
      <c r="L91" s="381" t="s">
        <v>307</v>
      </c>
      <c r="M91" s="381" t="s">
        <v>259</v>
      </c>
      <c r="N91" s="381"/>
      <c r="O91" s="381" t="s">
        <v>351</v>
      </c>
      <c r="P91" s="381" t="s">
        <v>61</v>
      </c>
      <c r="Q91" s="381" t="s">
        <v>240</v>
      </c>
      <c r="R91" s="381" t="s">
        <v>302</v>
      </c>
      <c r="S91" s="368" t="s">
        <v>351</v>
      </c>
      <c r="T91" s="368" t="s">
        <v>61</v>
      </c>
      <c r="U91" s="368" t="s">
        <v>240</v>
      </c>
      <c r="V91" s="368" t="s">
        <v>302</v>
      </c>
    </row>
    <row r="92" spans="1:22" outlineLevel="1">
      <c r="A92" s="377" t="s">
        <v>185</v>
      </c>
      <c r="B92" s="368" t="s">
        <v>804</v>
      </c>
      <c r="C92" s="378">
        <v>43617</v>
      </c>
      <c r="D92" s="368" t="s">
        <v>865</v>
      </c>
      <c r="E92" s="369" t="s">
        <v>879</v>
      </c>
      <c r="F92" s="370">
        <v>76295</v>
      </c>
      <c r="G92" s="371">
        <v>697.72</v>
      </c>
      <c r="H92" s="368">
        <v>910</v>
      </c>
      <c r="I92" s="368" t="s">
        <v>10</v>
      </c>
      <c r="J92" s="379">
        <f t="shared" si="3"/>
        <v>910</v>
      </c>
      <c r="K92" s="380" t="s">
        <v>306</v>
      </c>
      <c r="L92" s="381" t="s">
        <v>307</v>
      </c>
      <c r="M92" s="381" t="s">
        <v>259</v>
      </c>
      <c r="N92" s="381"/>
      <c r="O92" s="381" t="s">
        <v>351</v>
      </c>
      <c r="P92" s="381" t="s">
        <v>61</v>
      </c>
      <c r="Q92" s="381" t="s">
        <v>240</v>
      </c>
      <c r="R92" s="381" t="s">
        <v>302</v>
      </c>
      <c r="S92" s="368" t="s">
        <v>351</v>
      </c>
      <c r="T92" s="368" t="s">
        <v>61</v>
      </c>
      <c r="U92" s="368" t="s">
        <v>240</v>
      </c>
      <c r="V92" s="368" t="s">
        <v>302</v>
      </c>
    </row>
    <row r="93" spans="1:22" outlineLevel="1">
      <c r="A93" s="377" t="s">
        <v>185</v>
      </c>
      <c r="B93" s="368" t="s">
        <v>804</v>
      </c>
      <c r="C93" s="378">
        <v>43617</v>
      </c>
      <c r="D93" s="368" t="s">
        <v>865</v>
      </c>
      <c r="E93" s="369" t="s">
        <v>880</v>
      </c>
      <c r="F93" s="370">
        <v>76295</v>
      </c>
      <c r="G93" s="371">
        <v>805.06</v>
      </c>
      <c r="H93" s="368">
        <v>1050</v>
      </c>
      <c r="I93" s="368" t="s">
        <v>10</v>
      </c>
      <c r="J93" s="379">
        <f t="shared" si="3"/>
        <v>1050</v>
      </c>
      <c r="K93" s="380" t="s">
        <v>306</v>
      </c>
      <c r="L93" s="381" t="s">
        <v>307</v>
      </c>
      <c r="M93" s="381" t="s">
        <v>259</v>
      </c>
      <c r="N93" s="381"/>
      <c r="O93" s="381" t="s">
        <v>351</v>
      </c>
      <c r="P93" s="381" t="s">
        <v>61</v>
      </c>
      <c r="Q93" s="381" t="s">
        <v>240</v>
      </c>
      <c r="R93" s="381" t="s">
        <v>302</v>
      </c>
      <c r="S93" s="368" t="s">
        <v>351</v>
      </c>
      <c r="T93" s="368" t="s">
        <v>61</v>
      </c>
      <c r="U93" s="368" t="s">
        <v>240</v>
      </c>
      <c r="V93" s="368" t="s">
        <v>302</v>
      </c>
    </row>
    <row r="94" spans="1:22" outlineLevel="1">
      <c r="A94" s="377" t="s">
        <v>185</v>
      </c>
      <c r="B94" s="368" t="s">
        <v>804</v>
      </c>
      <c r="C94" s="378">
        <v>43617</v>
      </c>
      <c r="D94" s="368" t="s">
        <v>865</v>
      </c>
      <c r="E94" s="369" t="s">
        <v>881</v>
      </c>
      <c r="F94" s="370">
        <v>76295</v>
      </c>
      <c r="G94" s="371">
        <v>67.47</v>
      </c>
      <c r="H94" s="368">
        <v>88</v>
      </c>
      <c r="I94" s="368" t="s">
        <v>10</v>
      </c>
      <c r="J94" s="379">
        <f t="shared" si="3"/>
        <v>88</v>
      </c>
      <c r="K94" s="380" t="s">
        <v>306</v>
      </c>
      <c r="L94" s="381" t="s">
        <v>307</v>
      </c>
      <c r="M94" s="381" t="s">
        <v>259</v>
      </c>
      <c r="N94" s="381"/>
      <c r="O94" s="381" t="s">
        <v>351</v>
      </c>
      <c r="P94" s="381" t="s">
        <v>61</v>
      </c>
      <c r="Q94" s="381" t="s">
        <v>240</v>
      </c>
      <c r="R94" s="381" t="s">
        <v>302</v>
      </c>
      <c r="S94" s="368" t="s">
        <v>351</v>
      </c>
      <c r="T94" s="368" t="s">
        <v>61</v>
      </c>
      <c r="U94" s="368" t="s">
        <v>240</v>
      </c>
      <c r="V94" s="368" t="s">
        <v>302</v>
      </c>
    </row>
    <row r="95" spans="1:22" outlineLevel="1">
      <c r="A95" s="377" t="s">
        <v>185</v>
      </c>
      <c r="B95" s="368" t="s">
        <v>804</v>
      </c>
      <c r="C95" s="378">
        <v>43617</v>
      </c>
      <c r="D95" s="368" t="s">
        <v>865</v>
      </c>
      <c r="E95" s="369" t="s">
        <v>882</v>
      </c>
      <c r="F95" s="370">
        <v>76295</v>
      </c>
      <c r="G95" s="371">
        <v>109.64</v>
      </c>
      <c r="H95" s="368">
        <v>143</v>
      </c>
      <c r="I95" s="368" t="s">
        <v>10</v>
      </c>
      <c r="J95" s="379">
        <f t="shared" si="3"/>
        <v>143</v>
      </c>
      <c r="K95" s="380" t="s">
        <v>306</v>
      </c>
      <c r="L95" s="381" t="s">
        <v>307</v>
      </c>
      <c r="M95" s="381" t="s">
        <v>259</v>
      </c>
      <c r="N95" s="381"/>
      <c r="O95" s="381" t="s">
        <v>351</v>
      </c>
      <c r="P95" s="381" t="s">
        <v>61</v>
      </c>
      <c r="Q95" s="381" t="s">
        <v>240</v>
      </c>
      <c r="R95" s="381" t="s">
        <v>302</v>
      </c>
      <c r="S95" s="368" t="s">
        <v>351</v>
      </c>
      <c r="T95" s="368" t="s">
        <v>61</v>
      </c>
      <c r="U95" s="368" t="s">
        <v>240</v>
      </c>
      <c r="V95" s="368" t="s">
        <v>302</v>
      </c>
    </row>
    <row r="96" spans="1:22" outlineLevel="1">
      <c r="A96" s="377" t="s">
        <v>185</v>
      </c>
      <c r="B96" s="368" t="s">
        <v>804</v>
      </c>
      <c r="C96" s="378">
        <v>43617</v>
      </c>
      <c r="D96" s="368" t="s">
        <v>865</v>
      </c>
      <c r="E96" s="369" t="s">
        <v>883</v>
      </c>
      <c r="F96" s="370">
        <v>76295</v>
      </c>
      <c r="G96" s="371">
        <v>1656.12</v>
      </c>
      <c r="H96" s="368">
        <v>2160</v>
      </c>
      <c r="I96" s="368" t="s">
        <v>10</v>
      </c>
      <c r="J96" s="379">
        <f t="shared" si="3"/>
        <v>2160</v>
      </c>
      <c r="K96" s="380" t="s">
        <v>306</v>
      </c>
      <c r="L96" s="381" t="s">
        <v>307</v>
      </c>
      <c r="M96" s="381" t="s">
        <v>259</v>
      </c>
      <c r="N96" s="381"/>
      <c r="O96" s="381" t="s">
        <v>351</v>
      </c>
      <c r="P96" s="381" t="s">
        <v>61</v>
      </c>
      <c r="Q96" s="381" t="s">
        <v>240</v>
      </c>
      <c r="R96" s="381" t="s">
        <v>302</v>
      </c>
      <c r="S96" s="368" t="s">
        <v>351</v>
      </c>
      <c r="T96" s="368" t="s">
        <v>61</v>
      </c>
      <c r="U96" s="368" t="s">
        <v>240</v>
      </c>
      <c r="V96" s="368" t="s">
        <v>302</v>
      </c>
    </row>
    <row r="97" spans="1:22" outlineLevel="1">
      <c r="A97" s="377" t="s">
        <v>185</v>
      </c>
      <c r="B97" s="368" t="s">
        <v>804</v>
      </c>
      <c r="C97" s="378">
        <v>43617</v>
      </c>
      <c r="D97" s="368" t="s">
        <v>865</v>
      </c>
      <c r="E97" s="369" t="s">
        <v>884</v>
      </c>
      <c r="F97" s="370">
        <v>76295</v>
      </c>
      <c r="G97" s="371">
        <v>138.01</v>
      </c>
      <c r="H97" s="368">
        <v>180</v>
      </c>
      <c r="I97" s="368" t="s">
        <v>10</v>
      </c>
      <c r="J97" s="379">
        <f t="shared" si="3"/>
        <v>180</v>
      </c>
      <c r="K97" s="380" t="s">
        <v>306</v>
      </c>
      <c r="L97" s="381" t="s">
        <v>307</v>
      </c>
      <c r="M97" s="381" t="s">
        <v>259</v>
      </c>
      <c r="N97" s="381"/>
      <c r="O97" s="381" t="s">
        <v>351</v>
      </c>
      <c r="P97" s="381" t="s">
        <v>61</v>
      </c>
      <c r="Q97" s="381" t="s">
        <v>240</v>
      </c>
      <c r="R97" s="381" t="s">
        <v>302</v>
      </c>
      <c r="S97" s="368" t="s">
        <v>351</v>
      </c>
      <c r="T97" s="368" t="s">
        <v>61</v>
      </c>
      <c r="U97" s="368" t="s">
        <v>240</v>
      </c>
      <c r="V97" s="368" t="s">
        <v>302</v>
      </c>
    </row>
    <row r="98" spans="1:22" outlineLevel="1">
      <c r="A98" s="377" t="s">
        <v>185</v>
      </c>
      <c r="B98" s="368" t="s">
        <v>804</v>
      </c>
      <c r="C98" s="378">
        <v>43617</v>
      </c>
      <c r="D98" s="368" t="s">
        <v>865</v>
      </c>
      <c r="E98" s="369" t="s">
        <v>884</v>
      </c>
      <c r="F98" s="370">
        <v>76295</v>
      </c>
      <c r="G98" s="371">
        <v>448.53</v>
      </c>
      <c r="H98" s="368">
        <v>585</v>
      </c>
      <c r="I98" s="368" t="s">
        <v>10</v>
      </c>
      <c r="J98" s="379">
        <f t="shared" si="3"/>
        <v>585</v>
      </c>
      <c r="K98" s="380" t="s">
        <v>306</v>
      </c>
      <c r="L98" s="381" t="s">
        <v>307</v>
      </c>
      <c r="M98" s="381" t="s">
        <v>259</v>
      </c>
      <c r="N98" s="381"/>
      <c r="O98" s="381" t="s">
        <v>351</v>
      </c>
      <c r="P98" s="381" t="s">
        <v>61</v>
      </c>
      <c r="Q98" s="381" t="s">
        <v>240</v>
      </c>
      <c r="R98" s="381" t="s">
        <v>302</v>
      </c>
      <c r="S98" s="368" t="s">
        <v>351</v>
      </c>
      <c r="T98" s="368" t="s">
        <v>61</v>
      </c>
      <c r="U98" s="368" t="s">
        <v>240</v>
      </c>
      <c r="V98" s="368" t="s">
        <v>302</v>
      </c>
    </row>
    <row r="99" spans="1:22" outlineLevel="1">
      <c r="A99" s="377" t="s">
        <v>185</v>
      </c>
      <c r="B99" s="368" t="s">
        <v>804</v>
      </c>
      <c r="C99" s="378">
        <v>43617</v>
      </c>
      <c r="D99" s="368" t="s">
        <v>865</v>
      </c>
      <c r="E99" s="369" t="s">
        <v>885</v>
      </c>
      <c r="F99" s="370">
        <v>76295</v>
      </c>
      <c r="G99" s="371">
        <v>345.03</v>
      </c>
      <c r="H99" s="368">
        <v>450</v>
      </c>
      <c r="I99" s="368" t="s">
        <v>10</v>
      </c>
      <c r="J99" s="379">
        <f t="shared" si="3"/>
        <v>450</v>
      </c>
      <c r="K99" s="380" t="s">
        <v>306</v>
      </c>
      <c r="L99" s="381" t="s">
        <v>307</v>
      </c>
      <c r="M99" s="381" t="s">
        <v>259</v>
      </c>
      <c r="N99" s="381"/>
      <c r="O99" s="381" t="s">
        <v>351</v>
      </c>
      <c r="P99" s="381" t="s">
        <v>61</v>
      </c>
      <c r="Q99" s="381" t="s">
        <v>240</v>
      </c>
      <c r="R99" s="381" t="s">
        <v>302</v>
      </c>
      <c r="S99" s="368" t="s">
        <v>351</v>
      </c>
      <c r="T99" s="368" t="s">
        <v>61</v>
      </c>
      <c r="U99" s="368" t="s">
        <v>240</v>
      </c>
      <c r="V99" s="368" t="s">
        <v>302</v>
      </c>
    </row>
    <row r="100" spans="1:22" outlineLevel="1">
      <c r="A100" s="377" t="s">
        <v>185</v>
      </c>
      <c r="B100" s="368" t="s">
        <v>804</v>
      </c>
      <c r="C100" s="378">
        <v>43617</v>
      </c>
      <c r="D100" s="368" t="s">
        <v>865</v>
      </c>
      <c r="E100" s="369" t="s">
        <v>886</v>
      </c>
      <c r="F100" s="370">
        <v>76295</v>
      </c>
      <c r="G100" s="371">
        <v>379.53</v>
      </c>
      <c r="H100" s="368">
        <v>495</v>
      </c>
      <c r="I100" s="368" t="s">
        <v>10</v>
      </c>
      <c r="J100" s="379">
        <f t="shared" si="3"/>
        <v>495</v>
      </c>
      <c r="K100" s="380" t="s">
        <v>306</v>
      </c>
      <c r="L100" s="381" t="s">
        <v>307</v>
      </c>
      <c r="M100" s="381" t="s">
        <v>259</v>
      </c>
      <c r="N100" s="381"/>
      <c r="O100" s="381" t="s">
        <v>351</v>
      </c>
      <c r="P100" s="381" t="s">
        <v>61</v>
      </c>
      <c r="Q100" s="381" t="s">
        <v>240</v>
      </c>
      <c r="R100" s="381" t="s">
        <v>302</v>
      </c>
      <c r="S100" s="368" t="s">
        <v>351</v>
      </c>
      <c r="T100" s="368" t="s">
        <v>61</v>
      </c>
      <c r="U100" s="368" t="s">
        <v>240</v>
      </c>
      <c r="V100" s="368" t="s">
        <v>302</v>
      </c>
    </row>
    <row r="101" spans="1:22" outlineLevel="1">
      <c r="A101" s="377" t="s">
        <v>185</v>
      </c>
      <c r="B101" s="368" t="s">
        <v>804</v>
      </c>
      <c r="C101" s="378">
        <v>43617</v>
      </c>
      <c r="D101" s="368" t="s">
        <v>865</v>
      </c>
      <c r="E101" s="369" t="s">
        <v>886</v>
      </c>
      <c r="F101" s="370">
        <v>76295</v>
      </c>
      <c r="G101" s="371">
        <v>517.54</v>
      </c>
      <c r="H101" s="368">
        <v>675</v>
      </c>
      <c r="I101" s="368" t="s">
        <v>10</v>
      </c>
      <c r="J101" s="379">
        <f t="shared" si="3"/>
        <v>675</v>
      </c>
      <c r="K101" s="380" t="s">
        <v>306</v>
      </c>
      <c r="L101" s="381" t="s">
        <v>307</v>
      </c>
      <c r="M101" s="381" t="s">
        <v>259</v>
      </c>
      <c r="N101" s="381"/>
      <c r="O101" s="381" t="s">
        <v>351</v>
      </c>
      <c r="P101" s="381" t="s">
        <v>61</v>
      </c>
      <c r="Q101" s="381" t="s">
        <v>240</v>
      </c>
      <c r="R101" s="381" t="s">
        <v>302</v>
      </c>
      <c r="S101" s="368" t="s">
        <v>351</v>
      </c>
      <c r="T101" s="368" t="s">
        <v>61</v>
      </c>
      <c r="U101" s="368" t="s">
        <v>240</v>
      </c>
      <c r="V101" s="368" t="s">
        <v>302</v>
      </c>
    </row>
    <row r="102" spans="1:22" outlineLevel="1">
      <c r="A102" s="377" t="s">
        <v>185</v>
      </c>
      <c r="B102" s="368" t="s">
        <v>804</v>
      </c>
      <c r="C102" s="378">
        <v>43617</v>
      </c>
      <c r="D102" s="368" t="s">
        <v>865</v>
      </c>
      <c r="E102" s="369" t="s">
        <v>887</v>
      </c>
      <c r="F102" s="370">
        <v>76295</v>
      </c>
      <c r="G102" s="371">
        <v>1502.78</v>
      </c>
      <c r="H102" s="368">
        <v>1960</v>
      </c>
      <c r="I102" s="368" t="s">
        <v>10</v>
      </c>
      <c r="J102" s="379">
        <f t="shared" si="3"/>
        <v>1960</v>
      </c>
      <c r="K102" s="380" t="s">
        <v>306</v>
      </c>
      <c r="L102" s="381" t="s">
        <v>307</v>
      </c>
      <c r="M102" s="381" t="s">
        <v>259</v>
      </c>
      <c r="N102" s="381"/>
      <c r="O102" s="381" t="s">
        <v>351</v>
      </c>
      <c r="P102" s="381" t="s">
        <v>61</v>
      </c>
      <c r="Q102" s="381" t="s">
        <v>240</v>
      </c>
      <c r="R102" s="381" t="s">
        <v>302</v>
      </c>
      <c r="S102" s="368" t="s">
        <v>351</v>
      </c>
      <c r="T102" s="368" t="s">
        <v>61</v>
      </c>
      <c r="U102" s="368" t="s">
        <v>240</v>
      </c>
      <c r="V102" s="368" t="s">
        <v>302</v>
      </c>
    </row>
    <row r="103" spans="1:22" outlineLevel="1">
      <c r="A103" s="377" t="s">
        <v>185</v>
      </c>
      <c r="B103" s="368" t="s">
        <v>804</v>
      </c>
      <c r="C103" s="378">
        <v>43617</v>
      </c>
      <c r="D103" s="368" t="s">
        <v>865</v>
      </c>
      <c r="E103" s="369" t="s">
        <v>888</v>
      </c>
      <c r="F103" s="370">
        <v>76295</v>
      </c>
      <c r="G103" s="371">
        <v>122.68</v>
      </c>
      <c r="H103" s="368">
        <v>160</v>
      </c>
      <c r="I103" s="368" t="s">
        <v>10</v>
      </c>
      <c r="J103" s="379">
        <f t="shared" si="3"/>
        <v>160</v>
      </c>
      <c r="K103" s="380" t="s">
        <v>306</v>
      </c>
      <c r="L103" s="381" t="s">
        <v>307</v>
      </c>
      <c r="M103" s="381" t="s">
        <v>259</v>
      </c>
      <c r="N103" s="381"/>
      <c r="O103" s="381" t="s">
        <v>351</v>
      </c>
      <c r="P103" s="381" t="s">
        <v>61</v>
      </c>
      <c r="Q103" s="381" t="s">
        <v>240</v>
      </c>
      <c r="R103" s="381" t="s">
        <v>302</v>
      </c>
      <c r="S103" s="368" t="s">
        <v>351</v>
      </c>
      <c r="T103" s="368" t="s">
        <v>61</v>
      </c>
      <c r="U103" s="368" t="s">
        <v>240</v>
      </c>
      <c r="V103" s="368" t="s">
        <v>302</v>
      </c>
    </row>
    <row r="104" spans="1:22" outlineLevel="1">
      <c r="A104" s="377" t="s">
        <v>185</v>
      </c>
      <c r="B104" s="368" t="s">
        <v>804</v>
      </c>
      <c r="C104" s="378">
        <v>43617</v>
      </c>
      <c r="D104" s="368" t="s">
        <v>865</v>
      </c>
      <c r="E104" s="369" t="s">
        <v>889</v>
      </c>
      <c r="F104" s="370">
        <v>76295</v>
      </c>
      <c r="G104" s="371">
        <v>57.5</v>
      </c>
      <c r="H104" s="368">
        <v>75</v>
      </c>
      <c r="I104" s="368" t="s">
        <v>10</v>
      </c>
      <c r="J104" s="379">
        <f t="shared" si="3"/>
        <v>75</v>
      </c>
      <c r="K104" s="380" t="s">
        <v>306</v>
      </c>
      <c r="L104" s="381" t="s">
        <v>307</v>
      </c>
      <c r="M104" s="381" t="s">
        <v>259</v>
      </c>
      <c r="N104" s="381"/>
      <c r="O104" s="381" t="s">
        <v>351</v>
      </c>
      <c r="P104" s="381" t="s">
        <v>61</v>
      </c>
      <c r="Q104" s="381" t="s">
        <v>240</v>
      </c>
      <c r="R104" s="381" t="s">
        <v>302</v>
      </c>
      <c r="S104" s="368" t="s">
        <v>351</v>
      </c>
      <c r="T104" s="368" t="s">
        <v>61</v>
      </c>
      <c r="U104" s="368" t="s">
        <v>240</v>
      </c>
      <c r="V104" s="368" t="s">
        <v>302</v>
      </c>
    </row>
    <row r="105" spans="1:22" outlineLevel="1">
      <c r="A105" s="377" t="s">
        <v>185</v>
      </c>
      <c r="B105" s="368" t="s">
        <v>804</v>
      </c>
      <c r="C105" s="378">
        <v>43617</v>
      </c>
      <c r="D105" s="368" t="s">
        <v>865</v>
      </c>
      <c r="E105" s="369" t="s">
        <v>890</v>
      </c>
      <c r="F105" s="370">
        <v>76295</v>
      </c>
      <c r="G105" s="371">
        <v>57.5</v>
      </c>
      <c r="H105" s="368">
        <v>75</v>
      </c>
      <c r="I105" s="368" t="s">
        <v>10</v>
      </c>
      <c r="J105" s="379">
        <f t="shared" si="3"/>
        <v>75</v>
      </c>
      <c r="K105" s="380" t="s">
        <v>306</v>
      </c>
      <c r="L105" s="381" t="s">
        <v>307</v>
      </c>
      <c r="M105" s="381" t="s">
        <v>259</v>
      </c>
      <c r="N105" s="381"/>
      <c r="O105" s="381" t="s">
        <v>351</v>
      </c>
      <c r="P105" s="381" t="s">
        <v>61</v>
      </c>
      <c r="Q105" s="381" t="s">
        <v>240</v>
      </c>
      <c r="R105" s="381" t="s">
        <v>302</v>
      </c>
      <c r="S105" s="368" t="s">
        <v>351</v>
      </c>
      <c r="T105" s="368" t="s">
        <v>61</v>
      </c>
      <c r="U105" s="368" t="s">
        <v>240</v>
      </c>
      <c r="V105" s="368" t="s">
        <v>302</v>
      </c>
    </row>
    <row r="106" spans="1:22" outlineLevel="1">
      <c r="A106" s="377" t="s">
        <v>185</v>
      </c>
      <c r="B106" s="368" t="s">
        <v>804</v>
      </c>
      <c r="C106" s="378">
        <v>43617</v>
      </c>
      <c r="D106" s="368" t="s">
        <v>865</v>
      </c>
      <c r="E106" s="369" t="s">
        <v>891</v>
      </c>
      <c r="F106" s="370">
        <v>76295</v>
      </c>
      <c r="G106" s="371">
        <v>69.010000000000005</v>
      </c>
      <c r="H106" s="368">
        <v>90</v>
      </c>
      <c r="I106" s="368" t="s">
        <v>10</v>
      </c>
      <c r="J106" s="379">
        <f t="shared" si="3"/>
        <v>90</v>
      </c>
      <c r="K106" s="380" t="s">
        <v>306</v>
      </c>
      <c r="L106" s="381" t="s">
        <v>307</v>
      </c>
      <c r="M106" s="381" t="s">
        <v>259</v>
      </c>
      <c r="N106" s="381"/>
      <c r="O106" s="381" t="s">
        <v>351</v>
      </c>
      <c r="P106" s="381" t="s">
        <v>61</v>
      </c>
      <c r="Q106" s="381" t="s">
        <v>240</v>
      </c>
      <c r="R106" s="381" t="s">
        <v>302</v>
      </c>
      <c r="S106" s="368" t="s">
        <v>351</v>
      </c>
      <c r="T106" s="368" t="s">
        <v>61</v>
      </c>
      <c r="U106" s="368" t="s">
        <v>240</v>
      </c>
      <c r="V106" s="368" t="s">
        <v>302</v>
      </c>
    </row>
    <row r="107" spans="1:22" outlineLevel="1">
      <c r="A107" s="377" t="s">
        <v>185</v>
      </c>
      <c r="B107" s="368" t="s">
        <v>804</v>
      </c>
      <c r="C107" s="378">
        <v>43617</v>
      </c>
      <c r="D107" s="368" t="s">
        <v>865</v>
      </c>
      <c r="E107" s="369" t="s">
        <v>891</v>
      </c>
      <c r="F107" s="370">
        <v>76295</v>
      </c>
      <c r="G107" s="371">
        <v>69.010000000000005</v>
      </c>
      <c r="H107" s="368">
        <v>90</v>
      </c>
      <c r="I107" s="368" t="s">
        <v>10</v>
      </c>
      <c r="J107" s="379">
        <f t="shared" si="3"/>
        <v>90</v>
      </c>
      <c r="K107" s="380" t="s">
        <v>306</v>
      </c>
      <c r="L107" s="381" t="s">
        <v>307</v>
      </c>
      <c r="M107" s="381" t="s">
        <v>259</v>
      </c>
      <c r="N107" s="381"/>
      <c r="O107" s="381" t="s">
        <v>351</v>
      </c>
      <c r="P107" s="381" t="s">
        <v>61</v>
      </c>
      <c r="Q107" s="381" t="s">
        <v>240</v>
      </c>
      <c r="R107" s="381" t="s">
        <v>302</v>
      </c>
      <c r="S107" s="368" t="s">
        <v>351</v>
      </c>
      <c r="T107" s="368" t="s">
        <v>61</v>
      </c>
      <c r="U107" s="368" t="s">
        <v>240</v>
      </c>
      <c r="V107" s="368" t="s">
        <v>302</v>
      </c>
    </row>
    <row r="108" spans="1:22" outlineLevel="1">
      <c r="A108" s="377" t="s">
        <v>185</v>
      </c>
      <c r="B108" s="368" t="s">
        <v>804</v>
      </c>
      <c r="C108" s="378">
        <v>43617</v>
      </c>
      <c r="D108" s="368" t="s">
        <v>865</v>
      </c>
      <c r="E108" s="369" t="s">
        <v>892</v>
      </c>
      <c r="F108" s="370">
        <v>76295</v>
      </c>
      <c r="G108" s="371">
        <v>57.5</v>
      </c>
      <c r="H108" s="368">
        <v>75</v>
      </c>
      <c r="I108" s="368" t="s">
        <v>10</v>
      </c>
      <c r="J108" s="379">
        <f t="shared" si="3"/>
        <v>75</v>
      </c>
      <c r="K108" s="380" t="s">
        <v>306</v>
      </c>
      <c r="L108" s="381" t="s">
        <v>307</v>
      </c>
      <c r="M108" s="381" t="s">
        <v>259</v>
      </c>
      <c r="N108" s="381"/>
      <c r="O108" s="381" t="s">
        <v>351</v>
      </c>
      <c r="P108" s="381" t="s">
        <v>61</v>
      </c>
      <c r="Q108" s="381" t="s">
        <v>240</v>
      </c>
      <c r="R108" s="381" t="s">
        <v>302</v>
      </c>
      <c r="S108" s="368" t="s">
        <v>351</v>
      </c>
      <c r="T108" s="368" t="s">
        <v>61</v>
      </c>
      <c r="U108" s="368" t="s">
        <v>240</v>
      </c>
      <c r="V108" s="368" t="s">
        <v>302</v>
      </c>
    </row>
    <row r="109" spans="1:22" outlineLevel="1">
      <c r="A109" s="377" t="s">
        <v>185</v>
      </c>
      <c r="B109" s="368" t="s">
        <v>804</v>
      </c>
      <c r="C109" s="378">
        <v>43617</v>
      </c>
      <c r="D109" s="368" t="s">
        <v>865</v>
      </c>
      <c r="E109" s="369" t="s">
        <v>893</v>
      </c>
      <c r="F109" s="370">
        <v>76295</v>
      </c>
      <c r="G109" s="371">
        <v>69.010000000000005</v>
      </c>
      <c r="H109" s="368">
        <v>90</v>
      </c>
      <c r="I109" s="368" t="s">
        <v>10</v>
      </c>
      <c r="J109" s="379">
        <f t="shared" si="3"/>
        <v>90</v>
      </c>
      <c r="K109" s="380" t="s">
        <v>306</v>
      </c>
      <c r="L109" s="381" t="s">
        <v>307</v>
      </c>
      <c r="M109" s="381" t="s">
        <v>259</v>
      </c>
      <c r="N109" s="381"/>
      <c r="O109" s="381" t="s">
        <v>351</v>
      </c>
      <c r="P109" s="381" t="s">
        <v>61</v>
      </c>
      <c r="Q109" s="381" t="s">
        <v>240</v>
      </c>
      <c r="R109" s="381" t="s">
        <v>302</v>
      </c>
      <c r="S109" s="368" t="s">
        <v>351</v>
      </c>
      <c r="T109" s="368" t="s">
        <v>61</v>
      </c>
      <c r="U109" s="368" t="s">
        <v>240</v>
      </c>
      <c r="V109" s="368" t="s">
        <v>302</v>
      </c>
    </row>
    <row r="110" spans="1:22" outlineLevel="1">
      <c r="A110" s="377" t="s">
        <v>185</v>
      </c>
      <c r="B110" s="368" t="s">
        <v>804</v>
      </c>
      <c r="C110" s="378">
        <v>43617</v>
      </c>
      <c r="D110" s="368" t="s">
        <v>865</v>
      </c>
      <c r="E110" s="369" t="s">
        <v>894</v>
      </c>
      <c r="F110" s="370">
        <v>76295</v>
      </c>
      <c r="G110" s="371">
        <v>69.010000000000005</v>
      </c>
      <c r="H110" s="368">
        <v>90</v>
      </c>
      <c r="I110" s="368" t="s">
        <v>10</v>
      </c>
      <c r="J110" s="379">
        <f t="shared" si="3"/>
        <v>90</v>
      </c>
      <c r="K110" s="380" t="s">
        <v>306</v>
      </c>
      <c r="L110" s="381" t="s">
        <v>307</v>
      </c>
      <c r="M110" s="381" t="s">
        <v>259</v>
      </c>
      <c r="N110" s="381"/>
      <c r="O110" s="381" t="s">
        <v>351</v>
      </c>
      <c r="P110" s="381" t="s">
        <v>61</v>
      </c>
      <c r="Q110" s="381" t="s">
        <v>240</v>
      </c>
      <c r="R110" s="381" t="s">
        <v>302</v>
      </c>
      <c r="S110" s="368" t="s">
        <v>351</v>
      </c>
      <c r="T110" s="368" t="s">
        <v>61</v>
      </c>
      <c r="U110" s="368" t="s">
        <v>240</v>
      </c>
      <c r="V110" s="368" t="s">
        <v>302</v>
      </c>
    </row>
    <row r="111" spans="1:22">
      <c r="A111" s="383" t="s">
        <v>301</v>
      </c>
      <c r="B111" s="383"/>
      <c r="C111" s="383"/>
      <c r="D111" s="383"/>
      <c r="E111" s="384"/>
      <c r="F111" s="385"/>
      <c r="G111" s="386">
        <f>SUM(G85:G110)</f>
        <v>7595.16</v>
      </c>
      <c r="H111" s="387">
        <f>SUM(H85:H110)</f>
        <v>9906</v>
      </c>
      <c r="I111" s="383"/>
      <c r="J111" s="387">
        <f>SUM(J85:J110)</f>
        <v>9906</v>
      </c>
      <c r="K111" s="383"/>
      <c r="L111" s="383"/>
      <c r="M111" s="383"/>
      <c r="N111" s="383"/>
      <c r="O111" s="383"/>
      <c r="P111" s="383"/>
      <c r="Q111" s="383"/>
      <c r="R111" s="383"/>
      <c r="S111" s="368"/>
      <c r="T111" s="368"/>
      <c r="U111" s="368"/>
      <c r="V111" s="368"/>
    </row>
    <row r="112" spans="1:22" outlineLevel="1">
      <c r="A112" s="377" t="s">
        <v>186</v>
      </c>
      <c r="B112" s="368" t="s">
        <v>803</v>
      </c>
      <c r="C112" s="378">
        <v>43585</v>
      </c>
      <c r="D112" s="368" t="s">
        <v>895</v>
      </c>
      <c r="E112" s="369" t="s">
        <v>896</v>
      </c>
      <c r="F112" s="370">
        <v>75694</v>
      </c>
      <c r="G112" s="371">
        <v>6.13</v>
      </c>
      <c r="H112" s="368">
        <v>8</v>
      </c>
      <c r="I112" s="368" t="s">
        <v>10</v>
      </c>
      <c r="J112" s="379">
        <f t="shared" ref="J112:J119" si="4">H112</f>
        <v>8</v>
      </c>
      <c r="K112" s="380" t="s">
        <v>410</v>
      </c>
      <c r="L112" s="381" t="s">
        <v>307</v>
      </c>
      <c r="M112" s="381" t="s">
        <v>259</v>
      </c>
      <c r="N112" s="381" t="s">
        <v>388</v>
      </c>
      <c r="O112" s="381"/>
      <c r="P112" s="381" t="s">
        <v>61</v>
      </c>
      <c r="Q112" s="381" t="s">
        <v>240</v>
      </c>
      <c r="R112" s="381" t="s">
        <v>302</v>
      </c>
      <c r="S112" s="368"/>
      <c r="T112" s="368" t="s">
        <v>61</v>
      </c>
      <c r="U112" s="368" t="s">
        <v>240</v>
      </c>
      <c r="V112" s="368" t="s">
        <v>302</v>
      </c>
    </row>
    <row r="113" spans="1:22" outlineLevel="1">
      <c r="A113" s="377" t="s">
        <v>186</v>
      </c>
      <c r="B113" s="368" t="s">
        <v>803</v>
      </c>
      <c r="C113" s="378">
        <v>43585</v>
      </c>
      <c r="D113" s="368" t="s">
        <v>895</v>
      </c>
      <c r="E113" s="369" t="s">
        <v>897</v>
      </c>
      <c r="F113" s="370">
        <v>75694</v>
      </c>
      <c r="G113" s="371">
        <v>69.010000000000005</v>
      </c>
      <c r="H113" s="368">
        <v>90</v>
      </c>
      <c r="I113" s="368" t="s">
        <v>10</v>
      </c>
      <c r="J113" s="379">
        <f t="shared" si="4"/>
        <v>90</v>
      </c>
      <c r="K113" s="380" t="s">
        <v>412</v>
      </c>
      <c r="L113" s="381" t="s">
        <v>307</v>
      </c>
      <c r="M113" s="381" t="s">
        <v>259</v>
      </c>
      <c r="N113" s="381" t="s">
        <v>388</v>
      </c>
      <c r="O113" s="381"/>
      <c r="P113" s="381" t="s">
        <v>61</v>
      </c>
      <c r="Q113" s="381" t="s">
        <v>240</v>
      </c>
      <c r="R113" s="381" t="s">
        <v>302</v>
      </c>
      <c r="S113" s="368"/>
      <c r="T113" s="368" t="s">
        <v>61</v>
      </c>
      <c r="U113" s="368" t="s">
        <v>240</v>
      </c>
      <c r="V113" s="368" t="s">
        <v>302</v>
      </c>
    </row>
    <row r="114" spans="1:22" outlineLevel="1">
      <c r="A114" s="377" t="s">
        <v>186</v>
      </c>
      <c r="B114" s="368" t="s">
        <v>803</v>
      </c>
      <c r="C114" s="378">
        <v>43585</v>
      </c>
      <c r="D114" s="368" t="s">
        <v>895</v>
      </c>
      <c r="E114" s="369" t="s">
        <v>898</v>
      </c>
      <c r="F114" s="370">
        <v>75694</v>
      </c>
      <c r="G114" s="371">
        <v>69.010000000000005</v>
      </c>
      <c r="H114" s="368">
        <v>90</v>
      </c>
      <c r="I114" s="368" t="s">
        <v>10</v>
      </c>
      <c r="J114" s="379">
        <f t="shared" si="4"/>
        <v>90</v>
      </c>
      <c r="K114" s="380" t="s">
        <v>412</v>
      </c>
      <c r="L114" s="381" t="s">
        <v>307</v>
      </c>
      <c r="M114" s="381" t="s">
        <v>259</v>
      </c>
      <c r="N114" s="381" t="s">
        <v>388</v>
      </c>
      <c r="O114" s="381"/>
      <c r="P114" s="381" t="s">
        <v>61</v>
      </c>
      <c r="Q114" s="381" t="s">
        <v>240</v>
      </c>
      <c r="R114" s="381" t="s">
        <v>302</v>
      </c>
      <c r="S114" s="368"/>
      <c r="T114" s="368" t="s">
        <v>61</v>
      </c>
      <c r="U114" s="368" t="s">
        <v>240</v>
      </c>
      <c r="V114" s="368" t="s">
        <v>302</v>
      </c>
    </row>
    <row r="115" spans="1:22" outlineLevel="1">
      <c r="A115" s="377" t="s">
        <v>186</v>
      </c>
      <c r="B115" s="368" t="s">
        <v>803</v>
      </c>
      <c r="C115" s="378">
        <v>43585</v>
      </c>
      <c r="D115" s="368" t="s">
        <v>899</v>
      </c>
      <c r="E115" s="369" t="s">
        <v>900</v>
      </c>
      <c r="F115" s="370">
        <v>75694</v>
      </c>
      <c r="G115" s="371">
        <v>1363</v>
      </c>
      <c r="H115" s="368">
        <v>1777.7</v>
      </c>
      <c r="I115" s="368" t="s">
        <v>10</v>
      </c>
      <c r="J115" s="379">
        <f t="shared" si="4"/>
        <v>1777.7</v>
      </c>
      <c r="K115" s="380" t="s">
        <v>339</v>
      </c>
      <c r="L115" s="381" t="s">
        <v>307</v>
      </c>
      <c r="M115" s="381" t="s">
        <v>259</v>
      </c>
      <c r="N115" s="381"/>
      <c r="O115" s="381"/>
      <c r="P115" s="381" t="s">
        <v>61</v>
      </c>
      <c r="Q115" s="381" t="s">
        <v>240</v>
      </c>
      <c r="R115" s="381" t="s">
        <v>302</v>
      </c>
      <c r="S115" s="368"/>
      <c r="T115" s="368" t="s">
        <v>61</v>
      </c>
      <c r="U115" s="368" t="s">
        <v>240</v>
      </c>
      <c r="V115" s="368" t="s">
        <v>302</v>
      </c>
    </row>
    <row r="116" spans="1:22" outlineLevel="1">
      <c r="A116" s="377" t="s">
        <v>186</v>
      </c>
      <c r="B116" s="368" t="s">
        <v>803</v>
      </c>
      <c r="C116" s="378">
        <v>43585</v>
      </c>
      <c r="D116" s="368" t="s">
        <v>895</v>
      </c>
      <c r="E116" s="369" t="s">
        <v>901</v>
      </c>
      <c r="F116" s="370">
        <v>75694</v>
      </c>
      <c r="G116" s="371">
        <v>182.48</v>
      </c>
      <c r="H116" s="368">
        <v>238</v>
      </c>
      <c r="I116" s="368" t="s">
        <v>10</v>
      </c>
      <c r="J116" s="379">
        <f t="shared" si="4"/>
        <v>238</v>
      </c>
      <c r="K116" s="380" t="s">
        <v>346</v>
      </c>
      <c r="L116" s="381" t="s">
        <v>307</v>
      </c>
      <c r="M116" s="381" t="s">
        <v>259</v>
      </c>
      <c r="N116" s="381"/>
      <c r="O116" s="381"/>
      <c r="P116" s="381" t="s">
        <v>61</v>
      </c>
      <c r="Q116" s="381" t="s">
        <v>240</v>
      </c>
      <c r="R116" s="381" t="s">
        <v>302</v>
      </c>
      <c r="S116" s="368"/>
      <c r="T116" s="368" t="s">
        <v>61</v>
      </c>
      <c r="U116" s="368" t="s">
        <v>240</v>
      </c>
      <c r="V116" s="368" t="s">
        <v>302</v>
      </c>
    </row>
    <row r="117" spans="1:22" outlineLevel="1">
      <c r="A117" s="377" t="s">
        <v>186</v>
      </c>
      <c r="B117" s="368" t="s">
        <v>803</v>
      </c>
      <c r="C117" s="378">
        <v>43585</v>
      </c>
      <c r="D117" s="368" t="s">
        <v>899</v>
      </c>
      <c r="E117" s="369" t="s">
        <v>902</v>
      </c>
      <c r="F117" s="370">
        <v>75694</v>
      </c>
      <c r="G117" s="371">
        <v>1363</v>
      </c>
      <c r="H117" s="368">
        <v>1777.7</v>
      </c>
      <c r="I117" s="368" t="s">
        <v>10</v>
      </c>
      <c r="J117" s="379">
        <f t="shared" si="4"/>
        <v>1777.7</v>
      </c>
      <c r="K117" s="380" t="s">
        <v>346</v>
      </c>
      <c r="L117" s="381" t="s">
        <v>307</v>
      </c>
      <c r="M117" s="381" t="s">
        <v>259</v>
      </c>
      <c r="N117" s="381"/>
      <c r="O117" s="381"/>
      <c r="P117" s="381" t="s">
        <v>61</v>
      </c>
      <c r="Q117" s="381" t="s">
        <v>240</v>
      </c>
      <c r="R117" s="381" t="s">
        <v>302</v>
      </c>
      <c r="S117" s="368"/>
      <c r="T117" s="368" t="s">
        <v>61</v>
      </c>
      <c r="U117" s="368" t="s">
        <v>240</v>
      </c>
      <c r="V117" s="368" t="s">
        <v>302</v>
      </c>
    </row>
    <row r="118" spans="1:22" outlineLevel="1">
      <c r="A118" s="377" t="s">
        <v>186</v>
      </c>
      <c r="B118" s="368" t="s">
        <v>803</v>
      </c>
      <c r="C118" s="378">
        <v>43585</v>
      </c>
      <c r="D118" s="368" t="s">
        <v>895</v>
      </c>
      <c r="E118" s="369" t="s">
        <v>903</v>
      </c>
      <c r="F118" s="370">
        <v>75694</v>
      </c>
      <c r="G118" s="371">
        <v>38.340000000000003</v>
      </c>
      <c r="H118" s="368">
        <v>50</v>
      </c>
      <c r="I118" s="368" t="s">
        <v>10</v>
      </c>
      <c r="J118" s="379">
        <f t="shared" si="4"/>
        <v>50</v>
      </c>
      <c r="K118" s="380" t="s">
        <v>536</v>
      </c>
      <c r="L118" s="381" t="s">
        <v>307</v>
      </c>
      <c r="M118" s="381" t="s">
        <v>259</v>
      </c>
      <c r="N118" s="381"/>
      <c r="O118" s="381"/>
      <c r="P118" s="381" t="s">
        <v>61</v>
      </c>
      <c r="Q118" s="381" t="s">
        <v>240</v>
      </c>
      <c r="R118" s="381" t="s">
        <v>302</v>
      </c>
      <c r="S118" s="368"/>
      <c r="T118" s="368" t="s">
        <v>61</v>
      </c>
      <c r="U118" s="368" t="s">
        <v>240</v>
      </c>
      <c r="V118" s="368" t="s">
        <v>302</v>
      </c>
    </row>
    <row r="119" spans="1:22" outlineLevel="1">
      <c r="A119" s="377" t="s">
        <v>186</v>
      </c>
      <c r="B119" s="368" t="s">
        <v>904</v>
      </c>
      <c r="C119" s="378">
        <v>43594</v>
      </c>
      <c r="D119" s="368" t="s">
        <v>905</v>
      </c>
      <c r="E119" s="369" t="s">
        <v>906</v>
      </c>
      <c r="F119" s="370">
        <v>75988</v>
      </c>
      <c r="G119" s="371">
        <v>383.75</v>
      </c>
      <c r="H119" s="368">
        <v>500</v>
      </c>
      <c r="I119" s="368" t="s">
        <v>10</v>
      </c>
      <c r="J119" s="379">
        <f t="shared" si="4"/>
        <v>500</v>
      </c>
      <c r="K119" s="380" t="s">
        <v>346</v>
      </c>
      <c r="L119" s="381" t="s">
        <v>307</v>
      </c>
      <c r="M119" s="381" t="s">
        <v>259</v>
      </c>
      <c r="N119" s="381"/>
      <c r="O119" s="381"/>
      <c r="P119" s="381" t="s">
        <v>61</v>
      </c>
      <c r="Q119" s="381" t="s">
        <v>240</v>
      </c>
      <c r="R119" s="381" t="s">
        <v>302</v>
      </c>
      <c r="S119" s="368"/>
      <c r="T119" s="368" t="s">
        <v>61</v>
      </c>
      <c r="U119" s="368" t="s">
        <v>240</v>
      </c>
      <c r="V119" s="368" t="s">
        <v>302</v>
      </c>
    </row>
    <row r="120" spans="1:22">
      <c r="A120" s="383" t="s">
        <v>301</v>
      </c>
      <c r="B120" s="383"/>
      <c r="C120" s="383"/>
      <c r="D120" s="383"/>
      <c r="E120" s="384"/>
      <c r="F120" s="385"/>
      <c r="G120" s="386">
        <f>SUM(G112:G119)</f>
        <v>3474.7200000000003</v>
      </c>
      <c r="H120" s="387">
        <f>SUM(H112:H119)</f>
        <v>4531.3999999999996</v>
      </c>
      <c r="I120" s="383"/>
      <c r="J120" s="387">
        <f>SUM(J112:J119)</f>
        <v>4531.3999999999996</v>
      </c>
      <c r="K120" s="383"/>
      <c r="L120" s="383"/>
      <c r="M120" s="383"/>
      <c r="N120" s="383"/>
      <c r="O120" s="383"/>
      <c r="P120" s="383"/>
      <c r="Q120" s="383"/>
      <c r="R120" s="383"/>
      <c r="S120" s="368"/>
      <c r="T120" s="368"/>
      <c r="U120" s="368"/>
      <c r="V120" s="368"/>
    </row>
    <row r="121" spans="1:22" outlineLevel="1">
      <c r="A121" s="377" t="s">
        <v>187</v>
      </c>
      <c r="B121" s="368" t="s">
        <v>904</v>
      </c>
      <c r="C121" s="378">
        <v>43616</v>
      </c>
      <c r="D121" s="368" t="s">
        <v>907</v>
      </c>
      <c r="E121" s="369" t="s">
        <v>908</v>
      </c>
      <c r="F121" s="370">
        <v>75988</v>
      </c>
      <c r="G121" s="371">
        <v>341.53</v>
      </c>
      <c r="H121" s="368">
        <v>445</v>
      </c>
      <c r="I121" s="368" t="s">
        <v>10</v>
      </c>
      <c r="J121" s="379">
        <f t="shared" ref="J121:J126" si="5">H121</f>
        <v>445</v>
      </c>
      <c r="K121" s="380" t="s">
        <v>339</v>
      </c>
      <c r="L121" s="381" t="s">
        <v>307</v>
      </c>
      <c r="M121" s="381" t="s">
        <v>259</v>
      </c>
      <c r="N121" s="381"/>
      <c r="O121" s="381"/>
      <c r="P121" s="381" t="s">
        <v>61</v>
      </c>
      <c r="Q121" s="381" t="s">
        <v>240</v>
      </c>
      <c r="R121" s="381" t="s">
        <v>302</v>
      </c>
      <c r="S121" s="368"/>
      <c r="T121" s="368" t="s">
        <v>61</v>
      </c>
      <c r="U121" s="368" t="s">
        <v>240</v>
      </c>
      <c r="V121" s="368" t="s">
        <v>302</v>
      </c>
    </row>
    <row r="122" spans="1:22" outlineLevel="1">
      <c r="A122" s="377" t="s">
        <v>187</v>
      </c>
      <c r="B122" s="368" t="s">
        <v>904</v>
      </c>
      <c r="C122" s="378">
        <v>43616</v>
      </c>
      <c r="D122" s="368" t="s">
        <v>907</v>
      </c>
      <c r="E122" s="369" t="s">
        <v>909</v>
      </c>
      <c r="F122" s="370">
        <v>75988</v>
      </c>
      <c r="G122" s="371">
        <v>11.51</v>
      </c>
      <c r="H122" s="368">
        <v>15</v>
      </c>
      <c r="I122" s="368" t="s">
        <v>10</v>
      </c>
      <c r="J122" s="379">
        <f t="shared" si="5"/>
        <v>15</v>
      </c>
      <c r="K122" s="380" t="s">
        <v>339</v>
      </c>
      <c r="L122" s="381" t="s">
        <v>307</v>
      </c>
      <c r="M122" s="381" t="s">
        <v>259</v>
      </c>
      <c r="N122" s="381"/>
      <c r="O122" s="381"/>
      <c r="P122" s="381" t="s">
        <v>61</v>
      </c>
      <c r="Q122" s="381" t="s">
        <v>240</v>
      </c>
      <c r="R122" s="381" t="s">
        <v>302</v>
      </c>
      <c r="S122" s="368"/>
      <c r="T122" s="368" t="s">
        <v>61</v>
      </c>
      <c r="U122" s="368" t="s">
        <v>240</v>
      </c>
      <c r="V122" s="368" t="s">
        <v>302</v>
      </c>
    </row>
    <row r="123" spans="1:22" outlineLevel="1">
      <c r="A123" s="377" t="s">
        <v>187</v>
      </c>
      <c r="B123" s="368" t="s">
        <v>904</v>
      </c>
      <c r="C123" s="378">
        <v>43616</v>
      </c>
      <c r="D123" s="368" t="s">
        <v>907</v>
      </c>
      <c r="E123" s="369" t="s">
        <v>910</v>
      </c>
      <c r="F123" s="370">
        <v>75988</v>
      </c>
      <c r="G123" s="371">
        <v>145.82</v>
      </c>
      <c r="H123" s="368">
        <v>190</v>
      </c>
      <c r="I123" s="368" t="s">
        <v>10</v>
      </c>
      <c r="J123" s="379">
        <f t="shared" si="5"/>
        <v>190</v>
      </c>
      <c r="K123" s="380" t="s">
        <v>344</v>
      </c>
      <c r="L123" s="381" t="s">
        <v>307</v>
      </c>
      <c r="M123" s="381" t="s">
        <v>259</v>
      </c>
      <c r="N123" s="381"/>
      <c r="O123" s="381"/>
      <c r="P123" s="381" t="s">
        <v>61</v>
      </c>
      <c r="Q123" s="381" t="s">
        <v>240</v>
      </c>
      <c r="R123" s="381" t="s">
        <v>302</v>
      </c>
      <c r="S123" s="368"/>
      <c r="T123" s="368" t="s">
        <v>61</v>
      </c>
      <c r="U123" s="368" t="s">
        <v>240</v>
      </c>
      <c r="V123" s="368" t="s">
        <v>302</v>
      </c>
    </row>
    <row r="124" spans="1:22" outlineLevel="1">
      <c r="A124" s="377" t="s">
        <v>187</v>
      </c>
      <c r="B124" s="368" t="s">
        <v>904</v>
      </c>
      <c r="C124" s="378">
        <v>43616</v>
      </c>
      <c r="D124" s="368" t="s">
        <v>907</v>
      </c>
      <c r="E124" s="369" t="s">
        <v>910</v>
      </c>
      <c r="F124" s="370">
        <v>75988</v>
      </c>
      <c r="G124" s="371">
        <v>145.82</v>
      </c>
      <c r="H124" s="368">
        <v>190</v>
      </c>
      <c r="I124" s="368" t="s">
        <v>10</v>
      </c>
      <c r="J124" s="379">
        <f t="shared" si="5"/>
        <v>190</v>
      </c>
      <c r="K124" s="380" t="s">
        <v>344</v>
      </c>
      <c r="L124" s="381" t="s">
        <v>307</v>
      </c>
      <c r="M124" s="381" t="s">
        <v>259</v>
      </c>
      <c r="N124" s="381"/>
      <c r="O124" s="381"/>
      <c r="P124" s="381" t="s">
        <v>61</v>
      </c>
      <c r="Q124" s="381" t="s">
        <v>240</v>
      </c>
      <c r="R124" s="381" t="s">
        <v>302</v>
      </c>
      <c r="S124" s="368"/>
      <c r="T124" s="368" t="s">
        <v>61</v>
      </c>
      <c r="U124" s="368" t="s">
        <v>240</v>
      </c>
      <c r="V124" s="368" t="s">
        <v>302</v>
      </c>
    </row>
    <row r="125" spans="1:22" outlineLevel="1">
      <c r="A125" s="377" t="s">
        <v>187</v>
      </c>
      <c r="B125" s="368" t="s">
        <v>904</v>
      </c>
      <c r="C125" s="378">
        <v>43616</v>
      </c>
      <c r="D125" s="368" t="s">
        <v>911</v>
      </c>
      <c r="E125" s="369" t="s">
        <v>912</v>
      </c>
      <c r="F125" s="370">
        <v>75988</v>
      </c>
      <c r="G125" s="371">
        <v>38.369999999999997</v>
      </c>
      <c r="H125" s="368">
        <v>50</v>
      </c>
      <c r="I125" s="368" t="s">
        <v>10</v>
      </c>
      <c r="J125" s="379">
        <f t="shared" si="5"/>
        <v>50</v>
      </c>
      <c r="K125" s="380" t="s">
        <v>913</v>
      </c>
      <c r="L125" s="381" t="s">
        <v>307</v>
      </c>
      <c r="M125" s="381" t="s">
        <v>259</v>
      </c>
      <c r="N125" s="381"/>
      <c r="O125" s="381"/>
      <c r="P125" s="381" t="s">
        <v>61</v>
      </c>
      <c r="Q125" s="381" t="s">
        <v>240</v>
      </c>
      <c r="R125" s="381" t="s">
        <v>302</v>
      </c>
      <c r="S125" s="368"/>
      <c r="T125" s="368" t="s">
        <v>61</v>
      </c>
      <c r="U125" s="368" t="s">
        <v>240</v>
      </c>
      <c r="V125" s="368" t="s">
        <v>302</v>
      </c>
    </row>
    <row r="126" spans="1:22" outlineLevel="1">
      <c r="A126" s="377" t="s">
        <v>187</v>
      </c>
      <c r="B126" s="368" t="s">
        <v>804</v>
      </c>
      <c r="C126" s="378">
        <v>43623</v>
      </c>
      <c r="D126" s="368" t="s">
        <v>914</v>
      </c>
      <c r="E126" s="369" t="s">
        <v>915</v>
      </c>
      <c r="F126" s="370">
        <v>76250</v>
      </c>
      <c r="G126" s="371">
        <v>9.51</v>
      </c>
      <c r="H126" s="368">
        <v>12</v>
      </c>
      <c r="I126" s="368" t="s">
        <v>10</v>
      </c>
      <c r="J126" s="379">
        <f t="shared" si="5"/>
        <v>12</v>
      </c>
      <c r="K126" s="380" t="s">
        <v>344</v>
      </c>
      <c r="L126" s="381" t="s">
        <v>307</v>
      </c>
      <c r="M126" s="381" t="s">
        <v>259</v>
      </c>
      <c r="N126" s="381"/>
      <c r="O126" s="381"/>
      <c r="P126" s="381" t="s">
        <v>61</v>
      </c>
      <c r="Q126" s="381" t="s">
        <v>240</v>
      </c>
      <c r="R126" s="381" t="s">
        <v>302</v>
      </c>
      <c r="S126" s="368"/>
      <c r="T126" s="368" t="s">
        <v>61</v>
      </c>
      <c r="U126" s="368" t="s">
        <v>240</v>
      </c>
      <c r="V126" s="368" t="s">
        <v>302</v>
      </c>
    </row>
    <row r="127" spans="1:22">
      <c r="A127" s="383" t="s">
        <v>301</v>
      </c>
      <c r="B127" s="383"/>
      <c r="C127" s="383"/>
      <c r="D127" s="383"/>
      <c r="E127" s="384"/>
      <c r="F127" s="385"/>
      <c r="G127" s="386">
        <f>SUM(G121:G126)</f>
        <v>692.56</v>
      </c>
      <c r="H127" s="387">
        <f>SUM(H121:H126)</f>
        <v>902</v>
      </c>
      <c r="I127" s="383"/>
      <c r="J127" s="387">
        <f>SUM(J121:J126)</f>
        <v>902</v>
      </c>
      <c r="K127" s="383"/>
      <c r="L127" s="383"/>
      <c r="M127" s="383"/>
      <c r="N127" s="383"/>
      <c r="O127" s="383"/>
      <c r="P127" s="383"/>
      <c r="Q127" s="383"/>
      <c r="R127" s="383"/>
      <c r="S127" s="368"/>
      <c r="T127" s="368"/>
      <c r="U127" s="368"/>
      <c r="V127" s="368"/>
    </row>
    <row r="128" spans="1:22" outlineLevel="1">
      <c r="A128" s="377" t="s">
        <v>188</v>
      </c>
      <c r="B128" s="368" t="s">
        <v>804</v>
      </c>
      <c r="C128" s="378">
        <v>43644</v>
      </c>
      <c r="D128" s="368" t="s">
        <v>850</v>
      </c>
      <c r="E128" s="369" t="s">
        <v>916</v>
      </c>
      <c r="F128" s="370">
        <v>76250</v>
      </c>
      <c r="G128" s="371">
        <v>3.96</v>
      </c>
      <c r="H128" s="368">
        <v>5</v>
      </c>
      <c r="I128" s="368" t="s">
        <v>10</v>
      </c>
      <c r="J128" s="379">
        <f>H128</f>
        <v>5</v>
      </c>
      <c r="K128" s="380" t="s">
        <v>700</v>
      </c>
      <c r="L128" s="381" t="s">
        <v>307</v>
      </c>
      <c r="M128" s="381" t="s">
        <v>259</v>
      </c>
      <c r="N128" s="381"/>
      <c r="O128" s="381"/>
      <c r="P128" s="381" t="s">
        <v>61</v>
      </c>
      <c r="Q128" s="381" t="s">
        <v>240</v>
      </c>
      <c r="R128" s="381" t="s">
        <v>302</v>
      </c>
      <c r="S128" s="368"/>
      <c r="T128" s="368" t="s">
        <v>61</v>
      </c>
      <c r="U128" s="368" t="s">
        <v>240</v>
      </c>
      <c r="V128" s="368" t="s">
        <v>302</v>
      </c>
    </row>
    <row r="129" spans="1:22" outlineLevel="1">
      <c r="A129" s="377" t="s">
        <v>188</v>
      </c>
      <c r="B129" s="368" t="s">
        <v>804</v>
      </c>
      <c r="C129" s="378">
        <v>43644</v>
      </c>
      <c r="D129" s="368" t="s">
        <v>850</v>
      </c>
      <c r="E129" s="369" t="s">
        <v>917</v>
      </c>
      <c r="F129" s="370">
        <v>76250</v>
      </c>
      <c r="G129" s="371">
        <v>7.13</v>
      </c>
      <c r="H129" s="368">
        <v>9</v>
      </c>
      <c r="I129" s="368" t="s">
        <v>10</v>
      </c>
      <c r="J129" s="379">
        <f>H129</f>
        <v>9</v>
      </c>
      <c r="K129" s="380" t="s">
        <v>918</v>
      </c>
      <c r="L129" s="381" t="s">
        <v>307</v>
      </c>
      <c r="M129" s="381" t="s">
        <v>259</v>
      </c>
      <c r="N129" s="381"/>
      <c r="O129" s="381"/>
      <c r="P129" s="381" t="s">
        <v>61</v>
      </c>
      <c r="Q129" s="381" t="s">
        <v>240</v>
      </c>
      <c r="R129" s="381" t="s">
        <v>302</v>
      </c>
      <c r="S129" s="368"/>
      <c r="T129" s="368" t="s">
        <v>61</v>
      </c>
      <c r="U129" s="368" t="s">
        <v>240</v>
      </c>
      <c r="V129" s="368" t="s">
        <v>302</v>
      </c>
    </row>
    <row r="130" spans="1:22">
      <c r="A130" s="383" t="s">
        <v>301</v>
      </c>
      <c r="B130" s="383"/>
      <c r="C130" s="383"/>
      <c r="D130" s="383"/>
      <c r="E130" s="384"/>
      <c r="F130" s="385"/>
      <c r="G130" s="386">
        <f>SUM(G128:G129)</f>
        <v>11.09</v>
      </c>
      <c r="H130" s="387">
        <f>SUM(H128:H129)</f>
        <v>14</v>
      </c>
      <c r="I130" s="383"/>
      <c r="J130" s="387">
        <f>SUM(J128:J129)</f>
        <v>14</v>
      </c>
      <c r="K130" s="383"/>
      <c r="L130" s="383"/>
      <c r="M130" s="383"/>
      <c r="N130" s="383"/>
      <c r="O130" s="383"/>
      <c r="P130" s="383"/>
      <c r="Q130" s="383"/>
      <c r="R130" s="383"/>
      <c r="S130" s="368"/>
      <c r="T130" s="368"/>
      <c r="U130" s="368"/>
      <c r="V130" s="368"/>
    </row>
    <row r="131" spans="1:22" outlineLevel="1">
      <c r="A131" s="377" t="s">
        <v>189</v>
      </c>
      <c r="B131" s="368" t="s">
        <v>804</v>
      </c>
      <c r="C131" s="378">
        <v>43617</v>
      </c>
      <c r="D131" s="368" t="s">
        <v>865</v>
      </c>
      <c r="E131" s="369" t="s">
        <v>919</v>
      </c>
      <c r="F131" s="370">
        <v>76295</v>
      </c>
      <c r="G131" s="371">
        <v>23</v>
      </c>
      <c r="H131" s="368">
        <v>30</v>
      </c>
      <c r="I131" s="368" t="s">
        <v>10</v>
      </c>
      <c r="J131" s="379">
        <f t="shared" ref="J131:J155" si="6">H131</f>
        <v>30</v>
      </c>
      <c r="K131" s="380" t="s">
        <v>350</v>
      </c>
      <c r="L131" s="381" t="s">
        <v>307</v>
      </c>
      <c r="M131" s="381" t="s">
        <v>259</v>
      </c>
      <c r="N131" s="381"/>
      <c r="O131" s="381" t="s">
        <v>351</v>
      </c>
      <c r="P131" s="381" t="s">
        <v>61</v>
      </c>
      <c r="Q131" s="381" t="s">
        <v>240</v>
      </c>
      <c r="R131" s="381" t="s">
        <v>302</v>
      </c>
      <c r="S131" s="368" t="s">
        <v>351</v>
      </c>
      <c r="T131" s="368" t="s">
        <v>61</v>
      </c>
      <c r="U131" s="368" t="s">
        <v>240</v>
      </c>
      <c r="V131" s="368" t="s">
        <v>302</v>
      </c>
    </row>
    <row r="132" spans="1:22" outlineLevel="1">
      <c r="A132" s="377" t="s">
        <v>189</v>
      </c>
      <c r="B132" s="368" t="s">
        <v>804</v>
      </c>
      <c r="C132" s="378">
        <v>43617</v>
      </c>
      <c r="D132" s="368" t="s">
        <v>865</v>
      </c>
      <c r="E132" s="369" t="s">
        <v>920</v>
      </c>
      <c r="F132" s="370">
        <v>76295</v>
      </c>
      <c r="G132" s="371">
        <v>23</v>
      </c>
      <c r="H132" s="368">
        <v>30</v>
      </c>
      <c r="I132" s="368" t="s">
        <v>10</v>
      </c>
      <c r="J132" s="379">
        <f t="shared" si="6"/>
        <v>30</v>
      </c>
      <c r="K132" s="380" t="s">
        <v>350</v>
      </c>
      <c r="L132" s="381" t="s">
        <v>307</v>
      </c>
      <c r="M132" s="381" t="s">
        <v>259</v>
      </c>
      <c r="N132" s="381"/>
      <c r="O132" s="381" t="s">
        <v>351</v>
      </c>
      <c r="P132" s="381" t="s">
        <v>61</v>
      </c>
      <c r="Q132" s="381" t="s">
        <v>240</v>
      </c>
      <c r="R132" s="381" t="s">
        <v>302</v>
      </c>
      <c r="S132" s="368" t="s">
        <v>351</v>
      </c>
      <c r="T132" s="368" t="s">
        <v>61</v>
      </c>
      <c r="U132" s="368" t="s">
        <v>240</v>
      </c>
      <c r="V132" s="368" t="s">
        <v>302</v>
      </c>
    </row>
    <row r="133" spans="1:22" outlineLevel="1">
      <c r="A133" s="377" t="s">
        <v>189</v>
      </c>
      <c r="B133" s="368" t="s">
        <v>804</v>
      </c>
      <c r="C133" s="378">
        <v>43617</v>
      </c>
      <c r="D133" s="368" t="s">
        <v>865</v>
      </c>
      <c r="E133" s="369" t="s">
        <v>921</v>
      </c>
      <c r="F133" s="370">
        <v>76295</v>
      </c>
      <c r="G133" s="371">
        <v>23</v>
      </c>
      <c r="H133" s="368">
        <v>30</v>
      </c>
      <c r="I133" s="368" t="s">
        <v>10</v>
      </c>
      <c r="J133" s="379">
        <f t="shared" si="6"/>
        <v>30</v>
      </c>
      <c r="K133" s="380" t="s">
        <v>350</v>
      </c>
      <c r="L133" s="381" t="s">
        <v>307</v>
      </c>
      <c r="M133" s="381" t="s">
        <v>259</v>
      </c>
      <c r="N133" s="381"/>
      <c r="O133" s="381" t="s">
        <v>351</v>
      </c>
      <c r="P133" s="381" t="s">
        <v>61</v>
      </c>
      <c r="Q133" s="381" t="s">
        <v>240</v>
      </c>
      <c r="R133" s="381" t="s">
        <v>302</v>
      </c>
      <c r="S133" s="368" t="s">
        <v>351</v>
      </c>
      <c r="T133" s="368" t="s">
        <v>61</v>
      </c>
      <c r="U133" s="368" t="s">
        <v>240</v>
      </c>
      <c r="V133" s="368" t="s">
        <v>302</v>
      </c>
    </row>
    <row r="134" spans="1:22" outlineLevel="1">
      <c r="A134" s="377" t="s">
        <v>189</v>
      </c>
      <c r="B134" s="368" t="s">
        <v>804</v>
      </c>
      <c r="C134" s="378">
        <v>43617</v>
      </c>
      <c r="D134" s="368" t="s">
        <v>865</v>
      </c>
      <c r="E134" s="369" t="s">
        <v>922</v>
      </c>
      <c r="F134" s="370">
        <v>76295</v>
      </c>
      <c r="G134" s="371">
        <v>23</v>
      </c>
      <c r="H134" s="368">
        <v>30</v>
      </c>
      <c r="I134" s="368" t="s">
        <v>10</v>
      </c>
      <c r="J134" s="379">
        <f t="shared" si="6"/>
        <v>30</v>
      </c>
      <c r="K134" s="380" t="s">
        <v>350</v>
      </c>
      <c r="L134" s="381" t="s">
        <v>307</v>
      </c>
      <c r="M134" s="381" t="s">
        <v>259</v>
      </c>
      <c r="N134" s="381"/>
      <c r="O134" s="381" t="s">
        <v>351</v>
      </c>
      <c r="P134" s="381" t="s">
        <v>61</v>
      </c>
      <c r="Q134" s="381" t="s">
        <v>240</v>
      </c>
      <c r="R134" s="381" t="s">
        <v>302</v>
      </c>
      <c r="S134" s="368" t="s">
        <v>351</v>
      </c>
      <c r="T134" s="368" t="s">
        <v>61</v>
      </c>
      <c r="U134" s="368" t="s">
        <v>240</v>
      </c>
      <c r="V134" s="368" t="s">
        <v>302</v>
      </c>
    </row>
    <row r="135" spans="1:22" outlineLevel="1">
      <c r="A135" s="377" t="s">
        <v>189</v>
      </c>
      <c r="B135" s="368" t="s">
        <v>804</v>
      </c>
      <c r="C135" s="378">
        <v>43617</v>
      </c>
      <c r="D135" s="368" t="s">
        <v>865</v>
      </c>
      <c r="E135" s="369" t="s">
        <v>923</v>
      </c>
      <c r="F135" s="370">
        <v>76295</v>
      </c>
      <c r="G135" s="371">
        <v>23</v>
      </c>
      <c r="H135" s="368">
        <v>30</v>
      </c>
      <c r="I135" s="368" t="s">
        <v>10</v>
      </c>
      <c r="J135" s="379">
        <f t="shared" si="6"/>
        <v>30</v>
      </c>
      <c r="K135" s="380" t="s">
        <v>350</v>
      </c>
      <c r="L135" s="381" t="s">
        <v>307</v>
      </c>
      <c r="M135" s="381" t="s">
        <v>259</v>
      </c>
      <c r="N135" s="381"/>
      <c r="O135" s="381" t="s">
        <v>351</v>
      </c>
      <c r="P135" s="381" t="s">
        <v>61</v>
      </c>
      <c r="Q135" s="381" t="s">
        <v>240</v>
      </c>
      <c r="R135" s="381" t="s">
        <v>302</v>
      </c>
      <c r="S135" s="368" t="s">
        <v>351</v>
      </c>
      <c r="T135" s="368" t="s">
        <v>61</v>
      </c>
      <c r="U135" s="368" t="s">
        <v>240</v>
      </c>
      <c r="V135" s="368" t="s">
        <v>302</v>
      </c>
    </row>
    <row r="136" spans="1:22" outlineLevel="1">
      <c r="A136" s="377" t="s">
        <v>189</v>
      </c>
      <c r="B136" s="368" t="s">
        <v>804</v>
      </c>
      <c r="C136" s="378">
        <v>43617</v>
      </c>
      <c r="D136" s="368" t="s">
        <v>865</v>
      </c>
      <c r="E136" s="369" t="s">
        <v>924</v>
      </c>
      <c r="F136" s="370">
        <v>76295</v>
      </c>
      <c r="G136" s="371">
        <v>46</v>
      </c>
      <c r="H136" s="368">
        <v>60</v>
      </c>
      <c r="I136" s="368" t="s">
        <v>10</v>
      </c>
      <c r="J136" s="379">
        <f t="shared" si="6"/>
        <v>60</v>
      </c>
      <c r="K136" s="380" t="s">
        <v>306</v>
      </c>
      <c r="L136" s="381" t="s">
        <v>307</v>
      </c>
      <c r="M136" s="381" t="s">
        <v>259</v>
      </c>
      <c r="N136" s="381"/>
      <c r="O136" s="381" t="s">
        <v>351</v>
      </c>
      <c r="P136" s="381" t="s">
        <v>61</v>
      </c>
      <c r="Q136" s="381" t="s">
        <v>240</v>
      </c>
      <c r="R136" s="381" t="s">
        <v>302</v>
      </c>
      <c r="S136" s="368" t="s">
        <v>351</v>
      </c>
      <c r="T136" s="368" t="s">
        <v>61</v>
      </c>
      <c r="U136" s="368" t="s">
        <v>240</v>
      </c>
      <c r="V136" s="368" t="s">
        <v>302</v>
      </c>
    </row>
    <row r="137" spans="1:22" outlineLevel="1">
      <c r="A137" s="377" t="s">
        <v>189</v>
      </c>
      <c r="B137" s="368" t="s">
        <v>804</v>
      </c>
      <c r="C137" s="378">
        <v>43617</v>
      </c>
      <c r="D137" s="368" t="s">
        <v>865</v>
      </c>
      <c r="E137" s="369" t="s">
        <v>925</v>
      </c>
      <c r="F137" s="370">
        <v>76295</v>
      </c>
      <c r="G137" s="371">
        <v>46</v>
      </c>
      <c r="H137" s="368">
        <v>60</v>
      </c>
      <c r="I137" s="368" t="s">
        <v>10</v>
      </c>
      <c r="J137" s="379">
        <f t="shared" si="6"/>
        <v>60</v>
      </c>
      <c r="K137" s="380" t="s">
        <v>306</v>
      </c>
      <c r="L137" s="381" t="s">
        <v>307</v>
      </c>
      <c r="M137" s="381" t="s">
        <v>259</v>
      </c>
      <c r="N137" s="381"/>
      <c r="O137" s="381" t="s">
        <v>351</v>
      </c>
      <c r="P137" s="381" t="s">
        <v>61</v>
      </c>
      <c r="Q137" s="381" t="s">
        <v>240</v>
      </c>
      <c r="R137" s="381" t="s">
        <v>302</v>
      </c>
      <c r="S137" s="368" t="s">
        <v>351</v>
      </c>
      <c r="T137" s="368" t="s">
        <v>61</v>
      </c>
      <c r="U137" s="368" t="s">
        <v>240</v>
      </c>
      <c r="V137" s="368" t="s">
        <v>302</v>
      </c>
    </row>
    <row r="138" spans="1:22" outlineLevel="1">
      <c r="A138" s="377" t="s">
        <v>189</v>
      </c>
      <c r="B138" s="368" t="s">
        <v>804</v>
      </c>
      <c r="C138" s="378">
        <v>43617</v>
      </c>
      <c r="D138" s="368" t="s">
        <v>865</v>
      </c>
      <c r="E138" s="369" t="s">
        <v>926</v>
      </c>
      <c r="F138" s="370">
        <v>76295</v>
      </c>
      <c r="G138" s="371">
        <v>46</v>
      </c>
      <c r="H138" s="368">
        <v>60</v>
      </c>
      <c r="I138" s="368" t="s">
        <v>10</v>
      </c>
      <c r="J138" s="379">
        <f t="shared" si="6"/>
        <v>60</v>
      </c>
      <c r="K138" s="380" t="s">
        <v>306</v>
      </c>
      <c r="L138" s="381" t="s">
        <v>307</v>
      </c>
      <c r="M138" s="381" t="s">
        <v>259</v>
      </c>
      <c r="N138" s="381"/>
      <c r="O138" s="381" t="s">
        <v>351</v>
      </c>
      <c r="P138" s="381" t="s">
        <v>61</v>
      </c>
      <c r="Q138" s="381" t="s">
        <v>240</v>
      </c>
      <c r="R138" s="381" t="s">
        <v>302</v>
      </c>
      <c r="S138" s="368" t="s">
        <v>351</v>
      </c>
      <c r="T138" s="368" t="s">
        <v>61</v>
      </c>
      <c r="U138" s="368" t="s">
        <v>240</v>
      </c>
      <c r="V138" s="368" t="s">
        <v>302</v>
      </c>
    </row>
    <row r="139" spans="1:22" outlineLevel="1">
      <c r="A139" s="377" t="s">
        <v>189</v>
      </c>
      <c r="B139" s="368" t="s">
        <v>804</v>
      </c>
      <c r="C139" s="378">
        <v>43617</v>
      </c>
      <c r="D139" s="368" t="s">
        <v>865</v>
      </c>
      <c r="E139" s="369" t="s">
        <v>927</v>
      </c>
      <c r="F139" s="370">
        <v>76295</v>
      </c>
      <c r="G139" s="371">
        <v>30.67</v>
      </c>
      <c r="H139" s="368">
        <v>40</v>
      </c>
      <c r="I139" s="368" t="s">
        <v>10</v>
      </c>
      <c r="J139" s="379">
        <f t="shared" si="6"/>
        <v>40</v>
      </c>
      <c r="K139" s="380" t="s">
        <v>306</v>
      </c>
      <c r="L139" s="381" t="s">
        <v>307</v>
      </c>
      <c r="M139" s="381" t="s">
        <v>259</v>
      </c>
      <c r="N139" s="381"/>
      <c r="O139" s="381" t="s">
        <v>351</v>
      </c>
      <c r="P139" s="381" t="s">
        <v>61</v>
      </c>
      <c r="Q139" s="381" t="s">
        <v>240</v>
      </c>
      <c r="R139" s="381" t="s">
        <v>302</v>
      </c>
      <c r="S139" s="368" t="s">
        <v>351</v>
      </c>
      <c r="T139" s="368" t="s">
        <v>61</v>
      </c>
      <c r="U139" s="368" t="s">
        <v>240</v>
      </c>
      <c r="V139" s="368" t="s">
        <v>302</v>
      </c>
    </row>
    <row r="140" spans="1:22" outlineLevel="1">
      <c r="A140" s="377" t="s">
        <v>189</v>
      </c>
      <c r="B140" s="368" t="s">
        <v>804</v>
      </c>
      <c r="C140" s="378">
        <v>43617</v>
      </c>
      <c r="D140" s="368" t="s">
        <v>865</v>
      </c>
      <c r="E140" s="369" t="s">
        <v>928</v>
      </c>
      <c r="F140" s="370">
        <v>76295</v>
      </c>
      <c r="G140" s="371">
        <v>46</v>
      </c>
      <c r="H140" s="368">
        <v>60</v>
      </c>
      <c r="I140" s="368" t="s">
        <v>10</v>
      </c>
      <c r="J140" s="379">
        <f t="shared" si="6"/>
        <v>60</v>
      </c>
      <c r="K140" s="380" t="s">
        <v>306</v>
      </c>
      <c r="L140" s="381" t="s">
        <v>307</v>
      </c>
      <c r="M140" s="381" t="s">
        <v>259</v>
      </c>
      <c r="N140" s="381"/>
      <c r="O140" s="381" t="s">
        <v>351</v>
      </c>
      <c r="P140" s="381" t="s">
        <v>61</v>
      </c>
      <c r="Q140" s="381" t="s">
        <v>240</v>
      </c>
      <c r="R140" s="381" t="s">
        <v>302</v>
      </c>
      <c r="S140" s="368" t="s">
        <v>351</v>
      </c>
      <c r="T140" s="368" t="s">
        <v>61</v>
      </c>
      <c r="U140" s="368" t="s">
        <v>240</v>
      </c>
      <c r="V140" s="368" t="s">
        <v>302</v>
      </c>
    </row>
    <row r="141" spans="1:22" outlineLevel="1">
      <c r="A141" s="377" t="s">
        <v>189</v>
      </c>
      <c r="B141" s="368" t="s">
        <v>804</v>
      </c>
      <c r="C141" s="378">
        <v>43617</v>
      </c>
      <c r="D141" s="368" t="s">
        <v>865</v>
      </c>
      <c r="E141" s="369" t="s">
        <v>929</v>
      </c>
      <c r="F141" s="370">
        <v>76295</v>
      </c>
      <c r="G141" s="371">
        <v>23</v>
      </c>
      <c r="H141" s="368">
        <v>30</v>
      </c>
      <c r="I141" s="368" t="s">
        <v>10</v>
      </c>
      <c r="J141" s="379">
        <f t="shared" si="6"/>
        <v>30</v>
      </c>
      <c r="K141" s="380" t="s">
        <v>306</v>
      </c>
      <c r="L141" s="381" t="s">
        <v>307</v>
      </c>
      <c r="M141" s="381" t="s">
        <v>259</v>
      </c>
      <c r="N141" s="381"/>
      <c r="O141" s="381" t="s">
        <v>351</v>
      </c>
      <c r="P141" s="381" t="s">
        <v>61</v>
      </c>
      <c r="Q141" s="381" t="s">
        <v>240</v>
      </c>
      <c r="R141" s="381" t="s">
        <v>302</v>
      </c>
      <c r="S141" s="368" t="s">
        <v>351</v>
      </c>
      <c r="T141" s="368" t="s">
        <v>61</v>
      </c>
      <c r="U141" s="368" t="s">
        <v>240</v>
      </c>
      <c r="V141" s="368" t="s">
        <v>302</v>
      </c>
    </row>
    <row r="142" spans="1:22" outlineLevel="1">
      <c r="A142" s="377" t="s">
        <v>189</v>
      </c>
      <c r="B142" s="368" t="s">
        <v>804</v>
      </c>
      <c r="C142" s="378">
        <v>43617</v>
      </c>
      <c r="D142" s="368" t="s">
        <v>865</v>
      </c>
      <c r="E142" s="369" t="s">
        <v>930</v>
      </c>
      <c r="F142" s="370">
        <v>76295</v>
      </c>
      <c r="G142" s="371">
        <v>69.010000000000005</v>
      </c>
      <c r="H142" s="368">
        <v>90</v>
      </c>
      <c r="I142" s="368" t="s">
        <v>10</v>
      </c>
      <c r="J142" s="379">
        <f t="shared" si="6"/>
        <v>90</v>
      </c>
      <c r="K142" s="380" t="s">
        <v>306</v>
      </c>
      <c r="L142" s="381" t="s">
        <v>307</v>
      </c>
      <c r="M142" s="381" t="s">
        <v>259</v>
      </c>
      <c r="N142" s="381"/>
      <c r="O142" s="381" t="s">
        <v>351</v>
      </c>
      <c r="P142" s="381" t="s">
        <v>61</v>
      </c>
      <c r="Q142" s="381" t="s">
        <v>240</v>
      </c>
      <c r="R142" s="381" t="s">
        <v>302</v>
      </c>
      <c r="S142" s="368" t="s">
        <v>351</v>
      </c>
      <c r="T142" s="368" t="s">
        <v>61</v>
      </c>
      <c r="U142" s="368" t="s">
        <v>240</v>
      </c>
      <c r="V142" s="368" t="s">
        <v>302</v>
      </c>
    </row>
    <row r="143" spans="1:22" outlineLevel="1">
      <c r="A143" s="377" t="s">
        <v>189</v>
      </c>
      <c r="B143" s="368" t="s">
        <v>804</v>
      </c>
      <c r="C143" s="378">
        <v>43617</v>
      </c>
      <c r="D143" s="368" t="s">
        <v>865</v>
      </c>
      <c r="E143" s="369" t="s">
        <v>931</v>
      </c>
      <c r="F143" s="370">
        <v>76295</v>
      </c>
      <c r="G143" s="371">
        <v>115.01</v>
      </c>
      <c r="H143" s="368">
        <v>150</v>
      </c>
      <c r="I143" s="368" t="s">
        <v>10</v>
      </c>
      <c r="J143" s="379">
        <f t="shared" si="6"/>
        <v>150</v>
      </c>
      <c r="K143" s="380" t="s">
        <v>306</v>
      </c>
      <c r="L143" s="381" t="s">
        <v>307</v>
      </c>
      <c r="M143" s="381" t="s">
        <v>259</v>
      </c>
      <c r="N143" s="381"/>
      <c r="O143" s="381" t="s">
        <v>351</v>
      </c>
      <c r="P143" s="381" t="s">
        <v>61</v>
      </c>
      <c r="Q143" s="381" t="s">
        <v>240</v>
      </c>
      <c r="R143" s="381" t="s">
        <v>302</v>
      </c>
      <c r="S143" s="368" t="s">
        <v>351</v>
      </c>
      <c r="T143" s="368" t="s">
        <v>61</v>
      </c>
      <c r="U143" s="368" t="s">
        <v>240</v>
      </c>
      <c r="V143" s="368" t="s">
        <v>302</v>
      </c>
    </row>
    <row r="144" spans="1:22" outlineLevel="1">
      <c r="A144" s="377" t="s">
        <v>189</v>
      </c>
      <c r="B144" s="368" t="s">
        <v>804</v>
      </c>
      <c r="C144" s="378">
        <v>43617</v>
      </c>
      <c r="D144" s="368" t="s">
        <v>865</v>
      </c>
      <c r="E144" s="369" t="s">
        <v>932</v>
      </c>
      <c r="F144" s="370">
        <v>76295</v>
      </c>
      <c r="G144" s="371">
        <v>69.010000000000005</v>
      </c>
      <c r="H144" s="368">
        <v>90</v>
      </c>
      <c r="I144" s="368" t="s">
        <v>10</v>
      </c>
      <c r="J144" s="379">
        <f t="shared" si="6"/>
        <v>90</v>
      </c>
      <c r="K144" s="380" t="s">
        <v>306</v>
      </c>
      <c r="L144" s="381" t="s">
        <v>307</v>
      </c>
      <c r="M144" s="381" t="s">
        <v>259</v>
      </c>
      <c r="N144" s="381"/>
      <c r="O144" s="381" t="s">
        <v>351</v>
      </c>
      <c r="P144" s="381" t="s">
        <v>61</v>
      </c>
      <c r="Q144" s="381" t="s">
        <v>240</v>
      </c>
      <c r="R144" s="381" t="s">
        <v>302</v>
      </c>
      <c r="S144" s="368" t="s">
        <v>351</v>
      </c>
      <c r="T144" s="368" t="s">
        <v>61</v>
      </c>
      <c r="U144" s="368" t="s">
        <v>240</v>
      </c>
      <c r="V144" s="368" t="s">
        <v>302</v>
      </c>
    </row>
    <row r="145" spans="1:22" outlineLevel="1">
      <c r="A145" s="377" t="s">
        <v>189</v>
      </c>
      <c r="B145" s="368" t="s">
        <v>804</v>
      </c>
      <c r="C145" s="378">
        <v>43617</v>
      </c>
      <c r="D145" s="368" t="s">
        <v>865</v>
      </c>
      <c r="E145" s="369" t="s">
        <v>933</v>
      </c>
      <c r="F145" s="370">
        <v>76295</v>
      </c>
      <c r="G145" s="371">
        <v>69.010000000000005</v>
      </c>
      <c r="H145" s="368">
        <v>90</v>
      </c>
      <c r="I145" s="368" t="s">
        <v>10</v>
      </c>
      <c r="J145" s="379">
        <f t="shared" si="6"/>
        <v>90</v>
      </c>
      <c r="K145" s="380" t="s">
        <v>306</v>
      </c>
      <c r="L145" s="381" t="s">
        <v>307</v>
      </c>
      <c r="M145" s="381" t="s">
        <v>259</v>
      </c>
      <c r="N145" s="381"/>
      <c r="O145" s="381" t="s">
        <v>351</v>
      </c>
      <c r="P145" s="381" t="s">
        <v>61</v>
      </c>
      <c r="Q145" s="381" t="s">
        <v>240</v>
      </c>
      <c r="R145" s="381" t="s">
        <v>302</v>
      </c>
      <c r="S145" s="368" t="s">
        <v>351</v>
      </c>
      <c r="T145" s="368" t="s">
        <v>61</v>
      </c>
      <c r="U145" s="368" t="s">
        <v>240</v>
      </c>
      <c r="V145" s="368" t="s">
        <v>302</v>
      </c>
    </row>
    <row r="146" spans="1:22" outlineLevel="1">
      <c r="A146" s="377" t="s">
        <v>189</v>
      </c>
      <c r="B146" s="368" t="s">
        <v>804</v>
      </c>
      <c r="C146" s="378">
        <v>43617</v>
      </c>
      <c r="D146" s="368" t="s">
        <v>865</v>
      </c>
      <c r="E146" s="369" t="s">
        <v>934</v>
      </c>
      <c r="F146" s="370">
        <v>76295</v>
      </c>
      <c r="G146" s="371">
        <v>69.010000000000005</v>
      </c>
      <c r="H146" s="368">
        <v>90</v>
      </c>
      <c r="I146" s="368" t="s">
        <v>10</v>
      </c>
      <c r="J146" s="379">
        <f t="shared" si="6"/>
        <v>90</v>
      </c>
      <c r="K146" s="380" t="s">
        <v>306</v>
      </c>
      <c r="L146" s="381" t="s">
        <v>307</v>
      </c>
      <c r="M146" s="381" t="s">
        <v>259</v>
      </c>
      <c r="N146" s="381"/>
      <c r="O146" s="381" t="s">
        <v>351</v>
      </c>
      <c r="P146" s="381" t="s">
        <v>61</v>
      </c>
      <c r="Q146" s="381" t="s">
        <v>240</v>
      </c>
      <c r="R146" s="381" t="s">
        <v>302</v>
      </c>
      <c r="S146" s="368" t="s">
        <v>351</v>
      </c>
      <c r="T146" s="368" t="s">
        <v>61</v>
      </c>
      <c r="U146" s="368" t="s">
        <v>240</v>
      </c>
      <c r="V146" s="368" t="s">
        <v>302</v>
      </c>
    </row>
    <row r="147" spans="1:22" outlineLevel="1">
      <c r="A147" s="377" t="s">
        <v>189</v>
      </c>
      <c r="B147" s="368" t="s">
        <v>804</v>
      </c>
      <c r="C147" s="378">
        <v>43617</v>
      </c>
      <c r="D147" s="368" t="s">
        <v>865</v>
      </c>
      <c r="E147" s="369" t="s">
        <v>935</v>
      </c>
      <c r="F147" s="370">
        <v>76295</v>
      </c>
      <c r="G147" s="371">
        <v>575.04</v>
      </c>
      <c r="H147" s="368">
        <v>750</v>
      </c>
      <c r="I147" s="368" t="s">
        <v>10</v>
      </c>
      <c r="J147" s="379">
        <f t="shared" si="6"/>
        <v>750</v>
      </c>
      <c r="K147" s="380" t="s">
        <v>306</v>
      </c>
      <c r="L147" s="381" t="s">
        <v>307</v>
      </c>
      <c r="M147" s="381" t="s">
        <v>259</v>
      </c>
      <c r="N147" s="381"/>
      <c r="O147" s="381" t="s">
        <v>351</v>
      </c>
      <c r="P147" s="381" t="s">
        <v>61</v>
      </c>
      <c r="Q147" s="381" t="s">
        <v>240</v>
      </c>
      <c r="R147" s="381" t="s">
        <v>302</v>
      </c>
      <c r="S147" s="368" t="s">
        <v>351</v>
      </c>
      <c r="T147" s="368" t="s">
        <v>61</v>
      </c>
      <c r="U147" s="368" t="s">
        <v>240</v>
      </c>
      <c r="V147" s="368" t="s">
        <v>302</v>
      </c>
    </row>
    <row r="148" spans="1:22" outlineLevel="1">
      <c r="A148" s="377" t="s">
        <v>189</v>
      </c>
      <c r="B148" s="368" t="s">
        <v>804</v>
      </c>
      <c r="C148" s="378">
        <v>43617</v>
      </c>
      <c r="D148" s="368" t="s">
        <v>865</v>
      </c>
      <c r="E148" s="369" t="s">
        <v>936</v>
      </c>
      <c r="F148" s="370">
        <v>76295</v>
      </c>
      <c r="G148" s="371">
        <v>575.04</v>
      </c>
      <c r="H148" s="368">
        <v>750</v>
      </c>
      <c r="I148" s="368" t="s">
        <v>10</v>
      </c>
      <c r="J148" s="379">
        <f t="shared" si="6"/>
        <v>750</v>
      </c>
      <c r="K148" s="380" t="s">
        <v>306</v>
      </c>
      <c r="L148" s="381" t="s">
        <v>307</v>
      </c>
      <c r="M148" s="381" t="s">
        <v>259</v>
      </c>
      <c r="N148" s="381"/>
      <c r="O148" s="381" t="s">
        <v>351</v>
      </c>
      <c r="P148" s="381" t="s">
        <v>61</v>
      </c>
      <c r="Q148" s="381" t="s">
        <v>240</v>
      </c>
      <c r="R148" s="381" t="s">
        <v>302</v>
      </c>
      <c r="S148" s="368" t="s">
        <v>351</v>
      </c>
      <c r="T148" s="368" t="s">
        <v>61</v>
      </c>
      <c r="U148" s="368" t="s">
        <v>240</v>
      </c>
      <c r="V148" s="368" t="s">
        <v>302</v>
      </c>
    </row>
    <row r="149" spans="1:22" outlineLevel="1">
      <c r="A149" s="377" t="s">
        <v>189</v>
      </c>
      <c r="B149" s="368" t="s">
        <v>804</v>
      </c>
      <c r="C149" s="378">
        <v>43617</v>
      </c>
      <c r="D149" s="368" t="s">
        <v>865</v>
      </c>
      <c r="E149" s="369" t="s">
        <v>937</v>
      </c>
      <c r="F149" s="370">
        <v>76295</v>
      </c>
      <c r="G149" s="371">
        <v>575.04</v>
      </c>
      <c r="H149" s="368">
        <v>750</v>
      </c>
      <c r="I149" s="368" t="s">
        <v>10</v>
      </c>
      <c r="J149" s="379">
        <f t="shared" si="6"/>
        <v>750</v>
      </c>
      <c r="K149" s="380" t="s">
        <v>306</v>
      </c>
      <c r="L149" s="381" t="s">
        <v>307</v>
      </c>
      <c r="M149" s="381" t="s">
        <v>259</v>
      </c>
      <c r="N149" s="381"/>
      <c r="O149" s="381" t="s">
        <v>351</v>
      </c>
      <c r="P149" s="381" t="s">
        <v>61</v>
      </c>
      <c r="Q149" s="381" t="s">
        <v>240</v>
      </c>
      <c r="R149" s="381" t="s">
        <v>302</v>
      </c>
      <c r="S149" s="368" t="s">
        <v>351</v>
      </c>
      <c r="T149" s="368" t="s">
        <v>61</v>
      </c>
      <c r="U149" s="368" t="s">
        <v>240</v>
      </c>
      <c r="V149" s="368" t="s">
        <v>302</v>
      </c>
    </row>
    <row r="150" spans="1:22" outlineLevel="1">
      <c r="A150" s="377" t="s">
        <v>189</v>
      </c>
      <c r="B150" s="368" t="s">
        <v>804</v>
      </c>
      <c r="C150" s="378">
        <v>43617</v>
      </c>
      <c r="D150" s="368" t="s">
        <v>865</v>
      </c>
      <c r="E150" s="369" t="s">
        <v>938</v>
      </c>
      <c r="F150" s="370">
        <v>76295</v>
      </c>
      <c r="G150" s="371">
        <v>575.04</v>
      </c>
      <c r="H150" s="368">
        <v>750</v>
      </c>
      <c r="I150" s="368" t="s">
        <v>10</v>
      </c>
      <c r="J150" s="379">
        <f t="shared" si="6"/>
        <v>750</v>
      </c>
      <c r="K150" s="380" t="s">
        <v>306</v>
      </c>
      <c r="L150" s="381" t="s">
        <v>307</v>
      </c>
      <c r="M150" s="381" t="s">
        <v>259</v>
      </c>
      <c r="N150" s="381"/>
      <c r="O150" s="381" t="s">
        <v>351</v>
      </c>
      <c r="P150" s="381" t="s">
        <v>61</v>
      </c>
      <c r="Q150" s="381" t="s">
        <v>240</v>
      </c>
      <c r="R150" s="381" t="s">
        <v>302</v>
      </c>
      <c r="S150" s="368" t="s">
        <v>351</v>
      </c>
      <c r="T150" s="368" t="s">
        <v>61</v>
      </c>
      <c r="U150" s="368" t="s">
        <v>240</v>
      </c>
      <c r="V150" s="368" t="s">
        <v>302</v>
      </c>
    </row>
    <row r="151" spans="1:22" outlineLevel="1">
      <c r="A151" s="377" t="s">
        <v>189</v>
      </c>
      <c r="B151" s="368" t="s">
        <v>804</v>
      </c>
      <c r="C151" s="378">
        <v>43617</v>
      </c>
      <c r="D151" s="368" t="s">
        <v>865</v>
      </c>
      <c r="E151" s="369" t="s">
        <v>939</v>
      </c>
      <c r="F151" s="370">
        <v>76295</v>
      </c>
      <c r="G151" s="371">
        <v>575.04</v>
      </c>
      <c r="H151" s="368">
        <v>750</v>
      </c>
      <c r="I151" s="368" t="s">
        <v>10</v>
      </c>
      <c r="J151" s="379">
        <f t="shared" si="6"/>
        <v>750</v>
      </c>
      <c r="K151" s="380" t="s">
        <v>306</v>
      </c>
      <c r="L151" s="381" t="s">
        <v>307</v>
      </c>
      <c r="M151" s="381" t="s">
        <v>259</v>
      </c>
      <c r="N151" s="381"/>
      <c r="O151" s="381" t="s">
        <v>351</v>
      </c>
      <c r="P151" s="381" t="s">
        <v>61</v>
      </c>
      <c r="Q151" s="381" t="s">
        <v>240</v>
      </c>
      <c r="R151" s="381" t="s">
        <v>302</v>
      </c>
      <c r="S151" s="368" t="s">
        <v>351</v>
      </c>
      <c r="T151" s="368" t="s">
        <v>61</v>
      </c>
      <c r="U151" s="368" t="s">
        <v>240</v>
      </c>
      <c r="V151" s="368" t="s">
        <v>302</v>
      </c>
    </row>
    <row r="152" spans="1:22" outlineLevel="1">
      <c r="A152" s="377" t="s">
        <v>189</v>
      </c>
      <c r="B152" s="368" t="s">
        <v>804</v>
      </c>
      <c r="C152" s="378">
        <v>43617</v>
      </c>
      <c r="D152" s="368" t="s">
        <v>865</v>
      </c>
      <c r="E152" s="369" t="s">
        <v>940</v>
      </c>
      <c r="F152" s="370">
        <v>76295</v>
      </c>
      <c r="G152" s="371">
        <v>1840.14</v>
      </c>
      <c r="H152" s="368">
        <v>2400</v>
      </c>
      <c r="I152" s="368" t="s">
        <v>10</v>
      </c>
      <c r="J152" s="379">
        <f t="shared" si="6"/>
        <v>2400</v>
      </c>
      <c r="K152" s="380" t="s">
        <v>306</v>
      </c>
      <c r="L152" s="381" t="s">
        <v>307</v>
      </c>
      <c r="M152" s="381" t="s">
        <v>259</v>
      </c>
      <c r="N152" s="381"/>
      <c r="O152" s="381" t="s">
        <v>351</v>
      </c>
      <c r="P152" s="381" t="s">
        <v>61</v>
      </c>
      <c r="Q152" s="381" t="s">
        <v>240</v>
      </c>
      <c r="R152" s="381" t="s">
        <v>302</v>
      </c>
      <c r="S152" s="368" t="s">
        <v>351</v>
      </c>
      <c r="T152" s="368" t="s">
        <v>61</v>
      </c>
      <c r="U152" s="368" t="s">
        <v>240</v>
      </c>
      <c r="V152" s="368" t="s">
        <v>302</v>
      </c>
    </row>
    <row r="153" spans="1:22" outlineLevel="1">
      <c r="A153" s="377" t="s">
        <v>189</v>
      </c>
      <c r="B153" s="368" t="s">
        <v>804</v>
      </c>
      <c r="C153" s="378">
        <v>43617</v>
      </c>
      <c r="D153" s="368" t="s">
        <v>865</v>
      </c>
      <c r="E153" s="369" t="s">
        <v>941</v>
      </c>
      <c r="F153" s="370">
        <v>76295</v>
      </c>
      <c r="G153" s="371">
        <v>46</v>
      </c>
      <c r="H153" s="368">
        <v>60</v>
      </c>
      <c r="I153" s="368" t="s">
        <v>10</v>
      </c>
      <c r="J153" s="379">
        <f t="shared" si="6"/>
        <v>60</v>
      </c>
      <c r="K153" s="380" t="s">
        <v>306</v>
      </c>
      <c r="L153" s="381" t="s">
        <v>307</v>
      </c>
      <c r="M153" s="381" t="s">
        <v>259</v>
      </c>
      <c r="N153" s="381"/>
      <c r="O153" s="381" t="s">
        <v>351</v>
      </c>
      <c r="P153" s="381" t="s">
        <v>61</v>
      </c>
      <c r="Q153" s="381" t="s">
        <v>240</v>
      </c>
      <c r="R153" s="381" t="s">
        <v>302</v>
      </c>
      <c r="S153" s="368" t="s">
        <v>351</v>
      </c>
      <c r="T153" s="368" t="s">
        <v>61</v>
      </c>
      <c r="U153" s="368" t="s">
        <v>240</v>
      </c>
      <c r="V153" s="368" t="s">
        <v>302</v>
      </c>
    </row>
    <row r="154" spans="1:22" outlineLevel="1">
      <c r="A154" s="377" t="s">
        <v>189</v>
      </c>
      <c r="B154" s="368" t="s">
        <v>804</v>
      </c>
      <c r="C154" s="378">
        <v>43617</v>
      </c>
      <c r="D154" s="368" t="s">
        <v>865</v>
      </c>
      <c r="E154" s="369" t="s">
        <v>942</v>
      </c>
      <c r="F154" s="370">
        <v>76295</v>
      </c>
      <c r="G154" s="371">
        <v>46</v>
      </c>
      <c r="H154" s="368">
        <v>60</v>
      </c>
      <c r="I154" s="368" t="s">
        <v>10</v>
      </c>
      <c r="J154" s="379">
        <f t="shared" si="6"/>
        <v>60</v>
      </c>
      <c r="K154" s="380" t="s">
        <v>306</v>
      </c>
      <c r="L154" s="381" t="s">
        <v>307</v>
      </c>
      <c r="M154" s="381" t="s">
        <v>259</v>
      </c>
      <c r="N154" s="381"/>
      <c r="O154" s="381" t="s">
        <v>351</v>
      </c>
      <c r="P154" s="381" t="s">
        <v>61</v>
      </c>
      <c r="Q154" s="381" t="s">
        <v>240</v>
      </c>
      <c r="R154" s="381" t="s">
        <v>302</v>
      </c>
      <c r="S154" s="368" t="s">
        <v>351</v>
      </c>
      <c r="T154" s="368" t="s">
        <v>61</v>
      </c>
      <c r="U154" s="368" t="s">
        <v>240</v>
      </c>
      <c r="V154" s="368" t="s">
        <v>302</v>
      </c>
    </row>
    <row r="155" spans="1:22" outlineLevel="1">
      <c r="A155" s="377" t="s">
        <v>189</v>
      </c>
      <c r="B155" s="368" t="s">
        <v>804</v>
      </c>
      <c r="C155" s="378">
        <v>43617</v>
      </c>
      <c r="D155" s="368" t="s">
        <v>865</v>
      </c>
      <c r="E155" s="369" t="s">
        <v>943</v>
      </c>
      <c r="F155" s="370">
        <v>76295</v>
      </c>
      <c r="G155" s="371">
        <v>30.67</v>
      </c>
      <c r="H155" s="368">
        <v>40</v>
      </c>
      <c r="I155" s="368" t="s">
        <v>10</v>
      </c>
      <c r="J155" s="379">
        <f t="shared" si="6"/>
        <v>40</v>
      </c>
      <c r="K155" s="380" t="s">
        <v>306</v>
      </c>
      <c r="L155" s="381" t="s">
        <v>307</v>
      </c>
      <c r="M155" s="381" t="s">
        <v>259</v>
      </c>
      <c r="N155" s="381"/>
      <c r="O155" s="381" t="s">
        <v>351</v>
      </c>
      <c r="P155" s="381" t="s">
        <v>61</v>
      </c>
      <c r="Q155" s="381" t="s">
        <v>240</v>
      </c>
      <c r="R155" s="381" t="s">
        <v>302</v>
      </c>
      <c r="S155" s="368" t="s">
        <v>351</v>
      </c>
      <c r="T155" s="368" t="s">
        <v>61</v>
      </c>
      <c r="U155" s="368" t="s">
        <v>240</v>
      </c>
      <c r="V155" s="368" t="s">
        <v>302</v>
      </c>
    </row>
    <row r="156" spans="1:22">
      <c r="A156" s="383" t="s">
        <v>301</v>
      </c>
      <c r="B156" s="383"/>
      <c r="C156" s="383"/>
      <c r="D156" s="383"/>
      <c r="E156" s="384"/>
      <c r="F156" s="385"/>
      <c r="G156" s="386">
        <f>SUM(G131:G155)</f>
        <v>5581.7300000000005</v>
      </c>
      <c r="H156" s="387">
        <f>SUM(H131:H155)</f>
        <v>7280</v>
      </c>
      <c r="I156" s="383"/>
      <c r="J156" s="387">
        <f>SUM(J131:J155)</f>
        <v>7280</v>
      </c>
      <c r="K156" s="383"/>
      <c r="L156" s="383"/>
      <c r="M156" s="383"/>
      <c r="N156" s="383"/>
      <c r="O156" s="383"/>
      <c r="P156" s="383"/>
      <c r="Q156" s="383"/>
      <c r="R156" s="383"/>
      <c r="S156" s="368"/>
      <c r="T156" s="368"/>
      <c r="U156" s="368"/>
      <c r="V156" s="368"/>
    </row>
    <row r="157" spans="1:22" outlineLevel="1">
      <c r="A157" s="377" t="s">
        <v>190</v>
      </c>
      <c r="B157" s="368" t="s">
        <v>804</v>
      </c>
      <c r="C157" s="378">
        <v>43617</v>
      </c>
      <c r="D157" s="368" t="s">
        <v>865</v>
      </c>
      <c r="E157" s="369" t="s">
        <v>944</v>
      </c>
      <c r="F157" s="370">
        <v>76295</v>
      </c>
      <c r="G157" s="371">
        <v>200.73</v>
      </c>
      <c r="H157" s="368">
        <v>261.8</v>
      </c>
      <c r="I157" s="368" t="s">
        <v>10</v>
      </c>
      <c r="J157" s="379">
        <f>H157</f>
        <v>261.8</v>
      </c>
      <c r="K157" s="380" t="s">
        <v>306</v>
      </c>
      <c r="L157" s="381" t="s">
        <v>307</v>
      </c>
      <c r="M157" s="381" t="s">
        <v>259</v>
      </c>
      <c r="N157" s="381"/>
      <c r="O157" s="381" t="s">
        <v>351</v>
      </c>
      <c r="P157" s="381" t="s">
        <v>61</v>
      </c>
      <c r="Q157" s="381" t="s">
        <v>240</v>
      </c>
      <c r="R157" s="381" t="s">
        <v>302</v>
      </c>
      <c r="S157" s="368" t="s">
        <v>351</v>
      </c>
      <c r="T157" s="368" t="s">
        <v>61</v>
      </c>
      <c r="U157" s="368" t="s">
        <v>240</v>
      </c>
      <c r="V157" s="368" t="s">
        <v>302</v>
      </c>
    </row>
    <row r="158" spans="1:22">
      <c r="A158" s="383" t="s">
        <v>301</v>
      </c>
      <c r="B158" s="383"/>
      <c r="C158" s="383"/>
      <c r="D158" s="383"/>
      <c r="E158" s="384"/>
      <c r="F158" s="385"/>
      <c r="G158" s="386">
        <f>SUM(G157:G157)</f>
        <v>200.73</v>
      </c>
      <c r="H158" s="387">
        <f>SUM(H157:H157)</f>
        <v>261.8</v>
      </c>
      <c r="I158" s="383"/>
      <c r="J158" s="387">
        <f>SUM(J157:J157)</f>
        <v>261.8</v>
      </c>
      <c r="K158" s="383"/>
      <c r="L158" s="383"/>
      <c r="M158" s="383"/>
      <c r="N158" s="383"/>
      <c r="O158" s="383"/>
      <c r="P158" s="383"/>
      <c r="Q158" s="383"/>
      <c r="R158" s="383"/>
      <c r="S158" s="368"/>
      <c r="T158" s="368"/>
      <c r="U158" s="368"/>
      <c r="V158" s="368"/>
    </row>
    <row r="159" spans="1:22" outlineLevel="1">
      <c r="A159" s="377" t="s">
        <v>191</v>
      </c>
      <c r="B159" s="368" t="s">
        <v>904</v>
      </c>
      <c r="C159" s="378">
        <v>43610</v>
      </c>
      <c r="D159" s="368" t="s">
        <v>945</v>
      </c>
      <c r="E159" s="369" t="s">
        <v>946</v>
      </c>
      <c r="F159" s="370">
        <v>75988</v>
      </c>
      <c r="G159" s="371">
        <v>631.80999999999995</v>
      </c>
      <c r="H159" s="368">
        <v>823.21</v>
      </c>
      <c r="I159" s="368" t="s">
        <v>10</v>
      </c>
      <c r="J159" s="379">
        <f t="shared" ref="J159:J166" si="7">H159</f>
        <v>823.21</v>
      </c>
      <c r="K159" s="380" t="s">
        <v>387</v>
      </c>
      <c r="L159" s="381" t="s">
        <v>307</v>
      </c>
      <c r="M159" s="381" t="s">
        <v>259</v>
      </c>
      <c r="N159" s="381" t="s">
        <v>947</v>
      </c>
      <c r="O159" s="381"/>
      <c r="P159" s="381" t="s">
        <v>61</v>
      </c>
      <c r="Q159" s="381" t="s">
        <v>240</v>
      </c>
      <c r="R159" s="381" t="s">
        <v>302</v>
      </c>
      <c r="S159" s="368"/>
      <c r="T159" s="368" t="s">
        <v>61</v>
      </c>
      <c r="U159" s="368" t="s">
        <v>240</v>
      </c>
      <c r="V159" s="368" t="s">
        <v>302</v>
      </c>
    </row>
    <row r="160" spans="1:22" outlineLevel="1">
      <c r="A160" s="377" t="s">
        <v>191</v>
      </c>
      <c r="B160" s="368" t="s">
        <v>904</v>
      </c>
      <c r="C160" s="378">
        <v>43610</v>
      </c>
      <c r="D160" s="368" t="s">
        <v>948</v>
      </c>
      <c r="E160" s="369" t="s">
        <v>949</v>
      </c>
      <c r="F160" s="370">
        <v>75988</v>
      </c>
      <c r="G160" s="371">
        <v>86.33</v>
      </c>
      <c r="H160" s="368">
        <v>112.48</v>
      </c>
      <c r="I160" s="368" t="s">
        <v>10</v>
      </c>
      <c r="J160" s="379">
        <f t="shared" si="7"/>
        <v>112.48</v>
      </c>
      <c r="K160" s="380" t="s">
        <v>391</v>
      </c>
      <c r="L160" s="381" t="s">
        <v>307</v>
      </c>
      <c r="M160" s="381" t="s">
        <v>259</v>
      </c>
      <c r="N160" s="381" t="s">
        <v>947</v>
      </c>
      <c r="O160" s="381"/>
      <c r="P160" s="381" t="s">
        <v>61</v>
      </c>
      <c r="Q160" s="381" t="s">
        <v>240</v>
      </c>
      <c r="R160" s="381" t="s">
        <v>302</v>
      </c>
      <c r="S160" s="368"/>
      <c r="T160" s="368" t="s">
        <v>61</v>
      </c>
      <c r="U160" s="368" t="s">
        <v>240</v>
      </c>
      <c r="V160" s="368" t="s">
        <v>302</v>
      </c>
    </row>
    <row r="161" spans="1:22" outlineLevel="1">
      <c r="A161" s="377" t="s">
        <v>191</v>
      </c>
      <c r="B161" s="368" t="s">
        <v>904</v>
      </c>
      <c r="C161" s="378">
        <v>43610</v>
      </c>
      <c r="D161" s="368" t="s">
        <v>950</v>
      </c>
      <c r="E161" s="369" t="s">
        <v>951</v>
      </c>
      <c r="F161" s="370">
        <v>75988</v>
      </c>
      <c r="G161" s="371">
        <v>14.39</v>
      </c>
      <c r="H161" s="368">
        <v>18.75</v>
      </c>
      <c r="I161" s="368" t="s">
        <v>10</v>
      </c>
      <c r="J161" s="379">
        <f t="shared" si="7"/>
        <v>18.75</v>
      </c>
      <c r="K161" s="380" t="s">
        <v>394</v>
      </c>
      <c r="L161" s="381" t="s">
        <v>307</v>
      </c>
      <c r="M161" s="381" t="s">
        <v>259</v>
      </c>
      <c r="N161" s="381" t="s">
        <v>947</v>
      </c>
      <c r="O161" s="381"/>
      <c r="P161" s="381" t="s">
        <v>61</v>
      </c>
      <c r="Q161" s="381" t="s">
        <v>240</v>
      </c>
      <c r="R161" s="381" t="s">
        <v>302</v>
      </c>
      <c r="S161" s="368"/>
      <c r="T161" s="368" t="s">
        <v>61</v>
      </c>
      <c r="U161" s="368" t="s">
        <v>240</v>
      </c>
      <c r="V161" s="368" t="s">
        <v>302</v>
      </c>
    </row>
    <row r="162" spans="1:22" outlineLevel="1">
      <c r="A162" s="377" t="s">
        <v>191</v>
      </c>
      <c r="B162" s="368" t="s">
        <v>904</v>
      </c>
      <c r="C162" s="378">
        <v>43616</v>
      </c>
      <c r="D162" s="368" t="s">
        <v>911</v>
      </c>
      <c r="E162" s="369" t="s">
        <v>952</v>
      </c>
      <c r="F162" s="370">
        <v>75988</v>
      </c>
      <c r="G162" s="371">
        <v>0.96</v>
      </c>
      <c r="H162" s="368">
        <v>1.25</v>
      </c>
      <c r="I162" s="368" t="s">
        <v>10</v>
      </c>
      <c r="J162" s="379">
        <f t="shared" si="7"/>
        <v>1.25</v>
      </c>
      <c r="K162" s="380" t="s">
        <v>394</v>
      </c>
      <c r="L162" s="381" t="s">
        <v>307</v>
      </c>
      <c r="M162" s="381" t="s">
        <v>259</v>
      </c>
      <c r="N162" s="381" t="s">
        <v>947</v>
      </c>
      <c r="O162" s="381"/>
      <c r="P162" s="381" t="s">
        <v>61</v>
      </c>
      <c r="Q162" s="381" t="s">
        <v>240</v>
      </c>
      <c r="R162" s="381" t="s">
        <v>302</v>
      </c>
      <c r="S162" s="368"/>
      <c r="T162" s="368" t="s">
        <v>61</v>
      </c>
      <c r="U162" s="368" t="s">
        <v>240</v>
      </c>
      <c r="V162" s="368" t="s">
        <v>302</v>
      </c>
    </row>
    <row r="163" spans="1:22" outlineLevel="1">
      <c r="A163" s="377" t="s">
        <v>191</v>
      </c>
      <c r="B163" s="368" t="s">
        <v>804</v>
      </c>
      <c r="C163" s="378">
        <v>43644</v>
      </c>
      <c r="D163" s="368" t="s">
        <v>953</v>
      </c>
      <c r="E163" s="369" t="s">
        <v>954</v>
      </c>
      <c r="F163" s="370">
        <v>76250</v>
      </c>
      <c r="G163" s="371">
        <v>656.46</v>
      </c>
      <c r="H163" s="368">
        <v>828.61</v>
      </c>
      <c r="I163" s="368" t="s">
        <v>10</v>
      </c>
      <c r="J163" s="379">
        <f t="shared" si="7"/>
        <v>828.61</v>
      </c>
      <c r="K163" s="380" t="s">
        <v>387</v>
      </c>
      <c r="L163" s="381" t="s">
        <v>307</v>
      </c>
      <c r="M163" s="381" t="s">
        <v>259</v>
      </c>
      <c r="N163" s="381" t="s">
        <v>947</v>
      </c>
      <c r="O163" s="381"/>
      <c r="P163" s="381" t="s">
        <v>61</v>
      </c>
      <c r="Q163" s="381" t="s">
        <v>240</v>
      </c>
      <c r="R163" s="381" t="s">
        <v>302</v>
      </c>
      <c r="S163" s="368"/>
      <c r="T163" s="368" t="s">
        <v>61</v>
      </c>
      <c r="U163" s="368" t="s">
        <v>240</v>
      </c>
      <c r="V163" s="368" t="s">
        <v>302</v>
      </c>
    </row>
    <row r="164" spans="1:22" outlineLevel="1">
      <c r="A164" s="377" t="s">
        <v>191</v>
      </c>
      <c r="B164" s="368" t="s">
        <v>804</v>
      </c>
      <c r="C164" s="378">
        <v>43644</v>
      </c>
      <c r="D164" s="368" t="s">
        <v>955</v>
      </c>
      <c r="E164" s="369" t="s">
        <v>956</v>
      </c>
      <c r="F164" s="370">
        <v>76250</v>
      </c>
      <c r="G164" s="371">
        <v>89.11</v>
      </c>
      <c r="H164" s="368">
        <v>112.48</v>
      </c>
      <c r="I164" s="368" t="s">
        <v>10</v>
      </c>
      <c r="J164" s="379">
        <f t="shared" si="7"/>
        <v>112.48</v>
      </c>
      <c r="K164" s="380" t="s">
        <v>391</v>
      </c>
      <c r="L164" s="381" t="s">
        <v>307</v>
      </c>
      <c r="M164" s="381" t="s">
        <v>259</v>
      </c>
      <c r="N164" s="381" t="s">
        <v>947</v>
      </c>
      <c r="O164" s="381"/>
      <c r="P164" s="381" t="s">
        <v>61</v>
      </c>
      <c r="Q164" s="381" t="s">
        <v>240</v>
      </c>
      <c r="R164" s="381" t="s">
        <v>302</v>
      </c>
      <c r="S164" s="368"/>
      <c r="T164" s="368" t="s">
        <v>61</v>
      </c>
      <c r="U164" s="368" t="s">
        <v>240</v>
      </c>
      <c r="V164" s="368" t="s">
        <v>302</v>
      </c>
    </row>
    <row r="165" spans="1:22" outlineLevel="1">
      <c r="A165" s="377" t="s">
        <v>191</v>
      </c>
      <c r="B165" s="368" t="s">
        <v>804</v>
      </c>
      <c r="C165" s="378">
        <v>43644</v>
      </c>
      <c r="D165" s="368" t="s">
        <v>957</v>
      </c>
      <c r="E165" s="369" t="s">
        <v>958</v>
      </c>
      <c r="F165" s="370">
        <v>76250</v>
      </c>
      <c r="G165" s="371">
        <v>14.85</v>
      </c>
      <c r="H165" s="368">
        <v>18.75</v>
      </c>
      <c r="I165" s="368" t="s">
        <v>10</v>
      </c>
      <c r="J165" s="379">
        <f t="shared" si="7"/>
        <v>18.75</v>
      </c>
      <c r="K165" s="380" t="s">
        <v>394</v>
      </c>
      <c r="L165" s="381" t="s">
        <v>307</v>
      </c>
      <c r="M165" s="381" t="s">
        <v>259</v>
      </c>
      <c r="N165" s="381" t="s">
        <v>947</v>
      </c>
      <c r="O165" s="381"/>
      <c r="P165" s="381" t="s">
        <v>61</v>
      </c>
      <c r="Q165" s="381" t="s">
        <v>240</v>
      </c>
      <c r="R165" s="381" t="s">
        <v>302</v>
      </c>
      <c r="S165" s="368"/>
      <c r="T165" s="368" t="s">
        <v>61</v>
      </c>
      <c r="U165" s="368" t="s">
        <v>240</v>
      </c>
      <c r="V165" s="368" t="s">
        <v>302</v>
      </c>
    </row>
    <row r="166" spans="1:22" outlineLevel="1">
      <c r="A166" s="377" t="s">
        <v>191</v>
      </c>
      <c r="B166" s="368" t="s">
        <v>804</v>
      </c>
      <c r="C166" s="378">
        <v>43644</v>
      </c>
      <c r="D166" s="368" t="s">
        <v>857</v>
      </c>
      <c r="E166" s="369" t="s">
        <v>952</v>
      </c>
      <c r="F166" s="370">
        <v>76250</v>
      </c>
      <c r="G166" s="371">
        <v>0.99</v>
      </c>
      <c r="H166" s="368">
        <v>1.25</v>
      </c>
      <c r="I166" s="368" t="s">
        <v>10</v>
      </c>
      <c r="J166" s="379">
        <f t="shared" si="7"/>
        <v>1.25</v>
      </c>
      <c r="K166" s="380" t="s">
        <v>394</v>
      </c>
      <c r="L166" s="381" t="s">
        <v>307</v>
      </c>
      <c r="M166" s="381" t="s">
        <v>259</v>
      </c>
      <c r="N166" s="381" t="s">
        <v>947</v>
      </c>
      <c r="O166" s="381"/>
      <c r="P166" s="381" t="s">
        <v>61</v>
      </c>
      <c r="Q166" s="381" t="s">
        <v>240</v>
      </c>
      <c r="R166" s="381" t="s">
        <v>302</v>
      </c>
      <c r="S166" s="368"/>
      <c r="T166" s="368" t="s">
        <v>61</v>
      </c>
      <c r="U166" s="368" t="s">
        <v>240</v>
      </c>
      <c r="V166" s="368" t="s">
        <v>302</v>
      </c>
    </row>
    <row r="167" spans="1:22">
      <c r="A167" s="383" t="s">
        <v>301</v>
      </c>
      <c r="B167" s="383"/>
      <c r="C167" s="383"/>
      <c r="D167" s="383"/>
      <c r="E167" s="384"/>
      <c r="F167" s="385"/>
      <c r="G167" s="386">
        <f>SUM(G159:G166)</f>
        <v>1494.8999999999999</v>
      </c>
      <c r="H167" s="387">
        <f>SUM(H159:H166)</f>
        <v>1916.7800000000002</v>
      </c>
      <c r="I167" s="383"/>
      <c r="J167" s="387">
        <f>SUM(J159:J166)</f>
        <v>1916.7800000000002</v>
      </c>
      <c r="K167" s="383"/>
      <c r="L167" s="383"/>
      <c r="M167" s="383"/>
      <c r="N167" s="383"/>
      <c r="O167" s="383"/>
      <c r="P167" s="383"/>
      <c r="Q167" s="383"/>
      <c r="R167" s="383"/>
      <c r="S167" s="368"/>
      <c r="T167" s="368"/>
      <c r="U167" s="368"/>
      <c r="V167" s="368"/>
    </row>
    <row r="168" spans="1:22" outlineLevel="1">
      <c r="A168" s="377" t="s">
        <v>192</v>
      </c>
      <c r="B168" s="368" t="s">
        <v>803</v>
      </c>
      <c r="C168" s="378">
        <v>43585</v>
      </c>
      <c r="D168" s="368" t="s">
        <v>959</v>
      </c>
      <c r="E168" s="369" t="s">
        <v>386</v>
      </c>
      <c r="F168" s="370">
        <v>75694</v>
      </c>
      <c r="G168" s="371">
        <v>2336.1</v>
      </c>
      <c r="H168" s="368">
        <v>3046.86</v>
      </c>
      <c r="I168" s="368" t="s">
        <v>10</v>
      </c>
      <c r="J168" s="379">
        <f t="shared" ref="J168:J179" si="8">H168</f>
        <v>3046.86</v>
      </c>
      <c r="K168" s="380" t="s">
        <v>387</v>
      </c>
      <c r="L168" s="381" t="s">
        <v>307</v>
      </c>
      <c r="M168" s="381" t="s">
        <v>259</v>
      </c>
      <c r="N168" s="381" t="s">
        <v>388</v>
      </c>
      <c r="O168" s="381"/>
      <c r="P168" s="381" t="s">
        <v>61</v>
      </c>
      <c r="Q168" s="381" t="s">
        <v>240</v>
      </c>
      <c r="R168" s="381" t="s">
        <v>302</v>
      </c>
      <c r="S168" s="368"/>
      <c r="T168" s="368" t="s">
        <v>61</v>
      </c>
      <c r="U168" s="368" t="s">
        <v>240</v>
      </c>
      <c r="V168" s="368" t="s">
        <v>302</v>
      </c>
    </row>
    <row r="169" spans="1:22" outlineLevel="1">
      <c r="A169" s="377" t="s">
        <v>192</v>
      </c>
      <c r="B169" s="368" t="s">
        <v>803</v>
      </c>
      <c r="C169" s="378">
        <v>43585</v>
      </c>
      <c r="D169" s="368" t="s">
        <v>960</v>
      </c>
      <c r="E169" s="369" t="s">
        <v>390</v>
      </c>
      <c r="F169" s="370">
        <v>75694</v>
      </c>
      <c r="G169" s="371">
        <v>324.81</v>
      </c>
      <c r="H169" s="368">
        <v>423.63</v>
      </c>
      <c r="I169" s="368" t="s">
        <v>10</v>
      </c>
      <c r="J169" s="379">
        <f t="shared" si="8"/>
        <v>423.63</v>
      </c>
      <c r="K169" s="380" t="s">
        <v>391</v>
      </c>
      <c r="L169" s="381" t="s">
        <v>307</v>
      </c>
      <c r="M169" s="381" t="s">
        <v>259</v>
      </c>
      <c r="N169" s="381" t="s">
        <v>388</v>
      </c>
      <c r="O169" s="381"/>
      <c r="P169" s="381" t="s">
        <v>61</v>
      </c>
      <c r="Q169" s="381" t="s">
        <v>240</v>
      </c>
      <c r="R169" s="381" t="s">
        <v>302</v>
      </c>
      <c r="S169" s="368"/>
      <c r="T169" s="368" t="s">
        <v>61</v>
      </c>
      <c r="U169" s="368" t="s">
        <v>240</v>
      </c>
      <c r="V169" s="368" t="s">
        <v>302</v>
      </c>
    </row>
    <row r="170" spans="1:22" outlineLevel="1">
      <c r="A170" s="377" t="s">
        <v>192</v>
      </c>
      <c r="B170" s="368" t="s">
        <v>803</v>
      </c>
      <c r="C170" s="378">
        <v>43584</v>
      </c>
      <c r="D170" s="368" t="s">
        <v>961</v>
      </c>
      <c r="E170" s="369" t="s">
        <v>393</v>
      </c>
      <c r="F170" s="370">
        <v>75694</v>
      </c>
      <c r="G170" s="371">
        <v>3.61</v>
      </c>
      <c r="H170" s="368">
        <v>4.71</v>
      </c>
      <c r="I170" s="368" t="s">
        <v>10</v>
      </c>
      <c r="J170" s="379">
        <f t="shared" si="8"/>
        <v>4.71</v>
      </c>
      <c r="K170" s="380" t="s">
        <v>394</v>
      </c>
      <c r="L170" s="381" t="s">
        <v>307</v>
      </c>
      <c r="M170" s="381" t="s">
        <v>259</v>
      </c>
      <c r="N170" s="381" t="s">
        <v>388</v>
      </c>
      <c r="O170" s="381"/>
      <c r="P170" s="381" t="s">
        <v>61</v>
      </c>
      <c r="Q170" s="381" t="s">
        <v>240</v>
      </c>
      <c r="R170" s="381" t="s">
        <v>302</v>
      </c>
      <c r="S170" s="368"/>
      <c r="T170" s="368" t="s">
        <v>61</v>
      </c>
      <c r="U170" s="368" t="s">
        <v>240</v>
      </c>
      <c r="V170" s="368" t="s">
        <v>302</v>
      </c>
    </row>
    <row r="171" spans="1:22" outlineLevel="1">
      <c r="A171" s="377" t="s">
        <v>192</v>
      </c>
      <c r="B171" s="368" t="s">
        <v>803</v>
      </c>
      <c r="C171" s="378">
        <v>43585</v>
      </c>
      <c r="D171" s="368" t="s">
        <v>962</v>
      </c>
      <c r="E171" s="369" t="s">
        <v>396</v>
      </c>
      <c r="F171" s="370">
        <v>75694</v>
      </c>
      <c r="G171" s="371">
        <v>54.14</v>
      </c>
      <c r="H171" s="368">
        <v>70.61</v>
      </c>
      <c r="I171" s="368" t="s">
        <v>10</v>
      </c>
      <c r="J171" s="379">
        <f t="shared" si="8"/>
        <v>70.61</v>
      </c>
      <c r="K171" s="380" t="s">
        <v>394</v>
      </c>
      <c r="L171" s="381" t="s">
        <v>307</v>
      </c>
      <c r="M171" s="381" t="s">
        <v>259</v>
      </c>
      <c r="N171" s="381" t="s">
        <v>388</v>
      </c>
      <c r="O171" s="381"/>
      <c r="P171" s="381" t="s">
        <v>61</v>
      </c>
      <c r="Q171" s="381" t="s">
        <v>240</v>
      </c>
      <c r="R171" s="381" t="s">
        <v>302</v>
      </c>
      <c r="S171" s="368"/>
      <c r="T171" s="368" t="s">
        <v>61</v>
      </c>
      <c r="U171" s="368" t="s">
        <v>240</v>
      </c>
      <c r="V171" s="368" t="s">
        <v>302</v>
      </c>
    </row>
    <row r="172" spans="1:22" outlineLevel="1">
      <c r="A172" s="377" t="s">
        <v>192</v>
      </c>
      <c r="B172" s="368" t="s">
        <v>904</v>
      </c>
      <c r="C172" s="378">
        <v>43610</v>
      </c>
      <c r="D172" s="368" t="s">
        <v>945</v>
      </c>
      <c r="E172" s="369" t="s">
        <v>386</v>
      </c>
      <c r="F172" s="370">
        <v>75988</v>
      </c>
      <c r="G172" s="371">
        <v>1167.69</v>
      </c>
      <c r="H172" s="368">
        <v>1521.43</v>
      </c>
      <c r="I172" s="368" t="s">
        <v>10</v>
      </c>
      <c r="J172" s="379">
        <f t="shared" si="8"/>
        <v>1521.43</v>
      </c>
      <c r="K172" s="380" t="s">
        <v>387</v>
      </c>
      <c r="L172" s="381" t="s">
        <v>307</v>
      </c>
      <c r="M172" s="381" t="s">
        <v>259</v>
      </c>
      <c r="N172" s="381" t="s">
        <v>388</v>
      </c>
      <c r="O172" s="381"/>
      <c r="P172" s="381" t="s">
        <v>61</v>
      </c>
      <c r="Q172" s="381" t="s">
        <v>240</v>
      </c>
      <c r="R172" s="381" t="s">
        <v>302</v>
      </c>
      <c r="S172" s="368"/>
      <c r="T172" s="368" t="s">
        <v>61</v>
      </c>
      <c r="U172" s="368" t="s">
        <v>240</v>
      </c>
      <c r="V172" s="368" t="s">
        <v>302</v>
      </c>
    </row>
    <row r="173" spans="1:22" outlineLevel="1">
      <c r="A173" s="377" t="s">
        <v>192</v>
      </c>
      <c r="B173" s="368" t="s">
        <v>904</v>
      </c>
      <c r="C173" s="378">
        <v>43610</v>
      </c>
      <c r="D173" s="368" t="s">
        <v>948</v>
      </c>
      <c r="E173" s="369" t="s">
        <v>963</v>
      </c>
      <c r="F173" s="370">
        <v>75988</v>
      </c>
      <c r="G173" s="371">
        <v>162.58000000000001</v>
      </c>
      <c r="H173" s="368">
        <v>211.83</v>
      </c>
      <c r="I173" s="368" t="s">
        <v>10</v>
      </c>
      <c r="J173" s="379">
        <f t="shared" si="8"/>
        <v>211.83</v>
      </c>
      <c r="K173" s="380" t="s">
        <v>391</v>
      </c>
      <c r="L173" s="381" t="s">
        <v>307</v>
      </c>
      <c r="M173" s="381" t="s">
        <v>259</v>
      </c>
      <c r="N173" s="381" t="s">
        <v>388</v>
      </c>
      <c r="O173" s="381"/>
      <c r="P173" s="381" t="s">
        <v>61</v>
      </c>
      <c r="Q173" s="381" t="s">
        <v>240</v>
      </c>
      <c r="R173" s="381" t="s">
        <v>302</v>
      </c>
      <c r="S173" s="368"/>
      <c r="T173" s="368" t="s">
        <v>61</v>
      </c>
      <c r="U173" s="368" t="s">
        <v>240</v>
      </c>
      <c r="V173" s="368" t="s">
        <v>302</v>
      </c>
    </row>
    <row r="174" spans="1:22" outlineLevel="1">
      <c r="A174" s="377" t="s">
        <v>192</v>
      </c>
      <c r="B174" s="368" t="s">
        <v>904</v>
      </c>
      <c r="C174" s="378">
        <v>43610</v>
      </c>
      <c r="D174" s="368" t="s">
        <v>950</v>
      </c>
      <c r="E174" s="369" t="s">
        <v>396</v>
      </c>
      <c r="F174" s="370">
        <v>75988</v>
      </c>
      <c r="G174" s="371">
        <v>27.09</v>
      </c>
      <c r="H174" s="368">
        <v>35.299999999999997</v>
      </c>
      <c r="I174" s="368" t="s">
        <v>10</v>
      </c>
      <c r="J174" s="379">
        <f t="shared" si="8"/>
        <v>35.299999999999997</v>
      </c>
      <c r="K174" s="380" t="s">
        <v>394</v>
      </c>
      <c r="L174" s="381" t="s">
        <v>307</v>
      </c>
      <c r="M174" s="381" t="s">
        <v>259</v>
      </c>
      <c r="N174" s="381" t="s">
        <v>388</v>
      </c>
      <c r="O174" s="381"/>
      <c r="P174" s="381" t="s">
        <v>61</v>
      </c>
      <c r="Q174" s="381" t="s">
        <v>240</v>
      </c>
      <c r="R174" s="381" t="s">
        <v>302</v>
      </c>
      <c r="S174" s="368"/>
      <c r="T174" s="368" t="s">
        <v>61</v>
      </c>
      <c r="U174" s="368" t="s">
        <v>240</v>
      </c>
      <c r="V174" s="368" t="s">
        <v>302</v>
      </c>
    </row>
    <row r="175" spans="1:22" outlineLevel="1">
      <c r="A175" s="377" t="s">
        <v>192</v>
      </c>
      <c r="B175" s="368" t="s">
        <v>904</v>
      </c>
      <c r="C175" s="378">
        <v>43616</v>
      </c>
      <c r="D175" s="368" t="s">
        <v>911</v>
      </c>
      <c r="E175" s="369" t="s">
        <v>393</v>
      </c>
      <c r="F175" s="370">
        <v>75988</v>
      </c>
      <c r="G175" s="371">
        <v>1.8</v>
      </c>
      <c r="H175" s="368">
        <v>2.35</v>
      </c>
      <c r="I175" s="368" t="s">
        <v>10</v>
      </c>
      <c r="J175" s="379">
        <f t="shared" si="8"/>
        <v>2.35</v>
      </c>
      <c r="K175" s="380" t="s">
        <v>394</v>
      </c>
      <c r="L175" s="381" t="s">
        <v>307</v>
      </c>
      <c r="M175" s="381" t="s">
        <v>259</v>
      </c>
      <c r="N175" s="381" t="s">
        <v>388</v>
      </c>
      <c r="O175" s="381"/>
      <c r="P175" s="381" t="s">
        <v>61</v>
      </c>
      <c r="Q175" s="381" t="s">
        <v>240</v>
      </c>
      <c r="R175" s="381" t="s">
        <v>302</v>
      </c>
      <c r="S175" s="368"/>
      <c r="T175" s="368" t="s">
        <v>61</v>
      </c>
      <c r="U175" s="368" t="s">
        <v>240</v>
      </c>
      <c r="V175" s="368" t="s">
        <v>302</v>
      </c>
    </row>
    <row r="176" spans="1:22" outlineLevel="1">
      <c r="A176" s="377" t="s">
        <v>192</v>
      </c>
      <c r="B176" s="368" t="s">
        <v>804</v>
      </c>
      <c r="C176" s="378">
        <v>43644</v>
      </c>
      <c r="D176" s="368" t="s">
        <v>953</v>
      </c>
      <c r="E176" s="369" t="s">
        <v>964</v>
      </c>
      <c r="F176" s="370">
        <v>76250</v>
      </c>
      <c r="G176" s="371">
        <v>1210.8900000000001</v>
      </c>
      <c r="H176" s="368">
        <v>1528.43</v>
      </c>
      <c r="I176" s="368" t="s">
        <v>10</v>
      </c>
      <c r="J176" s="379">
        <f t="shared" si="8"/>
        <v>1528.43</v>
      </c>
      <c r="K176" s="380" t="s">
        <v>387</v>
      </c>
      <c r="L176" s="381" t="s">
        <v>307</v>
      </c>
      <c r="M176" s="381" t="s">
        <v>259</v>
      </c>
      <c r="N176" s="381" t="s">
        <v>388</v>
      </c>
      <c r="O176" s="381"/>
      <c r="P176" s="381" t="s">
        <v>61</v>
      </c>
      <c r="Q176" s="381" t="s">
        <v>240</v>
      </c>
      <c r="R176" s="381" t="s">
        <v>302</v>
      </c>
      <c r="S176" s="368"/>
      <c r="T176" s="368" t="s">
        <v>61</v>
      </c>
      <c r="U176" s="368" t="s">
        <v>240</v>
      </c>
      <c r="V176" s="368" t="s">
        <v>302</v>
      </c>
    </row>
    <row r="177" spans="1:22" outlineLevel="1">
      <c r="A177" s="377" t="s">
        <v>192</v>
      </c>
      <c r="B177" s="368" t="s">
        <v>804</v>
      </c>
      <c r="C177" s="378">
        <v>43644</v>
      </c>
      <c r="D177" s="368" t="s">
        <v>955</v>
      </c>
      <c r="E177" s="369" t="s">
        <v>965</v>
      </c>
      <c r="F177" s="370">
        <v>76250</v>
      </c>
      <c r="G177" s="371">
        <v>167.82</v>
      </c>
      <c r="H177" s="368">
        <v>211.83</v>
      </c>
      <c r="I177" s="368" t="s">
        <v>10</v>
      </c>
      <c r="J177" s="379">
        <f t="shared" si="8"/>
        <v>211.83</v>
      </c>
      <c r="K177" s="380" t="s">
        <v>391</v>
      </c>
      <c r="L177" s="381" t="s">
        <v>307</v>
      </c>
      <c r="M177" s="381" t="s">
        <v>259</v>
      </c>
      <c r="N177" s="381" t="s">
        <v>388</v>
      </c>
      <c r="O177" s="381"/>
      <c r="P177" s="381" t="s">
        <v>61</v>
      </c>
      <c r="Q177" s="381" t="s">
        <v>240</v>
      </c>
      <c r="R177" s="381" t="s">
        <v>302</v>
      </c>
      <c r="S177" s="368"/>
      <c r="T177" s="368" t="s">
        <v>61</v>
      </c>
      <c r="U177" s="368" t="s">
        <v>240</v>
      </c>
      <c r="V177" s="368" t="s">
        <v>302</v>
      </c>
    </row>
    <row r="178" spans="1:22" outlineLevel="1">
      <c r="A178" s="377" t="s">
        <v>192</v>
      </c>
      <c r="B178" s="368" t="s">
        <v>804</v>
      </c>
      <c r="C178" s="378">
        <v>43644</v>
      </c>
      <c r="D178" s="368" t="s">
        <v>857</v>
      </c>
      <c r="E178" s="369" t="s">
        <v>966</v>
      </c>
      <c r="F178" s="370">
        <v>76250</v>
      </c>
      <c r="G178" s="371">
        <v>1.86</v>
      </c>
      <c r="H178" s="368">
        <v>2.35</v>
      </c>
      <c r="I178" s="368" t="s">
        <v>10</v>
      </c>
      <c r="J178" s="379">
        <f t="shared" si="8"/>
        <v>2.35</v>
      </c>
      <c r="K178" s="380" t="s">
        <v>394</v>
      </c>
      <c r="L178" s="381" t="s">
        <v>307</v>
      </c>
      <c r="M178" s="381" t="s">
        <v>259</v>
      </c>
      <c r="N178" s="381" t="s">
        <v>388</v>
      </c>
      <c r="O178" s="381"/>
      <c r="P178" s="381" t="s">
        <v>61</v>
      </c>
      <c r="Q178" s="381" t="s">
        <v>240</v>
      </c>
      <c r="R178" s="381" t="s">
        <v>302</v>
      </c>
      <c r="S178" s="368"/>
      <c r="T178" s="368" t="s">
        <v>61</v>
      </c>
      <c r="U178" s="368" t="s">
        <v>240</v>
      </c>
      <c r="V178" s="368" t="s">
        <v>302</v>
      </c>
    </row>
    <row r="179" spans="1:22" outlineLevel="1">
      <c r="A179" s="377" t="s">
        <v>192</v>
      </c>
      <c r="B179" s="368" t="s">
        <v>804</v>
      </c>
      <c r="C179" s="378">
        <v>43644</v>
      </c>
      <c r="D179" s="368" t="s">
        <v>957</v>
      </c>
      <c r="E179" s="369" t="s">
        <v>967</v>
      </c>
      <c r="F179" s="370">
        <v>76250</v>
      </c>
      <c r="G179" s="371">
        <v>27.97</v>
      </c>
      <c r="H179" s="368">
        <v>35.299999999999997</v>
      </c>
      <c r="I179" s="368" t="s">
        <v>10</v>
      </c>
      <c r="J179" s="379">
        <f t="shared" si="8"/>
        <v>35.299999999999997</v>
      </c>
      <c r="K179" s="380" t="s">
        <v>394</v>
      </c>
      <c r="L179" s="381" t="s">
        <v>307</v>
      </c>
      <c r="M179" s="381" t="s">
        <v>259</v>
      </c>
      <c r="N179" s="381" t="s">
        <v>388</v>
      </c>
      <c r="O179" s="381"/>
      <c r="P179" s="381" t="s">
        <v>61</v>
      </c>
      <c r="Q179" s="381" t="s">
        <v>240</v>
      </c>
      <c r="R179" s="381" t="s">
        <v>302</v>
      </c>
      <c r="S179" s="368"/>
      <c r="T179" s="368" t="s">
        <v>61</v>
      </c>
      <c r="U179" s="368" t="s">
        <v>240</v>
      </c>
      <c r="V179" s="368" t="s">
        <v>302</v>
      </c>
    </row>
    <row r="180" spans="1:22">
      <c r="A180" s="383" t="s">
        <v>301</v>
      </c>
      <c r="B180" s="383"/>
      <c r="C180" s="383"/>
      <c r="D180" s="383"/>
      <c r="E180" s="384"/>
      <c r="F180" s="385"/>
      <c r="G180" s="386">
        <f>SUM(G168:G179)</f>
        <v>5486.36</v>
      </c>
      <c r="H180" s="387">
        <f>SUM(H168:H179)</f>
        <v>7094.6300000000019</v>
      </c>
      <c r="I180" s="383"/>
      <c r="J180" s="387">
        <f>SUM(J168:J179)</f>
        <v>7094.6300000000019</v>
      </c>
      <c r="K180" s="383"/>
      <c r="L180" s="383"/>
      <c r="M180" s="383"/>
      <c r="N180" s="383"/>
      <c r="O180" s="383"/>
      <c r="P180" s="383"/>
      <c r="Q180" s="383"/>
      <c r="R180" s="383"/>
      <c r="S180" s="368"/>
      <c r="T180" s="368"/>
      <c r="U180" s="368"/>
      <c r="V180" s="368"/>
    </row>
    <row r="181" spans="1:22" outlineLevel="1">
      <c r="A181" s="377" t="s">
        <v>193</v>
      </c>
      <c r="B181" s="368" t="s">
        <v>904</v>
      </c>
      <c r="C181" s="378">
        <v>43610</v>
      </c>
      <c r="D181" s="368" t="s">
        <v>945</v>
      </c>
      <c r="E181" s="369" t="s">
        <v>968</v>
      </c>
      <c r="F181" s="370">
        <v>75988</v>
      </c>
      <c r="G181" s="371">
        <v>924.81</v>
      </c>
      <c r="H181" s="368">
        <v>1204.97</v>
      </c>
      <c r="I181" s="368" t="s">
        <v>10</v>
      </c>
      <c r="J181" s="379">
        <f t="shared" ref="J181:J188" si="9">H181</f>
        <v>1204.97</v>
      </c>
      <c r="K181" s="380" t="s">
        <v>387</v>
      </c>
      <c r="L181" s="381" t="s">
        <v>307</v>
      </c>
      <c r="M181" s="381" t="s">
        <v>259</v>
      </c>
      <c r="N181" s="381" t="s">
        <v>969</v>
      </c>
      <c r="O181" s="381"/>
      <c r="P181" s="381" t="s">
        <v>61</v>
      </c>
      <c r="Q181" s="381" t="s">
        <v>240</v>
      </c>
      <c r="R181" s="381" t="s">
        <v>302</v>
      </c>
      <c r="S181" s="368"/>
      <c r="T181" s="368" t="s">
        <v>61</v>
      </c>
      <c r="U181" s="368" t="s">
        <v>240</v>
      </c>
      <c r="V181" s="368" t="s">
        <v>302</v>
      </c>
    </row>
    <row r="182" spans="1:22" outlineLevel="1">
      <c r="A182" s="377" t="s">
        <v>193</v>
      </c>
      <c r="B182" s="368" t="s">
        <v>904</v>
      </c>
      <c r="C182" s="378">
        <v>43610</v>
      </c>
      <c r="D182" s="368" t="s">
        <v>948</v>
      </c>
      <c r="E182" s="369" t="s">
        <v>970</v>
      </c>
      <c r="F182" s="370">
        <v>75988</v>
      </c>
      <c r="G182" s="371">
        <v>125.65</v>
      </c>
      <c r="H182" s="368">
        <v>163.72</v>
      </c>
      <c r="I182" s="368" t="s">
        <v>10</v>
      </c>
      <c r="J182" s="379">
        <f t="shared" si="9"/>
        <v>163.72</v>
      </c>
      <c r="K182" s="380" t="s">
        <v>391</v>
      </c>
      <c r="L182" s="381" t="s">
        <v>307</v>
      </c>
      <c r="M182" s="381" t="s">
        <v>259</v>
      </c>
      <c r="N182" s="381" t="s">
        <v>969</v>
      </c>
      <c r="O182" s="381"/>
      <c r="P182" s="381" t="s">
        <v>61</v>
      </c>
      <c r="Q182" s="381" t="s">
        <v>240</v>
      </c>
      <c r="R182" s="381" t="s">
        <v>302</v>
      </c>
      <c r="S182" s="368"/>
      <c r="T182" s="368" t="s">
        <v>61</v>
      </c>
      <c r="U182" s="368" t="s">
        <v>240</v>
      </c>
      <c r="V182" s="368" t="s">
        <v>302</v>
      </c>
    </row>
    <row r="183" spans="1:22" outlineLevel="1">
      <c r="A183" s="377" t="s">
        <v>193</v>
      </c>
      <c r="B183" s="368" t="s">
        <v>904</v>
      </c>
      <c r="C183" s="378">
        <v>43616</v>
      </c>
      <c r="D183" s="368" t="s">
        <v>911</v>
      </c>
      <c r="E183" s="369" t="s">
        <v>971</v>
      </c>
      <c r="F183" s="370">
        <v>75988</v>
      </c>
      <c r="G183" s="371">
        <v>1.4</v>
      </c>
      <c r="H183" s="368">
        <v>1.82</v>
      </c>
      <c r="I183" s="368" t="s">
        <v>10</v>
      </c>
      <c r="J183" s="379">
        <f t="shared" si="9"/>
        <v>1.82</v>
      </c>
      <c r="K183" s="380" t="s">
        <v>394</v>
      </c>
      <c r="L183" s="381" t="s">
        <v>307</v>
      </c>
      <c r="M183" s="381" t="s">
        <v>259</v>
      </c>
      <c r="N183" s="381" t="s">
        <v>969</v>
      </c>
      <c r="O183" s="381"/>
      <c r="P183" s="381" t="s">
        <v>61</v>
      </c>
      <c r="Q183" s="381" t="s">
        <v>240</v>
      </c>
      <c r="R183" s="381" t="s">
        <v>302</v>
      </c>
      <c r="S183" s="368"/>
      <c r="T183" s="368" t="s">
        <v>61</v>
      </c>
      <c r="U183" s="368" t="s">
        <v>240</v>
      </c>
      <c r="V183" s="368" t="s">
        <v>302</v>
      </c>
    </row>
    <row r="184" spans="1:22" outlineLevel="1">
      <c r="A184" s="377" t="s">
        <v>193</v>
      </c>
      <c r="B184" s="368" t="s">
        <v>904</v>
      </c>
      <c r="C184" s="378">
        <v>43610</v>
      </c>
      <c r="D184" s="368" t="s">
        <v>950</v>
      </c>
      <c r="E184" s="369" t="s">
        <v>972</v>
      </c>
      <c r="F184" s="370">
        <v>75988</v>
      </c>
      <c r="G184" s="371">
        <v>20.94</v>
      </c>
      <c r="H184" s="368">
        <v>27.29</v>
      </c>
      <c r="I184" s="368" t="s">
        <v>10</v>
      </c>
      <c r="J184" s="379">
        <f t="shared" si="9"/>
        <v>27.29</v>
      </c>
      <c r="K184" s="380" t="s">
        <v>394</v>
      </c>
      <c r="L184" s="381" t="s">
        <v>307</v>
      </c>
      <c r="M184" s="381" t="s">
        <v>259</v>
      </c>
      <c r="N184" s="381" t="s">
        <v>969</v>
      </c>
      <c r="O184" s="381"/>
      <c r="P184" s="381" t="s">
        <v>61</v>
      </c>
      <c r="Q184" s="381" t="s">
        <v>240</v>
      </c>
      <c r="R184" s="381" t="s">
        <v>302</v>
      </c>
      <c r="S184" s="368"/>
      <c r="T184" s="368" t="s">
        <v>61</v>
      </c>
      <c r="U184" s="368" t="s">
        <v>240</v>
      </c>
      <c r="V184" s="368" t="s">
        <v>302</v>
      </c>
    </row>
    <row r="185" spans="1:22" outlineLevel="1">
      <c r="A185" s="377" t="s">
        <v>193</v>
      </c>
      <c r="B185" s="368" t="s">
        <v>804</v>
      </c>
      <c r="C185" s="378">
        <v>43644</v>
      </c>
      <c r="D185" s="368" t="s">
        <v>953</v>
      </c>
      <c r="E185" s="369" t="s">
        <v>973</v>
      </c>
      <c r="F185" s="370">
        <v>76250</v>
      </c>
      <c r="G185" s="371">
        <v>821.44</v>
      </c>
      <c r="H185" s="368">
        <v>1036.8499999999999</v>
      </c>
      <c r="I185" s="368" t="s">
        <v>10</v>
      </c>
      <c r="J185" s="379">
        <f t="shared" si="9"/>
        <v>1036.8499999999999</v>
      </c>
      <c r="K185" s="380" t="s">
        <v>387</v>
      </c>
      <c r="L185" s="381" t="s">
        <v>307</v>
      </c>
      <c r="M185" s="381" t="s">
        <v>259</v>
      </c>
      <c r="N185" s="381" t="s">
        <v>969</v>
      </c>
      <c r="O185" s="381"/>
      <c r="P185" s="381" t="s">
        <v>61</v>
      </c>
      <c r="Q185" s="381" t="s">
        <v>240</v>
      </c>
      <c r="R185" s="381" t="s">
        <v>302</v>
      </c>
      <c r="S185" s="368"/>
      <c r="T185" s="368" t="s">
        <v>61</v>
      </c>
      <c r="U185" s="368" t="s">
        <v>240</v>
      </c>
      <c r="V185" s="368" t="s">
        <v>302</v>
      </c>
    </row>
    <row r="186" spans="1:22" outlineLevel="1">
      <c r="A186" s="377" t="s">
        <v>193</v>
      </c>
      <c r="B186" s="368" t="s">
        <v>804</v>
      </c>
      <c r="C186" s="378">
        <v>43644</v>
      </c>
      <c r="D186" s="368" t="s">
        <v>955</v>
      </c>
      <c r="E186" s="369" t="s">
        <v>974</v>
      </c>
      <c r="F186" s="370">
        <v>76250</v>
      </c>
      <c r="G186" s="371">
        <v>109.76</v>
      </c>
      <c r="H186" s="368">
        <v>138.54</v>
      </c>
      <c r="I186" s="368" t="s">
        <v>10</v>
      </c>
      <c r="J186" s="379">
        <f t="shared" si="9"/>
        <v>138.54</v>
      </c>
      <c r="K186" s="380" t="s">
        <v>391</v>
      </c>
      <c r="L186" s="381" t="s">
        <v>307</v>
      </c>
      <c r="M186" s="381" t="s">
        <v>259</v>
      </c>
      <c r="N186" s="381" t="s">
        <v>969</v>
      </c>
      <c r="O186" s="381"/>
      <c r="P186" s="381" t="s">
        <v>61</v>
      </c>
      <c r="Q186" s="381" t="s">
        <v>240</v>
      </c>
      <c r="R186" s="381" t="s">
        <v>302</v>
      </c>
      <c r="S186" s="368"/>
      <c r="T186" s="368" t="s">
        <v>61</v>
      </c>
      <c r="U186" s="368" t="s">
        <v>240</v>
      </c>
      <c r="V186" s="368" t="s">
        <v>302</v>
      </c>
    </row>
    <row r="187" spans="1:22" outlineLevel="1">
      <c r="A187" s="377" t="s">
        <v>193</v>
      </c>
      <c r="B187" s="368" t="s">
        <v>804</v>
      </c>
      <c r="C187" s="378">
        <v>43644</v>
      </c>
      <c r="D187" s="368" t="s">
        <v>957</v>
      </c>
      <c r="E187" s="369" t="s">
        <v>975</v>
      </c>
      <c r="F187" s="370">
        <v>76250</v>
      </c>
      <c r="G187" s="371">
        <v>18.29</v>
      </c>
      <c r="H187" s="368">
        <v>23.09</v>
      </c>
      <c r="I187" s="368" t="s">
        <v>10</v>
      </c>
      <c r="J187" s="379">
        <f t="shared" si="9"/>
        <v>23.09</v>
      </c>
      <c r="K187" s="380" t="s">
        <v>394</v>
      </c>
      <c r="L187" s="381" t="s">
        <v>307</v>
      </c>
      <c r="M187" s="381" t="s">
        <v>259</v>
      </c>
      <c r="N187" s="381" t="s">
        <v>969</v>
      </c>
      <c r="O187" s="381"/>
      <c r="P187" s="381" t="s">
        <v>61</v>
      </c>
      <c r="Q187" s="381" t="s">
        <v>240</v>
      </c>
      <c r="R187" s="381" t="s">
        <v>302</v>
      </c>
      <c r="S187" s="368"/>
      <c r="T187" s="368" t="s">
        <v>61</v>
      </c>
      <c r="U187" s="368" t="s">
        <v>240</v>
      </c>
      <c r="V187" s="368" t="s">
        <v>302</v>
      </c>
    </row>
    <row r="188" spans="1:22" outlineLevel="1">
      <c r="A188" s="377" t="s">
        <v>193</v>
      </c>
      <c r="B188" s="368" t="s">
        <v>804</v>
      </c>
      <c r="C188" s="378">
        <v>43644</v>
      </c>
      <c r="D188" s="368" t="s">
        <v>857</v>
      </c>
      <c r="E188" s="369" t="s">
        <v>971</v>
      </c>
      <c r="F188" s="370">
        <v>76250</v>
      </c>
      <c r="G188" s="371">
        <v>1.22</v>
      </c>
      <c r="H188" s="368">
        <v>1.54</v>
      </c>
      <c r="I188" s="368" t="s">
        <v>10</v>
      </c>
      <c r="J188" s="379">
        <f t="shared" si="9"/>
        <v>1.54</v>
      </c>
      <c r="K188" s="380" t="s">
        <v>394</v>
      </c>
      <c r="L188" s="381" t="s">
        <v>307</v>
      </c>
      <c r="M188" s="381" t="s">
        <v>259</v>
      </c>
      <c r="N188" s="381" t="s">
        <v>969</v>
      </c>
      <c r="O188" s="381"/>
      <c r="P188" s="381" t="s">
        <v>61</v>
      </c>
      <c r="Q188" s="381" t="s">
        <v>240</v>
      </c>
      <c r="R188" s="381" t="s">
        <v>302</v>
      </c>
      <c r="S188" s="368"/>
      <c r="T188" s="368" t="s">
        <v>61</v>
      </c>
      <c r="U188" s="368" t="s">
        <v>240</v>
      </c>
      <c r="V188" s="368" t="s">
        <v>302</v>
      </c>
    </row>
    <row r="189" spans="1:22">
      <c r="A189" s="383" t="s">
        <v>301</v>
      </c>
      <c r="B189" s="383"/>
      <c r="C189" s="383"/>
      <c r="D189" s="383"/>
      <c r="E189" s="384"/>
      <c r="F189" s="385"/>
      <c r="G189" s="386">
        <f>SUM(G181:G188)</f>
        <v>2023.5100000000002</v>
      </c>
      <c r="H189" s="387">
        <f>SUM(H181:H188)</f>
        <v>2597.8199999999997</v>
      </c>
      <c r="I189" s="383"/>
      <c r="J189" s="387">
        <f>SUM(J181:J188)</f>
        <v>2597.8199999999997</v>
      </c>
      <c r="K189" s="383"/>
      <c r="L189" s="383"/>
      <c r="M189" s="383"/>
      <c r="N189" s="383"/>
      <c r="O189" s="383"/>
      <c r="P189" s="383"/>
      <c r="Q189" s="383"/>
      <c r="R189" s="383"/>
      <c r="S189" s="368"/>
      <c r="T189" s="368"/>
      <c r="U189" s="368"/>
      <c r="V189" s="368"/>
    </row>
    <row r="190" spans="1:22" outlineLevel="1">
      <c r="A190" s="377" t="s">
        <v>195</v>
      </c>
      <c r="B190" s="368" t="s">
        <v>803</v>
      </c>
      <c r="C190" s="378">
        <v>43565</v>
      </c>
      <c r="D190" s="368" t="s">
        <v>976</v>
      </c>
      <c r="E190" s="369" t="s">
        <v>551</v>
      </c>
      <c r="F190" s="370">
        <v>75694</v>
      </c>
      <c r="G190" s="371">
        <v>1.53</v>
      </c>
      <c r="H190" s="368">
        <v>2</v>
      </c>
      <c r="I190" s="368" t="s">
        <v>10</v>
      </c>
      <c r="J190" s="379">
        <f t="shared" ref="J190:J230" si="10">H190</f>
        <v>2</v>
      </c>
      <c r="K190" s="380" t="s">
        <v>410</v>
      </c>
      <c r="L190" s="381" t="s">
        <v>307</v>
      </c>
      <c r="M190" s="381" t="s">
        <v>259</v>
      </c>
      <c r="N190" s="381" t="s">
        <v>388</v>
      </c>
      <c r="O190" s="381"/>
      <c r="P190" s="381" t="s">
        <v>61</v>
      </c>
      <c r="Q190" s="381" t="s">
        <v>240</v>
      </c>
      <c r="R190" s="381" t="s">
        <v>302</v>
      </c>
      <c r="S190" s="368"/>
      <c r="T190" s="368" t="s">
        <v>61</v>
      </c>
      <c r="U190" s="368" t="s">
        <v>240</v>
      </c>
      <c r="V190" s="368" t="s">
        <v>302</v>
      </c>
    </row>
    <row r="191" spans="1:22" outlineLevel="1">
      <c r="A191" s="377" t="s">
        <v>195</v>
      </c>
      <c r="B191" s="368" t="s">
        <v>803</v>
      </c>
      <c r="C191" s="378">
        <v>43559</v>
      </c>
      <c r="D191" s="368" t="s">
        <v>977</v>
      </c>
      <c r="E191" s="369" t="s">
        <v>978</v>
      </c>
      <c r="F191" s="370">
        <v>75694</v>
      </c>
      <c r="G191" s="371">
        <v>18.399999999999999</v>
      </c>
      <c r="H191" s="368">
        <v>24</v>
      </c>
      <c r="I191" s="368" t="s">
        <v>10</v>
      </c>
      <c r="J191" s="379">
        <f t="shared" si="10"/>
        <v>24</v>
      </c>
      <c r="K191" s="380" t="s">
        <v>416</v>
      </c>
      <c r="L191" s="381" t="s">
        <v>307</v>
      </c>
      <c r="M191" s="381" t="s">
        <v>259</v>
      </c>
      <c r="N191" s="381" t="s">
        <v>451</v>
      </c>
      <c r="O191" s="381"/>
      <c r="P191" s="381" t="s">
        <v>61</v>
      </c>
      <c r="Q191" s="381" t="s">
        <v>240</v>
      </c>
      <c r="R191" s="381" t="s">
        <v>302</v>
      </c>
      <c r="S191" s="368"/>
      <c r="T191" s="368" t="s">
        <v>61</v>
      </c>
      <c r="U191" s="368" t="s">
        <v>240</v>
      </c>
      <c r="V191" s="368" t="s">
        <v>302</v>
      </c>
    </row>
    <row r="192" spans="1:22" outlineLevel="1">
      <c r="A192" s="377" t="s">
        <v>195</v>
      </c>
      <c r="B192" s="368" t="s">
        <v>803</v>
      </c>
      <c r="C192" s="378">
        <v>43559</v>
      </c>
      <c r="D192" s="368" t="s">
        <v>977</v>
      </c>
      <c r="E192" s="369" t="s">
        <v>979</v>
      </c>
      <c r="F192" s="370">
        <v>75694</v>
      </c>
      <c r="G192" s="371">
        <v>18.399999999999999</v>
      </c>
      <c r="H192" s="368">
        <v>24</v>
      </c>
      <c r="I192" s="368" t="s">
        <v>10</v>
      </c>
      <c r="J192" s="379">
        <f t="shared" si="10"/>
        <v>24</v>
      </c>
      <c r="K192" s="380" t="s">
        <v>416</v>
      </c>
      <c r="L192" s="381" t="s">
        <v>307</v>
      </c>
      <c r="M192" s="381" t="s">
        <v>259</v>
      </c>
      <c r="N192" s="381" t="s">
        <v>388</v>
      </c>
      <c r="O192" s="381"/>
      <c r="P192" s="381" t="s">
        <v>61</v>
      </c>
      <c r="Q192" s="381" t="s">
        <v>240</v>
      </c>
      <c r="R192" s="381" t="s">
        <v>302</v>
      </c>
      <c r="S192" s="368"/>
      <c r="T192" s="368" t="s">
        <v>61</v>
      </c>
      <c r="U192" s="368" t="s">
        <v>240</v>
      </c>
      <c r="V192" s="368" t="s">
        <v>302</v>
      </c>
    </row>
    <row r="193" spans="1:22" outlineLevel="1">
      <c r="A193" s="377" t="s">
        <v>195</v>
      </c>
      <c r="B193" s="368" t="s">
        <v>803</v>
      </c>
      <c r="C193" s="378">
        <v>43556</v>
      </c>
      <c r="D193" s="368" t="s">
        <v>977</v>
      </c>
      <c r="E193" s="369" t="s">
        <v>980</v>
      </c>
      <c r="F193" s="370">
        <v>75694</v>
      </c>
      <c r="G193" s="371">
        <v>26.84</v>
      </c>
      <c r="H193" s="368">
        <v>35</v>
      </c>
      <c r="I193" s="368" t="s">
        <v>10</v>
      </c>
      <c r="J193" s="379">
        <f t="shared" si="10"/>
        <v>35</v>
      </c>
      <c r="K193" s="380" t="s">
        <v>412</v>
      </c>
      <c r="L193" s="381" t="s">
        <v>307</v>
      </c>
      <c r="M193" s="381" t="s">
        <v>259</v>
      </c>
      <c r="N193" s="381" t="s">
        <v>270</v>
      </c>
      <c r="O193" s="381"/>
      <c r="P193" s="381" t="s">
        <v>61</v>
      </c>
      <c r="Q193" s="381" t="s">
        <v>240</v>
      </c>
      <c r="R193" s="381" t="s">
        <v>302</v>
      </c>
      <c r="S193" s="368"/>
      <c r="T193" s="368" t="s">
        <v>61</v>
      </c>
      <c r="U193" s="368" t="s">
        <v>240</v>
      </c>
      <c r="V193" s="368" t="s">
        <v>302</v>
      </c>
    </row>
    <row r="194" spans="1:22" outlineLevel="1">
      <c r="A194" s="377" t="s">
        <v>195</v>
      </c>
      <c r="B194" s="368" t="s">
        <v>803</v>
      </c>
      <c r="C194" s="378">
        <v>43565</v>
      </c>
      <c r="D194" s="368" t="s">
        <v>976</v>
      </c>
      <c r="E194" s="369" t="s">
        <v>981</v>
      </c>
      <c r="F194" s="370">
        <v>75694</v>
      </c>
      <c r="G194" s="371">
        <v>26.84</v>
      </c>
      <c r="H194" s="368">
        <v>35</v>
      </c>
      <c r="I194" s="368" t="s">
        <v>10</v>
      </c>
      <c r="J194" s="379">
        <f t="shared" si="10"/>
        <v>35</v>
      </c>
      <c r="K194" s="380" t="s">
        <v>412</v>
      </c>
      <c r="L194" s="381" t="s">
        <v>307</v>
      </c>
      <c r="M194" s="381" t="s">
        <v>259</v>
      </c>
      <c r="N194" s="381" t="s">
        <v>388</v>
      </c>
      <c r="O194" s="381"/>
      <c r="P194" s="381" t="s">
        <v>61</v>
      </c>
      <c r="Q194" s="381" t="s">
        <v>240</v>
      </c>
      <c r="R194" s="381" t="s">
        <v>302</v>
      </c>
      <c r="S194" s="368"/>
      <c r="T194" s="368" t="s">
        <v>61</v>
      </c>
      <c r="U194" s="368" t="s">
        <v>240</v>
      </c>
      <c r="V194" s="368" t="s">
        <v>302</v>
      </c>
    </row>
    <row r="195" spans="1:22" outlineLevel="1">
      <c r="A195" s="377" t="s">
        <v>195</v>
      </c>
      <c r="B195" s="368" t="s">
        <v>803</v>
      </c>
      <c r="C195" s="378">
        <v>43584</v>
      </c>
      <c r="D195" s="368" t="s">
        <v>961</v>
      </c>
      <c r="E195" s="369" t="s">
        <v>982</v>
      </c>
      <c r="F195" s="370">
        <v>75694</v>
      </c>
      <c r="G195" s="371">
        <v>3.07</v>
      </c>
      <c r="H195" s="368">
        <v>4</v>
      </c>
      <c r="I195" s="368" t="s">
        <v>10</v>
      </c>
      <c r="J195" s="379">
        <f t="shared" si="10"/>
        <v>4</v>
      </c>
      <c r="K195" s="380" t="s">
        <v>346</v>
      </c>
      <c r="L195" s="381" t="s">
        <v>307</v>
      </c>
      <c r="M195" s="381" t="s">
        <v>259</v>
      </c>
      <c r="N195" s="381"/>
      <c r="O195" s="381"/>
      <c r="P195" s="381" t="s">
        <v>61</v>
      </c>
      <c r="Q195" s="381" t="s">
        <v>240</v>
      </c>
      <c r="R195" s="381" t="s">
        <v>302</v>
      </c>
      <c r="S195" s="368"/>
      <c r="T195" s="368" t="s">
        <v>61</v>
      </c>
      <c r="U195" s="368" t="s">
        <v>240</v>
      </c>
      <c r="V195" s="368" t="s">
        <v>302</v>
      </c>
    </row>
    <row r="196" spans="1:22" outlineLevel="1">
      <c r="A196" s="377" t="s">
        <v>195</v>
      </c>
      <c r="B196" s="368" t="s">
        <v>803</v>
      </c>
      <c r="C196" s="378">
        <v>43585</v>
      </c>
      <c r="D196" s="368" t="s">
        <v>895</v>
      </c>
      <c r="E196" s="369" t="s">
        <v>983</v>
      </c>
      <c r="F196" s="370">
        <v>75694</v>
      </c>
      <c r="G196" s="371">
        <v>15.56</v>
      </c>
      <c r="H196" s="368">
        <v>20.3</v>
      </c>
      <c r="I196" s="368" t="s">
        <v>10</v>
      </c>
      <c r="J196" s="379">
        <f t="shared" si="10"/>
        <v>20.3</v>
      </c>
      <c r="K196" s="380" t="s">
        <v>533</v>
      </c>
      <c r="L196" s="381" t="s">
        <v>307</v>
      </c>
      <c r="M196" s="381" t="s">
        <v>259</v>
      </c>
      <c r="N196" s="381"/>
      <c r="O196" s="381"/>
      <c r="P196" s="381" t="s">
        <v>61</v>
      </c>
      <c r="Q196" s="381" t="s">
        <v>240</v>
      </c>
      <c r="R196" s="381" t="s">
        <v>302</v>
      </c>
      <c r="S196" s="368"/>
      <c r="T196" s="368" t="s">
        <v>61</v>
      </c>
      <c r="U196" s="368" t="s">
        <v>240</v>
      </c>
      <c r="V196" s="368" t="s">
        <v>302</v>
      </c>
    </row>
    <row r="197" spans="1:22" outlineLevel="1">
      <c r="A197" s="377" t="s">
        <v>195</v>
      </c>
      <c r="B197" s="368" t="s">
        <v>803</v>
      </c>
      <c r="C197" s="378">
        <v>43585</v>
      </c>
      <c r="D197" s="368" t="s">
        <v>895</v>
      </c>
      <c r="E197" s="369" t="s">
        <v>984</v>
      </c>
      <c r="F197" s="370">
        <v>75694</v>
      </c>
      <c r="G197" s="371">
        <v>8.6300000000000008</v>
      </c>
      <c r="H197" s="368">
        <v>11.25</v>
      </c>
      <c r="I197" s="368" t="s">
        <v>10</v>
      </c>
      <c r="J197" s="379">
        <f t="shared" si="10"/>
        <v>11.25</v>
      </c>
      <c r="K197" s="380" t="s">
        <v>700</v>
      </c>
      <c r="L197" s="381" t="s">
        <v>307</v>
      </c>
      <c r="M197" s="381" t="s">
        <v>259</v>
      </c>
      <c r="N197" s="381"/>
      <c r="O197" s="381"/>
      <c r="P197" s="381" t="s">
        <v>61</v>
      </c>
      <c r="Q197" s="381" t="s">
        <v>240</v>
      </c>
      <c r="R197" s="381" t="s">
        <v>302</v>
      </c>
      <c r="S197" s="368"/>
      <c r="T197" s="368" t="s">
        <v>61</v>
      </c>
      <c r="U197" s="368" t="s">
        <v>240</v>
      </c>
      <c r="V197" s="368" t="s">
        <v>302</v>
      </c>
    </row>
    <row r="198" spans="1:22" outlineLevel="1">
      <c r="A198" s="377" t="s">
        <v>195</v>
      </c>
      <c r="B198" s="368" t="s">
        <v>904</v>
      </c>
      <c r="C198" s="378">
        <v>43616</v>
      </c>
      <c r="D198" s="368" t="s">
        <v>985</v>
      </c>
      <c r="E198" s="369" t="s">
        <v>986</v>
      </c>
      <c r="F198" s="370">
        <v>75988</v>
      </c>
      <c r="G198" s="371">
        <v>4.5999999999999996</v>
      </c>
      <c r="H198" s="368">
        <v>6</v>
      </c>
      <c r="I198" s="368" t="s">
        <v>10</v>
      </c>
      <c r="J198" s="379">
        <f t="shared" si="10"/>
        <v>6</v>
      </c>
      <c r="K198" s="380" t="s">
        <v>410</v>
      </c>
      <c r="L198" s="381" t="s">
        <v>307</v>
      </c>
      <c r="M198" s="381" t="s">
        <v>259</v>
      </c>
      <c r="N198" s="381" t="s">
        <v>424</v>
      </c>
      <c r="O198" s="381"/>
      <c r="P198" s="381" t="s">
        <v>61</v>
      </c>
      <c r="Q198" s="381" t="s">
        <v>240</v>
      </c>
      <c r="R198" s="381" t="s">
        <v>302</v>
      </c>
      <c r="S198" s="368"/>
      <c r="T198" s="368" t="s">
        <v>61</v>
      </c>
      <c r="U198" s="368" t="s">
        <v>240</v>
      </c>
      <c r="V198" s="368" t="s">
        <v>302</v>
      </c>
    </row>
    <row r="199" spans="1:22" outlineLevel="1">
      <c r="A199" s="377" t="s">
        <v>195</v>
      </c>
      <c r="B199" s="368" t="s">
        <v>904</v>
      </c>
      <c r="C199" s="378">
        <v>43616</v>
      </c>
      <c r="D199" s="368" t="s">
        <v>987</v>
      </c>
      <c r="E199" s="369" t="s">
        <v>988</v>
      </c>
      <c r="F199" s="370">
        <v>75988</v>
      </c>
      <c r="G199" s="371">
        <v>6.14</v>
      </c>
      <c r="H199" s="368">
        <v>8</v>
      </c>
      <c r="I199" s="368" t="s">
        <v>10</v>
      </c>
      <c r="J199" s="379">
        <f t="shared" si="10"/>
        <v>8</v>
      </c>
      <c r="K199" s="380" t="s">
        <v>410</v>
      </c>
      <c r="L199" s="381" t="s">
        <v>307</v>
      </c>
      <c r="M199" s="381" t="s">
        <v>259</v>
      </c>
      <c r="N199" s="381" t="s">
        <v>969</v>
      </c>
      <c r="O199" s="381"/>
      <c r="P199" s="381" t="s">
        <v>61</v>
      </c>
      <c r="Q199" s="381" t="s">
        <v>240</v>
      </c>
      <c r="R199" s="381" t="s">
        <v>302</v>
      </c>
      <c r="S199" s="368"/>
      <c r="T199" s="368" t="s">
        <v>61</v>
      </c>
      <c r="U199" s="368" t="s">
        <v>240</v>
      </c>
      <c r="V199" s="368" t="s">
        <v>302</v>
      </c>
    </row>
    <row r="200" spans="1:22" outlineLevel="1">
      <c r="A200" s="377" t="s">
        <v>195</v>
      </c>
      <c r="B200" s="368" t="s">
        <v>904</v>
      </c>
      <c r="C200" s="378">
        <v>43609</v>
      </c>
      <c r="D200" s="368" t="s">
        <v>989</v>
      </c>
      <c r="E200" s="369" t="s">
        <v>990</v>
      </c>
      <c r="F200" s="370">
        <v>75988</v>
      </c>
      <c r="G200" s="371">
        <v>23.02</v>
      </c>
      <c r="H200" s="368">
        <v>30</v>
      </c>
      <c r="I200" s="368" t="s">
        <v>10</v>
      </c>
      <c r="J200" s="379">
        <f t="shared" si="10"/>
        <v>30</v>
      </c>
      <c r="K200" s="380" t="s">
        <v>416</v>
      </c>
      <c r="L200" s="381" t="s">
        <v>307</v>
      </c>
      <c r="M200" s="381" t="s">
        <v>259</v>
      </c>
      <c r="N200" s="381" t="s">
        <v>388</v>
      </c>
      <c r="O200" s="381"/>
      <c r="P200" s="381" t="s">
        <v>61</v>
      </c>
      <c r="Q200" s="381" t="s">
        <v>240</v>
      </c>
      <c r="R200" s="381" t="s">
        <v>302</v>
      </c>
      <c r="S200" s="368"/>
      <c r="T200" s="368" t="s">
        <v>61</v>
      </c>
      <c r="U200" s="368" t="s">
        <v>240</v>
      </c>
      <c r="V200" s="368" t="s">
        <v>302</v>
      </c>
    </row>
    <row r="201" spans="1:22" outlineLevel="1">
      <c r="A201" s="377" t="s">
        <v>195</v>
      </c>
      <c r="B201" s="368" t="s">
        <v>904</v>
      </c>
      <c r="C201" s="378">
        <v>43616</v>
      </c>
      <c r="D201" s="368" t="s">
        <v>911</v>
      </c>
      <c r="E201" s="369" t="s">
        <v>991</v>
      </c>
      <c r="F201" s="370">
        <v>75988</v>
      </c>
      <c r="G201" s="371">
        <v>59.1</v>
      </c>
      <c r="H201" s="368">
        <v>77</v>
      </c>
      <c r="I201" s="368" t="s">
        <v>10</v>
      </c>
      <c r="J201" s="379">
        <f t="shared" si="10"/>
        <v>77</v>
      </c>
      <c r="K201" s="380" t="s">
        <v>416</v>
      </c>
      <c r="L201" s="381" t="s">
        <v>307</v>
      </c>
      <c r="M201" s="381" t="s">
        <v>259</v>
      </c>
      <c r="N201" s="381" t="s">
        <v>388</v>
      </c>
      <c r="O201" s="381"/>
      <c r="P201" s="381" t="s">
        <v>61</v>
      </c>
      <c r="Q201" s="381" t="s">
        <v>240</v>
      </c>
      <c r="R201" s="381" t="s">
        <v>302</v>
      </c>
      <c r="S201" s="368"/>
      <c r="T201" s="368" t="s">
        <v>61</v>
      </c>
      <c r="U201" s="368" t="s">
        <v>240</v>
      </c>
      <c r="V201" s="368" t="s">
        <v>302</v>
      </c>
    </row>
    <row r="202" spans="1:22" outlineLevel="1">
      <c r="A202" s="377" t="s">
        <v>195</v>
      </c>
      <c r="B202" s="368" t="s">
        <v>904</v>
      </c>
      <c r="C202" s="378">
        <v>43616</v>
      </c>
      <c r="D202" s="368" t="s">
        <v>907</v>
      </c>
      <c r="E202" s="369" t="s">
        <v>992</v>
      </c>
      <c r="F202" s="370">
        <v>75988</v>
      </c>
      <c r="G202" s="371">
        <v>425.96</v>
      </c>
      <c r="H202" s="368">
        <v>555</v>
      </c>
      <c r="I202" s="368" t="s">
        <v>10</v>
      </c>
      <c r="J202" s="379">
        <f t="shared" si="10"/>
        <v>555</v>
      </c>
      <c r="K202" s="380" t="s">
        <v>416</v>
      </c>
      <c r="L202" s="381" t="s">
        <v>307</v>
      </c>
      <c r="M202" s="381" t="s">
        <v>259</v>
      </c>
      <c r="N202" s="381" t="s">
        <v>947</v>
      </c>
      <c r="O202" s="381"/>
      <c r="P202" s="381" t="s">
        <v>61</v>
      </c>
      <c r="Q202" s="381" t="s">
        <v>240</v>
      </c>
      <c r="R202" s="381" t="s">
        <v>302</v>
      </c>
      <c r="S202" s="368"/>
      <c r="T202" s="368" t="s">
        <v>61</v>
      </c>
      <c r="U202" s="368" t="s">
        <v>240</v>
      </c>
      <c r="V202" s="368" t="s">
        <v>302</v>
      </c>
    </row>
    <row r="203" spans="1:22" outlineLevel="1">
      <c r="A203" s="377" t="s">
        <v>195</v>
      </c>
      <c r="B203" s="368" t="s">
        <v>904</v>
      </c>
      <c r="C203" s="378">
        <v>43609</v>
      </c>
      <c r="D203" s="368" t="s">
        <v>989</v>
      </c>
      <c r="E203" s="369" t="s">
        <v>993</v>
      </c>
      <c r="F203" s="370">
        <v>75988</v>
      </c>
      <c r="G203" s="371">
        <v>69.069999999999993</v>
      </c>
      <c r="H203" s="368">
        <v>90</v>
      </c>
      <c r="I203" s="368" t="s">
        <v>10</v>
      </c>
      <c r="J203" s="379">
        <f t="shared" si="10"/>
        <v>90</v>
      </c>
      <c r="K203" s="380" t="s">
        <v>412</v>
      </c>
      <c r="L203" s="381" t="s">
        <v>307</v>
      </c>
      <c r="M203" s="381" t="s">
        <v>259</v>
      </c>
      <c r="N203" s="381" t="s">
        <v>388</v>
      </c>
      <c r="O203" s="381"/>
      <c r="P203" s="381" t="s">
        <v>61</v>
      </c>
      <c r="Q203" s="381" t="s">
        <v>240</v>
      </c>
      <c r="R203" s="381" t="s">
        <v>302</v>
      </c>
      <c r="S203" s="368"/>
      <c r="T203" s="368" t="s">
        <v>61</v>
      </c>
      <c r="U203" s="368" t="s">
        <v>240</v>
      </c>
      <c r="V203" s="368" t="s">
        <v>302</v>
      </c>
    </row>
    <row r="204" spans="1:22" outlineLevel="1">
      <c r="A204" s="377" t="s">
        <v>195</v>
      </c>
      <c r="B204" s="368" t="s">
        <v>904</v>
      </c>
      <c r="C204" s="378">
        <v>43616</v>
      </c>
      <c r="D204" s="368" t="s">
        <v>985</v>
      </c>
      <c r="E204" s="369" t="s">
        <v>994</v>
      </c>
      <c r="F204" s="370">
        <v>75988</v>
      </c>
      <c r="G204" s="371">
        <v>53.72</v>
      </c>
      <c r="H204" s="368">
        <v>70</v>
      </c>
      <c r="I204" s="368" t="s">
        <v>10</v>
      </c>
      <c r="J204" s="379">
        <f t="shared" si="10"/>
        <v>70</v>
      </c>
      <c r="K204" s="380" t="s">
        <v>412</v>
      </c>
      <c r="L204" s="381" t="s">
        <v>307</v>
      </c>
      <c r="M204" s="381" t="s">
        <v>259</v>
      </c>
      <c r="N204" s="381" t="s">
        <v>424</v>
      </c>
      <c r="O204" s="381"/>
      <c r="P204" s="381" t="s">
        <v>61</v>
      </c>
      <c r="Q204" s="381" t="s">
        <v>240</v>
      </c>
      <c r="R204" s="381" t="s">
        <v>302</v>
      </c>
      <c r="S204" s="368"/>
      <c r="T204" s="368" t="s">
        <v>61</v>
      </c>
      <c r="U204" s="368" t="s">
        <v>240</v>
      </c>
      <c r="V204" s="368" t="s">
        <v>302</v>
      </c>
    </row>
    <row r="205" spans="1:22" outlineLevel="1">
      <c r="A205" s="377" t="s">
        <v>195</v>
      </c>
      <c r="B205" s="368" t="s">
        <v>904</v>
      </c>
      <c r="C205" s="378">
        <v>43616</v>
      </c>
      <c r="D205" s="368" t="s">
        <v>985</v>
      </c>
      <c r="E205" s="369" t="s">
        <v>995</v>
      </c>
      <c r="F205" s="370">
        <v>75988</v>
      </c>
      <c r="G205" s="371">
        <v>53.72</v>
      </c>
      <c r="H205" s="368">
        <v>70</v>
      </c>
      <c r="I205" s="368" t="s">
        <v>10</v>
      </c>
      <c r="J205" s="379">
        <f t="shared" si="10"/>
        <v>70</v>
      </c>
      <c r="K205" s="380" t="s">
        <v>412</v>
      </c>
      <c r="L205" s="381" t="s">
        <v>307</v>
      </c>
      <c r="M205" s="381" t="s">
        <v>259</v>
      </c>
      <c r="N205" s="381" t="s">
        <v>424</v>
      </c>
      <c r="O205" s="381"/>
      <c r="P205" s="381" t="s">
        <v>61</v>
      </c>
      <c r="Q205" s="381" t="s">
        <v>240</v>
      </c>
      <c r="R205" s="381" t="s">
        <v>302</v>
      </c>
      <c r="S205" s="368"/>
      <c r="T205" s="368" t="s">
        <v>61</v>
      </c>
      <c r="U205" s="368" t="s">
        <v>240</v>
      </c>
      <c r="V205" s="368" t="s">
        <v>302</v>
      </c>
    </row>
    <row r="206" spans="1:22" outlineLevel="1">
      <c r="A206" s="377" t="s">
        <v>195</v>
      </c>
      <c r="B206" s="368" t="s">
        <v>904</v>
      </c>
      <c r="C206" s="378">
        <v>43616</v>
      </c>
      <c r="D206" s="368" t="s">
        <v>987</v>
      </c>
      <c r="E206" s="369" t="s">
        <v>996</v>
      </c>
      <c r="F206" s="370">
        <v>75988</v>
      </c>
      <c r="G206" s="371">
        <v>237.92</v>
      </c>
      <c r="H206" s="368">
        <v>310</v>
      </c>
      <c r="I206" s="368" t="s">
        <v>10</v>
      </c>
      <c r="J206" s="379">
        <f t="shared" si="10"/>
        <v>310</v>
      </c>
      <c r="K206" s="380" t="s">
        <v>412</v>
      </c>
      <c r="L206" s="381" t="s">
        <v>307</v>
      </c>
      <c r="M206" s="381" t="s">
        <v>259</v>
      </c>
      <c r="N206" s="381" t="s">
        <v>969</v>
      </c>
      <c r="O206" s="381"/>
      <c r="P206" s="381" t="s">
        <v>61</v>
      </c>
      <c r="Q206" s="381" t="s">
        <v>240</v>
      </c>
      <c r="R206" s="381" t="s">
        <v>302</v>
      </c>
      <c r="S206" s="368"/>
      <c r="T206" s="368" t="s">
        <v>61</v>
      </c>
      <c r="U206" s="368" t="s">
        <v>240</v>
      </c>
      <c r="V206" s="368" t="s">
        <v>302</v>
      </c>
    </row>
    <row r="207" spans="1:22" outlineLevel="1">
      <c r="A207" s="377" t="s">
        <v>195</v>
      </c>
      <c r="B207" s="368" t="s">
        <v>904</v>
      </c>
      <c r="C207" s="378">
        <v>43616</v>
      </c>
      <c r="D207" s="368" t="s">
        <v>987</v>
      </c>
      <c r="E207" s="369" t="s">
        <v>997</v>
      </c>
      <c r="F207" s="370">
        <v>75988</v>
      </c>
      <c r="G207" s="371">
        <v>237.92</v>
      </c>
      <c r="H207" s="368">
        <v>310</v>
      </c>
      <c r="I207" s="368" t="s">
        <v>10</v>
      </c>
      <c r="J207" s="379">
        <f t="shared" si="10"/>
        <v>310</v>
      </c>
      <c r="K207" s="380" t="s">
        <v>412</v>
      </c>
      <c r="L207" s="381" t="s">
        <v>307</v>
      </c>
      <c r="M207" s="381" t="s">
        <v>259</v>
      </c>
      <c r="N207" s="381" t="s">
        <v>969</v>
      </c>
      <c r="O207" s="381"/>
      <c r="P207" s="381" t="s">
        <v>61</v>
      </c>
      <c r="Q207" s="381" t="s">
        <v>240</v>
      </c>
      <c r="R207" s="381" t="s">
        <v>302</v>
      </c>
      <c r="S207" s="368"/>
      <c r="T207" s="368" t="s">
        <v>61</v>
      </c>
      <c r="U207" s="368" t="s">
        <v>240</v>
      </c>
      <c r="V207" s="368" t="s">
        <v>302</v>
      </c>
    </row>
    <row r="208" spans="1:22" outlineLevel="1">
      <c r="A208" s="377" t="s">
        <v>195</v>
      </c>
      <c r="B208" s="368" t="s">
        <v>904</v>
      </c>
      <c r="C208" s="378">
        <v>43616</v>
      </c>
      <c r="D208" s="368" t="s">
        <v>907</v>
      </c>
      <c r="E208" s="369" t="s">
        <v>998</v>
      </c>
      <c r="F208" s="370">
        <v>75988</v>
      </c>
      <c r="G208" s="371">
        <v>237.92</v>
      </c>
      <c r="H208" s="368">
        <v>310</v>
      </c>
      <c r="I208" s="368" t="s">
        <v>10</v>
      </c>
      <c r="J208" s="379">
        <f t="shared" si="10"/>
        <v>310</v>
      </c>
      <c r="K208" s="380" t="s">
        <v>412</v>
      </c>
      <c r="L208" s="381" t="s">
        <v>307</v>
      </c>
      <c r="M208" s="381" t="s">
        <v>259</v>
      </c>
      <c r="N208" s="381" t="s">
        <v>947</v>
      </c>
      <c r="O208" s="381"/>
      <c r="P208" s="381" t="s">
        <v>61</v>
      </c>
      <c r="Q208" s="381" t="s">
        <v>240</v>
      </c>
      <c r="R208" s="381" t="s">
        <v>302</v>
      </c>
      <c r="S208" s="368"/>
      <c r="T208" s="368" t="s">
        <v>61</v>
      </c>
      <c r="U208" s="368" t="s">
        <v>240</v>
      </c>
      <c r="V208" s="368" t="s">
        <v>302</v>
      </c>
    </row>
    <row r="209" spans="1:22" outlineLevel="1">
      <c r="A209" s="377" t="s">
        <v>195</v>
      </c>
      <c r="B209" s="368" t="s">
        <v>904</v>
      </c>
      <c r="C209" s="378">
        <v>43616</v>
      </c>
      <c r="D209" s="368" t="s">
        <v>907</v>
      </c>
      <c r="E209" s="369" t="s">
        <v>999</v>
      </c>
      <c r="F209" s="370">
        <v>75988</v>
      </c>
      <c r="G209" s="371">
        <v>237.92</v>
      </c>
      <c r="H209" s="368">
        <v>310</v>
      </c>
      <c r="I209" s="368" t="s">
        <v>10</v>
      </c>
      <c r="J209" s="379">
        <f t="shared" si="10"/>
        <v>310</v>
      </c>
      <c r="K209" s="380" t="s">
        <v>412</v>
      </c>
      <c r="L209" s="381" t="s">
        <v>307</v>
      </c>
      <c r="M209" s="381" t="s">
        <v>259</v>
      </c>
      <c r="N209" s="381" t="s">
        <v>947</v>
      </c>
      <c r="O209" s="381"/>
      <c r="P209" s="381" t="s">
        <v>61</v>
      </c>
      <c r="Q209" s="381" t="s">
        <v>240</v>
      </c>
      <c r="R209" s="381" t="s">
        <v>302</v>
      </c>
      <c r="S209" s="368"/>
      <c r="T209" s="368" t="s">
        <v>61</v>
      </c>
      <c r="U209" s="368" t="s">
        <v>240</v>
      </c>
      <c r="V209" s="368" t="s">
        <v>302</v>
      </c>
    </row>
    <row r="210" spans="1:22" outlineLevel="1">
      <c r="A210" s="377" t="s">
        <v>195</v>
      </c>
      <c r="B210" s="368" t="s">
        <v>904</v>
      </c>
      <c r="C210" s="378">
        <v>43615</v>
      </c>
      <c r="D210" s="368" t="s">
        <v>1000</v>
      </c>
      <c r="E210" s="369" t="s">
        <v>1001</v>
      </c>
      <c r="F210" s="370">
        <v>75988</v>
      </c>
      <c r="G210" s="371">
        <v>8.1199999999999992</v>
      </c>
      <c r="H210" s="368">
        <v>10.58</v>
      </c>
      <c r="I210" s="368" t="s">
        <v>10</v>
      </c>
      <c r="J210" s="379">
        <f t="shared" si="10"/>
        <v>10.58</v>
      </c>
      <c r="K210" s="380" t="s">
        <v>399</v>
      </c>
      <c r="L210" s="381" t="s">
        <v>307</v>
      </c>
      <c r="M210" s="381" t="s">
        <v>259</v>
      </c>
      <c r="N210" s="381"/>
      <c r="O210" s="381"/>
      <c r="P210" s="381" t="s">
        <v>61</v>
      </c>
      <c r="Q210" s="381" t="s">
        <v>240</v>
      </c>
      <c r="R210" s="381" t="s">
        <v>302</v>
      </c>
      <c r="S210" s="368"/>
      <c r="T210" s="368" t="s">
        <v>61</v>
      </c>
      <c r="U210" s="368" t="s">
        <v>240</v>
      </c>
      <c r="V210" s="368" t="s">
        <v>302</v>
      </c>
    </row>
    <row r="211" spans="1:22" outlineLevel="1">
      <c r="A211" s="377" t="s">
        <v>195</v>
      </c>
      <c r="B211" s="368" t="s">
        <v>904</v>
      </c>
      <c r="C211" s="378">
        <v>43616</v>
      </c>
      <c r="D211" s="368" t="s">
        <v>911</v>
      </c>
      <c r="E211" s="369" t="s">
        <v>1002</v>
      </c>
      <c r="F211" s="370">
        <v>75988</v>
      </c>
      <c r="G211" s="371">
        <v>11.51</v>
      </c>
      <c r="H211" s="368">
        <v>15</v>
      </c>
      <c r="I211" s="368" t="s">
        <v>10</v>
      </c>
      <c r="J211" s="379">
        <f t="shared" si="10"/>
        <v>15</v>
      </c>
      <c r="K211" s="380" t="s">
        <v>399</v>
      </c>
      <c r="L211" s="381" t="s">
        <v>307</v>
      </c>
      <c r="M211" s="381" t="s">
        <v>259</v>
      </c>
      <c r="N211" s="381"/>
      <c r="O211" s="381"/>
      <c r="P211" s="381" t="s">
        <v>61</v>
      </c>
      <c r="Q211" s="381" t="s">
        <v>240</v>
      </c>
      <c r="R211" s="381" t="s">
        <v>302</v>
      </c>
      <c r="S211" s="368"/>
      <c r="T211" s="368" t="s">
        <v>61</v>
      </c>
      <c r="U211" s="368" t="s">
        <v>240</v>
      </c>
      <c r="V211" s="368" t="s">
        <v>302</v>
      </c>
    </row>
    <row r="212" spans="1:22" outlineLevel="1">
      <c r="A212" s="377" t="s">
        <v>195</v>
      </c>
      <c r="B212" s="368" t="s">
        <v>904</v>
      </c>
      <c r="C212" s="378">
        <v>43616</v>
      </c>
      <c r="D212" s="368" t="s">
        <v>911</v>
      </c>
      <c r="E212" s="369" t="s">
        <v>1003</v>
      </c>
      <c r="F212" s="370">
        <v>75988</v>
      </c>
      <c r="G212" s="371">
        <v>80.59</v>
      </c>
      <c r="H212" s="368">
        <v>105</v>
      </c>
      <c r="I212" s="368" t="s">
        <v>10</v>
      </c>
      <c r="J212" s="379">
        <f t="shared" si="10"/>
        <v>105</v>
      </c>
      <c r="K212" s="380" t="s">
        <v>399</v>
      </c>
      <c r="L212" s="381" t="s">
        <v>307</v>
      </c>
      <c r="M212" s="381" t="s">
        <v>259</v>
      </c>
      <c r="N212" s="381"/>
      <c r="O212" s="381"/>
      <c r="P212" s="381" t="s">
        <v>61</v>
      </c>
      <c r="Q212" s="381" t="s">
        <v>240</v>
      </c>
      <c r="R212" s="381" t="s">
        <v>302</v>
      </c>
      <c r="S212" s="368"/>
      <c r="T212" s="368" t="s">
        <v>61</v>
      </c>
      <c r="U212" s="368" t="s">
        <v>240</v>
      </c>
      <c r="V212" s="368" t="s">
        <v>302</v>
      </c>
    </row>
    <row r="213" spans="1:22" outlineLevel="1">
      <c r="A213" s="377" t="s">
        <v>195</v>
      </c>
      <c r="B213" s="368" t="s">
        <v>904</v>
      </c>
      <c r="C213" s="378">
        <v>43615</v>
      </c>
      <c r="D213" s="368" t="s">
        <v>1004</v>
      </c>
      <c r="E213" s="369" t="s">
        <v>1005</v>
      </c>
      <c r="F213" s="370">
        <v>75988</v>
      </c>
      <c r="G213" s="371">
        <v>17.73</v>
      </c>
      <c r="H213" s="368">
        <v>23.1</v>
      </c>
      <c r="I213" s="368" t="s">
        <v>10</v>
      </c>
      <c r="J213" s="379">
        <f t="shared" si="10"/>
        <v>23.1</v>
      </c>
      <c r="K213" s="380" t="s">
        <v>399</v>
      </c>
      <c r="L213" s="381" t="s">
        <v>307</v>
      </c>
      <c r="M213" s="381" t="s">
        <v>259</v>
      </c>
      <c r="N213" s="381"/>
      <c r="O213" s="381"/>
      <c r="P213" s="381" t="s">
        <v>61</v>
      </c>
      <c r="Q213" s="381" t="s">
        <v>240</v>
      </c>
      <c r="R213" s="381" t="s">
        <v>302</v>
      </c>
      <c r="S213" s="368"/>
      <c r="T213" s="368" t="s">
        <v>61</v>
      </c>
      <c r="U213" s="368" t="s">
        <v>240</v>
      </c>
      <c r="V213" s="368" t="s">
        <v>302</v>
      </c>
    </row>
    <row r="214" spans="1:22" outlineLevel="1">
      <c r="A214" s="377" t="s">
        <v>195</v>
      </c>
      <c r="B214" s="368" t="s">
        <v>904</v>
      </c>
      <c r="C214" s="378">
        <v>43616</v>
      </c>
      <c r="D214" s="368" t="s">
        <v>911</v>
      </c>
      <c r="E214" s="369" t="s">
        <v>1006</v>
      </c>
      <c r="F214" s="370">
        <v>75988</v>
      </c>
      <c r="G214" s="371">
        <v>3.07</v>
      </c>
      <c r="H214" s="368">
        <v>4</v>
      </c>
      <c r="I214" s="368" t="s">
        <v>10</v>
      </c>
      <c r="J214" s="379">
        <f t="shared" si="10"/>
        <v>4</v>
      </c>
      <c r="K214" s="380" t="s">
        <v>339</v>
      </c>
      <c r="L214" s="381" t="s">
        <v>307</v>
      </c>
      <c r="M214" s="381" t="s">
        <v>259</v>
      </c>
      <c r="N214" s="381"/>
      <c r="O214" s="381"/>
      <c r="P214" s="381" t="s">
        <v>61</v>
      </c>
      <c r="Q214" s="381" t="s">
        <v>240</v>
      </c>
      <c r="R214" s="381" t="s">
        <v>302</v>
      </c>
      <c r="S214" s="368"/>
      <c r="T214" s="368" t="s">
        <v>61</v>
      </c>
      <c r="U214" s="368" t="s">
        <v>240</v>
      </c>
      <c r="V214" s="368" t="s">
        <v>302</v>
      </c>
    </row>
    <row r="215" spans="1:22" outlineLevel="1">
      <c r="A215" s="377" t="s">
        <v>195</v>
      </c>
      <c r="B215" s="368" t="s">
        <v>904</v>
      </c>
      <c r="C215" s="378">
        <v>43591</v>
      </c>
      <c r="D215" s="368" t="s">
        <v>1007</v>
      </c>
      <c r="E215" s="369" t="s">
        <v>1008</v>
      </c>
      <c r="F215" s="370">
        <v>75988</v>
      </c>
      <c r="G215" s="371">
        <v>307</v>
      </c>
      <c r="H215" s="368">
        <v>400</v>
      </c>
      <c r="I215" s="368" t="s">
        <v>10</v>
      </c>
      <c r="J215" s="379">
        <f t="shared" si="10"/>
        <v>400</v>
      </c>
      <c r="K215" s="380" t="s">
        <v>346</v>
      </c>
      <c r="L215" s="381" t="s">
        <v>307</v>
      </c>
      <c r="M215" s="381" t="s">
        <v>259</v>
      </c>
      <c r="N215" s="381"/>
      <c r="O215" s="381"/>
      <c r="P215" s="381" t="s">
        <v>61</v>
      </c>
      <c r="Q215" s="381" t="s">
        <v>240</v>
      </c>
      <c r="R215" s="381" t="s">
        <v>302</v>
      </c>
      <c r="S215" s="368"/>
      <c r="T215" s="368" t="s">
        <v>61</v>
      </c>
      <c r="U215" s="368" t="s">
        <v>240</v>
      </c>
      <c r="V215" s="368" t="s">
        <v>302</v>
      </c>
    </row>
    <row r="216" spans="1:22" outlineLevel="1">
      <c r="A216" s="377" t="s">
        <v>195</v>
      </c>
      <c r="B216" s="368" t="s">
        <v>904</v>
      </c>
      <c r="C216" s="378">
        <v>43591</v>
      </c>
      <c r="D216" s="368" t="s">
        <v>1009</v>
      </c>
      <c r="E216" s="369" t="s">
        <v>1008</v>
      </c>
      <c r="F216" s="370">
        <v>75988</v>
      </c>
      <c r="G216" s="371">
        <v>384.03</v>
      </c>
      <c r="H216" s="368">
        <v>500</v>
      </c>
      <c r="I216" s="368" t="s">
        <v>10</v>
      </c>
      <c r="J216" s="379">
        <f t="shared" si="10"/>
        <v>500</v>
      </c>
      <c r="K216" s="380" t="s">
        <v>346</v>
      </c>
      <c r="L216" s="381" t="s">
        <v>307</v>
      </c>
      <c r="M216" s="381" t="s">
        <v>259</v>
      </c>
      <c r="N216" s="381"/>
      <c r="O216" s="381"/>
      <c r="P216" s="381" t="s">
        <v>61</v>
      </c>
      <c r="Q216" s="381" t="s">
        <v>240</v>
      </c>
      <c r="R216" s="381" t="s">
        <v>302</v>
      </c>
      <c r="S216" s="368"/>
      <c r="T216" s="368" t="s">
        <v>61</v>
      </c>
      <c r="U216" s="368" t="s">
        <v>240</v>
      </c>
      <c r="V216" s="368" t="s">
        <v>302</v>
      </c>
    </row>
    <row r="217" spans="1:22" outlineLevel="1">
      <c r="A217" s="377" t="s">
        <v>195</v>
      </c>
      <c r="B217" s="368" t="s">
        <v>904</v>
      </c>
      <c r="C217" s="378">
        <v>43616</v>
      </c>
      <c r="D217" s="368" t="s">
        <v>987</v>
      </c>
      <c r="E217" s="369" t="s">
        <v>1010</v>
      </c>
      <c r="F217" s="370">
        <v>75988</v>
      </c>
      <c r="G217" s="371">
        <v>76.75</v>
      </c>
      <c r="H217" s="368">
        <v>100</v>
      </c>
      <c r="I217" s="368" t="s">
        <v>10</v>
      </c>
      <c r="J217" s="379">
        <f t="shared" si="10"/>
        <v>100</v>
      </c>
      <c r="K217" s="380" t="s">
        <v>490</v>
      </c>
      <c r="L217" s="381" t="s">
        <v>307</v>
      </c>
      <c r="M217" s="381" t="s">
        <v>259</v>
      </c>
      <c r="N217" s="381"/>
      <c r="O217" s="381"/>
      <c r="P217" s="381" t="s">
        <v>61</v>
      </c>
      <c r="Q217" s="381" t="s">
        <v>240</v>
      </c>
      <c r="R217" s="381" t="s">
        <v>302</v>
      </c>
      <c r="S217" s="368"/>
      <c r="T217" s="368" t="s">
        <v>61</v>
      </c>
      <c r="U217" s="368" t="s">
        <v>240</v>
      </c>
      <c r="V217" s="368" t="s">
        <v>302</v>
      </c>
    </row>
    <row r="218" spans="1:22" outlineLevel="1">
      <c r="A218" s="377" t="s">
        <v>195</v>
      </c>
      <c r="B218" s="368" t="s">
        <v>804</v>
      </c>
      <c r="C218" s="378">
        <v>43628</v>
      </c>
      <c r="D218" s="368" t="s">
        <v>1011</v>
      </c>
      <c r="E218" s="369" t="s">
        <v>1012</v>
      </c>
      <c r="F218" s="370">
        <v>76250</v>
      </c>
      <c r="G218" s="371">
        <v>92.69</v>
      </c>
      <c r="H218" s="368">
        <v>117</v>
      </c>
      <c r="I218" s="368" t="s">
        <v>10</v>
      </c>
      <c r="J218" s="379">
        <f t="shared" si="10"/>
        <v>117</v>
      </c>
      <c r="K218" s="380" t="s">
        <v>1013</v>
      </c>
      <c r="L218" s="381" t="s">
        <v>307</v>
      </c>
      <c r="M218" s="381" t="s">
        <v>259</v>
      </c>
      <c r="N218" s="381" t="s">
        <v>270</v>
      </c>
      <c r="O218" s="381"/>
      <c r="P218" s="381" t="s">
        <v>61</v>
      </c>
      <c r="Q218" s="381" t="s">
        <v>240</v>
      </c>
      <c r="R218" s="381" t="s">
        <v>302</v>
      </c>
      <c r="S218" s="368"/>
      <c r="T218" s="368" t="s">
        <v>61</v>
      </c>
      <c r="U218" s="368" t="s">
        <v>240</v>
      </c>
      <c r="V218" s="368" t="s">
        <v>302</v>
      </c>
    </row>
    <row r="219" spans="1:22" outlineLevel="1">
      <c r="A219" s="377" t="s">
        <v>195</v>
      </c>
      <c r="B219" s="368" t="s">
        <v>804</v>
      </c>
      <c r="C219" s="378">
        <v>43644</v>
      </c>
      <c r="D219" s="368" t="s">
        <v>1014</v>
      </c>
      <c r="E219" s="369" t="s">
        <v>1015</v>
      </c>
      <c r="F219" s="370">
        <v>76250</v>
      </c>
      <c r="G219" s="371">
        <v>1.58</v>
      </c>
      <c r="H219" s="368">
        <v>2</v>
      </c>
      <c r="I219" s="368" t="s">
        <v>10</v>
      </c>
      <c r="J219" s="379">
        <f t="shared" si="10"/>
        <v>2</v>
      </c>
      <c r="K219" s="380" t="s">
        <v>410</v>
      </c>
      <c r="L219" s="381" t="s">
        <v>307</v>
      </c>
      <c r="M219" s="381" t="s">
        <v>259</v>
      </c>
      <c r="N219" s="381" t="s">
        <v>429</v>
      </c>
      <c r="O219" s="381"/>
      <c r="P219" s="381" t="s">
        <v>61</v>
      </c>
      <c r="Q219" s="381" t="s">
        <v>240</v>
      </c>
      <c r="R219" s="381" t="s">
        <v>302</v>
      </c>
      <c r="S219" s="368"/>
      <c r="T219" s="368" t="s">
        <v>61</v>
      </c>
      <c r="U219" s="368" t="s">
        <v>240</v>
      </c>
      <c r="V219" s="368" t="s">
        <v>302</v>
      </c>
    </row>
    <row r="220" spans="1:22" outlineLevel="1">
      <c r="A220" s="377" t="s">
        <v>195</v>
      </c>
      <c r="B220" s="368" t="s">
        <v>804</v>
      </c>
      <c r="C220" s="378">
        <v>43626</v>
      </c>
      <c r="D220" s="368" t="s">
        <v>914</v>
      </c>
      <c r="E220" s="369" t="s">
        <v>1016</v>
      </c>
      <c r="F220" s="370">
        <v>76250</v>
      </c>
      <c r="G220" s="371">
        <v>19.809999999999999</v>
      </c>
      <c r="H220" s="368">
        <v>25</v>
      </c>
      <c r="I220" s="368" t="s">
        <v>10</v>
      </c>
      <c r="J220" s="379">
        <f t="shared" si="10"/>
        <v>25</v>
      </c>
      <c r="K220" s="380" t="s">
        <v>410</v>
      </c>
      <c r="L220" s="381" t="s">
        <v>307</v>
      </c>
      <c r="M220" s="381" t="s">
        <v>259</v>
      </c>
      <c r="N220" s="381" t="s">
        <v>270</v>
      </c>
      <c r="O220" s="381"/>
      <c r="P220" s="381" t="s">
        <v>61</v>
      </c>
      <c r="Q220" s="381" t="s">
        <v>240</v>
      </c>
      <c r="R220" s="381" t="s">
        <v>302</v>
      </c>
      <c r="S220" s="368"/>
      <c r="T220" s="368" t="s">
        <v>61</v>
      </c>
      <c r="U220" s="368" t="s">
        <v>240</v>
      </c>
      <c r="V220" s="368" t="s">
        <v>302</v>
      </c>
    </row>
    <row r="221" spans="1:22" outlineLevel="1">
      <c r="A221" s="377" t="s">
        <v>195</v>
      </c>
      <c r="B221" s="368" t="s">
        <v>804</v>
      </c>
      <c r="C221" s="378">
        <v>43628</v>
      </c>
      <c r="D221" s="368" t="s">
        <v>1017</v>
      </c>
      <c r="E221" s="369" t="s">
        <v>1018</v>
      </c>
      <c r="F221" s="370">
        <v>76250</v>
      </c>
      <c r="G221" s="371">
        <v>23.77</v>
      </c>
      <c r="H221" s="368">
        <v>30</v>
      </c>
      <c r="I221" s="368" t="s">
        <v>10</v>
      </c>
      <c r="J221" s="379">
        <f t="shared" si="10"/>
        <v>30</v>
      </c>
      <c r="K221" s="380" t="s">
        <v>410</v>
      </c>
      <c r="L221" s="381" t="s">
        <v>307</v>
      </c>
      <c r="M221" s="381" t="s">
        <v>259</v>
      </c>
      <c r="N221" s="381" t="s">
        <v>388</v>
      </c>
      <c r="O221" s="381"/>
      <c r="P221" s="381" t="s">
        <v>61</v>
      </c>
      <c r="Q221" s="381" t="s">
        <v>240</v>
      </c>
      <c r="R221" s="381" t="s">
        <v>302</v>
      </c>
      <c r="S221" s="368"/>
      <c r="T221" s="368" t="s">
        <v>61</v>
      </c>
      <c r="U221" s="368" t="s">
        <v>240</v>
      </c>
      <c r="V221" s="368" t="s">
        <v>302</v>
      </c>
    </row>
    <row r="222" spans="1:22" outlineLevel="1">
      <c r="A222" s="377" t="s">
        <v>195</v>
      </c>
      <c r="B222" s="368" t="s">
        <v>804</v>
      </c>
      <c r="C222" s="378">
        <v>43628</v>
      </c>
      <c r="D222" s="368" t="s">
        <v>1017</v>
      </c>
      <c r="E222" s="369" t="s">
        <v>1019</v>
      </c>
      <c r="F222" s="370">
        <v>76250</v>
      </c>
      <c r="G222" s="371">
        <v>23.77</v>
      </c>
      <c r="H222" s="368">
        <v>30</v>
      </c>
      <c r="I222" s="368" t="s">
        <v>10</v>
      </c>
      <c r="J222" s="379">
        <f t="shared" si="10"/>
        <v>30</v>
      </c>
      <c r="K222" s="380" t="s">
        <v>410</v>
      </c>
      <c r="L222" s="381" t="s">
        <v>307</v>
      </c>
      <c r="M222" s="381" t="s">
        <v>259</v>
      </c>
      <c r="N222" s="381" t="s">
        <v>947</v>
      </c>
      <c r="O222" s="381"/>
      <c r="P222" s="381" t="s">
        <v>61</v>
      </c>
      <c r="Q222" s="381" t="s">
        <v>240</v>
      </c>
      <c r="R222" s="381" t="s">
        <v>302</v>
      </c>
      <c r="S222" s="368"/>
      <c r="T222" s="368" t="s">
        <v>61</v>
      </c>
      <c r="U222" s="368" t="s">
        <v>240</v>
      </c>
      <c r="V222" s="368" t="s">
        <v>302</v>
      </c>
    </row>
    <row r="223" spans="1:22" outlineLevel="1">
      <c r="A223" s="377" t="s">
        <v>195</v>
      </c>
      <c r="B223" s="368" t="s">
        <v>804</v>
      </c>
      <c r="C223" s="378">
        <v>43628</v>
      </c>
      <c r="D223" s="368" t="s">
        <v>1017</v>
      </c>
      <c r="E223" s="369" t="s">
        <v>1020</v>
      </c>
      <c r="F223" s="370">
        <v>76250</v>
      </c>
      <c r="G223" s="371">
        <v>23.77</v>
      </c>
      <c r="H223" s="368">
        <v>30</v>
      </c>
      <c r="I223" s="368" t="s">
        <v>10</v>
      </c>
      <c r="J223" s="379">
        <f t="shared" si="10"/>
        <v>30</v>
      </c>
      <c r="K223" s="380" t="s">
        <v>410</v>
      </c>
      <c r="L223" s="381" t="s">
        <v>307</v>
      </c>
      <c r="M223" s="381" t="s">
        <v>259</v>
      </c>
      <c r="N223" s="381" t="s">
        <v>969</v>
      </c>
      <c r="O223" s="381"/>
      <c r="P223" s="381" t="s">
        <v>61</v>
      </c>
      <c r="Q223" s="381" t="s">
        <v>240</v>
      </c>
      <c r="R223" s="381" t="s">
        <v>302</v>
      </c>
      <c r="S223" s="368"/>
      <c r="T223" s="368" t="s">
        <v>61</v>
      </c>
      <c r="U223" s="368" t="s">
        <v>240</v>
      </c>
      <c r="V223" s="368" t="s">
        <v>302</v>
      </c>
    </row>
    <row r="224" spans="1:22" outlineLevel="1">
      <c r="A224" s="377" t="s">
        <v>195</v>
      </c>
      <c r="B224" s="368" t="s">
        <v>804</v>
      </c>
      <c r="C224" s="378">
        <v>43622</v>
      </c>
      <c r="D224" s="368" t="s">
        <v>1021</v>
      </c>
      <c r="E224" s="369" t="s">
        <v>1022</v>
      </c>
      <c r="F224" s="370">
        <v>76250</v>
      </c>
      <c r="G224" s="371">
        <v>128.58000000000001</v>
      </c>
      <c r="H224" s="368">
        <v>162.30000000000001</v>
      </c>
      <c r="I224" s="368" t="s">
        <v>10</v>
      </c>
      <c r="J224" s="379">
        <f t="shared" si="10"/>
        <v>162.30000000000001</v>
      </c>
      <c r="K224" s="380" t="s">
        <v>416</v>
      </c>
      <c r="L224" s="381" t="s">
        <v>307</v>
      </c>
      <c r="M224" s="381" t="s">
        <v>259</v>
      </c>
      <c r="N224" s="381" t="s">
        <v>270</v>
      </c>
      <c r="O224" s="381"/>
      <c r="P224" s="381" t="s">
        <v>61</v>
      </c>
      <c r="Q224" s="381" t="s">
        <v>240</v>
      </c>
      <c r="R224" s="381" t="s">
        <v>302</v>
      </c>
      <c r="S224" s="368"/>
      <c r="T224" s="368" t="s">
        <v>61</v>
      </c>
      <c r="U224" s="368" t="s">
        <v>240</v>
      </c>
      <c r="V224" s="368" t="s">
        <v>302</v>
      </c>
    </row>
    <row r="225" spans="1:22" outlineLevel="1">
      <c r="A225" s="377" t="s">
        <v>195</v>
      </c>
      <c r="B225" s="368" t="s">
        <v>804</v>
      </c>
      <c r="C225" s="378">
        <v>43623</v>
      </c>
      <c r="D225" s="368" t="s">
        <v>914</v>
      </c>
      <c r="E225" s="369" t="s">
        <v>1023</v>
      </c>
      <c r="F225" s="370">
        <v>76250</v>
      </c>
      <c r="G225" s="371">
        <v>9.51</v>
      </c>
      <c r="H225" s="368">
        <v>12</v>
      </c>
      <c r="I225" s="368" t="s">
        <v>10</v>
      </c>
      <c r="J225" s="379">
        <f t="shared" si="10"/>
        <v>12</v>
      </c>
      <c r="K225" s="380" t="s">
        <v>416</v>
      </c>
      <c r="L225" s="381" t="s">
        <v>307</v>
      </c>
      <c r="M225" s="381" t="s">
        <v>259</v>
      </c>
      <c r="N225" s="381" t="s">
        <v>451</v>
      </c>
      <c r="O225" s="381"/>
      <c r="P225" s="381" t="s">
        <v>61</v>
      </c>
      <c r="Q225" s="381" t="s">
        <v>240</v>
      </c>
      <c r="R225" s="381" t="s">
        <v>302</v>
      </c>
      <c r="S225" s="368"/>
      <c r="T225" s="368" t="s">
        <v>61</v>
      </c>
      <c r="U225" s="368" t="s">
        <v>240</v>
      </c>
      <c r="V225" s="368" t="s">
        <v>302</v>
      </c>
    </row>
    <row r="226" spans="1:22" outlineLevel="1">
      <c r="A226" s="377" t="s">
        <v>195</v>
      </c>
      <c r="B226" s="368" t="s">
        <v>804</v>
      </c>
      <c r="C226" s="378">
        <v>43623</v>
      </c>
      <c r="D226" s="368" t="s">
        <v>914</v>
      </c>
      <c r="E226" s="369" t="s">
        <v>1024</v>
      </c>
      <c r="F226" s="370">
        <v>76250</v>
      </c>
      <c r="G226" s="371">
        <v>9.51</v>
      </c>
      <c r="H226" s="368">
        <v>12</v>
      </c>
      <c r="I226" s="368" t="s">
        <v>10</v>
      </c>
      <c r="J226" s="379">
        <f t="shared" si="10"/>
        <v>12</v>
      </c>
      <c r="K226" s="380" t="s">
        <v>416</v>
      </c>
      <c r="L226" s="381" t="s">
        <v>307</v>
      </c>
      <c r="M226" s="381" t="s">
        <v>259</v>
      </c>
      <c r="N226" s="381" t="s">
        <v>449</v>
      </c>
      <c r="O226" s="381"/>
      <c r="P226" s="381" t="s">
        <v>61</v>
      </c>
      <c r="Q226" s="381" t="s">
        <v>240</v>
      </c>
      <c r="R226" s="381" t="s">
        <v>302</v>
      </c>
      <c r="S226" s="368"/>
      <c r="T226" s="368" t="s">
        <v>61</v>
      </c>
      <c r="U226" s="368" t="s">
        <v>240</v>
      </c>
      <c r="V226" s="368" t="s">
        <v>302</v>
      </c>
    </row>
    <row r="227" spans="1:22" outlineLevel="1">
      <c r="A227" s="377" t="s">
        <v>195</v>
      </c>
      <c r="B227" s="368" t="s">
        <v>804</v>
      </c>
      <c r="C227" s="378">
        <v>43623</v>
      </c>
      <c r="D227" s="368" t="s">
        <v>914</v>
      </c>
      <c r="E227" s="369" t="s">
        <v>1025</v>
      </c>
      <c r="F227" s="370">
        <v>76250</v>
      </c>
      <c r="G227" s="371">
        <v>9.51</v>
      </c>
      <c r="H227" s="368">
        <v>12</v>
      </c>
      <c r="I227" s="368" t="s">
        <v>10</v>
      </c>
      <c r="J227" s="379">
        <f t="shared" si="10"/>
        <v>12</v>
      </c>
      <c r="K227" s="380" t="s">
        <v>416</v>
      </c>
      <c r="L227" s="381" t="s">
        <v>307</v>
      </c>
      <c r="M227" s="381" t="s">
        <v>259</v>
      </c>
      <c r="N227" s="381" t="s">
        <v>388</v>
      </c>
      <c r="O227" s="381"/>
      <c r="P227" s="381" t="s">
        <v>61</v>
      </c>
      <c r="Q227" s="381" t="s">
        <v>240</v>
      </c>
      <c r="R227" s="381" t="s">
        <v>302</v>
      </c>
      <c r="S227" s="368"/>
      <c r="T227" s="368" t="s">
        <v>61</v>
      </c>
      <c r="U227" s="368" t="s">
        <v>240</v>
      </c>
      <c r="V227" s="368" t="s">
        <v>302</v>
      </c>
    </row>
    <row r="228" spans="1:22" outlineLevel="1">
      <c r="A228" s="377" t="s">
        <v>195</v>
      </c>
      <c r="B228" s="368" t="s">
        <v>804</v>
      </c>
      <c r="C228" s="378">
        <v>43623</v>
      </c>
      <c r="D228" s="368" t="s">
        <v>914</v>
      </c>
      <c r="E228" s="369" t="s">
        <v>1026</v>
      </c>
      <c r="F228" s="370">
        <v>76250</v>
      </c>
      <c r="G228" s="371">
        <v>9.51</v>
      </c>
      <c r="H228" s="368">
        <v>12</v>
      </c>
      <c r="I228" s="368" t="s">
        <v>10</v>
      </c>
      <c r="J228" s="379">
        <f t="shared" si="10"/>
        <v>12</v>
      </c>
      <c r="K228" s="380" t="s">
        <v>416</v>
      </c>
      <c r="L228" s="381" t="s">
        <v>307</v>
      </c>
      <c r="M228" s="381" t="s">
        <v>259</v>
      </c>
      <c r="N228" s="381" t="s">
        <v>969</v>
      </c>
      <c r="O228" s="381"/>
      <c r="P228" s="381" t="s">
        <v>61</v>
      </c>
      <c r="Q228" s="381" t="s">
        <v>240</v>
      </c>
      <c r="R228" s="381" t="s">
        <v>302</v>
      </c>
      <c r="S228" s="368"/>
      <c r="T228" s="368" t="s">
        <v>61</v>
      </c>
      <c r="U228" s="368" t="s">
        <v>240</v>
      </c>
      <c r="V228" s="368" t="s">
        <v>302</v>
      </c>
    </row>
    <row r="229" spans="1:22" outlineLevel="1">
      <c r="A229" s="377" t="s">
        <v>195</v>
      </c>
      <c r="B229" s="368" t="s">
        <v>804</v>
      </c>
      <c r="C229" s="378">
        <v>43623</v>
      </c>
      <c r="D229" s="368" t="s">
        <v>914</v>
      </c>
      <c r="E229" s="369" t="s">
        <v>1027</v>
      </c>
      <c r="F229" s="370">
        <v>76250</v>
      </c>
      <c r="G229" s="371">
        <v>9.51</v>
      </c>
      <c r="H229" s="368">
        <v>12</v>
      </c>
      <c r="I229" s="368" t="s">
        <v>10</v>
      </c>
      <c r="J229" s="379">
        <f t="shared" si="10"/>
        <v>12</v>
      </c>
      <c r="K229" s="380" t="s">
        <v>416</v>
      </c>
      <c r="L229" s="381" t="s">
        <v>307</v>
      </c>
      <c r="M229" s="381" t="s">
        <v>259</v>
      </c>
      <c r="N229" s="381" t="s">
        <v>947</v>
      </c>
      <c r="O229" s="381"/>
      <c r="P229" s="381" t="s">
        <v>61</v>
      </c>
      <c r="Q229" s="381" t="s">
        <v>240</v>
      </c>
      <c r="R229" s="381" t="s">
        <v>302</v>
      </c>
      <c r="S229" s="368"/>
      <c r="T229" s="368" t="s">
        <v>61</v>
      </c>
      <c r="U229" s="368" t="s">
        <v>240</v>
      </c>
      <c r="V229" s="368" t="s">
        <v>302</v>
      </c>
    </row>
    <row r="230" spans="1:22" outlineLevel="1">
      <c r="A230" s="377" t="s">
        <v>195</v>
      </c>
      <c r="B230" s="368" t="s">
        <v>804</v>
      </c>
      <c r="C230" s="378">
        <v>43644</v>
      </c>
      <c r="D230" s="368" t="s">
        <v>1014</v>
      </c>
      <c r="E230" s="369" t="s">
        <v>1028</v>
      </c>
      <c r="F230" s="370">
        <v>76250</v>
      </c>
      <c r="G230" s="371">
        <v>35.49</v>
      </c>
      <c r="H230" s="368">
        <v>44.8</v>
      </c>
      <c r="I230" s="368" t="s">
        <v>10</v>
      </c>
      <c r="J230" s="379">
        <f t="shared" si="10"/>
        <v>44.8</v>
      </c>
      <c r="K230" s="380" t="s">
        <v>412</v>
      </c>
      <c r="L230" s="381" t="s">
        <v>307</v>
      </c>
      <c r="M230" s="381" t="s">
        <v>259</v>
      </c>
      <c r="N230" s="381" t="s">
        <v>429</v>
      </c>
      <c r="O230" s="381"/>
      <c r="P230" s="381" t="s">
        <v>61</v>
      </c>
      <c r="Q230" s="381" t="s">
        <v>240</v>
      </c>
      <c r="R230" s="381" t="s">
        <v>302</v>
      </c>
      <c r="S230" s="368"/>
      <c r="T230" s="368" t="s">
        <v>61</v>
      </c>
      <c r="U230" s="368" t="s">
        <v>240</v>
      </c>
      <c r="V230" s="368" t="s">
        <v>302</v>
      </c>
    </row>
    <row r="231" spans="1:22">
      <c r="A231" s="383" t="s">
        <v>301</v>
      </c>
      <c r="B231" s="383"/>
      <c r="C231" s="383"/>
      <c r="D231" s="383"/>
      <c r="E231" s="384"/>
      <c r="F231" s="385"/>
      <c r="G231" s="386">
        <f>SUM(G190:G230)</f>
        <v>3052.0900000000006</v>
      </c>
      <c r="H231" s="387">
        <f>SUM(H190:H230)</f>
        <v>3960.3300000000004</v>
      </c>
      <c r="I231" s="383"/>
      <c r="J231" s="387">
        <f>SUM(J190:J230)</f>
        <v>3960.3300000000004</v>
      </c>
      <c r="K231" s="383"/>
      <c r="L231" s="383"/>
      <c r="M231" s="383"/>
      <c r="N231" s="383"/>
      <c r="O231" s="383"/>
      <c r="P231" s="383"/>
      <c r="Q231" s="383"/>
      <c r="R231" s="383"/>
      <c r="S231" s="368"/>
      <c r="T231" s="368"/>
      <c r="U231" s="368"/>
      <c r="V231" s="368"/>
    </row>
    <row r="232" spans="1:22" outlineLevel="1">
      <c r="A232" s="377" t="s">
        <v>198</v>
      </c>
      <c r="B232" s="368" t="s">
        <v>803</v>
      </c>
      <c r="C232" s="378">
        <v>43563</v>
      </c>
      <c r="D232" s="368" t="s">
        <v>1029</v>
      </c>
      <c r="E232" s="369" t="s">
        <v>1030</v>
      </c>
      <c r="F232" s="370">
        <v>75694</v>
      </c>
      <c r="G232" s="371">
        <v>195.51</v>
      </c>
      <c r="H232" s="368">
        <v>255</v>
      </c>
      <c r="I232" s="368" t="s">
        <v>10</v>
      </c>
      <c r="J232" s="379">
        <f t="shared" ref="J232:J237" si="11">H232</f>
        <v>255</v>
      </c>
      <c r="K232" s="380" t="s">
        <v>339</v>
      </c>
      <c r="L232" s="381" t="s">
        <v>307</v>
      </c>
      <c r="M232" s="381" t="s">
        <v>259</v>
      </c>
      <c r="N232" s="381"/>
      <c r="O232" s="381"/>
      <c r="P232" s="381" t="s">
        <v>61</v>
      </c>
      <c r="Q232" s="381" t="s">
        <v>240</v>
      </c>
      <c r="R232" s="381" t="s">
        <v>302</v>
      </c>
      <c r="S232" s="368"/>
      <c r="T232" s="368" t="s">
        <v>61</v>
      </c>
      <c r="U232" s="368" t="s">
        <v>240</v>
      </c>
      <c r="V232" s="368" t="s">
        <v>302</v>
      </c>
    </row>
    <row r="233" spans="1:22" outlineLevel="1">
      <c r="A233" s="377" t="s">
        <v>198</v>
      </c>
      <c r="B233" s="368" t="s">
        <v>803</v>
      </c>
      <c r="C233" s="378">
        <v>43570</v>
      </c>
      <c r="D233" s="368" t="s">
        <v>1031</v>
      </c>
      <c r="E233" s="369" t="s">
        <v>1032</v>
      </c>
      <c r="F233" s="370">
        <v>75694</v>
      </c>
      <c r="G233" s="371">
        <v>306.69</v>
      </c>
      <c r="H233" s="368">
        <v>400</v>
      </c>
      <c r="I233" s="368" t="s">
        <v>10</v>
      </c>
      <c r="J233" s="379">
        <f t="shared" si="11"/>
        <v>400</v>
      </c>
      <c r="K233" s="380" t="s">
        <v>344</v>
      </c>
      <c r="L233" s="381" t="s">
        <v>307</v>
      </c>
      <c r="M233" s="381" t="s">
        <v>259</v>
      </c>
      <c r="N233" s="381"/>
      <c r="O233" s="381"/>
      <c r="P233" s="381" t="s">
        <v>61</v>
      </c>
      <c r="Q233" s="381" t="s">
        <v>240</v>
      </c>
      <c r="R233" s="381" t="s">
        <v>302</v>
      </c>
      <c r="S233" s="368"/>
      <c r="T233" s="368" t="s">
        <v>61</v>
      </c>
      <c r="U233" s="368" t="s">
        <v>240</v>
      </c>
      <c r="V233" s="368" t="s">
        <v>302</v>
      </c>
    </row>
    <row r="234" spans="1:22" outlineLevel="1">
      <c r="A234" s="377" t="s">
        <v>198</v>
      </c>
      <c r="B234" s="368" t="s">
        <v>803</v>
      </c>
      <c r="C234" s="378">
        <v>43563</v>
      </c>
      <c r="D234" s="368" t="s">
        <v>1029</v>
      </c>
      <c r="E234" s="369" t="s">
        <v>1033</v>
      </c>
      <c r="F234" s="370">
        <v>75694</v>
      </c>
      <c r="G234" s="371">
        <v>214.68</v>
      </c>
      <c r="H234" s="368">
        <v>280</v>
      </c>
      <c r="I234" s="368" t="s">
        <v>10</v>
      </c>
      <c r="J234" s="379">
        <f t="shared" si="11"/>
        <v>280</v>
      </c>
      <c r="K234" s="380" t="s">
        <v>346</v>
      </c>
      <c r="L234" s="381" t="s">
        <v>307</v>
      </c>
      <c r="M234" s="381" t="s">
        <v>259</v>
      </c>
      <c r="N234" s="381"/>
      <c r="O234" s="381"/>
      <c r="P234" s="381" t="s">
        <v>61</v>
      </c>
      <c r="Q234" s="381" t="s">
        <v>240</v>
      </c>
      <c r="R234" s="381" t="s">
        <v>302</v>
      </c>
      <c r="S234" s="368"/>
      <c r="T234" s="368" t="s">
        <v>61</v>
      </c>
      <c r="U234" s="368" t="s">
        <v>240</v>
      </c>
      <c r="V234" s="368" t="s">
        <v>302</v>
      </c>
    </row>
    <row r="235" spans="1:22" outlineLevel="1">
      <c r="A235" s="377" t="s">
        <v>198</v>
      </c>
      <c r="B235" s="368" t="s">
        <v>803</v>
      </c>
      <c r="C235" s="378">
        <v>43570</v>
      </c>
      <c r="D235" s="368" t="s">
        <v>1034</v>
      </c>
      <c r="E235" s="369" t="s">
        <v>1035</v>
      </c>
      <c r="F235" s="370">
        <v>75694</v>
      </c>
      <c r="G235" s="371">
        <v>161.01</v>
      </c>
      <c r="H235" s="368">
        <v>210</v>
      </c>
      <c r="I235" s="368" t="s">
        <v>10</v>
      </c>
      <c r="J235" s="379">
        <f t="shared" si="11"/>
        <v>210</v>
      </c>
      <c r="K235" s="380" t="s">
        <v>346</v>
      </c>
      <c r="L235" s="381" t="s">
        <v>307</v>
      </c>
      <c r="M235" s="381" t="s">
        <v>259</v>
      </c>
      <c r="N235" s="381"/>
      <c r="O235" s="381"/>
      <c r="P235" s="381" t="s">
        <v>61</v>
      </c>
      <c r="Q235" s="381" t="s">
        <v>240</v>
      </c>
      <c r="R235" s="381" t="s">
        <v>302</v>
      </c>
      <c r="S235" s="368"/>
      <c r="T235" s="368" t="s">
        <v>61</v>
      </c>
      <c r="U235" s="368" t="s">
        <v>240</v>
      </c>
      <c r="V235" s="368" t="s">
        <v>302</v>
      </c>
    </row>
    <row r="236" spans="1:22" outlineLevel="1">
      <c r="A236" s="377" t="s">
        <v>198</v>
      </c>
      <c r="B236" s="368" t="s">
        <v>803</v>
      </c>
      <c r="C236" s="378">
        <v>43557</v>
      </c>
      <c r="D236" s="368" t="s">
        <v>977</v>
      </c>
      <c r="E236" s="369" t="s">
        <v>1036</v>
      </c>
      <c r="F236" s="370">
        <v>75694</v>
      </c>
      <c r="G236" s="371">
        <v>49.84</v>
      </c>
      <c r="H236" s="368">
        <v>65</v>
      </c>
      <c r="I236" s="368" t="s">
        <v>10</v>
      </c>
      <c r="J236" s="379">
        <f t="shared" si="11"/>
        <v>65</v>
      </c>
      <c r="K236" s="380" t="s">
        <v>533</v>
      </c>
      <c r="L236" s="381" t="s">
        <v>307</v>
      </c>
      <c r="M236" s="381" t="s">
        <v>259</v>
      </c>
      <c r="N236" s="381"/>
      <c r="O236" s="381"/>
      <c r="P236" s="381" t="s">
        <v>61</v>
      </c>
      <c r="Q236" s="381" t="s">
        <v>240</v>
      </c>
      <c r="R236" s="381" t="s">
        <v>302</v>
      </c>
      <c r="S236" s="368"/>
      <c r="T236" s="368" t="s">
        <v>61</v>
      </c>
      <c r="U236" s="368" t="s">
        <v>240</v>
      </c>
      <c r="V236" s="368" t="s">
        <v>302</v>
      </c>
    </row>
    <row r="237" spans="1:22" outlineLevel="1">
      <c r="A237" s="377" t="s">
        <v>198</v>
      </c>
      <c r="B237" s="368" t="s">
        <v>803</v>
      </c>
      <c r="C237" s="378">
        <v>43570</v>
      </c>
      <c r="D237" s="368" t="s">
        <v>1034</v>
      </c>
      <c r="E237" s="369" t="s">
        <v>1037</v>
      </c>
      <c r="F237" s="370">
        <v>75694</v>
      </c>
      <c r="G237" s="371">
        <v>76.67</v>
      </c>
      <c r="H237" s="368">
        <v>100</v>
      </c>
      <c r="I237" s="368" t="s">
        <v>10</v>
      </c>
      <c r="J237" s="379">
        <f t="shared" si="11"/>
        <v>100</v>
      </c>
      <c r="K237" s="380" t="s">
        <v>536</v>
      </c>
      <c r="L237" s="381" t="s">
        <v>307</v>
      </c>
      <c r="M237" s="381" t="s">
        <v>259</v>
      </c>
      <c r="N237" s="381"/>
      <c r="O237" s="381"/>
      <c r="P237" s="381" t="s">
        <v>61</v>
      </c>
      <c r="Q237" s="381" t="s">
        <v>240</v>
      </c>
      <c r="R237" s="381" t="s">
        <v>302</v>
      </c>
      <c r="S237" s="368"/>
      <c r="T237" s="368" t="s">
        <v>61</v>
      </c>
      <c r="U237" s="368" t="s">
        <v>240</v>
      </c>
      <c r="V237" s="368" t="s">
        <v>302</v>
      </c>
    </row>
    <row r="238" spans="1:22">
      <c r="A238" s="383" t="s">
        <v>301</v>
      </c>
      <c r="B238" s="383"/>
      <c r="C238" s="383"/>
      <c r="D238" s="383"/>
      <c r="E238" s="384"/>
      <c r="F238" s="385"/>
      <c r="G238" s="386">
        <f>SUM(G232:G237)</f>
        <v>1004.4</v>
      </c>
      <c r="H238" s="387">
        <f>SUM(H232:H237)</f>
        <v>1310</v>
      </c>
      <c r="I238" s="383"/>
      <c r="J238" s="387">
        <f>SUM(J232:J237)</f>
        <v>1310</v>
      </c>
      <c r="K238" s="383"/>
      <c r="L238" s="383"/>
      <c r="M238" s="383"/>
      <c r="N238" s="383"/>
      <c r="O238" s="383"/>
      <c r="P238" s="383"/>
      <c r="Q238" s="383"/>
      <c r="R238" s="383"/>
      <c r="S238" s="368"/>
      <c r="T238" s="368"/>
      <c r="U238" s="368"/>
      <c r="V238" s="368"/>
    </row>
    <row r="239" spans="1:22" outlineLevel="1">
      <c r="A239" s="377" t="s">
        <v>199</v>
      </c>
      <c r="B239" s="368" t="s">
        <v>904</v>
      </c>
      <c r="C239" s="378">
        <v>43610</v>
      </c>
      <c r="D239" s="368" t="s">
        <v>945</v>
      </c>
      <c r="E239" s="369" t="s">
        <v>946</v>
      </c>
      <c r="F239" s="370">
        <v>75988</v>
      </c>
      <c r="G239" s="371">
        <v>631.80999999999995</v>
      </c>
      <c r="H239" s="368">
        <v>823.21</v>
      </c>
      <c r="I239" s="368" t="s">
        <v>10</v>
      </c>
      <c r="J239" s="379">
        <f t="shared" ref="J239:J246" si="12">H239</f>
        <v>823.21</v>
      </c>
      <c r="K239" s="380" t="s">
        <v>387</v>
      </c>
      <c r="L239" s="381" t="s">
        <v>307</v>
      </c>
      <c r="M239" s="381" t="s">
        <v>259</v>
      </c>
      <c r="N239" s="381" t="s">
        <v>947</v>
      </c>
      <c r="O239" s="381"/>
      <c r="P239" s="381" t="s">
        <v>61</v>
      </c>
      <c r="Q239" s="381" t="s">
        <v>240</v>
      </c>
      <c r="R239" s="381" t="s">
        <v>302</v>
      </c>
      <c r="S239" s="368"/>
      <c r="T239" s="368" t="s">
        <v>61</v>
      </c>
      <c r="U239" s="368" t="s">
        <v>240</v>
      </c>
      <c r="V239" s="368" t="s">
        <v>302</v>
      </c>
    </row>
    <row r="240" spans="1:22" outlineLevel="1">
      <c r="A240" s="377" t="s">
        <v>199</v>
      </c>
      <c r="B240" s="368" t="s">
        <v>904</v>
      </c>
      <c r="C240" s="378">
        <v>43610</v>
      </c>
      <c r="D240" s="368" t="s">
        <v>948</v>
      </c>
      <c r="E240" s="369" t="s">
        <v>949</v>
      </c>
      <c r="F240" s="370">
        <v>75988</v>
      </c>
      <c r="G240" s="371">
        <v>86.33</v>
      </c>
      <c r="H240" s="368">
        <v>112.48</v>
      </c>
      <c r="I240" s="368" t="s">
        <v>10</v>
      </c>
      <c r="J240" s="379">
        <f t="shared" si="12"/>
        <v>112.48</v>
      </c>
      <c r="K240" s="380" t="s">
        <v>391</v>
      </c>
      <c r="L240" s="381" t="s">
        <v>307</v>
      </c>
      <c r="M240" s="381" t="s">
        <v>259</v>
      </c>
      <c r="N240" s="381" t="s">
        <v>947</v>
      </c>
      <c r="O240" s="381"/>
      <c r="P240" s="381" t="s">
        <v>61</v>
      </c>
      <c r="Q240" s="381" t="s">
        <v>240</v>
      </c>
      <c r="R240" s="381" t="s">
        <v>302</v>
      </c>
      <c r="S240" s="368"/>
      <c r="T240" s="368" t="s">
        <v>61</v>
      </c>
      <c r="U240" s="368" t="s">
        <v>240</v>
      </c>
      <c r="V240" s="368" t="s">
        <v>302</v>
      </c>
    </row>
    <row r="241" spans="1:22" outlineLevel="1">
      <c r="A241" s="377" t="s">
        <v>199</v>
      </c>
      <c r="B241" s="368" t="s">
        <v>904</v>
      </c>
      <c r="C241" s="378">
        <v>43616</v>
      </c>
      <c r="D241" s="368" t="s">
        <v>911</v>
      </c>
      <c r="E241" s="369" t="s">
        <v>952</v>
      </c>
      <c r="F241" s="370">
        <v>75988</v>
      </c>
      <c r="G241" s="371">
        <v>0.96</v>
      </c>
      <c r="H241" s="368">
        <v>1.25</v>
      </c>
      <c r="I241" s="368" t="s">
        <v>10</v>
      </c>
      <c r="J241" s="379">
        <f t="shared" si="12"/>
        <v>1.25</v>
      </c>
      <c r="K241" s="380" t="s">
        <v>394</v>
      </c>
      <c r="L241" s="381" t="s">
        <v>307</v>
      </c>
      <c r="M241" s="381" t="s">
        <v>259</v>
      </c>
      <c r="N241" s="381" t="s">
        <v>947</v>
      </c>
      <c r="O241" s="381"/>
      <c r="P241" s="381" t="s">
        <v>61</v>
      </c>
      <c r="Q241" s="381" t="s">
        <v>240</v>
      </c>
      <c r="R241" s="381" t="s">
        <v>302</v>
      </c>
      <c r="S241" s="368"/>
      <c r="T241" s="368" t="s">
        <v>61</v>
      </c>
      <c r="U241" s="368" t="s">
        <v>240</v>
      </c>
      <c r="V241" s="368" t="s">
        <v>302</v>
      </c>
    </row>
    <row r="242" spans="1:22" outlineLevel="1">
      <c r="A242" s="377" t="s">
        <v>199</v>
      </c>
      <c r="B242" s="368" t="s">
        <v>904</v>
      </c>
      <c r="C242" s="378">
        <v>43610</v>
      </c>
      <c r="D242" s="368" t="s">
        <v>950</v>
      </c>
      <c r="E242" s="369" t="s">
        <v>951</v>
      </c>
      <c r="F242" s="370">
        <v>75988</v>
      </c>
      <c r="G242" s="371">
        <v>14.39</v>
      </c>
      <c r="H242" s="368">
        <v>18.75</v>
      </c>
      <c r="I242" s="368" t="s">
        <v>10</v>
      </c>
      <c r="J242" s="379">
        <f t="shared" si="12"/>
        <v>18.75</v>
      </c>
      <c r="K242" s="380" t="s">
        <v>394</v>
      </c>
      <c r="L242" s="381" t="s">
        <v>307</v>
      </c>
      <c r="M242" s="381" t="s">
        <v>259</v>
      </c>
      <c r="N242" s="381" t="s">
        <v>947</v>
      </c>
      <c r="O242" s="381"/>
      <c r="P242" s="381" t="s">
        <v>61</v>
      </c>
      <c r="Q242" s="381" t="s">
        <v>240</v>
      </c>
      <c r="R242" s="381" t="s">
        <v>302</v>
      </c>
      <c r="S242" s="368"/>
      <c r="T242" s="368" t="s">
        <v>61</v>
      </c>
      <c r="U242" s="368" t="s">
        <v>240</v>
      </c>
      <c r="V242" s="368" t="s">
        <v>302</v>
      </c>
    </row>
    <row r="243" spans="1:22" outlineLevel="1">
      <c r="A243" s="377" t="s">
        <v>199</v>
      </c>
      <c r="B243" s="368" t="s">
        <v>804</v>
      </c>
      <c r="C243" s="378">
        <v>43644</v>
      </c>
      <c r="D243" s="368" t="s">
        <v>953</v>
      </c>
      <c r="E243" s="369" t="s">
        <v>954</v>
      </c>
      <c r="F243" s="370">
        <v>76250</v>
      </c>
      <c r="G243" s="371">
        <v>656.46</v>
      </c>
      <c r="H243" s="368">
        <v>828.61</v>
      </c>
      <c r="I243" s="368" t="s">
        <v>10</v>
      </c>
      <c r="J243" s="379">
        <f t="shared" si="12"/>
        <v>828.61</v>
      </c>
      <c r="K243" s="380" t="s">
        <v>387</v>
      </c>
      <c r="L243" s="381" t="s">
        <v>307</v>
      </c>
      <c r="M243" s="381" t="s">
        <v>259</v>
      </c>
      <c r="N243" s="381" t="s">
        <v>947</v>
      </c>
      <c r="O243" s="381"/>
      <c r="P243" s="381" t="s">
        <v>61</v>
      </c>
      <c r="Q243" s="381" t="s">
        <v>240</v>
      </c>
      <c r="R243" s="381" t="s">
        <v>302</v>
      </c>
      <c r="S243" s="368"/>
      <c r="T243" s="368" t="s">
        <v>61</v>
      </c>
      <c r="U243" s="368" t="s">
        <v>240</v>
      </c>
      <c r="V243" s="368" t="s">
        <v>302</v>
      </c>
    </row>
    <row r="244" spans="1:22" outlineLevel="1">
      <c r="A244" s="377" t="s">
        <v>199</v>
      </c>
      <c r="B244" s="368" t="s">
        <v>804</v>
      </c>
      <c r="C244" s="378">
        <v>43644</v>
      </c>
      <c r="D244" s="368" t="s">
        <v>955</v>
      </c>
      <c r="E244" s="369" t="s">
        <v>956</v>
      </c>
      <c r="F244" s="370">
        <v>76250</v>
      </c>
      <c r="G244" s="371">
        <v>89.11</v>
      </c>
      <c r="H244" s="368">
        <v>112.48</v>
      </c>
      <c r="I244" s="368" t="s">
        <v>10</v>
      </c>
      <c r="J244" s="379">
        <f t="shared" si="12"/>
        <v>112.48</v>
      </c>
      <c r="K244" s="380" t="s">
        <v>391</v>
      </c>
      <c r="L244" s="381" t="s">
        <v>307</v>
      </c>
      <c r="M244" s="381" t="s">
        <v>259</v>
      </c>
      <c r="N244" s="381" t="s">
        <v>947</v>
      </c>
      <c r="O244" s="381"/>
      <c r="P244" s="381" t="s">
        <v>61</v>
      </c>
      <c r="Q244" s="381" t="s">
        <v>240</v>
      </c>
      <c r="R244" s="381" t="s">
        <v>302</v>
      </c>
      <c r="S244" s="368"/>
      <c r="T244" s="368" t="s">
        <v>61</v>
      </c>
      <c r="U244" s="368" t="s">
        <v>240</v>
      </c>
      <c r="V244" s="368" t="s">
        <v>302</v>
      </c>
    </row>
    <row r="245" spans="1:22" outlineLevel="1">
      <c r="A245" s="377" t="s">
        <v>199</v>
      </c>
      <c r="B245" s="368" t="s">
        <v>804</v>
      </c>
      <c r="C245" s="378">
        <v>43644</v>
      </c>
      <c r="D245" s="368" t="s">
        <v>957</v>
      </c>
      <c r="E245" s="369" t="s">
        <v>958</v>
      </c>
      <c r="F245" s="370">
        <v>76250</v>
      </c>
      <c r="G245" s="371">
        <v>14.85</v>
      </c>
      <c r="H245" s="368">
        <v>18.75</v>
      </c>
      <c r="I245" s="368" t="s">
        <v>10</v>
      </c>
      <c r="J245" s="379">
        <f t="shared" si="12"/>
        <v>18.75</v>
      </c>
      <c r="K245" s="380" t="s">
        <v>394</v>
      </c>
      <c r="L245" s="381" t="s">
        <v>307</v>
      </c>
      <c r="M245" s="381" t="s">
        <v>259</v>
      </c>
      <c r="N245" s="381" t="s">
        <v>947</v>
      </c>
      <c r="O245" s="381"/>
      <c r="P245" s="381" t="s">
        <v>61</v>
      </c>
      <c r="Q245" s="381" t="s">
        <v>240</v>
      </c>
      <c r="R245" s="381" t="s">
        <v>302</v>
      </c>
      <c r="S245" s="368"/>
      <c r="T245" s="368" t="s">
        <v>61</v>
      </c>
      <c r="U245" s="368" t="s">
        <v>240</v>
      </c>
      <c r="V245" s="368" t="s">
        <v>302</v>
      </c>
    </row>
    <row r="246" spans="1:22" outlineLevel="1">
      <c r="A246" s="377" t="s">
        <v>199</v>
      </c>
      <c r="B246" s="368" t="s">
        <v>804</v>
      </c>
      <c r="C246" s="378">
        <v>43644</v>
      </c>
      <c r="D246" s="368" t="s">
        <v>857</v>
      </c>
      <c r="E246" s="369" t="s">
        <v>952</v>
      </c>
      <c r="F246" s="370">
        <v>76250</v>
      </c>
      <c r="G246" s="371">
        <v>0.99</v>
      </c>
      <c r="H246" s="368">
        <v>1.25</v>
      </c>
      <c r="I246" s="368" t="s">
        <v>10</v>
      </c>
      <c r="J246" s="379">
        <f t="shared" si="12"/>
        <v>1.25</v>
      </c>
      <c r="K246" s="380" t="s">
        <v>394</v>
      </c>
      <c r="L246" s="381" t="s">
        <v>307</v>
      </c>
      <c r="M246" s="381" t="s">
        <v>259</v>
      </c>
      <c r="N246" s="381" t="s">
        <v>947</v>
      </c>
      <c r="O246" s="381"/>
      <c r="P246" s="381" t="s">
        <v>61</v>
      </c>
      <c r="Q246" s="381" t="s">
        <v>240</v>
      </c>
      <c r="R246" s="381" t="s">
        <v>302</v>
      </c>
      <c r="S246" s="368"/>
      <c r="T246" s="368" t="s">
        <v>61</v>
      </c>
      <c r="U246" s="368" t="s">
        <v>240</v>
      </c>
      <c r="V246" s="368" t="s">
        <v>302</v>
      </c>
    </row>
    <row r="247" spans="1:22">
      <c r="A247" s="383" t="s">
        <v>301</v>
      </c>
      <c r="B247" s="383"/>
      <c r="C247" s="383"/>
      <c r="D247" s="383"/>
      <c r="E247" s="384"/>
      <c r="F247" s="385"/>
      <c r="G247" s="386">
        <f>SUM(G239:G246)</f>
        <v>1494.8999999999999</v>
      </c>
      <c r="H247" s="387">
        <f>SUM(H239:H246)</f>
        <v>1916.7800000000002</v>
      </c>
      <c r="I247" s="383"/>
      <c r="J247" s="387">
        <f>SUM(J239:J246)</f>
        <v>1916.7800000000002</v>
      </c>
      <c r="K247" s="383"/>
      <c r="L247" s="383"/>
      <c r="M247" s="383"/>
      <c r="N247" s="383"/>
      <c r="O247" s="383"/>
      <c r="P247" s="383"/>
      <c r="Q247" s="383"/>
      <c r="R247" s="383"/>
      <c r="S247" s="368"/>
      <c r="T247" s="368"/>
      <c r="U247" s="368"/>
      <c r="V247" s="368"/>
    </row>
    <row r="248" spans="1:22" outlineLevel="1">
      <c r="A248" s="377" t="s">
        <v>200</v>
      </c>
      <c r="B248" s="368" t="s">
        <v>904</v>
      </c>
      <c r="C248" s="378">
        <v>43610</v>
      </c>
      <c r="D248" s="368" t="s">
        <v>945</v>
      </c>
      <c r="E248" s="369" t="s">
        <v>386</v>
      </c>
      <c r="F248" s="370">
        <v>75988</v>
      </c>
      <c r="G248" s="371">
        <v>1167.69</v>
      </c>
      <c r="H248" s="368">
        <v>1521.43</v>
      </c>
      <c r="I248" s="368" t="s">
        <v>10</v>
      </c>
      <c r="J248" s="379">
        <f t="shared" ref="J248:J255" si="13">H248</f>
        <v>1521.43</v>
      </c>
      <c r="K248" s="380" t="s">
        <v>387</v>
      </c>
      <c r="L248" s="381" t="s">
        <v>307</v>
      </c>
      <c r="M248" s="381" t="s">
        <v>259</v>
      </c>
      <c r="N248" s="381" t="s">
        <v>388</v>
      </c>
      <c r="O248" s="381"/>
      <c r="P248" s="381" t="s">
        <v>61</v>
      </c>
      <c r="Q248" s="381" t="s">
        <v>240</v>
      </c>
      <c r="R248" s="381" t="s">
        <v>302</v>
      </c>
      <c r="S248" s="368"/>
      <c r="T248" s="368" t="s">
        <v>61</v>
      </c>
      <c r="U248" s="368" t="s">
        <v>240</v>
      </c>
      <c r="V248" s="368" t="s">
        <v>302</v>
      </c>
    </row>
    <row r="249" spans="1:22" outlineLevel="1">
      <c r="A249" s="377" t="s">
        <v>200</v>
      </c>
      <c r="B249" s="368" t="s">
        <v>904</v>
      </c>
      <c r="C249" s="378">
        <v>43610</v>
      </c>
      <c r="D249" s="368" t="s">
        <v>948</v>
      </c>
      <c r="E249" s="369" t="s">
        <v>963</v>
      </c>
      <c r="F249" s="370">
        <v>75988</v>
      </c>
      <c r="G249" s="371">
        <v>162.58000000000001</v>
      </c>
      <c r="H249" s="368">
        <v>211.83</v>
      </c>
      <c r="I249" s="368" t="s">
        <v>10</v>
      </c>
      <c r="J249" s="379">
        <f t="shared" si="13"/>
        <v>211.83</v>
      </c>
      <c r="K249" s="380" t="s">
        <v>391</v>
      </c>
      <c r="L249" s="381" t="s">
        <v>307</v>
      </c>
      <c r="M249" s="381" t="s">
        <v>259</v>
      </c>
      <c r="N249" s="381" t="s">
        <v>388</v>
      </c>
      <c r="O249" s="381"/>
      <c r="P249" s="381" t="s">
        <v>61</v>
      </c>
      <c r="Q249" s="381" t="s">
        <v>240</v>
      </c>
      <c r="R249" s="381" t="s">
        <v>302</v>
      </c>
      <c r="S249" s="368"/>
      <c r="T249" s="368" t="s">
        <v>61</v>
      </c>
      <c r="U249" s="368" t="s">
        <v>240</v>
      </c>
      <c r="V249" s="368" t="s">
        <v>302</v>
      </c>
    </row>
    <row r="250" spans="1:22" outlineLevel="1">
      <c r="A250" s="377" t="s">
        <v>200</v>
      </c>
      <c r="B250" s="368" t="s">
        <v>904</v>
      </c>
      <c r="C250" s="378">
        <v>43616</v>
      </c>
      <c r="D250" s="368" t="s">
        <v>911</v>
      </c>
      <c r="E250" s="369" t="s">
        <v>393</v>
      </c>
      <c r="F250" s="370">
        <v>75988</v>
      </c>
      <c r="G250" s="371">
        <v>1.8</v>
      </c>
      <c r="H250" s="368">
        <v>2.35</v>
      </c>
      <c r="I250" s="368" t="s">
        <v>10</v>
      </c>
      <c r="J250" s="379">
        <f t="shared" si="13"/>
        <v>2.35</v>
      </c>
      <c r="K250" s="380" t="s">
        <v>394</v>
      </c>
      <c r="L250" s="381" t="s">
        <v>307</v>
      </c>
      <c r="M250" s="381" t="s">
        <v>259</v>
      </c>
      <c r="N250" s="381" t="s">
        <v>388</v>
      </c>
      <c r="O250" s="381"/>
      <c r="P250" s="381" t="s">
        <v>61</v>
      </c>
      <c r="Q250" s="381" t="s">
        <v>240</v>
      </c>
      <c r="R250" s="381" t="s">
        <v>302</v>
      </c>
      <c r="S250" s="368"/>
      <c r="T250" s="368" t="s">
        <v>61</v>
      </c>
      <c r="U250" s="368" t="s">
        <v>240</v>
      </c>
      <c r="V250" s="368" t="s">
        <v>302</v>
      </c>
    </row>
    <row r="251" spans="1:22" outlineLevel="1">
      <c r="A251" s="377" t="s">
        <v>200</v>
      </c>
      <c r="B251" s="368" t="s">
        <v>904</v>
      </c>
      <c r="C251" s="378">
        <v>43610</v>
      </c>
      <c r="D251" s="368" t="s">
        <v>950</v>
      </c>
      <c r="E251" s="369" t="s">
        <v>396</v>
      </c>
      <c r="F251" s="370">
        <v>75988</v>
      </c>
      <c r="G251" s="371">
        <v>27.09</v>
      </c>
      <c r="H251" s="368">
        <v>35.299999999999997</v>
      </c>
      <c r="I251" s="368" t="s">
        <v>10</v>
      </c>
      <c r="J251" s="379">
        <f t="shared" si="13"/>
        <v>35.299999999999997</v>
      </c>
      <c r="K251" s="380" t="s">
        <v>394</v>
      </c>
      <c r="L251" s="381" t="s">
        <v>307</v>
      </c>
      <c r="M251" s="381" t="s">
        <v>259</v>
      </c>
      <c r="N251" s="381" t="s">
        <v>388</v>
      </c>
      <c r="O251" s="381"/>
      <c r="P251" s="381" t="s">
        <v>61</v>
      </c>
      <c r="Q251" s="381" t="s">
        <v>240</v>
      </c>
      <c r="R251" s="381" t="s">
        <v>302</v>
      </c>
      <c r="S251" s="368"/>
      <c r="T251" s="368" t="s">
        <v>61</v>
      </c>
      <c r="U251" s="368" t="s">
        <v>240</v>
      </c>
      <c r="V251" s="368" t="s">
        <v>302</v>
      </c>
    </row>
    <row r="252" spans="1:22" outlineLevel="1">
      <c r="A252" s="377" t="s">
        <v>200</v>
      </c>
      <c r="B252" s="368" t="s">
        <v>804</v>
      </c>
      <c r="C252" s="378">
        <v>43644</v>
      </c>
      <c r="D252" s="368" t="s">
        <v>953</v>
      </c>
      <c r="E252" s="369" t="s">
        <v>964</v>
      </c>
      <c r="F252" s="370">
        <v>76250</v>
      </c>
      <c r="G252" s="371">
        <v>1210.8900000000001</v>
      </c>
      <c r="H252" s="368">
        <v>1528.43</v>
      </c>
      <c r="I252" s="368" t="s">
        <v>10</v>
      </c>
      <c r="J252" s="379">
        <f t="shared" si="13"/>
        <v>1528.43</v>
      </c>
      <c r="K252" s="380" t="s">
        <v>387</v>
      </c>
      <c r="L252" s="381" t="s">
        <v>307</v>
      </c>
      <c r="M252" s="381" t="s">
        <v>259</v>
      </c>
      <c r="N252" s="381" t="s">
        <v>388</v>
      </c>
      <c r="O252" s="381"/>
      <c r="P252" s="381" t="s">
        <v>61</v>
      </c>
      <c r="Q252" s="381" t="s">
        <v>240</v>
      </c>
      <c r="R252" s="381" t="s">
        <v>302</v>
      </c>
      <c r="S252" s="368"/>
      <c r="T252" s="368" t="s">
        <v>61</v>
      </c>
      <c r="U252" s="368" t="s">
        <v>240</v>
      </c>
      <c r="V252" s="368" t="s">
        <v>302</v>
      </c>
    </row>
    <row r="253" spans="1:22" outlineLevel="1">
      <c r="A253" s="377" t="s">
        <v>200</v>
      </c>
      <c r="B253" s="368" t="s">
        <v>804</v>
      </c>
      <c r="C253" s="378">
        <v>43644</v>
      </c>
      <c r="D253" s="368" t="s">
        <v>955</v>
      </c>
      <c r="E253" s="369" t="s">
        <v>965</v>
      </c>
      <c r="F253" s="370">
        <v>76250</v>
      </c>
      <c r="G253" s="371">
        <v>167.82</v>
      </c>
      <c r="H253" s="368">
        <v>211.83</v>
      </c>
      <c r="I253" s="368" t="s">
        <v>10</v>
      </c>
      <c r="J253" s="379">
        <f t="shared" si="13"/>
        <v>211.83</v>
      </c>
      <c r="K253" s="380" t="s">
        <v>391</v>
      </c>
      <c r="L253" s="381" t="s">
        <v>307</v>
      </c>
      <c r="M253" s="381" t="s">
        <v>259</v>
      </c>
      <c r="N253" s="381" t="s">
        <v>388</v>
      </c>
      <c r="O253" s="381"/>
      <c r="P253" s="381" t="s">
        <v>61</v>
      </c>
      <c r="Q253" s="381" t="s">
        <v>240</v>
      </c>
      <c r="R253" s="381" t="s">
        <v>302</v>
      </c>
      <c r="S253" s="368"/>
      <c r="T253" s="368" t="s">
        <v>61</v>
      </c>
      <c r="U253" s="368" t="s">
        <v>240</v>
      </c>
      <c r="V253" s="368" t="s">
        <v>302</v>
      </c>
    </row>
    <row r="254" spans="1:22" outlineLevel="1">
      <c r="A254" s="377" t="s">
        <v>200</v>
      </c>
      <c r="B254" s="368" t="s">
        <v>804</v>
      </c>
      <c r="C254" s="378">
        <v>43644</v>
      </c>
      <c r="D254" s="368" t="s">
        <v>857</v>
      </c>
      <c r="E254" s="369" t="s">
        <v>966</v>
      </c>
      <c r="F254" s="370">
        <v>76250</v>
      </c>
      <c r="G254" s="371">
        <v>1.86</v>
      </c>
      <c r="H254" s="368">
        <v>2.35</v>
      </c>
      <c r="I254" s="368" t="s">
        <v>10</v>
      </c>
      <c r="J254" s="379">
        <f t="shared" si="13"/>
        <v>2.35</v>
      </c>
      <c r="K254" s="380" t="s">
        <v>394</v>
      </c>
      <c r="L254" s="381" t="s">
        <v>307</v>
      </c>
      <c r="M254" s="381" t="s">
        <v>259</v>
      </c>
      <c r="N254" s="381" t="s">
        <v>388</v>
      </c>
      <c r="O254" s="381"/>
      <c r="P254" s="381" t="s">
        <v>61</v>
      </c>
      <c r="Q254" s="381" t="s">
        <v>240</v>
      </c>
      <c r="R254" s="381" t="s">
        <v>302</v>
      </c>
      <c r="S254" s="368"/>
      <c r="T254" s="368" t="s">
        <v>61</v>
      </c>
      <c r="U254" s="368" t="s">
        <v>240</v>
      </c>
      <c r="V254" s="368" t="s">
        <v>302</v>
      </c>
    </row>
    <row r="255" spans="1:22" outlineLevel="1">
      <c r="A255" s="377" t="s">
        <v>200</v>
      </c>
      <c r="B255" s="368" t="s">
        <v>804</v>
      </c>
      <c r="C255" s="378">
        <v>43644</v>
      </c>
      <c r="D255" s="368" t="s">
        <v>957</v>
      </c>
      <c r="E255" s="369" t="s">
        <v>967</v>
      </c>
      <c r="F255" s="370">
        <v>76250</v>
      </c>
      <c r="G255" s="371">
        <v>27.97</v>
      </c>
      <c r="H255" s="368">
        <v>35.299999999999997</v>
      </c>
      <c r="I255" s="368" t="s">
        <v>10</v>
      </c>
      <c r="J255" s="379">
        <f t="shared" si="13"/>
        <v>35.299999999999997</v>
      </c>
      <c r="K255" s="380" t="s">
        <v>394</v>
      </c>
      <c r="L255" s="381" t="s">
        <v>307</v>
      </c>
      <c r="M255" s="381" t="s">
        <v>259</v>
      </c>
      <c r="N255" s="381" t="s">
        <v>388</v>
      </c>
      <c r="O255" s="381"/>
      <c r="P255" s="381" t="s">
        <v>61</v>
      </c>
      <c r="Q255" s="381" t="s">
        <v>240</v>
      </c>
      <c r="R255" s="381" t="s">
        <v>302</v>
      </c>
      <c r="S255" s="368"/>
      <c r="T255" s="368" t="s">
        <v>61</v>
      </c>
      <c r="U255" s="368" t="s">
        <v>240</v>
      </c>
      <c r="V255" s="368" t="s">
        <v>302</v>
      </c>
    </row>
    <row r="256" spans="1:22">
      <c r="A256" s="383" t="s">
        <v>301</v>
      </c>
      <c r="B256" s="383"/>
      <c r="C256" s="383"/>
      <c r="D256" s="383"/>
      <c r="E256" s="384"/>
      <c r="F256" s="385"/>
      <c r="G256" s="386">
        <f>SUM(G248:G255)</f>
        <v>2767.7000000000003</v>
      </c>
      <c r="H256" s="387">
        <f>SUM(H248:H255)</f>
        <v>3548.82</v>
      </c>
      <c r="I256" s="383"/>
      <c r="J256" s="387">
        <f>SUM(J248:J255)</f>
        <v>3548.82</v>
      </c>
      <c r="K256" s="383"/>
      <c r="L256" s="383"/>
      <c r="M256" s="383"/>
      <c r="N256" s="383"/>
      <c r="O256" s="383"/>
      <c r="P256" s="383"/>
      <c r="Q256" s="383"/>
      <c r="R256" s="383"/>
      <c r="S256" s="368"/>
      <c r="T256" s="368"/>
      <c r="U256" s="368"/>
      <c r="V256" s="368"/>
    </row>
    <row r="257" spans="1:22" outlineLevel="1">
      <c r="A257" s="377" t="s">
        <v>201</v>
      </c>
      <c r="B257" s="368" t="s">
        <v>803</v>
      </c>
      <c r="C257" s="378">
        <v>43585</v>
      </c>
      <c r="D257" s="368" t="s">
        <v>959</v>
      </c>
      <c r="E257" s="369" t="s">
        <v>423</v>
      </c>
      <c r="F257" s="370">
        <v>75694</v>
      </c>
      <c r="G257" s="371">
        <v>478.71</v>
      </c>
      <c r="H257" s="368">
        <v>624.36</v>
      </c>
      <c r="I257" s="368" t="s">
        <v>10</v>
      </c>
      <c r="J257" s="379">
        <f t="shared" ref="J257:J268" si="14">H257</f>
        <v>624.36</v>
      </c>
      <c r="K257" s="380" t="s">
        <v>387</v>
      </c>
      <c r="L257" s="381" t="s">
        <v>307</v>
      </c>
      <c r="M257" s="381" t="s">
        <v>259</v>
      </c>
      <c r="N257" s="381" t="s">
        <v>424</v>
      </c>
      <c r="O257" s="381"/>
      <c r="P257" s="381" t="s">
        <v>61</v>
      </c>
      <c r="Q257" s="381" t="s">
        <v>240</v>
      </c>
      <c r="R257" s="381" t="s">
        <v>302</v>
      </c>
      <c r="S257" s="368"/>
      <c r="T257" s="368" t="s">
        <v>61</v>
      </c>
      <c r="U257" s="368" t="s">
        <v>240</v>
      </c>
      <c r="V257" s="368" t="s">
        <v>302</v>
      </c>
    </row>
    <row r="258" spans="1:22" outlineLevel="1">
      <c r="A258" s="377" t="s">
        <v>201</v>
      </c>
      <c r="B258" s="368" t="s">
        <v>803</v>
      </c>
      <c r="C258" s="378">
        <v>43585</v>
      </c>
      <c r="D258" s="368" t="s">
        <v>960</v>
      </c>
      <c r="E258" s="369" t="s">
        <v>425</v>
      </c>
      <c r="F258" s="370">
        <v>75694</v>
      </c>
      <c r="G258" s="371">
        <v>66.8</v>
      </c>
      <c r="H258" s="368">
        <v>87.13</v>
      </c>
      <c r="I258" s="368" t="s">
        <v>10</v>
      </c>
      <c r="J258" s="379">
        <f t="shared" si="14"/>
        <v>87.13</v>
      </c>
      <c r="K258" s="380" t="s">
        <v>391</v>
      </c>
      <c r="L258" s="381" t="s">
        <v>307</v>
      </c>
      <c r="M258" s="381" t="s">
        <v>259</v>
      </c>
      <c r="N258" s="381" t="s">
        <v>424</v>
      </c>
      <c r="O258" s="381"/>
      <c r="P258" s="381" t="s">
        <v>61</v>
      </c>
      <c r="Q258" s="381" t="s">
        <v>240</v>
      </c>
      <c r="R258" s="381" t="s">
        <v>302</v>
      </c>
      <c r="S258" s="368"/>
      <c r="T258" s="368" t="s">
        <v>61</v>
      </c>
      <c r="U258" s="368" t="s">
        <v>240</v>
      </c>
      <c r="V258" s="368" t="s">
        <v>302</v>
      </c>
    </row>
    <row r="259" spans="1:22" outlineLevel="1">
      <c r="A259" s="377" t="s">
        <v>201</v>
      </c>
      <c r="B259" s="368" t="s">
        <v>803</v>
      </c>
      <c r="C259" s="378">
        <v>43585</v>
      </c>
      <c r="D259" s="368" t="s">
        <v>962</v>
      </c>
      <c r="E259" s="369" t="s">
        <v>427</v>
      </c>
      <c r="F259" s="370">
        <v>75694</v>
      </c>
      <c r="G259" s="371">
        <v>11.13</v>
      </c>
      <c r="H259" s="368">
        <v>14.52</v>
      </c>
      <c r="I259" s="368" t="s">
        <v>10</v>
      </c>
      <c r="J259" s="379">
        <f t="shared" si="14"/>
        <v>14.52</v>
      </c>
      <c r="K259" s="380" t="s">
        <v>394</v>
      </c>
      <c r="L259" s="381" t="s">
        <v>307</v>
      </c>
      <c r="M259" s="381" t="s">
        <v>259</v>
      </c>
      <c r="N259" s="381" t="s">
        <v>424</v>
      </c>
      <c r="O259" s="381"/>
      <c r="P259" s="381" t="s">
        <v>61</v>
      </c>
      <c r="Q259" s="381" t="s">
        <v>240</v>
      </c>
      <c r="R259" s="381" t="s">
        <v>302</v>
      </c>
      <c r="S259" s="368"/>
      <c r="T259" s="368" t="s">
        <v>61</v>
      </c>
      <c r="U259" s="368" t="s">
        <v>240</v>
      </c>
      <c r="V259" s="368" t="s">
        <v>302</v>
      </c>
    </row>
    <row r="260" spans="1:22" outlineLevel="1">
      <c r="A260" s="377" t="s">
        <v>201</v>
      </c>
      <c r="B260" s="368" t="s">
        <v>803</v>
      </c>
      <c r="C260" s="378">
        <v>43584</v>
      </c>
      <c r="D260" s="368" t="s">
        <v>961</v>
      </c>
      <c r="E260" s="369" t="s">
        <v>426</v>
      </c>
      <c r="F260" s="370">
        <v>75694</v>
      </c>
      <c r="G260" s="371">
        <v>0.74</v>
      </c>
      <c r="H260" s="368">
        <v>0.97</v>
      </c>
      <c r="I260" s="368" t="s">
        <v>10</v>
      </c>
      <c r="J260" s="379">
        <f t="shared" si="14"/>
        <v>0.97</v>
      </c>
      <c r="K260" s="380" t="s">
        <v>394</v>
      </c>
      <c r="L260" s="381" t="s">
        <v>307</v>
      </c>
      <c r="M260" s="381" t="s">
        <v>259</v>
      </c>
      <c r="N260" s="381" t="s">
        <v>424</v>
      </c>
      <c r="O260" s="381"/>
      <c r="P260" s="381" t="s">
        <v>61</v>
      </c>
      <c r="Q260" s="381" t="s">
        <v>240</v>
      </c>
      <c r="R260" s="381" t="s">
        <v>302</v>
      </c>
      <c r="S260" s="368"/>
      <c r="T260" s="368" t="s">
        <v>61</v>
      </c>
      <c r="U260" s="368" t="s">
        <v>240</v>
      </c>
      <c r="V260" s="368" t="s">
        <v>302</v>
      </c>
    </row>
    <row r="261" spans="1:22" outlineLevel="1">
      <c r="A261" s="377" t="s">
        <v>201</v>
      </c>
      <c r="B261" s="368" t="s">
        <v>904</v>
      </c>
      <c r="C261" s="378">
        <v>43610</v>
      </c>
      <c r="D261" s="368" t="s">
        <v>945</v>
      </c>
      <c r="E261" s="369" t="s">
        <v>423</v>
      </c>
      <c r="F261" s="370">
        <v>75988</v>
      </c>
      <c r="G261" s="371">
        <v>358.93</v>
      </c>
      <c r="H261" s="368">
        <v>467.67</v>
      </c>
      <c r="I261" s="368" t="s">
        <v>10</v>
      </c>
      <c r="J261" s="379">
        <f t="shared" si="14"/>
        <v>467.67</v>
      </c>
      <c r="K261" s="380" t="s">
        <v>387</v>
      </c>
      <c r="L261" s="381" t="s">
        <v>307</v>
      </c>
      <c r="M261" s="381" t="s">
        <v>259</v>
      </c>
      <c r="N261" s="381" t="s">
        <v>424</v>
      </c>
      <c r="O261" s="381"/>
      <c r="P261" s="381" t="s">
        <v>61</v>
      </c>
      <c r="Q261" s="381" t="s">
        <v>240</v>
      </c>
      <c r="R261" s="381" t="s">
        <v>302</v>
      </c>
      <c r="S261" s="368"/>
      <c r="T261" s="368" t="s">
        <v>61</v>
      </c>
      <c r="U261" s="368" t="s">
        <v>240</v>
      </c>
      <c r="V261" s="368" t="s">
        <v>302</v>
      </c>
    </row>
    <row r="262" spans="1:22" outlineLevel="1">
      <c r="A262" s="377" t="s">
        <v>201</v>
      </c>
      <c r="B262" s="368" t="s">
        <v>904</v>
      </c>
      <c r="C262" s="378">
        <v>43610</v>
      </c>
      <c r="D262" s="368" t="s">
        <v>948</v>
      </c>
      <c r="E262" s="369" t="s">
        <v>1038</v>
      </c>
      <c r="F262" s="370">
        <v>75988</v>
      </c>
      <c r="G262" s="371">
        <v>50.16</v>
      </c>
      <c r="H262" s="368">
        <v>65.349999999999994</v>
      </c>
      <c r="I262" s="368" t="s">
        <v>10</v>
      </c>
      <c r="J262" s="379">
        <f t="shared" si="14"/>
        <v>65.349999999999994</v>
      </c>
      <c r="K262" s="380" t="s">
        <v>391</v>
      </c>
      <c r="L262" s="381" t="s">
        <v>307</v>
      </c>
      <c r="M262" s="381" t="s">
        <v>259</v>
      </c>
      <c r="N262" s="381" t="s">
        <v>424</v>
      </c>
      <c r="O262" s="381"/>
      <c r="P262" s="381" t="s">
        <v>61</v>
      </c>
      <c r="Q262" s="381" t="s">
        <v>240</v>
      </c>
      <c r="R262" s="381" t="s">
        <v>302</v>
      </c>
      <c r="S262" s="368"/>
      <c r="T262" s="368" t="s">
        <v>61</v>
      </c>
      <c r="U262" s="368" t="s">
        <v>240</v>
      </c>
      <c r="V262" s="368" t="s">
        <v>302</v>
      </c>
    </row>
    <row r="263" spans="1:22" outlineLevel="1">
      <c r="A263" s="377" t="s">
        <v>201</v>
      </c>
      <c r="B263" s="368" t="s">
        <v>904</v>
      </c>
      <c r="C263" s="378">
        <v>43610</v>
      </c>
      <c r="D263" s="368" t="s">
        <v>950</v>
      </c>
      <c r="E263" s="369" t="s">
        <v>427</v>
      </c>
      <c r="F263" s="370">
        <v>75988</v>
      </c>
      <c r="G263" s="371">
        <v>8.36</v>
      </c>
      <c r="H263" s="368">
        <v>10.89</v>
      </c>
      <c r="I263" s="368" t="s">
        <v>10</v>
      </c>
      <c r="J263" s="379">
        <f t="shared" si="14"/>
        <v>10.89</v>
      </c>
      <c r="K263" s="380" t="s">
        <v>394</v>
      </c>
      <c r="L263" s="381" t="s">
        <v>307</v>
      </c>
      <c r="M263" s="381" t="s">
        <v>259</v>
      </c>
      <c r="N263" s="381" t="s">
        <v>424</v>
      </c>
      <c r="O263" s="381"/>
      <c r="P263" s="381" t="s">
        <v>61</v>
      </c>
      <c r="Q263" s="381" t="s">
        <v>240</v>
      </c>
      <c r="R263" s="381" t="s">
        <v>302</v>
      </c>
      <c r="S263" s="368"/>
      <c r="T263" s="368" t="s">
        <v>61</v>
      </c>
      <c r="U263" s="368" t="s">
        <v>240</v>
      </c>
      <c r="V263" s="368" t="s">
        <v>302</v>
      </c>
    </row>
    <row r="264" spans="1:22" outlineLevel="1">
      <c r="A264" s="377" t="s">
        <v>201</v>
      </c>
      <c r="B264" s="368" t="s">
        <v>904</v>
      </c>
      <c r="C264" s="378">
        <v>43616</v>
      </c>
      <c r="D264" s="368" t="s">
        <v>911</v>
      </c>
      <c r="E264" s="369" t="s">
        <v>426</v>
      </c>
      <c r="F264" s="370">
        <v>75988</v>
      </c>
      <c r="G264" s="371">
        <v>0.56000000000000005</v>
      </c>
      <c r="H264" s="368">
        <v>0.73</v>
      </c>
      <c r="I264" s="368" t="s">
        <v>10</v>
      </c>
      <c r="J264" s="379">
        <f t="shared" si="14"/>
        <v>0.73</v>
      </c>
      <c r="K264" s="380" t="s">
        <v>394</v>
      </c>
      <c r="L264" s="381" t="s">
        <v>307</v>
      </c>
      <c r="M264" s="381" t="s">
        <v>259</v>
      </c>
      <c r="N264" s="381" t="s">
        <v>424</v>
      </c>
      <c r="O264" s="381"/>
      <c r="P264" s="381" t="s">
        <v>61</v>
      </c>
      <c r="Q264" s="381" t="s">
        <v>240</v>
      </c>
      <c r="R264" s="381" t="s">
        <v>302</v>
      </c>
      <c r="S264" s="368"/>
      <c r="T264" s="368" t="s">
        <v>61</v>
      </c>
      <c r="U264" s="368" t="s">
        <v>240</v>
      </c>
      <c r="V264" s="368" t="s">
        <v>302</v>
      </c>
    </row>
    <row r="265" spans="1:22" outlineLevel="1">
      <c r="A265" s="377" t="s">
        <v>201</v>
      </c>
      <c r="B265" s="368" t="s">
        <v>804</v>
      </c>
      <c r="C265" s="378">
        <v>43644</v>
      </c>
      <c r="D265" s="368" t="s">
        <v>953</v>
      </c>
      <c r="E265" s="369" t="s">
        <v>1039</v>
      </c>
      <c r="F265" s="370">
        <v>76250</v>
      </c>
      <c r="G265" s="371">
        <v>491.54</v>
      </c>
      <c r="H265" s="368">
        <v>620.44000000000005</v>
      </c>
      <c r="I265" s="368" t="s">
        <v>10</v>
      </c>
      <c r="J265" s="379">
        <f t="shared" si="14"/>
        <v>620.44000000000005</v>
      </c>
      <c r="K265" s="380" t="s">
        <v>387</v>
      </c>
      <c r="L265" s="381" t="s">
        <v>307</v>
      </c>
      <c r="M265" s="381" t="s">
        <v>259</v>
      </c>
      <c r="N265" s="381" t="s">
        <v>424</v>
      </c>
      <c r="O265" s="381"/>
      <c r="P265" s="381" t="s">
        <v>61</v>
      </c>
      <c r="Q265" s="381" t="s">
        <v>240</v>
      </c>
      <c r="R265" s="381" t="s">
        <v>302</v>
      </c>
      <c r="S265" s="368"/>
      <c r="T265" s="368" t="s">
        <v>61</v>
      </c>
      <c r="U265" s="368" t="s">
        <v>240</v>
      </c>
      <c r="V265" s="368" t="s">
        <v>302</v>
      </c>
    </row>
    <row r="266" spans="1:22" outlineLevel="1">
      <c r="A266" s="377" t="s">
        <v>201</v>
      </c>
      <c r="B266" s="368" t="s">
        <v>804</v>
      </c>
      <c r="C266" s="378">
        <v>43644</v>
      </c>
      <c r="D266" s="368" t="s">
        <v>955</v>
      </c>
      <c r="E266" s="369" t="s">
        <v>1040</v>
      </c>
      <c r="F266" s="370">
        <v>76250</v>
      </c>
      <c r="G266" s="371">
        <v>69.03</v>
      </c>
      <c r="H266" s="368">
        <v>87.13</v>
      </c>
      <c r="I266" s="368" t="s">
        <v>10</v>
      </c>
      <c r="J266" s="379">
        <f t="shared" si="14"/>
        <v>87.13</v>
      </c>
      <c r="K266" s="380" t="s">
        <v>391</v>
      </c>
      <c r="L266" s="381" t="s">
        <v>307</v>
      </c>
      <c r="M266" s="381" t="s">
        <v>259</v>
      </c>
      <c r="N266" s="381" t="s">
        <v>424</v>
      </c>
      <c r="O266" s="381"/>
      <c r="P266" s="381" t="s">
        <v>61</v>
      </c>
      <c r="Q266" s="381" t="s">
        <v>240</v>
      </c>
      <c r="R266" s="381" t="s">
        <v>302</v>
      </c>
      <c r="S266" s="368"/>
      <c r="T266" s="368" t="s">
        <v>61</v>
      </c>
      <c r="U266" s="368" t="s">
        <v>240</v>
      </c>
      <c r="V266" s="368" t="s">
        <v>302</v>
      </c>
    </row>
    <row r="267" spans="1:22" outlineLevel="1">
      <c r="A267" s="377" t="s">
        <v>201</v>
      </c>
      <c r="B267" s="368" t="s">
        <v>804</v>
      </c>
      <c r="C267" s="378">
        <v>43644</v>
      </c>
      <c r="D267" s="368" t="s">
        <v>957</v>
      </c>
      <c r="E267" s="369" t="s">
        <v>1041</v>
      </c>
      <c r="F267" s="370">
        <v>76250</v>
      </c>
      <c r="G267" s="371">
        <v>11.5</v>
      </c>
      <c r="H267" s="368">
        <v>14.52</v>
      </c>
      <c r="I267" s="368" t="s">
        <v>10</v>
      </c>
      <c r="J267" s="379">
        <f t="shared" si="14"/>
        <v>14.52</v>
      </c>
      <c r="K267" s="380" t="s">
        <v>394</v>
      </c>
      <c r="L267" s="381" t="s">
        <v>307</v>
      </c>
      <c r="M267" s="381" t="s">
        <v>259</v>
      </c>
      <c r="N267" s="381" t="s">
        <v>424</v>
      </c>
      <c r="O267" s="381"/>
      <c r="P267" s="381" t="s">
        <v>61</v>
      </c>
      <c r="Q267" s="381" t="s">
        <v>240</v>
      </c>
      <c r="R267" s="381" t="s">
        <v>302</v>
      </c>
      <c r="S267" s="368"/>
      <c r="T267" s="368" t="s">
        <v>61</v>
      </c>
      <c r="U267" s="368" t="s">
        <v>240</v>
      </c>
      <c r="V267" s="368" t="s">
        <v>302</v>
      </c>
    </row>
    <row r="268" spans="1:22" outlineLevel="1">
      <c r="A268" s="377" t="s">
        <v>201</v>
      </c>
      <c r="B268" s="368" t="s">
        <v>804</v>
      </c>
      <c r="C268" s="378">
        <v>43644</v>
      </c>
      <c r="D268" s="368" t="s">
        <v>857</v>
      </c>
      <c r="E268" s="369" t="s">
        <v>426</v>
      </c>
      <c r="F268" s="370">
        <v>76250</v>
      </c>
      <c r="G268" s="371">
        <v>0.77</v>
      </c>
      <c r="H268" s="368">
        <v>0.97</v>
      </c>
      <c r="I268" s="368" t="s">
        <v>10</v>
      </c>
      <c r="J268" s="379">
        <f t="shared" si="14"/>
        <v>0.97</v>
      </c>
      <c r="K268" s="380" t="s">
        <v>394</v>
      </c>
      <c r="L268" s="381" t="s">
        <v>307</v>
      </c>
      <c r="M268" s="381" t="s">
        <v>259</v>
      </c>
      <c r="N268" s="381" t="s">
        <v>424</v>
      </c>
      <c r="O268" s="381"/>
      <c r="P268" s="381" t="s">
        <v>61</v>
      </c>
      <c r="Q268" s="381" t="s">
        <v>240</v>
      </c>
      <c r="R268" s="381" t="s">
        <v>302</v>
      </c>
      <c r="S268" s="368"/>
      <c r="T268" s="368" t="s">
        <v>61</v>
      </c>
      <c r="U268" s="368" t="s">
        <v>240</v>
      </c>
      <c r="V268" s="368" t="s">
        <v>302</v>
      </c>
    </row>
    <row r="269" spans="1:22">
      <c r="A269" s="383" t="s">
        <v>301</v>
      </c>
      <c r="B269" s="383"/>
      <c r="C269" s="383"/>
      <c r="D269" s="383"/>
      <c r="E269" s="384"/>
      <c r="F269" s="385"/>
      <c r="G269" s="386">
        <f>SUM(G257:G268)</f>
        <v>1548.2299999999998</v>
      </c>
      <c r="H269" s="387">
        <f>SUM(H257:H268)</f>
        <v>1994.68</v>
      </c>
      <c r="I269" s="383"/>
      <c r="J269" s="387">
        <f>SUM(J257:J268)</f>
        <v>1994.68</v>
      </c>
      <c r="K269" s="383"/>
      <c r="L269" s="383"/>
      <c r="M269" s="383"/>
      <c r="N269" s="383"/>
      <c r="O269" s="383"/>
      <c r="P269" s="383"/>
      <c r="Q269" s="383"/>
      <c r="R269" s="383"/>
      <c r="S269" s="368"/>
      <c r="T269" s="368"/>
      <c r="U269" s="368"/>
      <c r="V269" s="368"/>
    </row>
    <row r="270" spans="1:22" outlineLevel="1">
      <c r="A270" s="377" t="s">
        <v>202</v>
      </c>
      <c r="B270" s="368" t="s">
        <v>904</v>
      </c>
      <c r="C270" s="378">
        <v>43609</v>
      </c>
      <c r="D270" s="368" t="s">
        <v>1042</v>
      </c>
      <c r="E270" s="369" t="s">
        <v>1043</v>
      </c>
      <c r="F270" s="370">
        <v>75987</v>
      </c>
      <c r="G270" s="371">
        <v>98.88</v>
      </c>
      <c r="H270" s="368">
        <v>128.84</v>
      </c>
      <c r="I270" s="368" t="s">
        <v>10</v>
      </c>
      <c r="J270" s="379">
        <f t="shared" ref="J270:J279" si="15">H270</f>
        <v>128.84</v>
      </c>
      <c r="K270" s="380" t="s">
        <v>387</v>
      </c>
      <c r="L270" s="381" t="s">
        <v>445</v>
      </c>
      <c r="M270" s="381" t="s">
        <v>259</v>
      </c>
      <c r="N270" s="381" t="s">
        <v>1044</v>
      </c>
      <c r="O270" s="381"/>
      <c r="P270" s="381" t="s">
        <v>61</v>
      </c>
      <c r="Q270" s="381" t="s">
        <v>240</v>
      </c>
      <c r="R270" s="381" t="s">
        <v>302</v>
      </c>
      <c r="S270" s="368"/>
      <c r="T270" s="368" t="s">
        <v>61</v>
      </c>
      <c r="U270" s="368" t="s">
        <v>240</v>
      </c>
      <c r="V270" s="368" t="s">
        <v>302</v>
      </c>
    </row>
    <row r="271" spans="1:22" outlineLevel="1">
      <c r="A271" s="377" t="s">
        <v>202</v>
      </c>
      <c r="B271" s="368" t="s">
        <v>904</v>
      </c>
      <c r="C271" s="378">
        <v>43609</v>
      </c>
      <c r="D271" s="368" t="s">
        <v>1045</v>
      </c>
      <c r="E271" s="369" t="s">
        <v>1046</v>
      </c>
      <c r="F271" s="370">
        <v>75987</v>
      </c>
      <c r="G271" s="371">
        <v>15.68</v>
      </c>
      <c r="H271" s="368">
        <v>20.43</v>
      </c>
      <c r="I271" s="368" t="s">
        <v>10</v>
      </c>
      <c r="J271" s="379">
        <f t="shared" si="15"/>
        <v>20.43</v>
      </c>
      <c r="K271" s="380" t="s">
        <v>387</v>
      </c>
      <c r="L271" s="381" t="s">
        <v>445</v>
      </c>
      <c r="M271" s="381" t="s">
        <v>259</v>
      </c>
      <c r="N271" s="381" t="s">
        <v>1044</v>
      </c>
      <c r="O271" s="381"/>
      <c r="P271" s="381" t="s">
        <v>61</v>
      </c>
      <c r="Q271" s="381" t="s">
        <v>240</v>
      </c>
      <c r="R271" s="381" t="s">
        <v>302</v>
      </c>
      <c r="S271" s="368"/>
      <c r="T271" s="368" t="s">
        <v>61</v>
      </c>
      <c r="U271" s="368" t="s">
        <v>240</v>
      </c>
      <c r="V271" s="368" t="s">
        <v>302</v>
      </c>
    </row>
    <row r="272" spans="1:22" outlineLevel="1">
      <c r="A272" s="377" t="s">
        <v>202</v>
      </c>
      <c r="B272" s="368" t="s">
        <v>904</v>
      </c>
      <c r="C272" s="378">
        <v>43610</v>
      </c>
      <c r="D272" s="368" t="s">
        <v>948</v>
      </c>
      <c r="E272" s="369" t="s">
        <v>1047</v>
      </c>
      <c r="F272" s="370">
        <v>75988</v>
      </c>
      <c r="G272" s="371">
        <v>66.56</v>
      </c>
      <c r="H272" s="368">
        <v>86.73</v>
      </c>
      <c r="I272" s="368" t="s">
        <v>10</v>
      </c>
      <c r="J272" s="379">
        <f t="shared" si="15"/>
        <v>86.73</v>
      </c>
      <c r="K272" s="380" t="s">
        <v>391</v>
      </c>
      <c r="L272" s="381" t="s">
        <v>307</v>
      </c>
      <c r="M272" s="381" t="s">
        <v>259</v>
      </c>
      <c r="N272" s="381" t="s">
        <v>429</v>
      </c>
      <c r="O272" s="381"/>
      <c r="P272" s="381" t="s">
        <v>61</v>
      </c>
      <c r="Q272" s="381" t="s">
        <v>240</v>
      </c>
      <c r="R272" s="381" t="s">
        <v>302</v>
      </c>
      <c r="S272" s="368"/>
      <c r="T272" s="368" t="s">
        <v>61</v>
      </c>
      <c r="U272" s="368" t="s">
        <v>240</v>
      </c>
      <c r="V272" s="368" t="s">
        <v>302</v>
      </c>
    </row>
    <row r="273" spans="1:22" outlineLevel="1">
      <c r="A273" s="377" t="s">
        <v>202</v>
      </c>
      <c r="B273" s="368" t="s">
        <v>904</v>
      </c>
      <c r="C273" s="378">
        <v>43609</v>
      </c>
      <c r="D273" s="368" t="s">
        <v>1048</v>
      </c>
      <c r="E273" s="369" t="s">
        <v>1049</v>
      </c>
      <c r="F273" s="370">
        <v>75987</v>
      </c>
      <c r="G273" s="371">
        <v>15.71</v>
      </c>
      <c r="H273" s="368">
        <v>20.47</v>
      </c>
      <c r="I273" s="368" t="s">
        <v>10</v>
      </c>
      <c r="J273" s="379">
        <f t="shared" si="15"/>
        <v>20.47</v>
      </c>
      <c r="K273" s="380" t="s">
        <v>391</v>
      </c>
      <c r="L273" s="381" t="s">
        <v>445</v>
      </c>
      <c r="M273" s="381" t="s">
        <v>259</v>
      </c>
      <c r="N273" s="381" t="s">
        <v>1044</v>
      </c>
      <c r="O273" s="381"/>
      <c r="P273" s="381" t="s">
        <v>61</v>
      </c>
      <c r="Q273" s="381" t="s">
        <v>240</v>
      </c>
      <c r="R273" s="381" t="s">
        <v>302</v>
      </c>
      <c r="S273" s="368"/>
      <c r="T273" s="368" t="s">
        <v>61</v>
      </c>
      <c r="U273" s="368" t="s">
        <v>240</v>
      </c>
      <c r="V273" s="368" t="s">
        <v>302</v>
      </c>
    </row>
    <row r="274" spans="1:22" outlineLevel="1">
      <c r="A274" s="377" t="s">
        <v>202</v>
      </c>
      <c r="B274" s="368" t="s">
        <v>904</v>
      </c>
      <c r="C274" s="378">
        <v>43614</v>
      </c>
      <c r="D274" s="368" t="s">
        <v>1050</v>
      </c>
      <c r="E274" s="369" t="s">
        <v>1051</v>
      </c>
      <c r="F274" s="370">
        <v>75987</v>
      </c>
      <c r="G274" s="371">
        <v>0.18</v>
      </c>
      <c r="H274" s="368">
        <v>0.23</v>
      </c>
      <c r="I274" s="368" t="s">
        <v>10</v>
      </c>
      <c r="J274" s="379">
        <f t="shared" si="15"/>
        <v>0.23</v>
      </c>
      <c r="K274" s="380" t="s">
        <v>394</v>
      </c>
      <c r="L274" s="381" t="s">
        <v>445</v>
      </c>
      <c r="M274" s="381" t="s">
        <v>259</v>
      </c>
      <c r="N274" s="381" t="s">
        <v>1044</v>
      </c>
      <c r="O274" s="381"/>
      <c r="P274" s="381" t="s">
        <v>61</v>
      </c>
      <c r="Q274" s="381" t="s">
        <v>240</v>
      </c>
      <c r="R274" s="381" t="s">
        <v>302</v>
      </c>
      <c r="S274" s="368"/>
      <c r="T274" s="368" t="s">
        <v>61</v>
      </c>
      <c r="U274" s="368" t="s">
        <v>240</v>
      </c>
      <c r="V274" s="368" t="s">
        <v>302</v>
      </c>
    </row>
    <row r="275" spans="1:22" outlineLevel="1">
      <c r="A275" s="377" t="s">
        <v>202</v>
      </c>
      <c r="B275" s="368" t="s">
        <v>904</v>
      </c>
      <c r="C275" s="378">
        <v>43609</v>
      </c>
      <c r="D275" s="368" t="s">
        <v>1052</v>
      </c>
      <c r="E275" s="369" t="s">
        <v>1053</v>
      </c>
      <c r="F275" s="370">
        <v>75987</v>
      </c>
      <c r="G275" s="371">
        <v>2.62</v>
      </c>
      <c r="H275" s="368">
        <v>3.41</v>
      </c>
      <c r="I275" s="368" t="s">
        <v>10</v>
      </c>
      <c r="J275" s="379">
        <f t="shared" si="15"/>
        <v>3.41</v>
      </c>
      <c r="K275" s="380" t="s">
        <v>394</v>
      </c>
      <c r="L275" s="381" t="s">
        <v>445</v>
      </c>
      <c r="M275" s="381" t="s">
        <v>259</v>
      </c>
      <c r="N275" s="381" t="s">
        <v>1044</v>
      </c>
      <c r="O275" s="381"/>
      <c r="P275" s="381" t="s">
        <v>61</v>
      </c>
      <c r="Q275" s="381" t="s">
        <v>240</v>
      </c>
      <c r="R275" s="381" t="s">
        <v>302</v>
      </c>
      <c r="S275" s="368"/>
      <c r="T275" s="368" t="s">
        <v>61</v>
      </c>
      <c r="U275" s="368" t="s">
        <v>240</v>
      </c>
      <c r="V275" s="368" t="s">
        <v>302</v>
      </c>
    </row>
    <row r="276" spans="1:22" outlineLevel="1">
      <c r="A276" s="377" t="s">
        <v>202</v>
      </c>
      <c r="B276" s="368" t="s">
        <v>804</v>
      </c>
      <c r="C276" s="378">
        <v>43641</v>
      </c>
      <c r="D276" s="368" t="s">
        <v>1054</v>
      </c>
      <c r="E276" s="369" t="s">
        <v>1055</v>
      </c>
      <c r="F276" s="370">
        <v>76315</v>
      </c>
      <c r="G276" s="371">
        <v>80.7</v>
      </c>
      <c r="H276" s="368">
        <v>101.86</v>
      </c>
      <c r="I276" s="368" t="s">
        <v>10</v>
      </c>
      <c r="J276" s="379">
        <f t="shared" si="15"/>
        <v>101.86</v>
      </c>
      <c r="K276" s="380" t="s">
        <v>387</v>
      </c>
      <c r="L276" s="381" t="s">
        <v>445</v>
      </c>
      <c r="M276" s="381" t="s">
        <v>259</v>
      </c>
      <c r="N276" s="381" t="s">
        <v>1044</v>
      </c>
      <c r="O276" s="381"/>
      <c r="P276" s="381" t="s">
        <v>61</v>
      </c>
      <c r="Q276" s="381" t="s">
        <v>240</v>
      </c>
      <c r="R276" s="381" t="s">
        <v>302</v>
      </c>
      <c r="S276" s="368"/>
      <c r="T276" s="368" t="s">
        <v>61</v>
      </c>
      <c r="U276" s="368" t="s">
        <v>240</v>
      </c>
      <c r="V276" s="368" t="s">
        <v>302</v>
      </c>
    </row>
    <row r="277" spans="1:22" outlineLevel="1">
      <c r="A277" s="377" t="s">
        <v>202</v>
      </c>
      <c r="B277" s="368" t="s">
        <v>804</v>
      </c>
      <c r="C277" s="378">
        <v>43641</v>
      </c>
      <c r="D277" s="368" t="s">
        <v>1056</v>
      </c>
      <c r="E277" s="369" t="s">
        <v>1057</v>
      </c>
      <c r="F277" s="370">
        <v>76315</v>
      </c>
      <c r="G277" s="371">
        <v>12.52</v>
      </c>
      <c r="H277" s="368">
        <v>15.8</v>
      </c>
      <c r="I277" s="368" t="s">
        <v>10</v>
      </c>
      <c r="J277" s="379">
        <f t="shared" si="15"/>
        <v>15.8</v>
      </c>
      <c r="K277" s="380" t="s">
        <v>387</v>
      </c>
      <c r="L277" s="381" t="s">
        <v>445</v>
      </c>
      <c r="M277" s="381" t="s">
        <v>259</v>
      </c>
      <c r="N277" s="381" t="s">
        <v>1044</v>
      </c>
      <c r="O277" s="381"/>
      <c r="P277" s="381" t="s">
        <v>61</v>
      </c>
      <c r="Q277" s="381" t="s">
        <v>240</v>
      </c>
      <c r="R277" s="381" t="s">
        <v>302</v>
      </c>
      <c r="S277" s="368"/>
      <c r="T277" s="368" t="s">
        <v>61</v>
      </c>
      <c r="U277" s="368" t="s">
        <v>240</v>
      </c>
      <c r="V277" s="368" t="s">
        <v>302</v>
      </c>
    </row>
    <row r="278" spans="1:22" outlineLevel="1">
      <c r="A278" s="377" t="s">
        <v>202</v>
      </c>
      <c r="B278" s="368" t="s">
        <v>804</v>
      </c>
      <c r="C278" s="378">
        <v>43641</v>
      </c>
      <c r="D278" s="368" t="s">
        <v>1058</v>
      </c>
      <c r="E278" s="369" t="s">
        <v>1059</v>
      </c>
      <c r="F278" s="370">
        <v>76315</v>
      </c>
      <c r="G278" s="371">
        <v>12.98</v>
      </c>
      <c r="H278" s="368">
        <v>16.38</v>
      </c>
      <c r="I278" s="368" t="s">
        <v>10</v>
      </c>
      <c r="J278" s="379">
        <f t="shared" si="15"/>
        <v>16.38</v>
      </c>
      <c r="K278" s="380" t="s">
        <v>391</v>
      </c>
      <c r="L278" s="381" t="s">
        <v>445</v>
      </c>
      <c r="M278" s="381" t="s">
        <v>259</v>
      </c>
      <c r="N278" s="381" t="s">
        <v>1044</v>
      </c>
      <c r="O278" s="381"/>
      <c r="P278" s="381" t="s">
        <v>61</v>
      </c>
      <c r="Q278" s="381" t="s">
        <v>240</v>
      </c>
      <c r="R278" s="381" t="s">
        <v>302</v>
      </c>
      <c r="S278" s="368"/>
      <c r="T278" s="368" t="s">
        <v>61</v>
      </c>
      <c r="U278" s="368" t="s">
        <v>240</v>
      </c>
      <c r="V278" s="368" t="s">
        <v>302</v>
      </c>
    </row>
    <row r="279" spans="1:22" outlineLevel="1">
      <c r="A279" s="377" t="s">
        <v>202</v>
      </c>
      <c r="B279" s="368" t="s">
        <v>804</v>
      </c>
      <c r="C279" s="378">
        <v>43641</v>
      </c>
      <c r="D279" s="368" t="s">
        <v>1060</v>
      </c>
      <c r="E279" s="369" t="s">
        <v>1061</v>
      </c>
      <c r="F279" s="370">
        <v>76315</v>
      </c>
      <c r="G279" s="371">
        <v>2.16</v>
      </c>
      <c r="H279" s="368">
        <v>2.73</v>
      </c>
      <c r="I279" s="368" t="s">
        <v>10</v>
      </c>
      <c r="J279" s="379">
        <f t="shared" si="15"/>
        <v>2.73</v>
      </c>
      <c r="K279" s="380" t="s">
        <v>394</v>
      </c>
      <c r="L279" s="381" t="s">
        <v>445</v>
      </c>
      <c r="M279" s="381" t="s">
        <v>259</v>
      </c>
      <c r="N279" s="381" t="s">
        <v>1044</v>
      </c>
      <c r="O279" s="381"/>
      <c r="P279" s="381" t="s">
        <v>61</v>
      </c>
      <c r="Q279" s="381" t="s">
        <v>240</v>
      </c>
      <c r="R279" s="381" t="s">
        <v>302</v>
      </c>
      <c r="S279" s="368"/>
      <c r="T279" s="368" t="s">
        <v>61</v>
      </c>
      <c r="U279" s="368" t="s">
        <v>240</v>
      </c>
      <c r="V279" s="368" t="s">
        <v>302</v>
      </c>
    </row>
    <row r="280" spans="1:22">
      <c r="A280" s="383" t="s">
        <v>301</v>
      </c>
      <c r="B280" s="383"/>
      <c r="C280" s="383"/>
      <c r="D280" s="383"/>
      <c r="E280" s="384"/>
      <c r="F280" s="385"/>
      <c r="G280" s="386">
        <f>SUM(G270:G279)</f>
        <v>307.99000000000007</v>
      </c>
      <c r="H280" s="387">
        <f>SUM(H270:H279)</f>
        <v>396.88000000000011</v>
      </c>
      <c r="I280" s="383"/>
      <c r="J280" s="387">
        <f>SUM(J270:J279)</f>
        <v>396.88000000000011</v>
      </c>
      <c r="K280" s="383"/>
      <c r="L280" s="383"/>
      <c r="M280" s="383"/>
      <c r="N280" s="383"/>
      <c r="O280" s="383"/>
      <c r="P280" s="383"/>
      <c r="Q280" s="383"/>
      <c r="R280" s="383"/>
      <c r="S280" s="368"/>
      <c r="T280" s="368"/>
      <c r="U280" s="368"/>
      <c r="V280" s="368"/>
    </row>
    <row r="281" spans="1:22" outlineLevel="1">
      <c r="A281" s="377" t="s">
        <v>203</v>
      </c>
      <c r="B281" s="368" t="s">
        <v>803</v>
      </c>
      <c r="C281" s="378">
        <v>43585</v>
      </c>
      <c r="D281" s="368" t="s">
        <v>959</v>
      </c>
      <c r="E281" s="369" t="s">
        <v>428</v>
      </c>
      <c r="F281" s="370">
        <v>75694</v>
      </c>
      <c r="G281" s="371">
        <v>483.99</v>
      </c>
      <c r="H281" s="368">
        <v>631.24</v>
      </c>
      <c r="I281" s="368" t="s">
        <v>10</v>
      </c>
      <c r="J281" s="379">
        <f t="shared" ref="J281:J291" si="16">H281</f>
        <v>631.24</v>
      </c>
      <c r="K281" s="380" t="s">
        <v>387</v>
      </c>
      <c r="L281" s="381" t="s">
        <v>307</v>
      </c>
      <c r="M281" s="381" t="s">
        <v>259</v>
      </c>
      <c r="N281" s="381" t="s">
        <v>429</v>
      </c>
      <c r="O281" s="381"/>
      <c r="P281" s="381" t="s">
        <v>61</v>
      </c>
      <c r="Q281" s="381" t="s">
        <v>240</v>
      </c>
      <c r="R281" s="381" t="s">
        <v>302</v>
      </c>
      <c r="S281" s="368"/>
      <c r="T281" s="368" t="s">
        <v>61</v>
      </c>
      <c r="U281" s="368" t="s">
        <v>240</v>
      </c>
      <c r="V281" s="368" t="s">
        <v>302</v>
      </c>
    </row>
    <row r="282" spans="1:22" outlineLevel="1">
      <c r="A282" s="377" t="s">
        <v>203</v>
      </c>
      <c r="B282" s="368" t="s">
        <v>803</v>
      </c>
      <c r="C282" s="378">
        <v>43585</v>
      </c>
      <c r="D282" s="368" t="s">
        <v>960</v>
      </c>
      <c r="E282" s="369" t="s">
        <v>430</v>
      </c>
      <c r="F282" s="370">
        <v>75694</v>
      </c>
      <c r="G282" s="371">
        <v>66.5</v>
      </c>
      <c r="H282" s="368">
        <v>86.73</v>
      </c>
      <c r="I282" s="368" t="s">
        <v>10</v>
      </c>
      <c r="J282" s="379">
        <f t="shared" si="16"/>
        <v>86.73</v>
      </c>
      <c r="K282" s="380" t="s">
        <v>391</v>
      </c>
      <c r="L282" s="381" t="s">
        <v>307</v>
      </c>
      <c r="M282" s="381" t="s">
        <v>259</v>
      </c>
      <c r="N282" s="381" t="s">
        <v>429</v>
      </c>
      <c r="O282" s="381"/>
      <c r="P282" s="381" t="s">
        <v>61</v>
      </c>
      <c r="Q282" s="381" t="s">
        <v>240</v>
      </c>
      <c r="R282" s="381" t="s">
        <v>302</v>
      </c>
      <c r="S282" s="368"/>
      <c r="T282" s="368" t="s">
        <v>61</v>
      </c>
      <c r="U282" s="368" t="s">
        <v>240</v>
      </c>
      <c r="V282" s="368" t="s">
        <v>302</v>
      </c>
    </row>
    <row r="283" spans="1:22" outlineLevel="1">
      <c r="A283" s="377" t="s">
        <v>203</v>
      </c>
      <c r="B283" s="368" t="s">
        <v>803</v>
      </c>
      <c r="C283" s="378">
        <v>43585</v>
      </c>
      <c r="D283" s="368" t="s">
        <v>962</v>
      </c>
      <c r="E283" s="369" t="s">
        <v>432</v>
      </c>
      <c r="F283" s="370">
        <v>75694</v>
      </c>
      <c r="G283" s="371">
        <v>11.09</v>
      </c>
      <c r="H283" s="368">
        <v>14.46</v>
      </c>
      <c r="I283" s="368" t="s">
        <v>10</v>
      </c>
      <c r="J283" s="379">
        <f t="shared" si="16"/>
        <v>14.46</v>
      </c>
      <c r="K283" s="380" t="s">
        <v>394</v>
      </c>
      <c r="L283" s="381" t="s">
        <v>307</v>
      </c>
      <c r="M283" s="381" t="s">
        <v>259</v>
      </c>
      <c r="N283" s="381" t="s">
        <v>429</v>
      </c>
      <c r="O283" s="381"/>
      <c r="P283" s="381" t="s">
        <v>61</v>
      </c>
      <c r="Q283" s="381" t="s">
        <v>240</v>
      </c>
      <c r="R283" s="381" t="s">
        <v>302</v>
      </c>
      <c r="S283" s="368"/>
      <c r="T283" s="368" t="s">
        <v>61</v>
      </c>
      <c r="U283" s="368" t="s">
        <v>240</v>
      </c>
      <c r="V283" s="368" t="s">
        <v>302</v>
      </c>
    </row>
    <row r="284" spans="1:22" outlineLevel="1">
      <c r="A284" s="377" t="s">
        <v>203</v>
      </c>
      <c r="B284" s="368" t="s">
        <v>803</v>
      </c>
      <c r="C284" s="378">
        <v>43584</v>
      </c>
      <c r="D284" s="368" t="s">
        <v>961</v>
      </c>
      <c r="E284" s="369" t="s">
        <v>431</v>
      </c>
      <c r="F284" s="370">
        <v>75694</v>
      </c>
      <c r="G284" s="371">
        <v>0.74</v>
      </c>
      <c r="H284" s="368">
        <v>0.96</v>
      </c>
      <c r="I284" s="368" t="s">
        <v>10</v>
      </c>
      <c r="J284" s="379">
        <f t="shared" si="16"/>
        <v>0.96</v>
      </c>
      <c r="K284" s="380" t="s">
        <v>394</v>
      </c>
      <c r="L284" s="381" t="s">
        <v>307</v>
      </c>
      <c r="M284" s="381" t="s">
        <v>259</v>
      </c>
      <c r="N284" s="381" t="s">
        <v>429</v>
      </c>
      <c r="O284" s="381"/>
      <c r="P284" s="381" t="s">
        <v>61</v>
      </c>
      <c r="Q284" s="381" t="s">
        <v>240</v>
      </c>
      <c r="R284" s="381" t="s">
        <v>302</v>
      </c>
      <c r="S284" s="368"/>
      <c r="T284" s="368" t="s">
        <v>61</v>
      </c>
      <c r="U284" s="368" t="s">
        <v>240</v>
      </c>
      <c r="V284" s="368" t="s">
        <v>302</v>
      </c>
    </row>
    <row r="285" spans="1:22" outlineLevel="1">
      <c r="A285" s="377" t="s">
        <v>203</v>
      </c>
      <c r="B285" s="368" t="s">
        <v>904</v>
      </c>
      <c r="C285" s="378">
        <v>43610</v>
      </c>
      <c r="D285" s="368" t="s">
        <v>945</v>
      </c>
      <c r="E285" s="369" t="s">
        <v>428</v>
      </c>
      <c r="F285" s="370">
        <v>75988</v>
      </c>
      <c r="G285" s="371">
        <v>482.63</v>
      </c>
      <c r="H285" s="368">
        <v>628.84</v>
      </c>
      <c r="I285" s="368" t="s">
        <v>10</v>
      </c>
      <c r="J285" s="379">
        <f t="shared" si="16"/>
        <v>628.84</v>
      </c>
      <c r="K285" s="380" t="s">
        <v>387</v>
      </c>
      <c r="L285" s="381" t="s">
        <v>307</v>
      </c>
      <c r="M285" s="381" t="s">
        <v>259</v>
      </c>
      <c r="N285" s="381" t="s">
        <v>429</v>
      </c>
      <c r="O285" s="381"/>
      <c r="P285" s="381" t="s">
        <v>61</v>
      </c>
      <c r="Q285" s="381" t="s">
        <v>240</v>
      </c>
      <c r="R285" s="381" t="s">
        <v>302</v>
      </c>
      <c r="S285" s="368"/>
      <c r="T285" s="368" t="s">
        <v>61</v>
      </c>
      <c r="U285" s="368" t="s">
        <v>240</v>
      </c>
      <c r="V285" s="368" t="s">
        <v>302</v>
      </c>
    </row>
    <row r="286" spans="1:22" outlineLevel="1">
      <c r="A286" s="377" t="s">
        <v>203</v>
      </c>
      <c r="B286" s="368" t="s">
        <v>904</v>
      </c>
      <c r="C286" s="378">
        <v>43610</v>
      </c>
      <c r="D286" s="368" t="s">
        <v>950</v>
      </c>
      <c r="E286" s="369" t="s">
        <v>432</v>
      </c>
      <c r="F286" s="370">
        <v>75988</v>
      </c>
      <c r="G286" s="371">
        <v>11.1</v>
      </c>
      <c r="H286" s="368">
        <v>14.46</v>
      </c>
      <c r="I286" s="368" t="s">
        <v>10</v>
      </c>
      <c r="J286" s="379">
        <f t="shared" si="16"/>
        <v>14.46</v>
      </c>
      <c r="K286" s="380" t="s">
        <v>394</v>
      </c>
      <c r="L286" s="381" t="s">
        <v>307</v>
      </c>
      <c r="M286" s="381" t="s">
        <v>259</v>
      </c>
      <c r="N286" s="381" t="s">
        <v>429</v>
      </c>
      <c r="O286" s="381"/>
      <c r="P286" s="381" t="s">
        <v>61</v>
      </c>
      <c r="Q286" s="381" t="s">
        <v>240</v>
      </c>
      <c r="R286" s="381" t="s">
        <v>302</v>
      </c>
      <c r="S286" s="368"/>
      <c r="T286" s="368" t="s">
        <v>61</v>
      </c>
      <c r="U286" s="368" t="s">
        <v>240</v>
      </c>
      <c r="V286" s="368" t="s">
        <v>302</v>
      </c>
    </row>
    <row r="287" spans="1:22" outlineLevel="1">
      <c r="A287" s="377" t="s">
        <v>203</v>
      </c>
      <c r="B287" s="368" t="s">
        <v>904</v>
      </c>
      <c r="C287" s="378">
        <v>43616</v>
      </c>
      <c r="D287" s="368" t="s">
        <v>911</v>
      </c>
      <c r="E287" s="369" t="s">
        <v>431</v>
      </c>
      <c r="F287" s="370">
        <v>75988</v>
      </c>
      <c r="G287" s="371">
        <v>0.74</v>
      </c>
      <c r="H287" s="368">
        <v>0.96</v>
      </c>
      <c r="I287" s="368" t="s">
        <v>10</v>
      </c>
      <c r="J287" s="379">
        <f t="shared" si="16"/>
        <v>0.96</v>
      </c>
      <c r="K287" s="380" t="s">
        <v>394</v>
      </c>
      <c r="L287" s="381" t="s">
        <v>307</v>
      </c>
      <c r="M287" s="381" t="s">
        <v>259</v>
      </c>
      <c r="N287" s="381" t="s">
        <v>429</v>
      </c>
      <c r="O287" s="381"/>
      <c r="P287" s="381" t="s">
        <v>61</v>
      </c>
      <c r="Q287" s="381" t="s">
        <v>240</v>
      </c>
      <c r="R287" s="381" t="s">
        <v>302</v>
      </c>
      <c r="S287" s="368"/>
      <c r="T287" s="368" t="s">
        <v>61</v>
      </c>
      <c r="U287" s="368" t="s">
        <v>240</v>
      </c>
      <c r="V287" s="368" t="s">
        <v>302</v>
      </c>
    </row>
    <row r="288" spans="1:22" outlineLevel="1">
      <c r="A288" s="377" t="s">
        <v>203</v>
      </c>
      <c r="B288" s="368" t="s">
        <v>804</v>
      </c>
      <c r="C288" s="378">
        <v>43644</v>
      </c>
      <c r="D288" s="368" t="s">
        <v>953</v>
      </c>
      <c r="E288" s="369" t="s">
        <v>1062</v>
      </c>
      <c r="F288" s="370">
        <v>76250</v>
      </c>
      <c r="G288" s="371">
        <v>503.04</v>
      </c>
      <c r="H288" s="368">
        <v>634.96</v>
      </c>
      <c r="I288" s="368" t="s">
        <v>10</v>
      </c>
      <c r="J288" s="379">
        <f t="shared" si="16"/>
        <v>634.96</v>
      </c>
      <c r="K288" s="380" t="s">
        <v>387</v>
      </c>
      <c r="L288" s="381" t="s">
        <v>307</v>
      </c>
      <c r="M288" s="381" t="s">
        <v>259</v>
      </c>
      <c r="N288" s="381" t="s">
        <v>429</v>
      </c>
      <c r="O288" s="381"/>
      <c r="P288" s="381" t="s">
        <v>61</v>
      </c>
      <c r="Q288" s="381" t="s">
        <v>240</v>
      </c>
      <c r="R288" s="381" t="s">
        <v>302</v>
      </c>
      <c r="S288" s="368"/>
      <c r="T288" s="368" t="s">
        <v>61</v>
      </c>
      <c r="U288" s="368" t="s">
        <v>240</v>
      </c>
      <c r="V288" s="368" t="s">
        <v>302</v>
      </c>
    </row>
    <row r="289" spans="1:22" outlineLevel="1">
      <c r="A289" s="377" t="s">
        <v>203</v>
      </c>
      <c r="B289" s="368" t="s">
        <v>804</v>
      </c>
      <c r="C289" s="378">
        <v>43644</v>
      </c>
      <c r="D289" s="368" t="s">
        <v>955</v>
      </c>
      <c r="E289" s="369" t="s">
        <v>1063</v>
      </c>
      <c r="F289" s="370">
        <v>76250</v>
      </c>
      <c r="G289" s="371">
        <v>68.709999999999994</v>
      </c>
      <c r="H289" s="368">
        <v>86.73</v>
      </c>
      <c r="I289" s="368" t="s">
        <v>10</v>
      </c>
      <c r="J289" s="379">
        <f t="shared" si="16"/>
        <v>86.73</v>
      </c>
      <c r="K289" s="380" t="s">
        <v>391</v>
      </c>
      <c r="L289" s="381" t="s">
        <v>307</v>
      </c>
      <c r="M289" s="381" t="s">
        <v>259</v>
      </c>
      <c r="N289" s="381" t="s">
        <v>429</v>
      </c>
      <c r="O289" s="381"/>
      <c r="P289" s="381" t="s">
        <v>61</v>
      </c>
      <c r="Q289" s="381" t="s">
        <v>240</v>
      </c>
      <c r="R289" s="381" t="s">
        <v>302</v>
      </c>
      <c r="S289" s="368"/>
      <c r="T289" s="368" t="s">
        <v>61</v>
      </c>
      <c r="U289" s="368" t="s">
        <v>240</v>
      </c>
      <c r="V289" s="368" t="s">
        <v>302</v>
      </c>
    </row>
    <row r="290" spans="1:22" outlineLevel="1">
      <c r="A290" s="377" t="s">
        <v>203</v>
      </c>
      <c r="B290" s="368" t="s">
        <v>804</v>
      </c>
      <c r="C290" s="378">
        <v>43644</v>
      </c>
      <c r="D290" s="368" t="s">
        <v>957</v>
      </c>
      <c r="E290" s="369" t="s">
        <v>1064</v>
      </c>
      <c r="F290" s="370">
        <v>76250</v>
      </c>
      <c r="G290" s="371">
        <v>11.46</v>
      </c>
      <c r="H290" s="368">
        <v>14.46</v>
      </c>
      <c r="I290" s="368" t="s">
        <v>10</v>
      </c>
      <c r="J290" s="379">
        <f t="shared" si="16"/>
        <v>14.46</v>
      </c>
      <c r="K290" s="380" t="s">
        <v>394</v>
      </c>
      <c r="L290" s="381" t="s">
        <v>307</v>
      </c>
      <c r="M290" s="381" t="s">
        <v>259</v>
      </c>
      <c r="N290" s="381" t="s">
        <v>429</v>
      </c>
      <c r="O290" s="381"/>
      <c r="P290" s="381" t="s">
        <v>61</v>
      </c>
      <c r="Q290" s="381" t="s">
        <v>240</v>
      </c>
      <c r="R290" s="381" t="s">
        <v>302</v>
      </c>
      <c r="S290" s="368"/>
      <c r="T290" s="368" t="s">
        <v>61</v>
      </c>
      <c r="U290" s="368" t="s">
        <v>240</v>
      </c>
      <c r="V290" s="368" t="s">
        <v>302</v>
      </c>
    </row>
    <row r="291" spans="1:22" outlineLevel="1">
      <c r="A291" s="377" t="s">
        <v>203</v>
      </c>
      <c r="B291" s="368" t="s">
        <v>804</v>
      </c>
      <c r="C291" s="378">
        <v>43644</v>
      </c>
      <c r="D291" s="368" t="s">
        <v>857</v>
      </c>
      <c r="E291" s="369" t="s">
        <v>431</v>
      </c>
      <c r="F291" s="370">
        <v>76250</v>
      </c>
      <c r="G291" s="371">
        <v>0.76</v>
      </c>
      <c r="H291" s="368">
        <v>0.96</v>
      </c>
      <c r="I291" s="368" t="s">
        <v>10</v>
      </c>
      <c r="J291" s="379">
        <f t="shared" si="16"/>
        <v>0.96</v>
      </c>
      <c r="K291" s="380" t="s">
        <v>394</v>
      </c>
      <c r="L291" s="381" t="s">
        <v>307</v>
      </c>
      <c r="M291" s="381" t="s">
        <v>259</v>
      </c>
      <c r="N291" s="381" t="s">
        <v>429</v>
      </c>
      <c r="O291" s="381"/>
      <c r="P291" s="381" t="s">
        <v>61</v>
      </c>
      <c r="Q291" s="381" t="s">
        <v>240</v>
      </c>
      <c r="R291" s="381" t="s">
        <v>302</v>
      </c>
      <c r="S291" s="368"/>
      <c r="T291" s="368" t="s">
        <v>61</v>
      </c>
      <c r="U291" s="368" t="s">
        <v>240</v>
      </c>
      <c r="V291" s="368" t="s">
        <v>302</v>
      </c>
    </row>
    <row r="292" spans="1:22">
      <c r="A292" s="383" t="s">
        <v>301</v>
      </c>
      <c r="B292" s="383"/>
      <c r="C292" s="383"/>
      <c r="D292" s="383"/>
      <c r="E292" s="384"/>
      <c r="F292" s="385"/>
      <c r="G292" s="386">
        <f>SUM(G281:G291)</f>
        <v>1640.76</v>
      </c>
      <c r="H292" s="387">
        <f>SUM(H281:H291)</f>
        <v>2114.7600000000002</v>
      </c>
      <c r="I292" s="383"/>
      <c r="J292" s="387">
        <f>SUM(J281:J291)</f>
        <v>2114.7600000000002</v>
      </c>
      <c r="K292" s="383"/>
      <c r="L292" s="383"/>
      <c r="M292" s="383"/>
      <c r="N292" s="383"/>
      <c r="O292" s="383"/>
      <c r="P292" s="383"/>
      <c r="Q292" s="383"/>
      <c r="R292" s="383"/>
      <c r="S292" s="368"/>
      <c r="T292" s="368"/>
      <c r="U292" s="368"/>
      <c r="V292" s="368"/>
    </row>
    <row r="293" spans="1:22" outlineLevel="1">
      <c r="A293" s="377" t="s">
        <v>204</v>
      </c>
      <c r="B293" s="368" t="s">
        <v>803</v>
      </c>
      <c r="C293" s="378">
        <v>43585</v>
      </c>
      <c r="D293" s="368" t="s">
        <v>959</v>
      </c>
      <c r="E293" s="369" t="s">
        <v>433</v>
      </c>
      <c r="F293" s="370">
        <v>75694</v>
      </c>
      <c r="G293" s="371">
        <v>345.82</v>
      </c>
      <c r="H293" s="368">
        <v>451.03</v>
      </c>
      <c r="I293" s="368" t="s">
        <v>10</v>
      </c>
      <c r="J293" s="379">
        <f t="shared" ref="J293:J304" si="17">H293</f>
        <v>451.03</v>
      </c>
      <c r="K293" s="380" t="s">
        <v>387</v>
      </c>
      <c r="L293" s="381" t="s">
        <v>307</v>
      </c>
      <c r="M293" s="381" t="s">
        <v>259</v>
      </c>
      <c r="N293" s="381" t="s">
        <v>434</v>
      </c>
      <c r="O293" s="381"/>
      <c r="P293" s="381" t="s">
        <v>61</v>
      </c>
      <c r="Q293" s="381" t="s">
        <v>240</v>
      </c>
      <c r="R293" s="381" t="s">
        <v>302</v>
      </c>
      <c r="S293" s="368"/>
      <c r="T293" s="368" t="s">
        <v>61</v>
      </c>
      <c r="U293" s="368" t="s">
        <v>240</v>
      </c>
      <c r="V293" s="368" t="s">
        <v>302</v>
      </c>
    </row>
    <row r="294" spans="1:22" outlineLevel="1">
      <c r="A294" s="377" t="s">
        <v>204</v>
      </c>
      <c r="B294" s="368" t="s">
        <v>803</v>
      </c>
      <c r="C294" s="378">
        <v>43585</v>
      </c>
      <c r="D294" s="368" t="s">
        <v>960</v>
      </c>
      <c r="E294" s="369" t="s">
        <v>435</v>
      </c>
      <c r="F294" s="370">
        <v>75694</v>
      </c>
      <c r="G294" s="371">
        <v>46.56</v>
      </c>
      <c r="H294" s="368">
        <v>60.73</v>
      </c>
      <c r="I294" s="368" t="s">
        <v>10</v>
      </c>
      <c r="J294" s="379">
        <f t="shared" si="17"/>
        <v>60.73</v>
      </c>
      <c r="K294" s="380" t="s">
        <v>391</v>
      </c>
      <c r="L294" s="381" t="s">
        <v>307</v>
      </c>
      <c r="M294" s="381" t="s">
        <v>259</v>
      </c>
      <c r="N294" s="381" t="s">
        <v>434</v>
      </c>
      <c r="O294" s="381"/>
      <c r="P294" s="381" t="s">
        <v>61</v>
      </c>
      <c r="Q294" s="381" t="s">
        <v>240</v>
      </c>
      <c r="R294" s="381" t="s">
        <v>302</v>
      </c>
      <c r="S294" s="368"/>
      <c r="T294" s="368" t="s">
        <v>61</v>
      </c>
      <c r="U294" s="368" t="s">
        <v>240</v>
      </c>
      <c r="V294" s="368" t="s">
        <v>302</v>
      </c>
    </row>
    <row r="295" spans="1:22" outlineLevel="1">
      <c r="A295" s="377" t="s">
        <v>204</v>
      </c>
      <c r="B295" s="368" t="s">
        <v>803</v>
      </c>
      <c r="C295" s="378">
        <v>43585</v>
      </c>
      <c r="D295" s="368" t="s">
        <v>962</v>
      </c>
      <c r="E295" s="369" t="s">
        <v>437</v>
      </c>
      <c r="F295" s="370">
        <v>75694</v>
      </c>
      <c r="G295" s="371">
        <v>7.76</v>
      </c>
      <c r="H295" s="368">
        <v>10.119999999999999</v>
      </c>
      <c r="I295" s="368" t="s">
        <v>10</v>
      </c>
      <c r="J295" s="379">
        <f t="shared" si="17"/>
        <v>10.119999999999999</v>
      </c>
      <c r="K295" s="380" t="s">
        <v>394</v>
      </c>
      <c r="L295" s="381" t="s">
        <v>307</v>
      </c>
      <c r="M295" s="381" t="s">
        <v>259</v>
      </c>
      <c r="N295" s="381" t="s">
        <v>434</v>
      </c>
      <c r="O295" s="381"/>
      <c r="P295" s="381" t="s">
        <v>61</v>
      </c>
      <c r="Q295" s="381" t="s">
        <v>240</v>
      </c>
      <c r="R295" s="381" t="s">
        <v>302</v>
      </c>
      <c r="S295" s="368"/>
      <c r="T295" s="368" t="s">
        <v>61</v>
      </c>
      <c r="U295" s="368" t="s">
        <v>240</v>
      </c>
      <c r="V295" s="368" t="s">
        <v>302</v>
      </c>
    </row>
    <row r="296" spans="1:22" outlineLevel="1">
      <c r="A296" s="377" t="s">
        <v>204</v>
      </c>
      <c r="B296" s="368" t="s">
        <v>803</v>
      </c>
      <c r="C296" s="378">
        <v>43584</v>
      </c>
      <c r="D296" s="368" t="s">
        <v>961</v>
      </c>
      <c r="E296" s="369" t="s">
        <v>436</v>
      </c>
      <c r="F296" s="370">
        <v>75694</v>
      </c>
      <c r="G296" s="371">
        <v>0.51</v>
      </c>
      <c r="H296" s="368">
        <v>0.67</v>
      </c>
      <c r="I296" s="368" t="s">
        <v>10</v>
      </c>
      <c r="J296" s="379">
        <f t="shared" si="17"/>
        <v>0.67</v>
      </c>
      <c r="K296" s="380" t="s">
        <v>394</v>
      </c>
      <c r="L296" s="381" t="s">
        <v>307</v>
      </c>
      <c r="M296" s="381" t="s">
        <v>259</v>
      </c>
      <c r="N296" s="381" t="s">
        <v>434</v>
      </c>
      <c r="O296" s="381"/>
      <c r="P296" s="381" t="s">
        <v>61</v>
      </c>
      <c r="Q296" s="381" t="s">
        <v>240</v>
      </c>
      <c r="R296" s="381" t="s">
        <v>302</v>
      </c>
      <c r="S296" s="368"/>
      <c r="T296" s="368" t="s">
        <v>61</v>
      </c>
      <c r="U296" s="368" t="s">
        <v>240</v>
      </c>
      <c r="V296" s="368" t="s">
        <v>302</v>
      </c>
    </row>
    <row r="297" spans="1:22" outlineLevel="1">
      <c r="A297" s="377" t="s">
        <v>204</v>
      </c>
      <c r="B297" s="368" t="s">
        <v>904</v>
      </c>
      <c r="C297" s="378">
        <v>43610</v>
      </c>
      <c r="D297" s="368" t="s">
        <v>945</v>
      </c>
      <c r="E297" s="369" t="s">
        <v>433</v>
      </c>
      <c r="F297" s="370">
        <v>75988</v>
      </c>
      <c r="G297" s="371">
        <v>342.32</v>
      </c>
      <c r="H297" s="368">
        <v>446.03</v>
      </c>
      <c r="I297" s="368" t="s">
        <v>10</v>
      </c>
      <c r="J297" s="379">
        <f t="shared" si="17"/>
        <v>446.03</v>
      </c>
      <c r="K297" s="380" t="s">
        <v>387</v>
      </c>
      <c r="L297" s="381" t="s">
        <v>307</v>
      </c>
      <c r="M297" s="381" t="s">
        <v>259</v>
      </c>
      <c r="N297" s="381" t="s">
        <v>434</v>
      </c>
      <c r="O297" s="381"/>
      <c r="P297" s="381" t="s">
        <v>61</v>
      </c>
      <c r="Q297" s="381" t="s">
        <v>240</v>
      </c>
      <c r="R297" s="381" t="s">
        <v>302</v>
      </c>
      <c r="S297" s="368"/>
      <c r="T297" s="368" t="s">
        <v>61</v>
      </c>
      <c r="U297" s="368" t="s">
        <v>240</v>
      </c>
      <c r="V297" s="368" t="s">
        <v>302</v>
      </c>
    </row>
    <row r="298" spans="1:22" outlineLevel="1">
      <c r="A298" s="377" t="s">
        <v>204</v>
      </c>
      <c r="B298" s="368" t="s">
        <v>904</v>
      </c>
      <c r="C298" s="378">
        <v>43610</v>
      </c>
      <c r="D298" s="368" t="s">
        <v>948</v>
      </c>
      <c r="E298" s="369" t="s">
        <v>1065</v>
      </c>
      <c r="F298" s="370">
        <v>75988</v>
      </c>
      <c r="G298" s="371">
        <v>46.61</v>
      </c>
      <c r="H298" s="368">
        <v>60.73</v>
      </c>
      <c r="I298" s="368" t="s">
        <v>10</v>
      </c>
      <c r="J298" s="379">
        <f t="shared" si="17"/>
        <v>60.73</v>
      </c>
      <c r="K298" s="380" t="s">
        <v>391</v>
      </c>
      <c r="L298" s="381" t="s">
        <v>307</v>
      </c>
      <c r="M298" s="381" t="s">
        <v>259</v>
      </c>
      <c r="N298" s="381" t="s">
        <v>434</v>
      </c>
      <c r="O298" s="381"/>
      <c r="P298" s="381" t="s">
        <v>61</v>
      </c>
      <c r="Q298" s="381" t="s">
        <v>240</v>
      </c>
      <c r="R298" s="381" t="s">
        <v>302</v>
      </c>
      <c r="S298" s="368"/>
      <c r="T298" s="368" t="s">
        <v>61</v>
      </c>
      <c r="U298" s="368" t="s">
        <v>240</v>
      </c>
      <c r="V298" s="368" t="s">
        <v>302</v>
      </c>
    </row>
    <row r="299" spans="1:22" outlineLevel="1">
      <c r="A299" s="377" t="s">
        <v>204</v>
      </c>
      <c r="B299" s="368" t="s">
        <v>904</v>
      </c>
      <c r="C299" s="378">
        <v>43610</v>
      </c>
      <c r="D299" s="368" t="s">
        <v>950</v>
      </c>
      <c r="E299" s="369" t="s">
        <v>437</v>
      </c>
      <c r="F299" s="370">
        <v>75988</v>
      </c>
      <c r="G299" s="371">
        <v>7.77</v>
      </c>
      <c r="H299" s="368">
        <v>10.119999999999999</v>
      </c>
      <c r="I299" s="368" t="s">
        <v>10</v>
      </c>
      <c r="J299" s="379">
        <f t="shared" si="17"/>
        <v>10.119999999999999</v>
      </c>
      <c r="K299" s="380" t="s">
        <v>394</v>
      </c>
      <c r="L299" s="381" t="s">
        <v>307</v>
      </c>
      <c r="M299" s="381" t="s">
        <v>259</v>
      </c>
      <c r="N299" s="381" t="s">
        <v>434</v>
      </c>
      <c r="O299" s="381"/>
      <c r="P299" s="381" t="s">
        <v>61</v>
      </c>
      <c r="Q299" s="381" t="s">
        <v>240</v>
      </c>
      <c r="R299" s="381" t="s">
        <v>302</v>
      </c>
      <c r="S299" s="368"/>
      <c r="T299" s="368" t="s">
        <v>61</v>
      </c>
      <c r="U299" s="368" t="s">
        <v>240</v>
      </c>
      <c r="V299" s="368" t="s">
        <v>302</v>
      </c>
    </row>
    <row r="300" spans="1:22" outlineLevel="1">
      <c r="A300" s="377" t="s">
        <v>204</v>
      </c>
      <c r="B300" s="368" t="s">
        <v>904</v>
      </c>
      <c r="C300" s="378">
        <v>43616</v>
      </c>
      <c r="D300" s="368" t="s">
        <v>911</v>
      </c>
      <c r="E300" s="369" t="s">
        <v>436</v>
      </c>
      <c r="F300" s="370">
        <v>75988</v>
      </c>
      <c r="G300" s="371">
        <v>0.51</v>
      </c>
      <c r="H300" s="368">
        <v>0.67</v>
      </c>
      <c r="I300" s="368" t="s">
        <v>10</v>
      </c>
      <c r="J300" s="379">
        <f t="shared" si="17"/>
        <v>0.67</v>
      </c>
      <c r="K300" s="380" t="s">
        <v>394</v>
      </c>
      <c r="L300" s="381" t="s">
        <v>307</v>
      </c>
      <c r="M300" s="381" t="s">
        <v>259</v>
      </c>
      <c r="N300" s="381" t="s">
        <v>434</v>
      </c>
      <c r="O300" s="381"/>
      <c r="P300" s="381" t="s">
        <v>61</v>
      </c>
      <c r="Q300" s="381" t="s">
        <v>240</v>
      </c>
      <c r="R300" s="381" t="s">
        <v>302</v>
      </c>
      <c r="S300" s="368"/>
      <c r="T300" s="368" t="s">
        <v>61</v>
      </c>
      <c r="U300" s="368" t="s">
        <v>240</v>
      </c>
      <c r="V300" s="368" t="s">
        <v>302</v>
      </c>
    </row>
    <row r="301" spans="1:22" outlineLevel="1">
      <c r="A301" s="377" t="s">
        <v>204</v>
      </c>
      <c r="B301" s="368" t="s">
        <v>804</v>
      </c>
      <c r="C301" s="378">
        <v>43644</v>
      </c>
      <c r="D301" s="368" t="s">
        <v>953</v>
      </c>
      <c r="E301" s="369" t="s">
        <v>1066</v>
      </c>
      <c r="F301" s="370">
        <v>76250</v>
      </c>
      <c r="G301" s="371">
        <v>217.53</v>
      </c>
      <c r="H301" s="368">
        <v>274.58</v>
      </c>
      <c r="I301" s="368" t="s">
        <v>10</v>
      </c>
      <c r="J301" s="379">
        <f t="shared" si="17"/>
        <v>274.58</v>
      </c>
      <c r="K301" s="380" t="s">
        <v>387</v>
      </c>
      <c r="L301" s="381" t="s">
        <v>307</v>
      </c>
      <c r="M301" s="381" t="s">
        <v>259</v>
      </c>
      <c r="N301" s="381" t="s">
        <v>434</v>
      </c>
      <c r="O301" s="381"/>
      <c r="P301" s="381" t="s">
        <v>61</v>
      </c>
      <c r="Q301" s="381" t="s">
        <v>240</v>
      </c>
      <c r="R301" s="381" t="s">
        <v>302</v>
      </c>
      <c r="S301" s="368"/>
      <c r="T301" s="368" t="s">
        <v>61</v>
      </c>
      <c r="U301" s="368" t="s">
        <v>240</v>
      </c>
      <c r="V301" s="368" t="s">
        <v>302</v>
      </c>
    </row>
    <row r="302" spans="1:22" outlineLevel="1">
      <c r="A302" s="377" t="s">
        <v>204</v>
      </c>
      <c r="B302" s="368" t="s">
        <v>804</v>
      </c>
      <c r="C302" s="378">
        <v>43644</v>
      </c>
      <c r="D302" s="368" t="s">
        <v>955</v>
      </c>
      <c r="E302" s="369" t="s">
        <v>1067</v>
      </c>
      <c r="F302" s="370">
        <v>76250</v>
      </c>
      <c r="G302" s="371">
        <v>28.87</v>
      </c>
      <c r="H302" s="368">
        <v>36.44</v>
      </c>
      <c r="I302" s="368" t="s">
        <v>10</v>
      </c>
      <c r="J302" s="379">
        <f t="shared" si="17"/>
        <v>36.44</v>
      </c>
      <c r="K302" s="380" t="s">
        <v>391</v>
      </c>
      <c r="L302" s="381" t="s">
        <v>307</v>
      </c>
      <c r="M302" s="381" t="s">
        <v>259</v>
      </c>
      <c r="N302" s="381" t="s">
        <v>434</v>
      </c>
      <c r="O302" s="381"/>
      <c r="P302" s="381" t="s">
        <v>61</v>
      </c>
      <c r="Q302" s="381" t="s">
        <v>240</v>
      </c>
      <c r="R302" s="381" t="s">
        <v>302</v>
      </c>
      <c r="S302" s="368"/>
      <c r="T302" s="368" t="s">
        <v>61</v>
      </c>
      <c r="U302" s="368" t="s">
        <v>240</v>
      </c>
      <c r="V302" s="368" t="s">
        <v>302</v>
      </c>
    </row>
    <row r="303" spans="1:22" outlineLevel="1">
      <c r="A303" s="377" t="s">
        <v>204</v>
      </c>
      <c r="B303" s="368" t="s">
        <v>804</v>
      </c>
      <c r="C303" s="378">
        <v>43644</v>
      </c>
      <c r="D303" s="368" t="s">
        <v>957</v>
      </c>
      <c r="E303" s="369" t="s">
        <v>1068</v>
      </c>
      <c r="F303" s="370">
        <v>76250</v>
      </c>
      <c r="G303" s="371">
        <v>4.8099999999999996</v>
      </c>
      <c r="H303" s="368">
        <v>6.07</v>
      </c>
      <c r="I303" s="368" t="s">
        <v>10</v>
      </c>
      <c r="J303" s="379">
        <f t="shared" si="17"/>
        <v>6.07</v>
      </c>
      <c r="K303" s="380" t="s">
        <v>394</v>
      </c>
      <c r="L303" s="381" t="s">
        <v>307</v>
      </c>
      <c r="M303" s="381" t="s">
        <v>259</v>
      </c>
      <c r="N303" s="381" t="s">
        <v>434</v>
      </c>
      <c r="O303" s="381"/>
      <c r="P303" s="381" t="s">
        <v>61</v>
      </c>
      <c r="Q303" s="381" t="s">
        <v>240</v>
      </c>
      <c r="R303" s="381" t="s">
        <v>302</v>
      </c>
      <c r="S303" s="368"/>
      <c r="T303" s="368" t="s">
        <v>61</v>
      </c>
      <c r="U303" s="368" t="s">
        <v>240</v>
      </c>
      <c r="V303" s="368" t="s">
        <v>302</v>
      </c>
    </row>
    <row r="304" spans="1:22" outlineLevel="1">
      <c r="A304" s="377" t="s">
        <v>204</v>
      </c>
      <c r="B304" s="368" t="s">
        <v>804</v>
      </c>
      <c r="C304" s="378">
        <v>43644</v>
      </c>
      <c r="D304" s="368" t="s">
        <v>857</v>
      </c>
      <c r="E304" s="369" t="s">
        <v>436</v>
      </c>
      <c r="F304" s="370">
        <v>76250</v>
      </c>
      <c r="G304" s="371">
        <v>0.32</v>
      </c>
      <c r="H304" s="368">
        <v>0.4</v>
      </c>
      <c r="I304" s="368" t="s">
        <v>10</v>
      </c>
      <c r="J304" s="379">
        <f t="shared" si="17"/>
        <v>0.4</v>
      </c>
      <c r="K304" s="380" t="s">
        <v>394</v>
      </c>
      <c r="L304" s="381" t="s">
        <v>307</v>
      </c>
      <c r="M304" s="381" t="s">
        <v>259</v>
      </c>
      <c r="N304" s="381" t="s">
        <v>434</v>
      </c>
      <c r="O304" s="381"/>
      <c r="P304" s="381" t="s">
        <v>61</v>
      </c>
      <c r="Q304" s="381" t="s">
        <v>240</v>
      </c>
      <c r="R304" s="381" t="s">
        <v>302</v>
      </c>
      <c r="S304" s="368"/>
      <c r="T304" s="368" t="s">
        <v>61</v>
      </c>
      <c r="U304" s="368" t="s">
        <v>240</v>
      </c>
      <c r="V304" s="368" t="s">
        <v>302</v>
      </c>
    </row>
    <row r="305" spans="1:22">
      <c r="A305" s="383" t="s">
        <v>301</v>
      </c>
      <c r="B305" s="383"/>
      <c r="C305" s="383"/>
      <c r="D305" s="383"/>
      <c r="E305" s="384"/>
      <c r="F305" s="385"/>
      <c r="G305" s="386">
        <f>SUM(G293:G304)</f>
        <v>1049.3899999999999</v>
      </c>
      <c r="H305" s="387">
        <f>SUM(H293:H304)</f>
        <v>1357.59</v>
      </c>
      <c r="I305" s="383"/>
      <c r="J305" s="387">
        <f>SUM(J293:J304)</f>
        <v>1357.59</v>
      </c>
      <c r="K305" s="383"/>
      <c r="L305" s="383"/>
      <c r="M305" s="383"/>
      <c r="N305" s="383"/>
      <c r="O305" s="383"/>
      <c r="P305" s="383"/>
      <c r="Q305" s="383"/>
      <c r="R305" s="383"/>
      <c r="S305" s="368"/>
      <c r="T305" s="368"/>
      <c r="U305" s="368"/>
      <c r="V305" s="368"/>
    </row>
    <row r="306" spans="1:22" outlineLevel="1">
      <c r="A306" s="377" t="s">
        <v>205</v>
      </c>
      <c r="B306" s="368" t="s">
        <v>803</v>
      </c>
      <c r="C306" s="378">
        <v>43585</v>
      </c>
      <c r="D306" s="368" t="s">
        <v>959</v>
      </c>
      <c r="E306" s="369" t="s">
        <v>438</v>
      </c>
      <c r="F306" s="370">
        <v>75694</v>
      </c>
      <c r="G306" s="371">
        <v>305.61</v>
      </c>
      <c r="H306" s="368">
        <v>398.59</v>
      </c>
      <c r="I306" s="368" t="s">
        <v>10</v>
      </c>
      <c r="J306" s="379">
        <f t="shared" ref="J306:J317" si="18">H306</f>
        <v>398.59</v>
      </c>
      <c r="K306" s="380" t="s">
        <v>387</v>
      </c>
      <c r="L306" s="381" t="s">
        <v>307</v>
      </c>
      <c r="M306" s="381" t="s">
        <v>259</v>
      </c>
      <c r="N306" s="381" t="s">
        <v>439</v>
      </c>
      <c r="O306" s="381"/>
      <c r="P306" s="381" t="s">
        <v>61</v>
      </c>
      <c r="Q306" s="381" t="s">
        <v>240</v>
      </c>
      <c r="R306" s="381" t="s">
        <v>302</v>
      </c>
      <c r="S306" s="368"/>
      <c r="T306" s="368" t="s">
        <v>61</v>
      </c>
      <c r="U306" s="368" t="s">
        <v>240</v>
      </c>
      <c r="V306" s="368" t="s">
        <v>302</v>
      </c>
    </row>
    <row r="307" spans="1:22" outlineLevel="1">
      <c r="A307" s="377" t="s">
        <v>205</v>
      </c>
      <c r="B307" s="368" t="s">
        <v>803</v>
      </c>
      <c r="C307" s="378">
        <v>43585</v>
      </c>
      <c r="D307" s="368" t="s">
        <v>960</v>
      </c>
      <c r="E307" s="369" t="s">
        <v>440</v>
      </c>
      <c r="F307" s="370">
        <v>75694</v>
      </c>
      <c r="G307" s="371">
        <v>41.23</v>
      </c>
      <c r="H307" s="368">
        <v>53.77</v>
      </c>
      <c r="I307" s="368" t="s">
        <v>10</v>
      </c>
      <c r="J307" s="379">
        <f t="shared" si="18"/>
        <v>53.77</v>
      </c>
      <c r="K307" s="380" t="s">
        <v>391</v>
      </c>
      <c r="L307" s="381" t="s">
        <v>307</v>
      </c>
      <c r="M307" s="381" t="s">
        <v>259</v>
      </c>
      <c r="N307" s="381" t="s">
        <v>439</v>
      </c>
      <c r="O307" s="381"/>
      <c r="P307" s="381" t="s">
        <v>61</v>
      </c>
      <c r="Q307" s="381" t="s">
        <v>240</v>
      </c>
      <c r="R307" s="381" t="s">
        <v>302</v>
      </c>
      <c r="S307" s="368"/>
      <c r="T307" s="368" t="s">
        <v>61</v>
      </c>
      <c r="U307" s="368" t="s">
        <v>240</v>
      </c>
      <c r="V307" s="368" t="s">
        <v>302</v>
      </c>
    </row>
    <row r="308" spans="1:22" outlineLevel="1">
      <c r="A308" s="377" t="s">
        <v>205</v>
      </c>
      <c r="B308" s="368" t="s">
        <v>803</v>
      </c>
      <c r="C308" s="378">
        <v>43585</v>
      </c>
      <c r="D308" s="368" t="s">
        <v>962</v>
      </c>
      <c r="E308" s="369" t="s">
        <v>441</v>
      </c>
      <c r="F308" s="370">
        <v>75694</v>
      </c>
      <c r="G308" s="371">
        <v>6.87</v>
      </c>
      <c r="H308" s="368">
        <v>8.9600000000000009</v>
      </c>
      <c r="I308" s="368" t="s">
        <v>10</v>
      </c>
      <c r="J308" s="379">
        <f t="shared" si="18"/>
        <v>8.9600000000000009</v>
      </c>
      <c r="K308" s="380" t="s">
        <v>394</v>
      </c>
      <c r="L308" s="381" t="s">
        <v>307</v>
      </c>
      <c r="M308" s="381" t="s">
        <v>259</v>
      </c>
      <c r="N308" s="381" t="s">
        <v>439</v>
      </c>
      <c r="O308" s="381"/>
      <c r="P308" s="381" t="s">
        <v>61</v>
      </c>
      <c r="Q308" s="381" t="s">
        <v>240</v>
      </c>
      <c r="R308" s="381" t="s">
        <v>302</v>
      </c>
      <c r="S308" s="368"/>
      <c r="T308" s="368" t="s">
        <v>61</v>
      </c>
      <c r="U308" s="368" t="s">
        <v>240</v>
      </c>
      <c r="V308" s="368" t="s">
        <v>302</v>
      </c>
    </row>
    <row r="309" spans="1:22" outlineLevel="1">
      <c r="A309" s="377" t="s">
        <v>205</v>
      </c>
      <c r="B309" s="368" t="s">
        <v>803</v>
      </c>
      <c r="C309" s="378">
        <v>43584</v>
      </c>
      <c r="D309" s="368" t="s">
        <v>961</v>
      </c>
      <c r="E309" s="369" t="s">
        <v>442</v>
      </c>
      <c r="F309" s="370">
        <v>75694</v>
      </c>
      <c r="G309" s="371">
        <v>0.46</v>
      </c>
      <c r="H309" s="368">
        <v>0.6</v>
      </c>
      <c r="I309" s="368" t="s">
        <v>10</v>
      </c>
      <c r="J309" s="379">
        <f t="shared" si="18"/>
        <v>0.6</v>
      </c>
      <c r="K309" s="380" t="s">
        <v>394</v>
      </c>
      <c r="L309" s="381" t="s">
        <v>307</v>
      </c>
      <c r="M309" s="381" t="s">
        <v>259</v>
      </c>
      <c r="N309" s="381" t="s">
        <v>439</v>
      </c>
      <c r="O309" s="381"/>
      <c r="P309" s="381" t="s">
        <v>61</v>
      </c>
      <c r="Q309" s="381" t="s">
        <v>240</v>
      </c>
      <c r="R309" s="381" t="s">
        <v>302</v>
      </c>
      <c r="S309" s="368"/>
      <c r="T309" s="368" t="s">
        <v>61</v>
      </c>
      <c r="U309" s="368" t="s">
        <v>240</v>
      </c>
      <c r="V309" s="368" t="s">
        <v>302</v>
      </c>
    </row>
    <row r="310" spans="1:22" outlineLevel="1">
      <c r="A310" s="377" t="s">
        <v>205</v>
      </c>
      <c r="B310" s="368" t="s">
        <v>904</v>
      </c>
      <c r="C310" s="378">
        <v>43610</v>
      </c>
      <c r="D310" s="368" t="s">
        <v>945</v>
      </c>
      <c r="E310" s="369" t="s">
        <v>438</v>
      </c>
      <c r="F310" s="370">
        <v>75988</v>
      </c>
      <c r="G310" s="371">
        <v>300.39</v>
      </c>
      <c r="H310" s="368">
        <v>391.39</v>
      </c>
      <c r="I310" s="368" t="s">
        <v>10</v>
      </c>
      <c r="J310" s="379">
        <f t="shared" si="18"/>
        <v>391.39</v>
      </c>
      <c r="K310" s="380" t="s">
        <v>387</v>
      </c>
      <c r="L310" s="381" t="s">
        <v>307</v>
      </c>
      <c r="M310" s="381" t="s">
        <v>259</v>
      </c>
      <c r="N310" s="381" t="s">
        <v>439</v>
      </c>
      <c r="O310" s="381"/>
      <c r="P310" s="381" t="s">
        <v>61</v>
      </c>
      <c r="Q310" s="381" t="s">
        <v>240</v>
      </c>
      <c r="R310" s="381" t="s">
        <v>302</v>
      </c>
      <c r="S310" s="368"/>
      <c r="T310" s="368" t="s">
        <v>61</v>
      </c>
      <c r="U310" s="368" t="s">
        <v>240</v>
      </c>
      <c r="V310" s="368" t="s">
        <v>302</v>
      </c>
    </row>
    <row r="311" spans="1:22" outlineLevel="1">
      <c r="A311" s="377" t="s">
        <v>205</v>
      </c>
      <c r="B311" s="368" t="s">
        <v>904</v>
      </c>
      <c r="C311" s="378">
        <v>43610</v>
      </c>
      <c r="D311" s="368" t="s">
        <v>948</v>
      </c>
      <c r="E311" s="369" t="s">
        <v>1069</v>
      </c>
      <c r="F311" s="370">
        <v>75988</v>
      </c>
      <c r="G311" s="371">
        <v>41.27</v>
      </c>
      <c r="H311" s="368">
        <v>53.77</v>
      </c>
      <c r="I311" s="368" t="s">
        <v>10</v>
      </c>
      <c r="J311" s="379">
        <f t="shared" si="18"/>
        <v>53.77</v>
      </c>
      <c r="K311" s="380" t="s">
        <v>391</v>
      </c>
      <c r="L311" s="381" t="s">
        <v>307</v>
      </c>
      <c r="M311" s="381" t="s">
        <v>259</v>
      </c>
      <c r="N311" s="381" t="s">
        <v>439</v>
      </c>
      <c r="O311" s="381"/>
      <c r="P311" s="381" t="s">
        <v>61</v>
      </c>
      <c r="Q311" s="381" t="s">
        <v>240</v>
      </c>
      <c r="R311" s="381" t="s">
        <v>302</v>
      </c>
      <c r="S311" s="368"/>
      <c r="T311" s="368" t="s">
        <v>61</v>
      </c>
      <c r="U311" s="368" t="s">
        <v>240</v>
      </c>
      <c r="V311" s="368" t="s">
        <v>302</v>
      </c>
    </row>
    <row r="312" spans="1:22" outlineLevel="1">
      <c r="A312" s="377" t="s">
        <v>205</v>
      </c>
      <c r="B312" s="368" t="s">
        <v>904</v>
      </c>
      <c r="C312" s="378">
        <v>43610</v>
      </c>
      <c r="D312" s="368" t="s">
        <v>950</v>
      </c>
      <c r="E312" s="369" t="s">
        <v>441</v>
      </c>
      <c r="F312" s="370">
        <v>75988</v>
      </c>
      <c r="G312" s="371">
        <v>6.88</v>
      </c>
      <c r="H312" s="368">
        <v>8.9600000000000009</v>
      </c>
      <c r="I312" s="368" t="s">
        <v>10</v>
      </c>
      <c r="J312" s="379">
        <f t="shared" si="18"/>
        <v>8.9600000000000009</v>
      </c>
      <c r="K312" s="380" t="s">
        <v>394</v>
      </c>
      <c r="L312" s="381" t="s">
        <v>307</v>
      </c>
      <c r="M312" s="381" t="s">
        <v>259</v>
      </c>
      <c r="N312" s="381" t="s">
        <v>439</v>
      </c>
      <c r="O312" s="381"/>
      <c r="P312" s="381" t="s">
        <v>61</v>
      </c>
      <c r="Q312" s="381" t="s">
        <v>240</v>
      </c>
      <c r="R312" s="381" t="s">
        <v>302</v>
      </c>
      <c r="S312" s="368"/>
      <c r="T312" s="368" t="s">
        <v>61</v>
      </c>
      <c r="U312" s="368" t="s">
        <v>240</v>
      </c>
      <c r="V312" s="368" t="s">
        <v>302</v>
      </c>
    </row>
    <row r="313" spans="1:22" outlineLevel="1">
      <c r="A313" s="377" t="s">
        <v>205</v>
      </c>
      <c r="B313" s="368" t="s">
        <v>904</v>
      </c>
      <c r="C313" s="378">
        <v>43616</v>
      </c>
      <c r="D313" s="368" t="s">
        <v>911</v>
      </c>
      <c r="E313" s="369" t="s">
        <v>442</v>
      </c>
      <c r="F313" s="370">
        <v>75988</v>
      </c>
      <c r="G313" s="371">
        <v>0.46</v>
      </c>
      <c r="H313" s="368">
        <v>0.6</v>
      </c>
      <c r="I313" s="368" t="s">
        <v>10</v>
      </c>
      <c r="J313" s="379">
        <f t="shared" si="18"/>
        <v>0.6</v>
      </c>
      <c r="K313" s="380" t="s">
        <v>394</v>
      </c>
      <c r="L313" s="381" t="s">
        <v>307</v>
      </c>
      <c r="M313" s="381" t="s">
        <v>259</v>
      </c>
      <c r="N313" s="381" t="s">
        <v>439</v>
      </c>
      <c r="O313" s="381"/>
      <c r="P313" s="381" t="s">
        <v>61</v>
      </c>
      <c r="Q313" s="381" t="s">
        <v>240</v>
      </c>
      <c r="R313" s="381" t="s">
        <v>302</v>
      </c>
      <c r="S313" s="368"/>
      <c r="T313" s="368" t="s">
        <v>61</v>
      </c>
      <c r="U313" s="368" t="s">
        <v>240</v>
      </c>
      <c r="V313" s="368" t="s">
        <v>302</v>
      </c>
    </row>
    <row r="314" spans="1:22" outlineLevel="1">
      <c r="A314" s="377" t="s">
        <v>205</v>
      </c>
      <c r="B314" s="368" t="s">
        <v>804</v>
      </c>
      <c r="C314" s="378">
        <v>43644</v>
      </c>
      <c r="D314" s="368" t="s">
        <v>953</v>
      </c>
      <c r="E314" s="369" t="s">
        <v>1070</v>
      </c>
      <c r="F314" s="370">
        <v>76250</v>
      </c>
      <c r="G314" s="371">
        <v>210.52</v>
      </c>
      <c r="H314" s="368">
        <v>265.72000000000003</v>
      </c>
      <c r="I314" s="368" t="s">
        <v>10</v>
      </c>
      <c r="J314" s="379">
        <f t="shared" si="18"/>
        <v>265.72000000000003</v>
      </c>
      <c r="K314" s="380" t="s">
        <v>387</v>
      </c>
      <c r="L314" s="381" t="s">
        <v>307</v>
      </c>
      <c r="M314" s="381" t="s">
        <v>259</v>
      </c>
      <c r="N314" s="381" t="s">
        <v>439</v>
      </c>
      <c r="O314" s="381"/>
      <c r="P314" s="381" t="s">
        <v>61</v>
      </c>
      <c r="Q314" s="381" t="s">
        <v>240</v>
      </c>
      <c r="R314" s="381" t="s">
        <v>302</v>
      </c>
      <c r="S314" s="368"/>
      <c r="T314" s="368" t="s">
        <v>61</v>
      </c>
      <c r="U314" s="368" t="s">
        <v>240</v>
      </c>
      <c r="V314" s="368" t="s">
        <v>302</v>
      </c>
    </row>
    <row r="315" spans="1:22" outlineLevel="1">
      <c r="A315" s="377" t="s">
        <v>205</v>
      </c>
      <c r="B315" s="368" t="s">
        <v>804</v>
      </c>
      <c r="C315" s="378">
        <v>43644</v>
      </c>
      <c r="D315" s="368" t="s">
        <v>955</v>
      </c>
      <c r="E315" s="369" t="s">
        <v>1071</v>
      </c>
      <c r="F315" s="370">
        <v>76250</v>
      </c>
      <c r="G315" s="371">
        <v>28.4</v>
      </c>
      <c r="H315" s="368">
        <v>35.85</v>
      </c>
      <c r="I315" s="368" t="s">
        <v>10</v>
      </c>
      <c r="J315" s="379">
        <f t="shared" si="18"/>
        <v>35.85</v>
      </c>
      <c r="K315" s="380" t="s">
        <v>391</v>
      </c>
      <c r="L315" s="381" t="s">
        <v>307</v>
      </c>
      <c r="M315" s="381" t="s">
        <v>259</v>
      </c>
      <c r="N315" s="381" t="s">
        <v>439</v>
      </c>
      <c r="O315" s="381"/>
      <c r="P315" s="381" t="s">
        <v>61</v>
      </c>
      <c r="Q315" s="381" t="s">
        <v>240</v>
      </c>
      <c r="R315" s="381" t="s">
        <v>302</v>
      </c>
      <c r="S315" s="368"/>
      <c r="T315" s="368" t="s">
        <v>61</v>
      </c>
      <c r="U315" s="368" t="s">
        <v>240</v>
      </c>
      <c r="V315" s="368" t="s">
        <v>302</v>
      </c>
    </row>
    <row r="316" spans="1:22" outlineLevel="1">
      <c r="A316" s="377" t="s">
        <v>205</v>
      </c>
      <c r="B316" s="368" t="s">
        <v>804</v>
      </c>
      <c r="C316" s="378">
        <v>43644</v>
      </c>
      <c r="D316" s="368" t="s">
        <v>957</v>
      </c>
      <c r="E316" s="369" t="s">
        <v>1072</v>
      </c>
      <c r="F316" s="370">
        <v>76250</v>
      </c>
      <c r="G316" s="371">
        <v>4.7300000000000004</v>
      </c>
      <c r="H316" s="368">
        <v>5.97</v>
      </c>
      <c r="I316" s="368" t="s">
        <v>10</v>
      </c>
      <c r="J316" s="379">
        <f t="shared" si="18"/>
        <v>5.97</v>
      </c>
      <c r="K316" s="380" t="s">
        <v>394</v>
      </c>
      <c r="L316" s="381" t="s">
        <v>307</v>
      </c>
      <c r="M316" s="381" t="s">
        <v>259</v>
      </c>
      <c r="N316" s="381" t="s">
        <v>439</v>
      </c>
      <c r="O316" s="381"/>
      <c r="P316" s="381" t="s">
        <v>61</v>
      </c>
      <c r="Q316" s="381" t="s">
        <v>240</v>
      </c>
      <c r="R316" s="381" t="s">
        <v>302</v>
      </c>
      <c r="S316" s="368"/>
      <c r="T316" s="368" t="s">
        <v>61</v>
      </c>
      <c r="U316" s="368" t="s">
        <v>240</v>
      </c>
      <c r="V316" s="368" t="s">
        <v>302</v>
      </c>
    </row>
    <row r="317" spans="1:22" outlineLevel="1">
      <c r="A317" s="377" t="s">
        <v>205</v>
      </c>
      <c r="B317" s="368" t="s">
        <v>804</v>
      </c>
      <c r="C317" s="378">
        <v>43644</v>
      </c>
      <c r="D317" s="368" t="s">
        <v>857</v>
      </c>
      <c r="E317" s="369" t="s">
        <v>442</v>
      </c>
      <c r="F317" s="370">
        <v>76250</v>
      </c>
      <c r="G317" s="371">
        <v>0.32</v>
      </c>
      <c r="H317" s="368">
        <v>0.4</v>
      </c>
      <c r="I317" s="368" t="s">
        <v>10</v>
      </c>
      <c r="J317" s="379">
        <f t="shared" si="18"/>
        <v>0.4</v>
      </c>
      <c r="K317" s="380" t="s">
        <v>394</v>
      </c>
      <c r="L317" s="381" t="s">
        <v>307</v>
      </c>
      <c r="M317" s="381" t="s">
        <v>259</v>
      </c>
      <c r="N317" s="381" t="s">
        <v>439</v>
      </c>
      <c r="O317" s="381"/>
      <c r="P317" s="381" t="s">
        <v>61</v>
      </c>
      <c r="Q317" s="381" t="s">
        <v>240</v>
      </c>
      <c r="R317" s="381" t="s">
        <v>302</v>
      </c>
      <c r="S317" s="368"/>
      <c r="T317" s="368" t="s">
        <v>61</v>
      </c>
      <c r="U317" s="368" t="s">
        <v>240</v>
      </c>
      <c r="V317" s="368" t="s">
        <v>302</v>
      </c>
    </row>
    <row r="318" spans="1:22">
      <c r="A318" s="383" t="s">
        <v>301</v>
      </c>
      <c r="B318" s="383"/>
      <c r="C318" s="383"/>
      <c r="D318" s="383"/>
      <c r="E318" s="384"/>
      <c r="F318" s="385"/>
      <c r="G318" s="386">
        <f>SUM(G306:G317)</f>
        <v>947.14</v>
      </c>
      <c r="H318" s="387">
        <f>SUM(H306:H317)</f>
        <v>1224.5800000000002</v>
      </c>
      <c r="I318" s="383"/>
      <c r="J318" s="387">
        <f>SUM(J306:J317)</f>
        <v>1224.5800000000002</v>
      </c>
      <c r="K318" s="383"/>
      <c r="L318" s="383"/>
      <c r="M318" s="383"/>
      <c r="N318" s="383"/>
      <c r="O318" s="383"/>
      <c r="P318" s="383"/>
      <c r="Q318" s="383"/>
      <c r="R318" s="383"/>
      <c r="S318" s="368"/>
      <c r="T318" s="368"/>
      <c r="U318" s="368"/>
      <c r="V318" s="368"/>
    </row>
    <row r="319" spans="1:22" outlineLevel="1">
      <c r="A319" s="377" t="s">
        <v>206</v>
      </c>
      <c r="B319" s="368" t="s">
        <v>803</v>
      </c>
      <c r="C319" s="378">
        <v>43585</v>
      </c>
      <c r="D319" s="368" t="s">
        <v>959</v>
      </c>
      <c r="E319" s="369" t="s">
        <v>459</v>
      </c>
      <c r="F319" s="370">
        <v>75694</v>
      </c>
      <c r="G319" s="371">
        <v>400.89</v>
      </c>
      <c r="H319" s="368">
        <v>522.86</v>
      </c>
      <c r="I319" s="368" t="s">
        <v>10</v>
      </c>
      <c r="J319" s="379">
        <f t="shared" ref="J319:J343" si="19">H319</f>
        <v>522.86</v>
      </c>
      <c r="K319" s="380" t="s">
        <v>387</v>
      </c>
      <c r="L319" s="381" t="s">
        <v>307</v>
      </c>
      <c r="M319" s="381" t="s">
        <v>259</v>
      </c>
      <c r="N319" s="381" t="s">
        <v>449</v>
      </c>
      <c r="O319" s="381"/>
      <c r="P319" s="381" t="s">
        <v>61</v>
      </c>
      <c r="Q319" s="381" t="s">
        <v>240</v>
      </c>
      <c r="R319" s="381" t="s">
        <v>302</v>
      </c>
      <c r="S319" s="368"/>
      <c r="T319" s="368" t="s">
        <v>61</v>
      </c>
      <c r="U319" s="368" t="s">
        <v>240</v>
      </c>
      <c r="V319" s="368" t="s">
        <v>302</v>
      </c>
    </row>
    <row r="320" spans="1:22" outlineLevel="1">
      <c r="A320" s="377" t="s">
        <v>206</v>
      </c>
      <c r="B320" s="368" t="s">
        <v>803</v>
      </c>
      <c r="C320" s="378">
        <v>43585</v>
      </c>
      <c r="D320" s="368" t="s">
        <v>959</v>
      </c>
      <c r="E320" s="369" t="s">
        <v>450</v>
      </c>
      <c r="F320" s="370">
        <v>75694</v>
      </c>
      <c r="G320" s="371">
        <v>291.01</v>
      </c>
      <c r="H320" s="368">
        <v>379.55</v>
      </c>
      <c r="I320" s="368" t="s">
        <v>10</v>
      </c>
      <c r="J320" s="379">
        <f t="shared" si="19"/>
        <v>379.55</v>
      </c>
      <c r="K320" s="380" t="s">
        <v>387</v>
      </c>
      <c r="L320" s="381" t="s">
        <v>307</v>
      </c>
      <c r="M320" s="381" t="s">
        <v>259</v>
      </c>
      <c r="N320" s="381" t="s">
        <v>451</v>
      </c>
      <c r="O320" s="381"/>
      <c r="P320" s="381" t="s">
        <v>61</v>
      </c>
      <c r="Q320" s="381" t="s">
        <v>240</v>
      </c>
      <c r="R320" s="381" t="s">
        <v>302</v>
      </c>
      <c r="S320" s="368"/>
      <c r="T320" s="368" t="s">
        <v>61</v>
      </c>
      <c r="U320" s="368" t="s">
        <v>240</v>
      </c>
      <c r="V320" s="368" t="s">
        <v>302</v>
      </c>
    </row>
    <row r="321" spans="1:22" outlineLevel="1">
      <c r="A321" s="377" t="s">
        <v>206</v>
      </c>
      <c r="B321" s="368" t="s">
        <v>803</v>
      </c>
      <c r="C321" s="378">
        <v>43585</v>
      </c>
      <c r="D321" s="368" t="s">
        <v>960</v>
      </c>
      <c r="E321" s="369" t="s">
        <v>453</v>
      </c>
      <c r="F321" s="370">
        <v>75694</v>
      </c>
      <c r="G321" s="371">
        <v>51.06</v>
      </c>
      <c r="H321" s="368">
        <v>66.599999999999994</v>
      </c>
      <c r="I321" s="368" t="s">
        <v>10</v>
      </c>
      <c r="J321" s="379">
        <f t="shared" si="19"/>
        <v>66.599999999999994</v>
      </c>
      <c r="K321" s="380" t="s">
        <v>391</v>
      </c>
      <c r="L321" s="381" t="s">
        <v>307</v>
      </c>
      <c r="M321" s="381" t="s">
        <v>259</v>
      </c>
      <c r="N321" s="381" t="s">
        <v>449</v>
      </c>
      <c r="O321" s="381"/>
      <c r="P321" s="381" t="s">
        <v>61</v>
      </c>
      <c r="Q321" s="381" t="s">
        <v>240</v>
      </c>
      <c r="R321" s="381" t="s">
        <v>302</v>
      </c>
      <c r="S321" s="368"/>
      <c r="T321" s="368" t="s">
        <v>61</v>
      </c>
      <c r="U321" s="368" t="s">
        <v>240</v>
      </c>
      <c r="V321" s="368" t="s">
        <v>302</v>
      </c>
    </row>
    <row r="322" spans="1:22" outlineLevel="1">
      <c r="A322" s="377" t="s">
        <v>206</v>
      </c>
      <c r="B322" s="368" t="s">
        <v>803</v>
      </c>
      <c r="C322" s="378">
        <v>43585</v>
      </c>
      <c r="D322" s="368" t="s">
        <v>960</v>
      </c>
      <c r="E322" s="369" t="s">
        <v>452</v>
      </c>
      <c r="F322" s="370">
        <v>75694</v>
      </c>
      <c r="G322" s="371">
        <v>38.299999999999997</v>
      </c>
      <c r="H322" s="368">
        <v>49.95</v>
      </c>
      <c r="I322" s="368" t="s">
        <v>10</v>
      </c>
      <c r="J322" s="379">
        <f t="shared" si="19"/>
        <v>49.95</v>
      </c>
      <c r="K322" s="380" t="s">
        <v>391</v>
      </c>
      <c r="L322" s="381" t="s">
        <v>307</v>
      </c>
      <c r="M322" s="381" t="s">
        <v>259</v>
      </c>
      <c r="N322" s="381" t="s">
        <v>451</v>
      </c>
      <c r="O322" s="381"/>
      <c r="P322" s="381" t="s">
        <v>61</v>
      </c>
      <c r="Q322" s="381" t="s">
        <v>240</v>
      </c>
      <c r="R322" s="381" t="s">
        <v>302</v>
      </c>
      <c r="S322" s="368"/>
      <c r="T322" s="368" t="s">
        <v>61</v>
      </c>
      <c r="U322" s="368" t="s">
        <v>240</v>
      </c>
      <c r="V322" s="368" t="s">
        <v>302</v>
      </c>
    </row>
    <row r="323" spans="1:22" outlineLevel="1">
      <c r="A323" s="377" t="s">
        <v>206</v>
      </c>
      <c r="B323" s="368" t="s">
        <v>803</v>
      </c>
      <c r="C323" s="378">
        <v>43584</v>
      </c>
      <c r="D323" s="368" t="s">
        <v>961</v>
      </c>
      <c r="E323" s="369" t="s">
        <v>454</v>
      </c>
      <c r="F323" s="370">
        <v>75694</v>
      </c>
      <c r="G323" s="371">
        <v>0.56999999999999995</v>
      </c>
      <c r="H323" s="368">
        <v>0.74</v>
      </c>
      <c r="I323" s="368" t="s">
        <v>10</v>
      </c>
      <c r="J323" s="379">
        <f t="shared" si="19"/>
        <v>0.74</v>
      </c>
      <c r="K323" s="380" t="s">
        <v>394</v>
      </c>
      <c r="L323" s="381" t="s">
        <v>307</v>
      </c>
      <c r="M323" s="381" t="s">
        <v>259</v>
      </c>
      <c r="N323" s="381" t="s">
        <v>449</v>
      </c>
      <c r="O323" s="381"/>
      <c r="P323" s="381" t="s">
        <v>61</v>
      </c>
      <c r="Q323" s="381" t="s">
        <v>240</v>
      </c>
      <c r="R323" s="381" t="s">
        <v>302</v>
      </c>
      <c r="S323" s="368"/>
      <c r="T323" s="368" t="s">
        <v>61</v>
      </c>
      <c r="U323" s="368" t="s">
        <v>240</v>
      </c>
      <c r="V323" s="368" t="s">
        <v>302</v>
      </c>
    </row>
    <row r="324" spans="1:22" outlineLevel="1">
      <c r="A324" s="377" t="s">
        <v>206</v>
      </c>
      <c r="B324" s="368" t="s">
        <v>803</v>
      </c>
      <c r="C324" s="378">
        <v>43585</v>
      </c>
      <c r="D324" s="368" t="s">
        <v>962</v>
      </c>
      <c r="E324" s="369" t="s">
        <v>455</v>
      </c>
      <c r="F324" s="370">
        <v>75694</v>
      </c>
      <c r="G324" s="371">
        <v>8.51</v>
      </c>
      <c r="H324" s="368">
        <v>11.1</v>
      </c>
      <c r="I324" s="368" t="s">
        <v>10</v>
      </c>
      <c r="J324" s="379">
        <f t="shared" si="19"/>
        <v>11.1</v>
      </c>
      <c r="K324" s="380" t="s">
        <v>394</v>
      </c>
      <c r="L324" s="381" t="s">
        <v>307</v>
      </c>
      <c r="M324" s="381" t="s">
        <v>259</v>
      </c>
      <c r="N324" s="381" t="s">
        <v>449</v>
      </c>
      <c r="O324" s="381"/>
      <c r="P324" s="381" t="s">
        <v>61</v>
      </c>
      <c r="Q324" s="381" t="s">
        <v>240</v>
      </c>
      <c r="R324" s="381" t="s">
        <v>302</v>
      </c>
      <c r="S324" s="368"/>
      <c r="T324" s="368" t="s">
        <v>61</v>
      </c>
      <c r="U324" s="368" t="s">
        <v>240</v>
      </c>
      <c r="V324" s="368" t="s">
        <v>302</v>
      </c>
    </row>
    <row r="325" spans="1:22" outlineLevel="1">
      <c r="A325" s="377" t="s">
        <v>206</v>
      </c>
      <c r="B325" s="368" t="s">
        <v>803</v>
      </c>
      <c r="C325" s="378">
        <v>43584</v>
      </c>
      <c r="D325" s="368" t="s">
        <v>961</v>
      </c>
      <c r="E325" s="369" t="s">
        <v>456</v>
      </c>
      <c r="F325" s="370">
        <v>75694</v>
      </c>
      <c r="G325" s="371">
        <v>0.64</v>
      </c>
      <c r="H325" s="368">
        <v>0.84</v>
      </c>
      <c r="I325" s="368" t="s">
        <v>10</v>
      </c>
      <c r="J325" s="379">
        <f t="shared" si="19"/>
        <v>0.84</v>
      </c>
      <c r="K325" s="380" t="s">
        <v>394</v>
      </c>
      <c r="L325" s="381" t="s">
        <v>307</v>
      </c>
      <c r="M325" s="381" t="s">
        <v>259</v>
      </c>
      <c r="N325" s="381" t="s">
        <v>451</v>
      </c>
      <c r="O325" s="381"/>
      <c r="P325" s="381" t="s">
        <v>61</v>
      </c>
      <c r="Q325" s="381" t="s">
        <v>240</v>
      </c>
      <c r="R325" s="381" t="s">
        <v>302</v>
      </c>
      <c r="S325" s="368"/>
      <c r="T325" s="368" t="s">
        <v>61</v>
      </c>
      <c r="U325" s="368" t="s">
        <v>240</v>
      </c>
      <c r="V325" s="368" t="s">
        <v>302</v>
      </c>
    </row>
    <row r="326" spans="1:22" outlineLevel="1">
      <c r="A326" s="377" t="s">
        <v>206</v>
      </c>
      <c r="B326" s="368" t="s">
        <v>803</v>
      </c>
      <c r="C326" s="378">
        <v>43585</v>
      </c>
      <c r="D326" s="368" t="s">
        <v>962</v>
      </c>
      <c r="E326" s="369" t="s">
        <v>457</v>
      </c>
      <c r="F326" s="370">
        <v>75694</v>
      </c>
      <c r="G326" s="371">
        <v>6.38</v>
      </c>
      <c r="H326" s="368">
        <v>8.32</v>
      </c>
      <c r="I326" s="368" t="s">
        <v>10</v>
      </c>
      <c r="J326" s="379">
        <f t="shared" si="19"/>
        <v>8.32</v>
      </c>
      <c r="K326" s="380" t="s">
        <v>394</v>
      </c>
      <c r="L326" s="381" t="s">
        <v>307</v>
      </c>
      <c r="M326" s="381" t="s">
        <v>259</v>
      </c>
      <c r="N326" s="381" t="s">
        <v>451</v>
      </c>
      <c r="O326" s="381"/>
      <c r="P326" s="381" t="s">
        <v>61</v>
      </c>
      <c r="Q326" s="381" t="s">
        <v>240</v>
      </c>
      <c r="R326" s="381" t="s">
        <v>302</v>
      </c>
      <c r="S326" s="368"/>
      <c r="T326" s="368" t="s">
        <v>61</v>
      </c>
      <c r="U326" s="368" t="s">
        <v>240</v>
      </c>
      <c r="V326" s="368" t="s">
        <v>302</v>
      </c>
    </row>
    <row r="327" spans="1:22" outlineLevel="1">
      <c r="A327" s="377" t="s">
        <v>206</v>
      </c>
      <c r="B327" s="368" t="s">
        <v>803</v>
      </c>
      <c r="C327" s="378">
        <v>43565</v>
      </c>
      <c r="D327" s="368" t="s">
        <v>976</v>
      </c>
      <c r="E327" s="369" t="s">
        <v>1073</v>
      </c>
      <c r="F327" s="370">
        <v>75694</v>
      </c>
      <c r="G327" s="371">
        <v>23</v>
      </c>
      <c r="H327" s="368">
        <v>30</v>
      </c>
      <c r="I327" s="368" t="s">
        <v>10</v>
      </c>
      <c r="J327" s="379">
        <f t="shared" si="19"/>
        <v>30</v>
      </c>
      <c r="K327" s="380" t="s">
        <v>399</v>
      </c>
      <c r="L327" s="381" t="s">
        <v>307</v>
      </c>
      <c r="M327" s="381" t="s">
        <v>259</v>
      </c>
      <c r="N327" s="381"/>
      <c r="O327" s="381"/>
      <c r="P327" s="381" t="s">
        <v>61</v>
      </c>
      <c r="Q327" s="381" t="s">
        <v>240</v>
      </c>
      <c r="R327" s="381" t="s">
        <v>302</v>
      </c>
      <c r="S327" s="368"/>
      <c r="T327" s="368" t="s">
        <v>61</v>
      </c>
      <c r="U327" s="368" t="s">
        <v>240</v>
      </c>
      <c r="V327" s="368" t="s">
        <v>302</v>
      </c>
    </row>
    <row r="328" spans="1:22" outlineLevel="1">
      <c r="A328" s="377" t="s">
        <v>206</v>
      </c>
      <c r="B328" s="368" t="s">
        <v>904</v>
      </c>
      <c r="C328" s="378">
        <v>43610</v>
      </c>
      <c r="D328" s="368" t="s">
        <v>945</v>
      </c>
      <c r="E328" s="369" t="s">
        <v>459</v>
      </c>
      <c r="F328" s="370">
        <v>75988</v>
      </c>
      <c r="G328" s="371">
        <v>299.58999999999997</v>
      </c>
      <c r="H328" s="368">
        <v>390.35</v>
      </c>
      <c r="I328" s="368" t="s">
        <v>10</v>
      </c>
      <c r="J328" s="379">
        <f t="shared" si="19"/>
        <v>390.35</v>
      </c>
      <c r="K328" s="380" t="s">
        <v>387</v>
      </c>
      <c r="L328" s="381" t="s">
        <v>307</v>
      </c>
      <c r="M328" s="381" t="s">
        <v>259</v>
      </c>
      <c r="N328" s="381" t="s">
        <v>449</v>
      </c>
      <c r="O328" s="381"/>
      <c r="P328" s="381" t="s">
        <v>61</v>
      </c>
      <c r="Q328" s="381" t="s">
        <v>240</v>
      </c>
      <c r="R328" s="381" t="s">
        <v>302</v>
      </c>
      <c r="S328" s="368"/>
      <c r="T328" s="368" t="s">
        <v>61</v>
      </c>
      <c r="U328" s="368" t="s">
        <v>240</v>
      </c>
      <c r="V328" s="368" t="s">
        <v>302</v>
      </c>
    </row>
    <row r="329" spans="1:22" outlineLevel="1">
      <c r="A329" s="377" t="s">
        <v>206</v>
      </c>
      <c r="B329" s="368" t="s">
        <v>904</v>
      </c>
      <c r="C329" s="378">
        <v>43610</v>
      </c>
      <c r="D329" s="368" t="s">
        <v>945</v>
      </c>
      <c r="E329" s="369" t="s">
        <v>450</v>
      </c>
      <c r="F329" s="370">
        <v>75988</v>
      </c>
      <c r="G329" s="371">
        <v>332.88</v>
      </c>
      <c r="H329" s="368">
        <v>433.72</v>
      </c>
      <c r="I329" s="368" t="s">
        <v>10</v>
      </c>
      <c r="J329" s="379">
        <f t="shared" si="19"/>
        <v>433.72</v>
      </c>
      <c r="K329" s="380" t="s">
        <v>387</v>
      </c>
      <c r="L329" s="381" t="s">
        <v>307</v>
      </c>
      <c r="M329" s="381" t="s">
        <v>259</v>
      </c>
      <c r="N329" s="381" t="s">
        <v>451</v>
      </c>
      <c r="O329" s="381"/>
      <c r="P329" s="381" t="s">
        <v>61</v>
      </c>
      <c r="Q329" s="381" t="s">
        <v>240</v>
      </c>
      <c r="R329" s="381" t="s">
        <v>302</v>
      </c>
      <c r="S329" s="368"/>
      <c r="T329" s="368" t="s">
        <v>61</v>
      </c>
      <c r="U329" s="368" t="s">
        <v>240</v>
      </c>
      <c r="V329" s="368" t="s">
        <v>302</v>
      </c>
    </row>
    <row r="330" spans="1:22" outlineLevel="1">
      <c r="A330" s="377" t="s">
        <v>206</v>
      </c>
      <c r="B330" s="368" t="s">
        <v>904</v>
      </c>
      <c r="C330" s="378">
        <v>43610</v>
      </c>
      <c r="D330" s="368" t="s">
        <v>948</v>
      </c>
      <c r="E330" s="369" t="s">
        <v>1074</v>
      </c>
      <c r="F330" s="370">
        <v>75988</v>
      </c>
      <c r="G330" s="371">
        <v>42.6</v>
      </c>
      <c r="H330" s="368">
        <v>55.5</v>
      </c>
      <c r="I330" s="368" t="s">
        <v>10</v>
      </c>
      <c r="J330" s="379">
        <f t="shared" si="19"/>
        <v>55.5</v>
      </c>
      <c r="K330" s="380" t="s">
        <v>391</v>
      </c>
      <c r="L330" s="381" t="s">
        <v>307</v>
      </c>
      <c r="M330" s="381" t="s">
        <v>259</v>
      </c>
      <c r="N330" s="381" t="s">
        <v>451</v>
      </c>
      <c r="O330" s="381"/>
      <c r="P330" s="381" t="s">
        <v>61</v>
      </c>
      <c r="Q330" s="381" t="s">
        <v>240</v>
      </c>
      <c r="R330" s="381" t="s">
        <v>302</v>
      </c>
      <c r="S330" s="368"/>
      <c r="T330" s="368" t="s">
        <v>61</v>
      </c>
      <c r="U330" s="368" t="s">
        <v>240</v>
      </c>
      <c r="V330" s="368" t="s">
        <v>302</v>
      </c>
    </row>
    <row r="331" spans="1:22" outlineLevel="1">
      <c r="A331" s="377" t="s">
        <v>206</v>
      </c>
      <c r="B331" s="368" t="s">
        <v>904</v>
      </c>
      <c r="C331" s="378">
        <v>43610</v>
      </c>
      <c r="D331" s="368" t="s">
        <v>948</v>
      </c>
      <c r="E331" s="369" t="s">
        <v>1075</v>
      </c>
      <c r="F331" s="370">
        <v>75988</v>
      </c>
      <c r="G331" s="371">
        <v>38.340000000000003</v>
      </c>
      <c r="H331" s="368">
        <v>49.95</v>
      </c>
      <c r="I331" s="368" t="s">
        <v>10</v>
      </c>
      <c r="J331" s="379">
        <f t="shared" si="19"/>
        <v>49.95</v>
      </c>
      <c r="K331" s="380" t="s">
        <v>391</v>
      </c>
      <c r="L331" s="381" t="s">
        <v>307</v>
      </c>
      <c r="M331" s="381" t="s">
        <v>259</v>
      </c>
      <c r="N331" s="381" t="s">
        <v>449</v>
      </c>
      <c r="O331" s="381"/>
      <c r="P331" s="381" t="s">
        <v>61</v>
      </c>
      <c r="Q331" s="381" t="s">
        <v>240</v>
      </c>
      <c r="R331" s="381" t="s">
        <v>302</v>
      </c>
      <c r="S331" s="368"/>
      <c r="T331" s="368" t="s">
        <v>61</v>
      </c>
      <c r="U331" s="368" t="s">
        <v>240</v>
      </c>
      <c r="V331" s="368" t="s">
        <v>302</v>
      </c>
    </row>
    <row r="332" spans="1:22" outlineLevel="1">
      <c r="A332" s="377" t="s">
        <v>206</v>
      </c>
      <c r="B332" s="368" t="s">
        <v>904</v>
      </c>
      <c r="C332" s="378">
        <v>43610</v>
      </c>
      <c r="D332" s="368" t="s">
        <v>950</v>
      </c>
      <c r="E332" s="369" t="s">
        <v>455</v>
      </c>
      <c r="F332" s="370">
        <v>75988</v>
      </c>
      <c r="G332" s="371">
        <v>6.39</v>
      </c>
      <c r="H332" s="368">
        <v>8.32</v>
      </c>
      <c r="I332" s="368" t="s">
        <v>10</v>
      </c>
      <c r="J332" s="379">
        <f t="shared" si="19"/>
        <v>8.32</v>
      </c>
      <c r="K332" s="380" t="s">
        <v>394</v>
      </c>
      <c r="L332" s="381" t="s">
        <v>307</v>
      </c>
      <c r="M332" s="381" t="s">
        <v>259</v>
      </c>
      <c r="N332" s="381" t="s">
        <v>449</v>
      </c>
      <c r="O332" s="381"/>
      <c r="P332" s="381" t="s">
        <v>61</v>
      </c>
      <c r="Q332" s="381" t="s">
        <v>240</v>
      </c>
      <c r="R332" s="381" t="s">
        <v>302</v>
      </c>
      <c r="S332" s="368"/>
      <c r="T332" s="368" t="s">
        <v>61</v>
      </c>
      <c r="U332" s="368" t="s">
        <v>240</v>
      </c>
      <c r="V332" s="368" t="s">
        <v>302</v>
      </c>
    </row>
    <row r="333" spans="1:22" outlineLevel="1">
      <c r="A333" s="377" t="s">
        <v>206</v>
      </c>
      <c r="B333" s="368" t="s">
        <v>904</v>
      </c>
      <c r="C333" s="378">
        <v>43610</v>
      </c>
      <c r="D333" s="368" t="s">
        <v>950</v>
      </c>
      <c r="E333" s="369" t="s">
        <v>457</v>
      </c>
      <c r="F333" s="370">
        <v>75988</v>
      </c>
      <c r="G333" s="371">
        <v>7.1</v>
      </c>
      <c r="H333" s="368">
        <v>9.25</v>
      </c>
      <c r="I333" s="368" t="s">
        <v>10</v>
      </c>
      <c r="J333" s="379">
        <f t="shared" si="19"/>
        <v>9.25</v>
      </c>
      <c r="K333" s="380" t="s">
        <v>394</v>
      </c>
      <c r="L333" s="381" t="s">
        <v>307</v>
      </c>
      <c r="M333" s="381" t="s">
        <v>259</v>
      </c>
      <c r="N333" s="381" t="s">
        <v>451</v>
      </c>
      <c r="O333" s="381"/>
      <c r="P333" s="381" t="s">
        <v>61</v>
      </c>
      <c r="Q333" s="381" t="s">
        <v>240</v>
      </c>
      <c r="R333" s="381" t="s">
        <v>302</v>
      </c>
      <c r="S333" s="368"/>
      <c r="T333" s="368" t="s">
        <v>61</v>
      </c>
      <c r="U333" s="368" t="s">
        <v>240</v>
      </c>
      <c r="V333" s="368" t="s">
        <v>302</v>
      </c>
    </row>
    <row r="334" spans="1:22" outlineLevel="1">
      <c r="A334" s="377" t="s">
        <v>206</v>
      </c>
      <c r="B334" s="368" t="s">
        <v>904</v>
      </c>
      <c r="C334" s="378">
        <v>43616</v>
      </c>
      <c r="D334" s="368" t="s">
        <v>911</v>
      </c>
      <c r="E334" s="369" t="s">
        <v>456</v>
      </c>
      <c r="F334" s="370">
        <v>75988</v>
      </c>
      <c r="G334" s="371">
        <v>0.48</v>
      </c>
      <c r="H334" s="368">
        <v>0.62</v>
      </c>
      <c r="I334" s="368" t="s">
        <v>10</v>
      </c>
      <c r="J334" s="379">
        <f t="shared" si="19"/>
        <v>0.62</v>
      </c>
      <c r="K334" s="380" t="s">
        <v>394</v>
      </c>
      <c r="L334" s="381" t="s">
        <v>307</v>
      </c>
      <c r="M334" s="381" t="s">
        <v>259</v>
      </c>
      <c r="N334" s="381" t="s">
        <v>451</v>
      </c>
      <c r="O334" s="381"/>
      <c r="P334" s="381" t="s">
        <v>61</v>
      </c>
      <c r="Q334" s="381" t="s">
        <v>240</v>
      </c>
      <c r="R334" s="381" t="s">
        <v>302</v>
      </c>
      <c r="S334" s="368"/>
      <c r="T334" s="368" t="s">
        <v>61</v>
      </c>
      <c r="U334" s="368" t="s">
        <v>240</v>
      </c>
      <c r="V334" s="368" t="s">
        <v>302</v>
      </c>
    </row>
    <row r="335" spans="1:22" outlineLevel="1">
      <c r="A335" s="377" t="s">
        <v>206</v>
      </c>
      <c r="B335" s="368" t="s">
        <v>904</v>
      </c>
      <c r="C335" s="378">
        <v>43616</v>
      </c>
      <c r="D335" s="368" t="s">
        <v>911</v>
      </c>
      <c r="E335" s="369" t="s">
        <v>454</v>
      </c>
      <c r="F335" s="370">
        <v>75988</v>
      </c>
      <c r="G335" s="371">
        <v>0.42</v>
      </c>
      <c r="H335" s="368">
        <v>0.55000000000000004</v>
      </c>
      <c r="I335" s="368" t="s">
        <v>10</v>
      </c>
      <c r="J335" s="379">
        <f t="shared" si="19"/>
        <v>0.55000000000000004</v>
      </c>
      <c r="K335" s="380" t="s">
        <v>394</v>
      </c>
      <c r="L335" s="381" t="s">
        <v>307</v>
      </c>
      <c r="M335" s="381" t="s">
        <v>259</v>
      </c>
      <c r="N335" s="381" t="s">
        <v>449</v>
      </c>
      <c r="O335" s="381"/>
      <c r="P335" s="381" t="s">
        <v>61</v>
      </c>
      <c r="Q335" s="381" t="s">
        <v>240</v>
      </c>
      <c r="R335" s="381" t="s">
        <v>302</v>
      </c>
      <c r="S335" s="368"/>
      <c r="T335" s="368" t="s">
        <v>61</v>
      </c>
      <c r="U335" s="368" t="s">
        <v>240</v>
      </c>
      <c r="V335" s="368" t="s">
        <v>302</v>
      </c>
    </row>
    <row r="336" spans="1:22" outlineLevel="1">
      <c r="A336" s="377" t="s">
        <v>206</v>
      </c>
      <c r="B336" s="368" t="s">
        <v>804</v>
      </c>
      <c r="C336" s="378">
        <v>43644</v>
      </c>
      <c r="D336" s="368" t="s">
        <v>953</v>
      </c>
      <c r="E336" s="369" t="s">
        <v>1076</v>
      </c>
      <c r="F336" s="370">
        <v>76250</v>
      </c>
      <c r="G336" s="371">
        <v>384.6</v>
      </c>
      <c r="H336" s="368">
        <v>485.45</v>
      </c>
      <c r="I336" s="368" t="s">
        <v>10</v>
      </c>
      <c r="J336" s="379">
        <f t="shared" si="19"/>
        <v>485.45</v>
      </c>
      <c r="K336" s="380" t="s">
        <v>387</v>
      </c>
      <c r="L336" s="381" t="s">
        <v>307</v>
      </c>
      <c r="M336" s="381" t="s">
        <v>259</v>
      </c>
      <c r="N336" s="381" t="s">
        <v>449</v>
      </c>
      <c r="O336" s="381"/>
      <c r="P336" s="381" t="s">
        <v>61</v>
      </c>
      <c r="Q336" s="381" t="s">
        <v>240</v>
      </c>
      <c r="R336" s="381" t="s">
        <v>302</v>
      </c>
      <c r="S336" s="368"/>
      <c r="T336" s="368" t="s">
        <v>61</v>
      </c>
      <c r="U336" s="368" t="s">
        <v>240</v>
      </c>
      <c r="V336" s="368" t="s">
        <v>302</v>
      </c>
    </row>
    <row r="337" spans="1:22" outlineLevel="1">
      <c r="A337" s="377" t="s">
        <v>206</v>
      </c>
      <c r="B337" s="368" t="s">
        <v>804</v>
      </c>
      <c r="C337" s="378">
        <v>43644</v>
      </c>
      <c r="D337" s="368" t="s">
        <v>953</v>
      </c>
      <c r="E337" s="369" t="s">
        <v>1077</v>
      </c>
      <c r="F337" s="370">
        <v>76250</v>
      </c>
      <c r="G337" s="371">
        <v>343.3</v>
      </c>
      <c r="H337" s="368">
        <v>433.32</v>
      </c>
      <c r="I337" s="368" t="s">
        <v>10</v>
      </c>
      <c r="J337" s="379">
        <f t="shared" si="19"/>
        <v>433.32</v>
      </c>
      <c r="K337" s="380" t="s">
        <v>387</v>
      </c>
      <c r="L337" s="381" t="s">
        <v>307</v>
      </c>
      <c r="M337" s="381" t="s">
        <v>259</v>
      </c>
      <c r="N337" s="381" t="s">
        <v>451</v>
      </c>
      <c r="O337" s="381"/>
      <c r="P337" s="381" t="s">
        <v>61</v>
      </c>
      <c r="Q337" s="381" t="s">
        <v>240</v>
      </c>
      <c r="R337" s="381" t="s">
        <v>302</v>
      </c>
      <c r="S337" s="368"/>
      <c r="T337" s="368" t="s">
        <v>61</v>
      </c>
      <c r="U337" s="368" t="s">
        <v>240</v>
      </c>
      <c r="V337" s="368" t="s">
        <v>302</v>
      </c>
    </row>
    <row r="338" spans="1:22" outlineLevel="1">
      <c r="A338" s="377" t="s">
        <v>206</v>
      </c>
      <c r="B338" s="368" t="s">
        <v>804</v>
      </c>
      <c r="C338" s="378">
        <v>43644</v>
      </c>
      <c r="D338" s="368" t="s">
        <v>955</v>
      </c>
      <c r="E338" s="369" t="s">
        <v>1078</v>
      </c>
      <c r="F338" s="370">
        <v>76250</v>
      </c>
      <c r="G338" s="371">
        <v>43.97</v>
      </c>
      <c r="H338" s="368">
        <v>55.5</v>
      </c>
      <c r="I338" s="368" t="s">
        <v>10</v>
      </c>
      <c r="J338" s="379">
        <f t="shared" si="19"/>
        <v>55.5</v>
      </c>
      <c r="K338" s="380" t="s">
        <v>391</v>
      </c>
      <c r="L338" s="381" t="s">
        <v>307</v>
      </c>
      <c r="M338" s="381" t="s">
        <v>259</v>
      </c>
      <c r="N338" s="381" t="s">
        <v>451</v>
      </c>
      <c r="O338" s="381"/>
      <c r="P338" s="381" t="s">
        <v>61</v>
      </c>
      <c r="Q338" s="381" t="s">
        <v>240</v>
      </c>
      <c r="R338" s="381" t="s">
        <v>302</v>
      </c>
      <c r="S338" s="368"/>
      <c r="T338" s="368" t="s">
        <v>61</v>
      </c>
      <c r="U338" s="368" t="s">
        <v>240</v>
      </c>
      <c r="V338" s="368" t="s">
        <v>302</v>
      </c>
    </row>
    <row r="339" spans="1:22" outlineLevel="1">
      <c r="A339" s="377" t="s">
        <v>206</v>
      </c>
      <c r="B339" s="368" t="s">
        <v>804</v>
      </c>
      <c r="C339" s="378">
        <v>43644</v>
      </c>
      <c r="D339" s="368" t="s">
        <v>955</v>
      </c>
      <c r="E339" s="369" t="s">
        <v>1079</v>
      </c>
      <c r="F339" s="370">
        <v>76250</v>
      </c>
      <c r="G339" s="371">
        <v>48.37</v>
      </c>
      <c r="H339" s="368">
        <v>61.05</v>
      </c>
      <c r="I339" s="368" t="s">
        <v>10</v>
      </c>
      <c r="J339" s="379">
        <f t="shared" si="19"/>
        <v>61.05</v>
      </c>
      <c r="K339" s="380" t="s">
        <v>391</v>
      </c>
      <c r="L339" s="381" t="s">
        <v>307</v>
      </c>
      <c r="M339" s="381" t="s">
        <v>259</v>
      </c>
      <c r="N339" s="381" t="s">
        <v>449</v>
      </c>
      <c r="O339" s="381"/>
      <c r="P339" s="381" t="s">
        <v>61</v>
      </c>
      <c r="Q339" s="381" t="s">
        <v>240</v>
      </c>
      <c r="R339" s="381" t="s">
        <v>302</v>
      </c>
      <c r="S339" s="368"/>
      <c r="T339" s="368" t="s">
        <v>61</v>
      </c>
      <c r="U339" s="368" t="s">
        <v>240</v>
      </c>
      <c r="V339" s="368" t="s">
        <v>302</v>
      </c>
    </row>
    <row r="340" spans="1:22" outlineLevel="1">
      <c r="A340" s="377" t="s">
        <v>206</v>
      </c>
      <c r="B340" s="368" t="s">
        <v>804</v>
      </c>
      <c r="C340" s="378">
        <v>43644</v>
      </c>
      <c r="D340" s="368" t="s">
        <v>957</v>
      </c>
      <c r="E340" s="369" t="s">
        <v>1080</v>
      </c>
      <c r="F340" s="370">
        <v>76250</v>
      </c>
      <c r="G340" s="371">
        <v>7.33</v>
      </c>
      <c r="H340" s="368">
        <v>9.25</v>
      </c>
      <c r="I340" s="368" t="s">
        <v>10</v>
      </c>
      <c r="J340" s="379">
        <f t="shared" si="19"/>
        <v>9.25</v>
      </c>
      <c r="K340" s="380" t="s">
        <v>394</v>
      </c>
      <c r="L340" s="381" t="s">
        <v>307</v>
      </c>
      <c r="M340" s="381" t="s">
        <v>259</v>
      </c>
      <c r="N340" s="381" t="s">
        <v>451</v>
      </c>
      <c r="O340" s="381"/>
      <c r="P340" s="381" t="s">
        <v>61</v>
      </c>
      <c r="Q340" s="381" t="s">
        <v>240</v>
      </c>
      <c r="R340" s="381" t="s">
        <v>302</v>
      </c>
      <c r="S340" s="368"/>
      <c r="T340" s="368" t="s">
        <v>61</v>
      </c>
      <c r="U340" s="368" t="s">
        <v>240</v>
      </c>
      <c r="V340" s="368" t="s">
        <v>302</v>
      </c>
    </row>
    <row r="341" spans="1:22" outlineLevel="1">
      <c r="A341" s="377" t="s">
        <v>206</v>
      </c>
      <c r="B341" s="368" t="s">
        <v>804</v>
      </c>
      <c r="C341" s="378">
        <v>43644</v>
      </c>
      <c r="D341" s="368" t="s">
        <v>957</v>
      </c>
      <c r="E341" s="369" t="s">
        <v>1081</v>
      </c>
      <c r="F341" s="370">
        <v>76250</v>
      </c>
      <c r="G341" s="371">
        <v>8.06</v>
      </c>
      <c r="H341" s="368">
        <v>10.17</v>
      </c>
      <c r="I341" s="368" t="s">
        <v>10</v>
      </c>
      <c r="J341" s="379">
        <f t="shared" si="19"/>
        <v>10.17</v>
      </c>
      <c r="K341" s="380" t="s">
        <v>394</v>
      </c>
      <c r="L341" s="381" t="s">
        <v>307</v>
      </c>
      <c r="M341" s="381" t="s">
        <v>259</v>
      </c>
      <c r="N341" s="381" t="s">
        <v>449</v>
      </c>
      <c r="O341" s="381"/>
      <c r="P341" s="381" t="s">
        <v>61</v>
      </c>
      <c r="Q341" s="381" t="s">
        <v>240</v>
      </c>
      <c r="R341" s="381" t="s">
        <v>302</v>
      </c>
      <c r="S341" s="368"/>
      <c r="T341" s="368" t="s">
        <v>61</v>
      </c>
      <c r="U341" s="368" t="s">
        <v>240</v>
      </c>
      <c r="V341" s="368" t="s">
        <v>302</v>
      </c>
    </row>
    <row r="342" spans="1:22" outlineLevel="1">
      <c r="A342" s="377" t="s">
        <v>206</v>
      </c>
      <c r="B342" s="368" t="s">
        <v>804</v>
      </c>
      <c r="C342" s="378">
        <v>43644</v>
      </c>
      <c r="D342" s="368" t="s">
        <v>857</v>
      </c>
      <c r="E342" s="369" t="s">
        <v>456</v>
      </c>
      <c r="F342" s="370">
        <v>76250</v>
      </c>
      <c r="G342" s="371">
        <v>0.49</v>
      </c>
      <c r="H342" s="368">
        <v>0.62</v>
      </c>
      <c r="I342" s="368" t="s">
        <v>10</v>
      </c>
      <c r="J342" s="379">
        <f t="shared" si="19"/>
        <v>0.62</v>
      </c>
      <c r="K342" s="380" t="s">
        <v>394</v>
      </c>
      <c r="L342" s="381" t="s">
        <v>307</v>
      </c>
      <c r="M342" s="381" t="s">
        <v>259</v>
      </c>
      <c r="N342" s="381" t="s">
        <v>451</v>
      </c>
      <c r="O342" s="381"/>
      <c r="P342" s="381" t="s">
        <v>61</v>
      </c>
      <c r="Q342" s="381" t="s">
        <v>240</v>
      </c>
      <c r="R342" s="381" t="s">
        <v>302</v>
      </c>
      <c r="S342" s="368"/>
      <c r="T342" s="368" t="s">
        <v>61</v>
      </c>
      <c r="U342" s="368" t="s">
        <v>240</v>
      </c>
      <c r="V342" s="368" t="s">
        <v>302</v>
      </c>
    </row>
    <row r="343" spans="1:22" outlineLevel="1">
      <c r="A343" s="377" t="s">
        <v>206</v>
      </c>
      <c r="B343" s="368" t="s">
        <v>804</v>
      </c>
      <c r="C343" s="378">
        <v>43644</v>
      </c>
      <c r="D343" s="368" t="s">
        <v>857</v>
      </c>
      <c r="E343" s="369" t="s">
        <v>1082</v>
      </c>
      <c r="F343" s="370">
        <v>76250</v>
      </c>
      <c r="G343" s="371">
        <v>0.54</v>
      </c>
      <c r="H343" s="368">
        <v>0.68</v>
      </c>
      <c r="I343" s="368" t="s">
        <v>10</v>
      </c>
      <c r="J343" s="379">
        <f t="shared" si="19"/>
        <v>0.68</v>
      </c>
      <c r="K343" s="380" t="s">
        <v>394</v>
      </c>
      <c r="L343" s="381" t="s">
        <v>307</v>
      </c>
      <c r="M343" s="381" t="s">
        <v>259</v>
      </c>
      <c r="N343" s="381" t="s">
        <v>449</v>
      </c>
      <c r="O343" s="381"/>
      <c r="P343" s="381" t="s">
        <v>61</v>
      </c>
      <c r="Q343" s="381" t="s">
        <v>240</v>
      </c>
      <c r="R343" s="381" t="s">
        <v>302</v>
      </c>
      <c r="S343" s="368"/>
      <c r="T343" s="368" t="s">
        <v>61</v>
      </c>
      <c r="U343" s="368" t="s">
        <v>240</v>
      </c>
      <c r="V343" s="368" t="s">
        <v>302</v>
      </c>
    </row>
    <row r="344" spans="1:22">
      <c r="A344" s="383" t="s">
        <v>301</v>
      </c>
      <c r="B344" s="383"/>
      <c r="C344" s="383"/>
      <c r="D344" s="383"/>
      <c r="E344" s="384"/>
      <c r="F344" s="385"/>
      <c r="G344" s="386">
        <f>SUM(G319:G343)</f>
        <v>2384.8199999999993</v>
      </c>
      <c r="H344" s="387">
        <f>SUM(H319:H343)</f>
        <v>3074.2599999999998</v>
      </c>
      <c r="I344" s="383"/>
      <c r="J344" s="387">
        <f>SUM(J319:J343)</f>
        <v>3074.2599999999998</v>
      </c>
      <c r="K344" s="383"/>
      <c r="L344" s="383"/>
      <c r="M344" s="383"/>
      <c r="N344" s="383"/>
      <c r="O344" s="383"/>
      <c r="P344" s="383"/>
      <c r="Q344" s="383"/>
      <c r="R344" s="383"/>
      <c r="S344" s="368"/>
      <c r="T344" s="368"/>
      <c r="U344" s="368"/>
      <c r="V344" s="368"/>
    </row>
    <row r="345" spans="1:22" outlineLevel="1">
      <c r="A345" s="377" t="s">
        <v>207</v>
      </c>
      <c r="B345" s="368" t="s">
        <v>803</v>
      </c>
      <c r="C345" s="378">
        <v>43585</v>
      </c>
      <c r="D345" s="368" t="s">
        <v>959</v>
      </c>
      <c r="E345" s="369" t="s">
        <v>460</v>
      </c>
      <c r="F345" s="370">
        <v>75694</v>
      </c>
      <c r="G345" s="371">
        <v>133.97999999999999</v>
      </c>
      <c r="H345" s="368">
        <v>174.75</v>
      </c>
      <c r="I345" s="368" t="s">
        <v>10</v>
      </c>
      <c r="J345" s="379">
        <f t="shared" ref="J345:J360" si="20">H345</f>
        <v>174.75</v>
      </c>
      <c r="K345" s="380" t="s">
        <v>387</v>
      </c>
      <c r="L345" s="381" t="s">
        <v>307</v>
      </c>
      <c r="M345" s="381" t="s">
        <v>259</v>
      </c>
      <c r="N345" s="381" t="s">
        <v>461</v>
      </c>
      <c r="O345" s="381"/>
      <c r="P345" s="381" t="s">
        <v>61</v>
      </c>
      <c r="Q345" s="381" t="s">
        <v>240</v>
      </c>
      <c r="R345" s="381" t="s">
        <v>302</v>
      </c>
      <c r="S345" s="368"/>
      <c r="T345" s="368" t="s">
        <v>61</v>
      </c>
      <c r="U345" s="368" t="s">
        <v>240</v>
      </c>
      <c r="V345" s="368" t="s">
        <v>302</v>
      </c>
    </row>
    <row r="346" spans="1:22" outlineLevel="1">
      <c r="A346" s="377" t="s">
        <v>207</v>
      </c>
      <c r="B346" s="368" t="s">
        <v>803</v>
      </c>
      <c r="C346" s="378">
        <v>43585</v>
      </c>
      <c r="D346" s="368" t="s">
        <v>960</v>
      </c>
      <c r="E346" s="369" t="s">
        <v>462</v>
      </c>
      <c r="F346" s="370">
        <v>75694</v>
      </c>
      <c r="G346" s="371">
        <v>16.899999999999999</v>
      </c>
      <c r="H346" s="368">
        <v>22.04</v>
      </c>
      <c r="I346" s="368" t="s">
        <v>10</v>
      </c>
      <c r="J346" s="379">
        <f t="shared" si="20"/>
        <v>22.04</v>
      </c>
      <c r="K346" s="380" t="s">
        <v>391</v>
      </c>
      <c r="L346" s="381" t="s">
        <v>307</v>
      </c>
      <c r="M346" s="381" t="s">
        <v>259</v>
      </c>
      <c r="N346" s="381" t="s">
        <v>461</v>
      </c>
      <c r="O346" s="381"/>
      <c r="P346" s="381" t="s">
        <v>61</v>
      </c>
      <c r="Q346" s="381" t="s">
        <v>240</v>
      </c>
      <c r="R346" s="381" t="s">
        <v>302</v>
      </c>
      <c r="S346" s="368"/>
      <c r="T346" s="368" t="s">
        <v>61</v>
      </c>
      <c r="U346" s="368" t="s">
        <v>240</v>
      </c>
      <c r="V346" s="368" t="s">
        <v>302</v>
      </c>
    </row>
    <row r="347" spans="1:22" outlineLevel="1">
      <c r="A347" s="377" t="s">
        <v>207</v>
      </c>
      <c r="B347" s="368" t="s">
        <v>803</v>
      </c>
      <c r="C347" s="378">
        <v>43585</v>
      </c>
      <c r="D347" s="368" t="s">
        <v>962</v>
      </c>
      <c r="E347" s="369" t="s">
        <v>464</v>
      </c>
      <c r="F347" s="370">
        <v>75694</v>
      </c>
      <c r="G347" s="371">
        <v>2.81</v>
      </c>
      <c r="H347" s="368">
        <v>3.67</v>
      </c>
      <c r="I347" s="368" t="s">
        <v>10</v>
      </c>
      <c r="J347" s="379">
        <f t="shared" si="20"/>
        <v>3.67</v>
      </c>
      <c r="K347" s="380" t="s">
        <v>394</v>
      </c>
      <c r="L347" s="381" t="s">
        <v>307</v>
      </c>
      <c r="M347" s="381" t="s">
        <v>259</v>
      </c>
      <c r="N347" s="381" t="s">
        <v>461</v>
      </c>
      <c r="O347" s="381"/>
      <c r="P347" s="381" t="s">
        <v>61</v>
      </c>
      <c r="Q347" s="381" t="s">
        <v>240</v>
      </c>
      <c r="R347" s="381" t="s">
        <v>302</v>
      </c>
      <c r="S347" s="368"/>
      <c r="T347" s="368" t="s">
        <v>61</v>
      </c>
      <c r="U347" s="368" t="s">
        <v>240</v>
      </c>
      <c r="V347" s="368" t="s">
        <v>302</v>
      </c>
    </row>
    <row r="348" spans="1:22" outlineLevel="1">
      <c r="A348" s="377" t="s">
        <v>207</v>
      </c>
      <c r="B348" s="368" t="s">
        <v>803</v>
      </c>
      <c r="C348" s="378">
        <v>43584</v>
      </c>
      <c r="D348" s="368" t="s">
        <v>961</v>
      </c>
      <c r="E348" s="369" t="s">
        <v>463</v>
      </c>
      <c r="F348" s="370">
        <v>75694</v>
      </c>
      <c r="G348" s="371">
        <v>0.18</v>
      </c>
      <c r="H348" s="368">
        <v>0.24</v>
      </c>
      <c r="I348" s="368" t="s">
        <v>10</v>
      </c>
      <c r="J348" s="379">
        <f t="shared" si="20"/>
        <v>0.24</v>
      </c>
      <c r="K348" s="380" t="s">
        <v>394</v>
      </c>
      <c r="L348" s="381" t="s">
        <v>307</v>
      </c>
      <c r="M348" s="381" t="s">
        <v>259</v>
      </c>
      <c r="N348" s="381" t="s">
        <v>461</v>
      </c>
      <c r="O348" s="381"/>
      <c r="P348" s="381" t="s">
        <v>61</v>
      </c>
      <c r="Q348" s="381" t="s">
        <v>240</v>
      </c>
      <c r="R348" s="381" t="s">
        <v>302</v>
      </c>
      <c r="S348" s="368"/>
      <c r="T348" s="368" t="s">
        <v>61</v>
      </c>
      <c r="U348" s="368" t="s">
        <v>240</v>
      </c>
      <c r="V348" s="368" t="s">
        <v>302</v>
      </c>
    </row>
    <row r="349" spans="1:22" outlineLevel="1">
      <c r="A349" s="377" t="s">
        <v>207</v>
      </c>
      <c r="B349" s="368" t="s">
        <v>803</v>
      </c>
      <c r="C349" s="378">
        <v>43574</v>
      </c>
      <c r="D349" s="368" t="s">
        <v>961</v>
      </c>
      <c r="E349" s="369" t="s">
        <v>1083</v>
      </c>
      <c r="F349" s="370">
        <v>75694</v>
      </c>
      <c r="G349" s="371">
        <v>19.170000000000002</v>
      </c>
      <c r="H349" s="368">
        <v>25</v>
      </c>
      <c r="I349" s="368" t="s">
        <v>10</v>
      </c>
      <c r="J349" s="379">
        <f t="shared" si="20"/>
        <v>25</v>
      </c>
      <c r="K349" s="380" t="s">
        <v>399</v>
      </c>
      <c r="L349" s="381" t="s">
        <v>307</v>
      </c>
      <c r="M349" s="381" t="s">
        <v>259</v>
      </c>
      <c r="N349" s="381"/>
      <c r="O349" s="381"/>
      <c r="P349" s="381" t="s">
        <v>61</v>
      </c>
      <c r="Q349" s="381" t="s">
        <v>240</v>
      </c>
      <c r="R349" s="381" t="s">
        <v>302</v>
      </c>
      <c r="S349" s="368"/>
      <c r="T349" s="368" t="s">
        <v>61</v>
      </c>
      <c r="U349" s="368" t="s">
        <v>240</v>
      </c>
      <c r="V349" s="368" t="s">
        <v>302</v>
      </c>
    </row>
    <row r="350" spans="1:22" outlineLevel="1">
      <c r="A350" s="377" t="s">
        <v>207</v>
      </c>
      <c r="B350" s="368" t="s">
        <v>904</v>
      </c>
      <c r="C350" s="378">
        <v>43610</v>
      </c>
      <c r="D350" s="368" t="s">
        <v>945</v>
      </c>
      <c r="E350" s="369" t="s">
        <v>460</v>
      </c>
      <c r="F350" s="370">
        <v>75988</v>
      </c>
      <c r="G350" s="371">
        <v>137.80000000000001</v>
      </c>
      <c r="H350" s="368">
        <v>179.55</v>
      </c>
      <c r="I350" s="368" t="s">
        <v>10</v>
      </c>
      <c r="J350" s="379">
        <f t="shared" si="20"/>
        <v>179.55</v>
      </c>
      <c r="K350" s="380" t="s">
        <v>387</v>
      </c>
      <c r="L350" s="381" t="s">
        <v>307</v>
      </c>
      <c r="M350" s="381" t="s">
        <v>259</v>
      </c>
      <c r="N350" s="381" t="s">
        <v>461</v>
      </c>
      <c r="O350" s="381"/>
      <c r="P350" s="381" t="s">
        <v>61</v>
      </c>
      <c r="Q350" s="381" t="s">
        <v>240</v>
      </c>
      <c r="R350" s="381" t="s">
        <v>302</v>
      </c>
      <c r="S350" s="368"/>
      <c r="T350" s="368" t="s">
        <v>61</v>
      </c>
      <c r="U350" s="368" t="s">
        <v>240</v>
      </c>
      <c r="V350" s="368" t="s">
        <v>302</v>
      </c>
    </row>
    <row r="351" spans="1:22" outlineLevel="1">
      <c r="A351" s="377" t="s">
        <v>207</v>
      </c>
      <c r="B351" s="368" t="s">
        <v>904</v>
      </c>
      <c r="C351" s="378">
        <v>43610</v>
      </c>
      <c r="D351" s="368" t="s">
        <v>948</v>
      </c>
      <c r="E351" s="369" t="s">
        <v>1084</v>
      </c>
      <c r="F351" s="370">
        <v>75988</v>
      </c>
      <c r="G351" s="371">
        <v>16.920000000000002</v>
      </c>
      <c r="H351" s="368">
        <v>22.04</v>
      </c>
      <c r="I351" s="368" t="s">
        <v>10</v>
      </c>
      <c r="J351" s="379">
        <f t="shared" si="20"/>
        <v>22.04</v>
      </c>
      <c r="K351" s="380" t="s">
        <v>391</v>
      </c>
      <c r="L351" s="381" t="s">
        <v>307</v>
      </c>
      <c r="M351" s="381" t="s">
        <v>259</v>
      </c>
      <c r="N351" s="381" t="s">
        <v>461</v>
      </c>
      <c r="O351" s="381"/>
      <c r="P351" s="381" t="s">
        <v>61</v>
      </c>
      <c r="Q351" s="381" t="s">
        <v>240</v>
      </c>
      <c r="R351" s="381" t="s">
        <v>302</v>
      </c>
      <c r="S351" s="368"/>
      <c r="T351" s="368" t="s">
        <v>61</v>
      </c>
      <c r="U351" s="368" t="s">
        <v>240</v>
      </c>
      <c r="V351" s="368" t="s">
        <v>302</v>
      </c>
    </row>
    <row r="352" spans="1:22" outlineLevel="1">
      <c r="A352" s="377" t="s">
        <v>207</v>
      </c>
      <c r="B352" s="368" t="s">
        <v>904</v>
      </c>
      <c r="C352" s="378">
        <v>43610</v>
      </c>
      <c r="D352" s="368" t="s">
        <v>950</v>
      </c>
      <c r="E352" s="369" t="s">
        <v>464</v>
      </c>
      <c r="F352" s="370">
        <v>75988</v>
      </c>
      <c r="G352" s="371">
        <v>2.82</v>
      </c>
      <c r="H352" s="368">
        <v>3.67</v>
      </c>
      <c r="I352" s="368" t="s">
        <v>10</v>
      </c>
      <c r="J352" s="379">
        <f t="shared" si="20"/>
        <v>3.67</v>
      </c>
      <c r="K352" s="380" t="s">
        <v>394</v>
      </c>
      <c r="L352" s="381" t="s">
        <v>307</v>
      </c>
      <c r="M352" s="381" t="s">
        <v>259</v>
      </c>
      <c r="N352" s="381" t="s">
        <v>461</v>
      </c>
      <c r="O352" s="381"/>
      <c r="P352" s="381" t="s">
        <v>61</v>
      </c>
      <c r="Q352" s="381" t="s">
        <v>240</v>
      </c>
      <c r="R352" s="381" t="s">
        <v>302</v>
      </c>
      <c r="S352" s="368"/>
      <c r="T352" s="368" t="s">
        <v>61</v>
      </c>
      <c r="U352" s="368" t="s">
        <v>240</v>
      </c>
      <c r="V352" s="368" t="s">
        <v>302</v>
      </c>
    </row>
    <row r="353" spans="1:22" outlineLevel="1">
      <c r="A353" s="377" t="s">
        <v>207</v>
      </c>
      <c r="B353" s="368" t="s">
        <v>904</v>
      </c>
      <c r="C353" s="378">
        <v>43616</v>
      </c>
      <c r="D353" s="368" t="s">
        <v>911</v>
      </c>
      <c r="E353" s="369" t="s">
        <v>463</v>
      </c>
      <c r="F353" s="370">
        <v>75988</v>
      </c>
      <c r="G353" s="371">
        <v>0.18</v>
      </c>
      <c r="H353" s="368">
        <v>0.24</v>
      </c>
      <c r="I353" s="368" t="s">
        <v>10</v>
      </c>
      <c r="J353" s="379">
        <f t="shared" si="20"/>
        <v>0.24</v>
      </c>
      <c r="K353" s="380" t="s">
        <v>394</v>
      </c>
      <c r="L353" s="381" t="s">
        <v>307</v>
      </c>
      <c r="M353" s="381" t="s">
        <v>259</v>
      </c>
      <c r="N353" s="381" t="s">
        <v>461</v>
      </c>
      <c r="O353" s="381"/>
      <c r="P353" s="381" t="s">
        <v>61</v>
      </c>
      <c r="Q353" s="381" t="s">
        <v>240</v>
      </c>
      <c r="R353" s="381" t="s">
        <v>302</v>
      </c>
      <c r="S353" s="368"/>
      <c r="T353" s="368" t="s">
        <v>61</v>
      </c>
      <c r="U353" s="368" t="s">
        <v>240</v>
      </c>
      <c r="V353" s="368" t="s">
        <v>302</v>
      </c>
    </row>
    <row r="354" spans="1:22" outlineLevel="1">
      <c r="A354" s="377" t="s">
        <v>207</v>
      </c>
      <c r="B354" s="368" t="s">
        <v>904</v>
      </c>
      <c r="C354" s="378">
        <v>43615</v>
      </c>
      <c r="D354" s="368" t="s">
        <v>1004</v>
      </c>
      <c r="E354" s="369" t="s">
        <v>1085</v>
      </c>
      <c r="F354" s="370">
        <v>75988</v>
      </c>
      <c r="G354" s="371">
        <v>4</v>
      </c>
      <c r="H354" s="368">
        <v>5.21</v>
      </c>
      <c r="I354" s="368" t="s">
        <v>10</v>
      </c>
      <c r="J354" s="379">
        <f t="shared" si="20"/>
        <v>5.21</v>
      </c>
      <c r="K354" s="380" t="s">
        <v>399</v>
      </c>
      <c r="L354" s="381" t="s">
        <v>307</v>
      </c>
      <c r="M354" s="381" t="s">
        <v>259</v>
      </c>
      <c r="N354" s="381"/>
      <c r="O354" s="381"/>
      <c r="P354" s="381" t="s">
        <v>61</v>
      </c>
      <c r="Q354" s="381" t="s">
        <v>240</v>
      </c>
      <c r="R354" s="381" t="s">
        <v>302</v>
      </c>
      <c r="S354" s="368"/>
      <c r="T354" s="368" t="s">
        <v>61</v>
      </c>
      <c r="U354" s="368" t="s">
        <v>240</v>
      </c>
      <c r="V354" s="368" t="s">
        <v>302</v>
      </c>
    </row>
    <row r="355" spans="1:22" outlineLevel="1">
      <c r="A355" s="377" t="s">
        <v>207</v>
      </c>
      <c r="B355" s="368" t="s">
        <v>904</v>
      </c>
      <c r="C355" s="378">
        <v>43607</v>
      </c>
      <c r="D355" s="368" t="s">
        <v>1086</v>
      </c>
      <c r="E355" s="369" t="s">
        <v>1087</v>
      </c>
      <c r="F355" s="370">
        <v>75988</v>
      </c>
      <c r="G355" s="371">
        <v>21.11</v>
      </c>
      <c r="H355" s="368">
        <v>27.5</v>
      </c>
      <c r="I355" s="368" t="s">
        <v>10</v>
      </c>
      <c r="J355" s="379">
        <f t="shared" si="20"/>
        <v>27.5</v>
      </c>
      <c r="K355" s="380" t="s">
        <v>399</v>
      </c>
      <c r="L355" s="381" t="s">
        <v>307</v>
      </c>
      <c r="M355" s="381" t="s">
        <v>259</v>
      </c>
      <c r="N355" s="381"/>
      <c r="O355" s="381"/>
      <c r="P355" s="381" t="s">
        <v>61</v>
      </c>
      <c r="Q355" s="381" t="s">
        <v>240</v>
      </c>
      <c r="R355" s="381" t="s">
        <v>302</v>
      </c>
      <c r="S355" s="368"/>
      <c r="T355" s="368" t="s">
        <v>61</v>
      </c>
      <c r="U355" s="368" t="s">
        <v>240</v>
      </c>
      <c r="V355" s="368" t="s">
        <v>302</v>
      </c>
    </row>
    <row r="356" spans="1:22" outlineLevel="1">
      <c r="A356" s="377" t="s">
        <v>207</v>
      </c>
      <c r="B356" s="368" t="s">
        <v>904</v>
      </c>
      <c r="C356" s="378">
        <v>43615</v>
      </c>
      <c r="D356" s="368" t="s">
        <v>1000</v>
      </c>
      <c r="E356" s="369" t="s">
        <v>1085</v>
      </c>
      <c r="F356" s="370">
        <v>75988</v>
      </c>
      <c r="G356" s="371">
        <v>3.45</v>
      </c>
      <c r="H356" s="368">
        <v>4.49</v>
      </c>
      <c r="I356" s="368" t="s">
        <v>10</v>
      </c>
      <c r="J356" s="379">
        <f t="shared" si="20"/>
        <v>4.49</v>
      </c>
      <c r="K356" s="380" t="s">
        <v>399</v>
      </c>
      <c r="L356" s="381" t="s">
        <v>307</v>
      </c>
      <c r="M356" s="381" t="s">
        <v>259</v>
      </c>
      <c r="N356" s="381"/>
      <c r="O356" s="381"/>
      <c r="P356" s="381" t="s">
        <v>61</v>
      </c>
      <c r="Q356" s="381" t="s">
        <v>240</v>
      </c>
      <c r="R356" s="381" t="s">
        <v>302</v>
      </c>
      <c r="S356" s="368"/>
      <c r="T356" s="368" t="s">
        <v>61</v>
      </c>
      <c r="U356" s="368" t="s">
        <v>240</v>
      </c>
      <c r="V356" s="368" t="s">
        <v>302</v>
      </c>
    </row>
    <row r="357" spans="1:22" outlineLevel="1">
      <c r="A357" s="377" t="s">
        <v>207</v>
      </c>
      <c r="B357" s="368" t="s">
        <v>804</v>
      </c>
      <c r="C357" s="378">
        <v>43644</v>
      </c>
      <c r="D357" s="368" t="s">
        <v>953</v>
      </c>
      <c r="E357" s="369" t="s">
        <v>1088</v>
      </c>
      <c r="F357" s="370">
        <v>76250</v>
      </c>
      <c r="G357" s="371">
        <v>121.23</v>
      </c>
      <c r="H357" s="368">
        <v>153.02000000000001</v>
      </c>
      <c r="I357" s="368" t="s">
        <v>10</v>
      </c>
      <c r="J357" s="379">
        <f t="shared" si="20"/>
        <v>153.02000000000001</v>
      </c>
      <c r="K357" s="380" t="s">
        <v>387</v>
      </c>
      <c r="L357" s="381" t="s">
        <v>307</v>
      </c>
      <c r="M357" s="381" t="s">
        <v>259</v>
      </c>
      <c r="N357" s="381" t="s">
        <v>461</v>
      </c>
      <c r="O357" s="381"/>
      <c r="P357" s="381" t="s">
        <v>61</v>
      </c>
      <c r="Q357" s="381" t="s">
        <v>240</v>
      </c>
      <c r="R357" s="381" t="s">
        <v>302</v>
      </c>
      <c r="S357" s="368"/>
      <c r="T357" s="368" t="s">
        <v>61</v>
      </c>
      <c r="U357" s="368" t="s">
        <v>240</v>
      </c>
      <c r="V357" s="368" t="s">
        <v>302</v>
      </c>
    </row>
    <row r="358" spans="1:22" outlineLevel="1">
      <c r="A358" s="377" t="s">
        <v>207</v>
      </c>
      <c r="B358" s="368" t="s">
        <v>804</v>
      </c>
      <c r="C358" s="378">
        <v>43644</v>
      </c>
      <c r="D358" s="368" t="s">
        <v>955</v>
      </c>
      <c r="E358" s="369" t="s">
        <v>1089</v>
      </c>
      <c r="F358" s="370">
        <v>76250</v>
      </c>
      <c r="G358" s="371">
        <v>14.55</v>
      </c>
      <c r="H358" s="368">
        <v>18.37</v>
      </c>
      <c r="I358" s="368" t="s">
        <v>10</v>
      </c>
      <c r="J358" s="379">
        <f t="shared" si="20"/>
        <v>18.37</v>
      </c>
      <c r="K358" s="380" t="s">
        <v>391</v>
      </c>
      <c r="L358" s="381" t="s">
        <v>307</v>
      </c>
      <c r="M358" s="381" t="s">
        <v>259</v>
      </c>
      <c r="N358" s="381" t="s">
        <v>461</v>
      </c>
      <c r="O358" s="381"/>
      <c r="P358" s="381" t="s">
        <v>61</v>
      </c>
      <c r="Q358" s="381" t="s">
        <v>240</v>
      </c>
      <c r="R358" s="381" t="s">
        <v>302</v>
      </c>
      <c r="S358" s="368"/>
      <c r="T358" s="368" t="s">
        <v>61</v>
      </c>
      <c r="U358" s="368" t="s">
        <v>240</v>
      </c>
      <c r="V358" s="368" t="s">
        <v>302</v>
      </c>
    </row>
    <row r="359" spans="1:22" outlineLevel="1">
      <c r="A359" s="377" t="s">
        <v>207</v>
      </c>
      <c r="B359" s="368" t="s">
        <v>804</v>
      </c>
      <c r="C359" s="378">
        <v>43644</v>
      </c>
      <c r="D359" s="368" t="s">
        <v>957</v>
      </c>
      <c r="E359" s="369" t="s">
        <v>1090</v>
      </c>
      <c r="F359" s="370">
        <v>76250</v>
      </c>
      <c r="G359" s="371">
        <v>2.42</v>
      </c>
      <c r="H359" s="368">
        <v>3.06</v>
      </c>
      <c r="I359" s="368" t="s">
        <v>10</v>
      </c>
      <c r="J359" s="379">
        <f t="shared" si="20"/>
        <v>3.06</v>
      </c>
      <c r="K359" s="380" t="s">
        <v>394</v>
      </c>
      <c r="L359" s="381" t="s">
        <v>307</v>
      </c>
      <c r="M359" s="381" t="s">
        <v>259</v>
      </c>
      <c r="N359" s="381" t="s">
        <v>461</v>
      </c>
      <c r="O359" s="381"/>
      <c r="P359" s="381" t="s">
        <v>61</v>
      </c>
      <c r="Q359" s="381" t="s">
        <v>240</v>
      </c>
      <c r="R359" s="381" t="s">
        <v>302</v>
      </c>
      <c r="S359" s="368"/>
      <c r="T359" s="368" t="s">
        <v>61</v>
      </c>
      <c r="U359" s="368" t="s">
        <v>240</v>
      </c>
      <c r="V359" s="368" t="s">
        <v>302</v>
      </c>
    </row>
    <row r="360" spans="1:22" outlineLevel="1">
      <c r="A360" s="377" t="s">
        <v>207</v>
      </c>
      <c r="B360" s="368" t="s">
        <v>804</v>
      </c>
      <c r="C360" s="378">
        <v>43644</v>
      </c>
      <c r="D360" s="368" t="s">
        <v>857</v>
      </c>
      <c r="E360" s="369" t="s">
        <v>463</v>
      </c>
      <c r="F360" s="370">
        <v>76250</v>
      </c>
      <c r="G360" s="371">
        <v>0.16</v>
      </c>
      <c r="H360" s="368">
        <v>0.2</v>
      </c>
      <c r="I360" s="368" t="s">
        <v>10</v>
      </c>
      <c r="J360" s="379">
        <f t="shared" si="20"/>
        <v>0.2</v>
      </c>
      <c r="K360" s="380" t="s">
        <v>394</v>
      </c>
      <c r="L360" s="381" t="s">
        <v>307</v>
      </c>
      <c r="M360" s="381" t="s">
        <v>259</v>
      </c>
      <c r="N360" s="381" t="s">
        <v>461</v>
      </c>
      <c r="O360" s="381"/>
      <c r="P360" s="381" t="s">
        <v>61</v>
      </c>
      <c r="Q360" s="381" t="s">
        <v>240</v>
      </c>
      <c r="R360" s="381" t="s">
        <v>302</v>
      </c>
      <c r="S360" s="368"/>
      <c r="T360" s="368" t="s">
        <v>61</v>
      </c>
      <c r="U360" s="368" t="s">
        <v>240</v>
      </c>
      <c r="V360" s="368" t="s">
        <v>302</v>
      </c>
    </row>
    <row r="361" spans="1:22">
      <c r="A361" s="383" t="s">
        <v>301</v>
      </c>
      <c r="B361" s="383"/>
      <c r="C361" s="383"/>
      <c r="D361" s="383"/>
      <c r="E361" s="384"/>
      <c r="F361" s="385"/>
      <c r="G361" s="386">
        <f>SUM(G345:G360)</f>
        <v>497.68000000000012</v>
      </c>
      <c r="H361" s="387">
        <f>SUM(H345:H360)</f>
        <v>643.05000000000007</v>
      </c>
      <c r="I361" s="383"/>
      <c r="J361" s="387">
        <f>SUM(J345:J360)</f>
        <v>643.05000000000007</v>
      </c>
      <c r="K361" s="383"/>
      <c r="L361" s="383"/>
      <c r="M361" s="383"/>
      <c r="N361" s="383"/>
      <c r="O361" s="383"/>
      <c r="P361" s="383"/>
      <c r="Q361" s="383"/>
      <c r="R361" s="383"/>
      <c r="S361" s="368"/>
      <c r="T361" s="368"/>
      <c r="U361" s="368"/>
      <c r="V361" s="368"/>
    </row>
    <row r="362" spans="1:22" outlineLevel="1">
      <c r="A362" s="377" t="s">
        <v>208</v>
      </c>
      <c r="B362" s="368" t="s">
        <v>803</v>
      </c>
      <c r="C362" s="378">
        <v>43585</v>
      </c>
      <c r="D362" s="368" t="s">
        <v>959</v>
      </c>
      <c r="E362" s="369" t="s">
        <v>465</v>
      </c>
      <c r="F362" s="370">
        <v>75694</v>
      </c>
      <c r="G362" s="371">
        <v>275.55</v>
      </c>
      <c r="H362" s="368">
        <v>359.39</v>
      </c>
      <c r="I362" s="368" t="s">
        <v>10</v>
      </c>
      <c r="J362" s="379">
        <f t="shared" ref="J362:J373" si="21">H362</f>
        <v>359.39</v>
      </c>
      <c r="K362" s="380" t="s">
        <v>387</v>
      </c>
      <c r="L362" s="381" t="s">
        <v>307</v>
      </c>
      <c r="M362" s="381" t="s">
        <v>259</v>
      </c>
      <c r="N362" s="381" t="s">
        <v>466</v>
      </c>
      <c r="O362" s="381"/>
      <c r="P362" s="381" t="s">
        <v>61</v>
      </c>
      <c r="Q362" s="381" t="s">
        <v>240</v>
      </c>
      <c r="R362" s="381" t="s">
        <v>302</v>
      </c>
      <c r="S362" s="368"/>
      <c r="T362" s="368" t="s">
        <v>61</v>
      </c>
      <c r="U362" s="368" t="s">
        <v>240</v>
      </c>
      <c r="V362" s="368" t="s">
        <v>302</v>
      </c>
    </row>
    <row r="363" spans="1:22" outlineLevel="1">
      <c r="A363" s="377" t="s">
        <v>208</v>
      </c>
      <c r="B363" s="368" t="s">
        <v>803</v>
      </c>
      <c r="C363" s="378">
        <v>43585</v>
      </c>
      <c r="D363" s="368" t="s">
        <v>960</v>
      </c>
      <c r="E363" s="369" t="s">
        <v>467</v>
      </c>
      <c r="F363" s="370">
        <v>75694</v>
      </c>
      <c r="G363" s="371">
        <v>31.27</v>
      </c>
      <c r="H363" s="368">
        <v>40.78</v>
      </c>
      <c r="I363" s="368" t="s">
        <v>10</v>
      </c>
      <c r="J363" s="379">
        <f t="shared" si="21"/>
        <v>40.78</v>
      </c>
      <c r="K363" s="380" t="s">
        <v>391</v>
      </c>
      <c r="L363" s="381" t="s">
        <v>307</v>
      </c>
      <c r="M363" s="381" t="s">
        <v>259</v>
      </c>
      <c r="N363" s="381" t="s">
        <v>466</v>
      </c>
      <c r="O363" s="381"/>
      <c r="P363" s="381" t="s">
        <v>61</v>
      </c>
      <c r="Q363" s="381" t="s">
        <v>240</v>
      </c>
      <c r="R363" s="381" t="s">
        <v>302</v>
      </c>
      <c r="S363" s="368"/>
      <c r="T363" s="368" t="s">
        <v>61</v>
      </c>
      <c r="U363" s="368" t="s">
        <v>240</v>
      </c>
      <c r="V363" s="368" t="s">
        <v>302</v>
      </c>
    </row>
    <row r="364" spans="1:22" outlineLevel="1">
      <c r="A364" s="377" t="s">
        <v>208</v>
      </c>
      <c r="B364" s="368" t="s">
        <v>803</v>
      </c>
      <c r="C364" s="378">
        <v>43585</v>
      </c>
      <c r="D364" s="368" t="s">
        <v>962</v>
      </c>
      <c r="E364" s="369" t="s">
        <v>469</v>
      </c>
      <c r="F364" s="370">
        <v>75694</v>
      </c>
      <c r="G364" s="371">
        <v>5.21</v>
      </c>
      <c r="H364" s="368">
        <v>6.8</v>
      </c>
      <c r="I364" s="368" t="s">
        <v>10</v>
      </c>
      <c r="J364" s="379">
        <f t="shared" si="21"/>
        <v>6.8</v>
      </c>
      <c r="K364" s="380" t="s">
        <v>394</v>
      </c>
      <c r="L364" s="381" t="s">
        <v>307</v>
      </c>
      <c r="M364" s="381" t="s">
        <v>259</v>
      </c>
      <c r="N364" s="381" t="s">
        <v>466</v>
      </c>
      <c r="O364" s="381"/>
      <c r="P364" s="381" t="s">
        <v>61</v>
      </c>
      <c r="Q364" s="381" t="s">
        <v>240</v>
      </c>
      <c r="R364" s="381" t="s">
        <v>302</v>
      </c>
      <c r="S364" s="368"/>
      <c r="T364" s="368" t="s">
        <v>61</v>
      </c>
      <c r="U364" s="368" t="s">
        <v>240</v>
      </c>
      <c r="V364" s="368" t="s">
        <v>302</v>
      </c>
    </row>
    <row r="365" spans="1:22" outlineLevel="1">
      <c r="A365" s="377" t="s">
        <v>208</v>
      </c>
      <c r="B365" s="368" t="s">
        <v>803</v>
      </c>
      <c r="C365" s="378">
        <v>43584</v>
      </c>
      <c r="D365" s="368" t="s">
        <v>961</v>
      </c>
      <c r="E365" s="369" t="s">
        <v>468</v>
      </c>
      <c r="F365" s="370">
        <v>75694</v>
      </c>
      <c r="G365" s="371">
        <v>0.35</v>
      </c>
      <c r="H365" s="368">
        <v>0.45</v>
      </c>
      <c r="I365" s="368" t="s">
        <v>10</v>
      </c>
      <c r="J365" s="379">
        <f t="shared" si="21"/>
        <v>0.45</v>
      </c>
      <c r="K365" s="380" t="s">
        <v>394</v>
      </c>
      <c r="L365" s="381" t="s">
        <v>307</v>
      </c>
      <c r="M365" s="381" t="s">
        <v>259</v>
      </c>
      <c r="N365" s="381" t="s">
        <v>466</v>
      </c>
      <c r="O365" s="381"/>
      <c r="P365" s="381" t="s">
        <v>61</v>
      </c>
      <c r="Q365" s="381" t="s">
        <v>240</v>
      </c>
      <c r="R365" s="381" t="s">
        <v>302</v>
      </c>
      <c r="S365" s="368"/>
      <c r="T365" s="368" t="s">
        <v>61</v>
      </c>
      <c r="U365" s="368" t="s">
        <v>240</v>
      </c>
      <c r="V365" s="368" t="s">
        <v>302</v>
      </c>
    </row>
    <row r="366" spans="1:22" outlineLevel="1">
      <c r="A366" s="377" t="s">
        <v>208</v>
      </c>
      <c r="B366" s="368" t="s">
        <v>904</v>
      </c>
      <c r="C366" s="378">
        <v>43610</v>
      </c>
      <c r="D366" s="368" t="s">
        <v>945</v>
      </c>
      <c r="E366" s="369" t="s">
        <v>465</v>
      </c>
      <c r="F366" s="370">
        <v>75988</v>
      </c>
      <c r="G366" s="371">
        <v>162.38</v>
      </c>
      <c r="H366" s="368">
        <v>211.57</v>
      </c>
      <c r="I366" s="368" t="s">
        <v>10</v>
      </c>
      <c r="J366" s="379">
        <f t="shared" si="21"/>
        <v>211.57</v>
      </c>
      <c r="K366" s="380" t="s">
        <v>387</v>
      </c>
      <c r="L366" s="381" t="s">
        <v>307</v>
      </c>
      <c r="M366" s="381" t="s">
        <v>259</v>
      </c>
      <c r="N366" s="381" t="s">
        <v>466</v>
      </c>
      <c r="O366" s="381"/>
      <c r="P366" s="381" t="s">
        <v>61</v>
      </c>
      <c r="Q366" s="381" t="s">
        <v>240</v>
      </c>
      <c r="R366" s="381" t="s">
        <v>302</v>
      </c>
      <c r="S366" s="368"/>
      <c r="T366" s="368" t="s">
        <v>61</v>
      </c>
      <c r="U366" s="368" t="s">
        <v>240</v>
      </c>
      <c r="V366" s="368" t="s">
        <v>302</v>
      </c>
    </row>
    <row r="367" spans="1:22" outlineLevel="1">
      <c r="A367" s="377" t="s">
        <v>208</v>
      </c>
      <c r="B367" s="368" t="s">
        <v>904</v>
      </c>
      <c r="C367" s="378">
        <v>43610</v>
      </c>
      <c r="D367" s="368" t="s">
        <v>948</v>
      </c>
      <c r="E367" s="369" t="s">
        <v>1091</v>
      </c>
      <c r="F367" s="370">
        <v>75988</v>
      </c>
      <c r="G367" s="371">
        <v>19.260000000000002</v>
      </c>
      <c r="H367" s="368">
        <v>25.09</v>
      </c>
      <c r="I367" s="368" t="s">
        <v>10</v>
      </c>
      <c r="J367" s="379">
        <f t="shared" si="21"/>
        <v>25.09</v>
      </c>
      <c r="K367" s="380" t="s">
        <v>391</v>
      </c>
      <c r="L367" s="381" t="s">
        <v>307</v>
      </c>
      <c r="M367" s="381" t="s">
        <v>259</v>
      </c>
      <c r="N367" s="381" t="s">
        <v>466</v>
      </c>
      <c r="O367" s="381"/>
      <c r="P367" s="381" t="s">
        <v>61</v>
      </c>
      <c r="Q367" s="381" t="s">
        <v>240</v>
      </c>
      <c r="R367" s="381" t="s">
        <v>302</v>
      </c>
      <c r="S367" s="368"/>
      <c r="T367" s="368" t="s">
        <v>61</v>
      </c>
      <c r="U367" s="368" t="s">
        <v>240</v>
      </c>
      <c r="V367" s="368" t="s">
        <v>302</v>
      </c>
    </row>
    <row r="368" spans="1:22" outlineLevel="1">
      <c r="A368" s="377" t="s">
        <v>208</v>
      </c>
      <c r="B368" s="368" t="s">
        <v>904</v>
      </c>
      <c r="C368" s="378">
        <v>43610</v>
      </c>
      <c r="D368" s="368" t="s">
        <v>950</v>
      </c>
      <c r="E368" s="369" t="s">
        <v>469</v>
      </c>
      <c r="F368" s="370">
        <v>75988</v>
      </c>
      <c r="G368" s="371">
        <v>3.21</v>
      </c>
      <c r="H368" s="368">
        <v>4.18</v>
      </c>
      <c r="I368" s="368" t="s">
        <v>10</v>
      </c>
      <c r="J368" s="379">
        <f t="shared" si="21"/>
        <v>4.18</v>
      </c>
      <c r="K368" s="380" t="s">
        <v>394</v>
      </c>
      <c r="L368" s="381" t="s">
        <v>307</v>
      </c>
      <c r="M368" s="381" t="s">
        <v>259</v>
      </c>
      <c r="N368" s="381" t="s">
        <v>466</v>
      </c>
      <c r="O368" s="381"/>
      <c r="P368" s="381" t="s">
        <v>61</v>
      </c>
      <c r="Q368" s="381" t="s">
        <v>240</v>
      </c>
      <c r="R368" s="381" t="s">
        <v>302</v>
      </c>
      <c r="S368" s="368"/>
      <c r="T368" s="368" t="s">
        <v>61</v>
      </c>
      <c r="U368" s="368" t="s">
        <v>240</v>
      </c>
      <c r="V368" s="368" t="s">
        <v>302</v>
      </c>
    </row>
    <row r="369" spans="1:22" outlineLevel="1">
      <c r="A369" s="377" t="s">
        <v>208</v>
      </c>
      <c r="B369" s="368" t="s">
        <v>904</v>
      </c>
      <c r="C369" s="378">
        <v>43616</v>
      </c>
      <c r="D369" s="368" t="s">
        <v>911</v>
      </c>
      <c r="E369" s="369" t="s">
        <v>468</v>
      </c>
      <c r="F369" s="370">
        <v>75988</v>
      </c>
      <c r="G369" s="371">
        <v>0.21</v>
      </c>
      <c r="H369" s="368">
        <v>0.28000000000000003</v>
      </c>
      <c r="I369" s="368" t="s">
        <v>10</v>
      </c>
      <c r="J369" s="379">
        <f t="shared" si="21"/>
        <v>0.28000000000000003</v>
      </c>
      <c r="K369" s="380" t="s">
        <v>394</v>
      </c>
      <c r="L369" s="381" t="s">
        <v>307</v>
      </c>
      <c r="M369" s="381" t="s">
        <v>259</v>
      </c>
      <c r="N369" s="381" t="s">
        <v>466</v>
      </c>
      <c r="O369" s="381"/>
      <c r="P369" s="381" t="s">
        <v>61</v>
      </c>
      <c r="Q369" s="381" t="s">
        <v>240</v>
      </c>
      <c r="R369" s="381" t="s">
        <v>302</v>
      </c>
      <c r="S369" s="368"/>
      <c r="T369" s="368" t="s">
        <v>61</v>
      </c>
      <c r="U369" s="368" t="s">
        <v>240</v>
      </c>
      <c r="V369" s="368" t="s">
        <v>302</v>
      </c>
    </row>
    <row r="370" spans="1:22" outlineLevel="1">
      <c r="A370" s="377" t="s">
        <v>208</v>
      </c>
      <c r="B370" s="368" t="s">
        <v>804</v>
      </c>
      <c r="C370" s="378">
        <v>43644</v>
      </c>
      <c r="D370" s="368" t="s">
        <v>953</v>
      </c>
      <c r="E370" s="369" t="s">
        <v>1092</v>
      </c>
      <c r="F370" s="370">
        <v>76250</v>
      </c>
      <c r="G370" s="371">
        <v>183.59</v>
      </c>
      <c r="H370" s="368">
        <v>231.73</v>
      </c>
      <c r="I370" s="368" t="s">
        <v>10</v>
      </c>
      <c r="J370" s="379">
        <f t="shared" si="21"/>
        <v>231.73</v>
      </c>
      <c r="K370" s="380" t="s">
        <v>387</v>
      </c>
      <c r="L370" s="381" t="s">
        <v>307</v>
      </c>
      <c r="M370" s="381" t="s">
        <v>259</v>
      </c>
      <c r="N370" s="381" t="s">
        <v>466</v>
      </c>
      <c r="O370" s="381"/>
      <c r="P370" s="381" t="s">
        <v>61</v>
      </c>
      <c r="Q370" s="381" t="s">
        <v>240</v>
      </c>
      <c r="R370" s="381" t="s">
        <v>302</v>
      </c>
      <c r="S370" s="368"/>
      <c r="T370" s="368" t="s">
        <v>61</v>
      </c>
      <c r="U370" s="368" t="s">
        <v>240</v>
      </c>
      <c r="V370" s="368" t="s">
        <v>302</v>
      </c>
    </row>
    <row r="371" spans="1:22" outlineLevel="1">
      <c r="A371" s="377" t="s">
        <v>208</v>
      </c>
      <c r="B371" s="368" t="s">
        <v>804</v>
      </c>
      <c r="C371" s="378">
        <v>43644</v>
      </c>
      <c r="D371" s="368" t="s">
        <v>955</v>
      </c>
      <c r="E371" s="369" t="s">
        <v>1093</v>
      </c>
      <c r="F371" s="370">
        <v>76250</v>
      </c>
      <c r="G371" s="371">
        <v>19.88</v>
      </c>
      <c r="H371" s="368">
        <v>25.09</v>
      </c>
      <c r="I371" s="368" t="s">
        <v>10</v>
      </c>
      <c r="J371" s="379">
        <f t="shared" si="21"/>
        <v>25.09</v>
      </c>
      <c r="K371" s="380" t="s">
        <v>391</v>
      </c>
      <c r="L371" s="381" t="s">
        <v>307</v>
      </c>
      <c r="M371" s="381" t="s">
        <v>259</v>
      </c>
      <c r="N371" s="381" t="s">
        <v>466</v>
      </c>
      <c r="O371" s="381"/>
      <c r="P371" s="381" t="s">
        <v>61</v>
      </c>
      <c r="Q371" s="381" t="s">
        <v>240</v>
      </c>
      <c r="R371" s="381" t="s">
        <v>302</v>
      </c>
      <c r="S371" s="368"/>
      <c r="T371" s="368" t="s">
        <v>61</v>
      </c>
      <c r="U371" s="368" t="s">
        <v>240</v>
      </c>
      <c r="V371" s="368" t="s">
        <v>302</v>
      </c>
    </row>
    <row r="372" spans="1:22" outlineLevel="1">
      <c r="A372" s="377" t="s">
        <v>208</v>
      </c>
      <c r="B372" s="368" t="s">
        <v>804</v>
      </c>
      <c r="C372" s="378">
        <v>43644</v>
      </c>
      <c r="D372" s="368" t="s">
        <v>957</v>
      </c>
      <c r="E372" s="369" t="s">
        <v>1094</v>
      </c>
      <c r="F372" s="370">
        <v>76250</v>
      </c>
      <c r="G372" s="371">
        <v>3.31</v>
      </c>
      <c r="H372" s="368">
        <v>4.18</v>
      </c>
      <c r="I372" s="368" t="s">
        <v>10</v>
      </c>
      <c r="J372" s="379">
        <f t="shared" si="21"/>
        <v>4.18</v>
      </c>
      <c r="K372" s="380" t="s">
        <v>394</v>
      </c>
      <c r="L372" s="381" t="s">
        <v>307</v>
      </c>
      <c r="M372" s="381" t="s">
        <v>259</v>
      </c>
      <c r="N372" s="381" t="s">
        <v>466</v>
      </c>
      <c r="O372" s="381"/>
      <c r="P372" s="381" t="s">
        <v>61</v>
      </c>
      <c r="Q372" s="381" t="s">
        <v>240</v>
      </c>
      <c r="R372" s="381" t="s">
        <v>302</v>
      </c>
      <c r="S372" s="368"/>
      <c r="T372" s="368" t="s">
        <v>61</v>
      </c>
      <c r="U372" s="368" t="s">
        <v>240</v>
      </c>
      <c r="V372" s="368" t="s">
        <v>302</v>
      </c>
    </row>
    <row r="373" spans="1:22" outlineLevel="1">
      <c r="A373" s="377" t="s">
        <v>208</v>
      </c>
      <c r="B373" s="368" t="s">
        <v>804</v>
      </c>
      <c r="C373" s="378">
        <v>43644</v>
      </c>
      <c r="D373" s="368" t="s">
        <v>857</v>
      </c>
      <c r="E373" s="369" t="s">
        <v>468</v>
      </c>
      <c r="F373" s="370">
        <v>76250</v>
      </c>
      <c r="G373" s="371">
        <v>0.22</v>
      </c>
      <c r="H373" s="368">
        <v>0.28000000000000003</v>
      </c>
      <c r="I373" s="368" t="s">
        <v>10</v>
      </c>
      <c r="J373" s="379">
        <f t="shared" si="21"/>
        <v>0.28000000000000003</v>
      </c>
      <c r="K373" s="380" t="s">
        <v>394</v>
      </c>
      <c r="L373" s="381" t="s">
        <v>307</v>
      </c>
      <c r="M373" s="381" t="s">
        <v>259</v>
      </c>
      <c r="N373" s="381" t="s">
        <v>466</v>
      </c>
      <c r="O373" s="381"/>
      <c r="P373" s="381" t="s">
        <v>61</v>
      </c>
      <c r="Q373" s="381" t="s">
        <v>240</v>
      </c>
      <c r="R373" s="381" t="s">
        <v>302</v>
      </c>
      <c r="S373" s="368"/>
      <c r="T373" s="368" t="s">
        <v>61</v>
      </c>
      <c r="U373" s="368" t="s">
        <v>240</v>
      </c>
      <c r="V373" s="368" t="s">
        <v>302</v>
      </c>
    </row>
    <row r="374" spans="1:22">
      <c r="A374" s="383" t="s">
        <v>301</v>
      </c>
      <c r="B374" s="383"/>
      <c r="C374" s="383"/>
      <c r="D374" s="383"/>
      <c r="E374" s="384"/>
      <c r="F374" s="385"/>
      <c r="G374" s="386">
        <f>SUM(G362:G373)</f>
        <v>704.43999999999994</v>
      </c>
      <c r="H374" s="387">
        <f>SUM(H362:H373)</f>
        <v>909.81999999999994</v>
      </c>
      <c r="I374" s="383"/>
      <c r="J374" s="387">
        <f>SUM(J362:J373)</f>
        <v>909.81999999999994</v>
      </c>
      <c r="K374" s="383"/>
      <c r="L374" s="383"/>
      <c r="M374" s="383"/>
      <c r="N374" s="383"/>
      <c r="O374" s="383"/>
      <c r="P374" s="383"/>
      <c r="Q374" s="383"/>
      <c r="R374" s="383"/>
      <c r="S374" s="368"/>
      <c r="T374" s="368"/>
      <c r="U374" s="368"/>
      <c r="V374" s="368"/>
    </row>
    <row r="375" spans="1:22" outlineLevel="1">
      <c r="A375" s="377" t="s">
        <v>209</v>
      </c>
      <c r="B375" s="368" t="s">
        <v>803</v>
      </c>
      <c r="C375" s="378">
        <v>43585</v>
      </c>
      <c r="D375" s="368" t="s">
        <v>1095</v>
      </c>
      <c r="E375" s="369" t="s">
        <v>1096</v>
      </c>
      <c r="F375" s="370">
        <v>75684</v>
      </c>
      <c r="G375" s="371">
        <v>3.45</v>
      </c>
      <c r="H375" s="368">
        <v>3.45</v>
      </c>
      <c r="I375" s="368" t="s">
        <v>237</v>
      </c>
      <c r="J375" s="379">
        <v>4.5</v>
      </c>
      <c r="K375" s="380" t="s">
        <v>387</v>
      </c>
      <c r="L375" s="381" t="s">
        <v>299</v>
      </c>
      <c r="M375" s="381" t="s">
        <v>259</v>
      </c>
      <c r="N375" s="381" t="s">
        <v>270</v>
      </c>
      <c r="O375" s="381"/>
      <c r="P375" s="381" t="s">
        <v>58</v>
      </c>
      <c r="Q375" s="381" t="s">
        <v>240</v>
      </c>
      <c r="R375" s="381" t="s">
        <v>302</v>
      </c>
      <c r="S375" s="368"/>
      <c r="T375" s="368" t="s">
        <v>58</v>
      </c>
      <c r="U375" s="368" t="s">
        <v>240</v>
      </c>
      <c r="V375" s="368" t="s">
        <v>302</v>
      </c>
    </row>
    <row r="376" spans="1:22" outlineLevel="1">
      <c r="A376" s="377" t="s">
        <v>209</v>
      </c>
      <c r="B376" s="368" t="s">
        <v>803</v>
      </c>
      <c r="C376" s="378">
        <v>43585</v>
      </c>
      <c r="D376" s="368" t="s">
        <v>1095</v>
      </c>
      <c r="E376" s="369" t="s">
        <v>494</v>
      </c>
      <c r="F376" s="370">
        <v>75682</v>
      </c>
      <c r="G376" s="371">
        <v>230.08</v>
      </c>
      <c r="H376" s="368">
        <v>230.08</v>
      </c>
      <c r="I376" s="368" t="s">
        <v>237</v>
      </c>
      <c r="J376" s="379">
        <v>300.08</v>
      </c>
      <c r="K376" s="380" t="s">
        <v>387</v>
      </c>
      <c r="L376" s="381" t="s">
        <v>299</v>
      </c>
      <c r="M376" s="381" t="s">
        <v>259</v>
      </c>
      <c r="N376" s="381" t="s">
        <v>270</v>
      </c>
      <c r="O376" s="381"/>
      <c r="P376" s="381" t="s">
        <v>61</v>
      </c>
      <c r="Q376" s="381" t="s">
        <v>240</v>
      </c>
      <c r="R376" s="381" t="s">
        <v>302</v>
      </c>
      <c r="S376" s="368"/>
      <c r="T376" s="368" t="s">
        <v>61</v>
      </c>
      <c r="U376" s="368" t="s">
        <v>240</v>
      </c>
      <c r="V376" s="368" t="s">
        <v>302</v>
      </c>
    </row>
    <row r="377" spans="1:22" outlineLevel="1">
      <c r="A377" s="377" t="s">
        <v>209</v>
      </c>
      <c r="B377" s="368" t="s">
        <v>803</v>
      </c>
      <c r="C377" s="378">
        <v>43585</v>
      </c>
      <c r="D377" s="368" t="s">
        <v>1095</v>
      </c>
      <c r="E377" s="369" t="s">
        <v>1097</v>
      </c>
      <c r="F377" s="370">
        <v>75683</v>
      </c>
      <c r="G377" s="371">
        <v>11.5</v>
      </c>
      <c r="H377" s="368">
        <v>11.5</v>
      </c>
      <c r="I377" s="368" t="s">
        <v>237</v>
      </c>
      <c r="J377" s="379">
        <v>15</v>
      </c>
      <c r="K377" s="380" t="s">
        <v>387</v>
      </c>
      <c r="L377" s="381" t="s">
        <v>299</v>
      </c>
      <c r="M377" s="381" t="s">
        <v>259</v>
      </c>
      <c r="N377" s="381" t="s">
        <v>270</v>
      </c>
      <c r="O377" s="381"/>
      <c r="P377" s="381" t="s">
        <v>474</v>
      </c>
      <c r="Q377" s="381" t="s">
        <v>240</v>
      </c>
      <c r="R377" s="380" t="s">
        <v>209</v>
      </c>
      <c r="S377" s="368"/>
      <c r="T377" s="368" t="s">
        <v>474</v>
      </c>
      <c r="U377" s="368" t="s">
        <v>240</v>
      </c>
      <c r="V377" s="377" t="s">
        <v>209</v>
      </c>
    </row>
    <row r="378" spans="1:22" outlineLevel="1">
      <c r="A378" s="377" t="s">
        <v>209</v>
      </c>
      <c r="B378" s="368" t="s">
        <v>803</v>
      </c>
      <c r="C378" s="378">
        <v>43585</v>
      </c>
      <c r="D378" s="368" t="s">
        <v>1095</v>
      </c>
      <c r="E378" s="369" t="s">
        <v>494</v>
      </c>
      <c r="F378" s="370">
        <v>75682</v>
      </c>
      <c r="G378" s="371">
        <v>23.01</v>
      </c>
      <c r="H378" s="368">
        <v>23.01</v>
      </c>
      <c r="I378" s="368" t="s">
        <v>237</v>
      </c>
      <c r="J378" s="379">
        <v>30.01</v>
      </c>
      <c r="K378" s="380" t="s">
        <v>391</v>
      </c>
      <c r="L378" s="381" t="s">
        <v>299</v>
      </c>
      <c r="M378" s="381" t="s">
        <v>259</v>
      </c>
      <c r="N378" s="381" t="s">
        <v>270</v>
      </c>
      <c r="O378" s="381"/>
      <c r="P378" s="381" t="s">
        <v>61</v>
      </c>
      <c r="Q378" s="381" t="s">
        <v>240</v>
      </c>
      <c r="R378" s="380" t="s">
        <v>302</v>
      </c>
      <c r="S378" s="368"/>
      <c r="T378" s="368" t="s">
        <v>61</v>
      </c>
      <c r="U378" s="368" t="s">
        <v>240</v>
      </c>
      <c r="V378" s="377" t="s">
        <v>302</v>
      </c>
    </row>
    <row r="379" spans="1:22" outlineLevel="1">
      <c r="A379" s="377" t="s">
        <v>209</v>
      </c>
      <c r="B379" s="368" t="s">
        <v>904</v>
      </c>
      <c r="C379" s="378">
        <v>43616</v>
      </c>
      <c r="D379" s="368" t="s">
        <v>1098</v>
      </c>
      <c r="E379" s="369" t="s">
        <v>1099</v>
      </c>
      <c r="F379" s="370">
        <v>75984</v>
      </c>
      <c r="G379" s="371">
        <v>3.45</v>
      </c>
      <c r="H379" s="368">
        <v>3.45</v>
      </c>
      <c r="I379" s="368" t="s">
        <v>237</v>
      </c>
      <c r="J379" s="379">
        <v>4.5</v>
      </c>
      <c r="K379" s="380" t="s">
        <v>387</v>
      </c>
      <c r="L379" s="381" t="s">
        <v>299</v>
      </c>
      <c r="M379" s="381" t="s">
        <v>259</v>
      </c>
      <c r="N379" s="381" t="s">
        <v>270</v>
      </c>
      <c r="O379" s="381"/>
      <c r="P379" s="381" t="s">
        <v>58</v>
      </c>
      <c r="Q379" s="381" t="s">
        <v>240</v>
      </c>
      <c r="R379" s="380" t="s">
        <v>302</v>
      </c>
      <c r="S379" s="368"/>
      <c r="T379" s="368" t="s">
        <v>58</v>
      </c>
      <c r="U379" s="368" t="s">
        <v>240</v>
      </c>
      <c r="V379" s="377" t="s">
        <v>302</v>
      </c>
    </row>
    <row r="380" spans="1:22" outlineLevel="1">
      <c r="A380" s="377" t="s">
        <v>209</v>
      </c>
      <c r="B380" s="368" t="s">
        <v>904</v>
      </c>
      <c r="C380" s="378">
        <v>43616</v>
      </c>
      <c r="D380" s="368" t="s">
        <v>1098</v>
      </c>
      <c r="E380" s="369" t="s">
        <v>1100</v>
      </c>
      <c r="F380" s="370">
        <v>75983</v>
      </c>
      <c r="G380" s="371">
        <v>11.5</v>
      </c>
      <c r="H380" s="368">
        <v>11.5</v>
      </c>
      <c r="I380" s="368" t="s">
        <v>237</v>
      </c>
      <c r="J380" s="379">
        <v>14.98</v>
      </c>
      <c r="K380" s="380" t="s">
        <v>387</v>
      </c>
      <c r="L380" s="381" t="s">
        <v>299</v>
      </c>
      <c r="M380" s="381" t="s">
        <v>259</v>
      </c>
      <c r="N380" s="381" t="s">
        <v>270</v>
      </c>
      <c r="O380" s="381"/>
      <c r="P380" s="381" t="s">
        <v>474</v>
      </c>
      <c r="Q380" s="381" t="s">
        <v>240</v>
      </c>
      <c r="R380" s="380" t="s">
        <v>209</v>
      </c>
      <c r="S380" s="368"/>
      <c r="T380" s="368" t="s">
        <v>474</v>
      </c>
      <c r="U380" s="368" t="s">
        <v>240</v>
      </c>
      <c r="V380" s="377" t="s">
        <v>209</v>
      </c>
    </row>
    <row r="381" spans="1:22" outlineLevel="1">
      <c r="A381" s="377" t="s">
        <v>209</v>
      </c>
      <c r="B381" s="368" t="s">
        <v>904</v>
      </c>
      <c r="C381" s="378">
        <v>43616</v>
      </c>
      <c r="D381" s="368" t="s">
        <v>1098</v>
      </c>
      <c r="E381" s="369" t="s">
        <v>494</v>
      </c>
      <c r="F381" s="370">
        <v>75982</v>
      </c>
      <c r="G381" s="371">
        <v>230.08</v>
      </c>
      <c r="H381" s="368">
        <v>230.08</v>
      </c>
      <c r="I381" s="368" t="s">
        <v>237</v>
      </c>
      <c r="J381" s="379">
        <v>299.77999999999997</v>
      </c>
      <c r="K381" s="380" t="s">
        <v>387</v>
      </c>
      <c r="L381" s="381" t="s">
        <v>299</v>
      </c>
      <c r="M381" s="381" t="s">
        <v>259</v>
      </c>
      <c r="N381" s="381" t="s">
        <v>270</v>
      </c>
      <c r="O381" s="381"/>
      <c r="P381" s="381" t="s">
        <v>61</v>
      </c>
      <c r="Q381" s="381" t="s">
        <v>240</v>
      </c>
      <c r="R381" s="380" t="s">
        <v>302</v>
      </c>
      <c r="S381" s="368"/>
      <c r="T381" s="368" t="s">
        <v>61</v>
      </c>
      <c r="U381" s="368" t="s">
        <v>240</v>
      </c>
      <c r="V381" s="377" t="s">
        <v>302</v>
      </c>
    </row>
    <row r="382" spans="1:22" outlineLevel="1">
      <c r="A382" s="377" t="s">
        <v>209</v>
      </c>
      <c r="B382" s="368" t="s">
        <v>904</v>
      </c>
      <c r="C382" s="378">
        <v>43616</v>
      </c>
      <c r="D382" s="368" t="s">
        <v>1098</v>
      </c>
      <c r="E382" s="369" t="s">
        <v>494</v>
      </c>
      <c r="F382" s="370">
        <v>75982</v>
      </c>
      <c r="G382" s="371">
        <v>23.01</v>
      </c>
      <c r="H382" s="368">
        <v>23.01</v>
      </c>
      <c r="I382" s="368" t="s">
        <v>237</v>
      </c>
      <c r="J382" s="379">
        <v>29.98</v>
      </c>
      <c r="K382" s="380" t="s">
        <v>391</v>
      </c>
      <c r="L382" s="381" t="s">
        <v>299</v>
      </c>
      <c r="M382" s="381" t="s">
        <v>259</v>
      </c>
      <c r="N382" s="381" t="s">
        <v>270</v>
      </c>
      <c r="O382" s="381"/>
      <c r="P382" s="381" t="s">
        <v>61</v>
      </c>
      <c r="Q382" s="381" t="s">
        <v>240</v>
      </c>
      <c r="R382" s="380" t="s">
        <v>302</v>
      </c>
      <c r="S382" s="368"/>
      <c r="T382" s="368" t="s">
        <v>61</v>
      </c>
      <c r="U382" s="368" t="s">
        <v>240</v>
      </c>
      <c r="V382" s="377" t="s">
        <v>302</v>
      </c>
    </row>
    <row r="383" spans="1:22" outlineLevel="1">
      <c r="A383" s="377" t="s">
        <v>209</v>
      </c>
      <c r="B383" s="368" t="s">
        <v>804</v>
      </c>
      <c r="C383" s="378">
        <v>43646</v>
      </c>
      <c r="D383" s="368" t="s">
        <v>1101</v>
      </c>
      <c r="E383" s="369" t="s">
        <v>1102</v>
      </c>
      <c r="F383" s="370">
        <v>76200</v>
      </c>
      <c r="G383" s="371">
        <v>545.12</v>
      </c>
      <c r="H383" s="368">
        <v>545.12</v>
      </c>
      <c r="I383" s="368" t="s">
        <v>237</v>
      </c>
      <c r="J383" s="379">
        <v>688.07</v>
      </c>
      <c r="K383" s="380" t="s">
        <v>387</v>
      </c>
      <c r="L383" s="381" t="s">
        <v>299</v>
      </c>
      <c r="M383" s="381" t="s">
        <v>259</v>
      </c>
      <c r="N383" s="381" t="s">
        <v>270</v>
      </c>
      <c r="O383" s="381"/>
      <c r="P383" s="381" t="s">
        <v>61</v>
      </c>
      <c r="Q383" s="381" t="s">
        <v>240</v>
      </c>
      <c r="R383" s="380" t="s">
        <v>302</v>
      </c>
      <c r="S383" s="368"/>
      <c r="T383" s="368" t="s">
        <v>61</v>
      </c>
      <c r="U383" s="368" t="s">
        <v>240</v>
      </c>
      <c r="V383" s="377" t="s">
        <v>302</v>
      </c>
    </row>
    <row r="384" spans="1:22" outlineLevel="1">
      <c r="A384" s="377" t="s">
        <v>209</v>
      </c>
      <c r="B384" s="368" t="s">
        <v>804</v>
      </c>
      <c r="C384" s="378">
        <v>43646</v>
      </c>
      <c r="D384" s="368" t="s">
        <v>1101</v>
      </c>
      <c r="E384" s="369" t="s">
        <v>1103</v>
      </c>
      <c r="F384" s="370">
        <v>76202</v>
      </c>
      <c r="G384" s="371">
        <v>8.18</v>
      </c>
      <c r="H384" s="368">
        <v>8.18</v>
      </c>
      <c r="I384" s="368" t="s">
        <v>237</v>
      </c>
      <c r="J384" s="379">
        <v>10.33</v>
      </c>
      <c r="K384" s="380" t="s">
        <v>387</v>
      </c>
      <c r="L384" s="381" t="s">
        <v>299</v>
      </c>
      <c r="M384" s="381" t="s">
        <v>259</v>
      </c>
      <c r="N384" s="381" t="s">
        <v>270</v>
      </c>
      <c r="O384" s="381"/>
      <c r="P384" s="381" t="s">
        <v>58</v>
      </c>
      <c r="Q384" s="381" t="s">
        <v>240</v>
      </c>
      <c r="R384" s="380" t="s">
        <v>302</v>
      </c>
      <c r="S384" s="368"/>
      <c r="T384" s="368" t="s">
        <v>58</v>
      </c>
      <c r="U384" s="368" t="s">
        <v>240</v>
      </c>
      <c r="V384" s="377" t="s">
        <v>302</v>
      </c>
    </row>
    <row r="385" spans="1:22" outlineLevel="1">
      <c r="A385" s="377" t="s">
        <v>209</v>
      </c>
      <c r="B385" s="368" t="s">
        <v>804</v>
      </c>
      <c r="C385" s="378">
        <v>43646</v>
      </c>
      <c r="D385" s="368" t="s">
        <v>1101</v>
      </c>
      <c r="E385" s="369" t="s">
        <v>1104</v>
      </c>
      <c r="F385" s="370">
        <v>76201</v>
      </c>
      <c r="G385" s="371">
        <v>27.26</v>
      </c>
      <c r="H385" s="368">
        <v>27.26</v>
      </c>
      <c r="I385" s="368" t="s">
        <v>237</v>
      </c>
      <c r="J385" s="379">
        <v>34.409999999999997</v>
      </c>
      <c r="K385" s="380" t="s">
        <v>387</v>
      </c>
      <c r="L385" s="381" t="s">
        <v>299</v>
      </c>
      <c r="M385" s="381" t="s">
        <v>259</v>
      </c>
      <c r="N385" s="381" t="s">
        <v>270</v>
      </c>
      <c r="O385" s="381"/>
      <c r="P385" s="381" t="s">
        <v>474</v>
      </c>
      <c r="Q385" s="381" t="s">
        <v>240</v>
      </c>
      <c r="R385" s="380" t="s">
        <v>209</v>
      </c>
      <c r="S385" s="368"/>
      <c r="T385" s="368" t="s">
        <v>474</v>
      </c>
      <c r="U385" s="368" t="s">
        <v>240</v>
      </c>
      <c r="V385" s="377" t="s">
        <v>209</v>
      </c>
    </row>
    <row r="386" spans="1:22" outlineLevel="1">
      <c r="A386" s="377" t="s">
        <v>209</v>
      </c>
      <c r="B386" s="368" t="s">
        <v>804</v>
      </c>
      <c r="C386" s="378">
        <v>43646</v>
      </c>
      <c r="D386" s="368" t="s">
        <v>1101</v>
      </c>
      <c r="E386" s="369" t="s">
        <v>1102</v>
      </c>
      <c r="F386" s="370">
        <v>76200</v>
      </c>
      <c r="G386" s="371">
        <v>54.51</v>
      </c>
      <c r="H386" s="368">
        <v>54.51</v>
      </c>
      <c r="I386" s="368" t="s">
        <v>237</v>
      </c>
      <c r="J386" s="379">
        <v>68.8</v>
      </c>
      <c r="K386" s="380" t="s">
        <v>391</v>
      </c>
      <c r="L386" s="381" t="s">
        <v>299</v>
      </c>
      <c r="M386" s="381" t="s">
        <v>259</v>
      </c>
      <c r="N386" s="381" t="s">
        <v>270</v>
      </c>
      <c r="O386" s="381"/>
      <c r="P386" s="381" t="s">
        <v>61</v>
      </c>
      <c r="Q386" s="381" t="s">
        <v>240</v>
      </c>
      <c r="R386" s="380" t="s">
        <v>302</v>
      </c>
      <c r="S386" s="368"/>
      <c r="T386" s="368" t="s">
        <v>61</v>
      </c>
      <c r="U386" s="368" t="s">
        <v>240</v>
      </c>
      <c r="V386" s="377" t="s">
        <v>302</v>
      </c>
    </row>
    <row r="387" spans="1:22">
      <c r="A387" s="383" t="s">
        <v>301</v>
      </c>
      <c r="B387" s="383"/>
      <c r="C387" s="383"/>
      <c r="D387" s="383"/>
      <c r="E387" s="384"/>
      <c r="F387" s="385"/>
      <c r="G387" s="386">
        <f>SUM(G375:G386)</f>
        <v>1171.1500000000001</v>
      </c>
      <c r="H387" s="387">
        <f>SUM(H375:H386)</f>
        <v>1171.1500000000001</v>
      </c>
      <c r="I387" s="383"/>
      <c r="J387" s="387">
        <f>SUM(J375:J386)</f>
        <v>1500.44</v>
      </c>
      <c r="K387" s="383"/>
      <c r="L387" s="383"/>
      <c r="M387" s="383"/>
      <c r="N387" s="383"/>
      <c r="O387" s="383"/>
      <c r="P387" s="383"/>
      <c r="Q387" s="383"/>
      <c r="R387" s="383"/>
      <c r="S387" s="368"/>
      <c r="T387" s="368"/>
      <c r="U387" s="368"/>
      <c r="V387" s="368"/>
    </row>
    <row r="388" spans="1:22" outlineLevel="1">
      <c r="A388" s="377" t="s">
        <v>210</v>
      </c>
      <c r="B388" s="368" t="s">
        <v>803</v>
      </c>
      <c r="C388" s="378">
        <v>43585</v>
      </c>
      <c r="D388" s="368" t="s">
        <v>1095</v>
      </c>
      <c r="E388" s="369" t="s">
        <v>1097</v>
      </c>
      <c r="F388" s="370">
        <v>75683</v>
      </c>
      <c r="G388" s="371">
        <v>75.069999999999993</v>
      </c>
      <c r="H388" s="368">
        <v>75.069999999999993</v>
      </c>
      <c r="I388" s="368" t="s">
        <v>237</v>
      </c>
      <c r="J388" s="379">
        <v>97.91</v>
      </c>
      <c r="K388" s="380" t="s">
        <v>387</v>
      </c>
      <c r="L388" s="381" t="s">
        <v>299</v>
      </c>
      <c r="M388" s="381" t="s">
        <v>259</v>
      </c>
      <c r="N388" s="381" t="s">
        <v>420</v>
      </c>
      <c r="O388" s="381"/>
      <c r="P388" s="381" t="s">
        <v>474</v>
      </c>
      <c r="Q388" s="381" t="s">
        <v>240</v>
      </c>
      <c r="R388" s="380" t="s">
        <v>210</v>
      </c>
      <c r="S388" s="368"/>
      <c r="T388" s="368" t="s">
        <v>474</v>
      </c>
      <c r="U388" s="368" t="s">
        <v>240</v>
      </c>
      <c r="V388" s="377" t="s">
        <v>210</v>
      </c>
    </row>
    <row r="389" spans="1:22" outlineLevel="1">
      <c r="A389" s="377" t="s">
        <v>210</v>
      </c>
      <c r="B389" s="368" t="s">
        <v>803</v>
      </c>
      <c r="C389" s="378">
        <v>43585</v>
      </c>
      <c r="D389" s="368" t="s">
        <v>1095</v>
      </c>
      <c r="E389" s="369" t="s">
        <v>497</v>
      </c>
      <c r="F389" s="370">
        <v>75682</v>
      </c>
      <c r="G389" s="371">
        <v>1501.32</v>
      </c>
      <c r="H389" s="368">
        <v>1501.32</v>
      </c>
      <c r="I389" s="368" t="s">
        <v>237</v>
      </c>
      <c r="J389" s="379">
        <v>1958.1</v>
      </c>
      <c r="K389" s="380" t="s">
        <v>387</v>
      </c>
      <c r="L389" s="381" t="s">
        <v>299</v>
      </c>
      <c r="M389" s="381" t="s">
        <v>259</v>
      </c>
      <c r="N389" s="381" t="s">
        <v>420</v>
      </c>
      <c r="O389" s="381"/>
      <c r="P389" s="381" t="s">
        <v>61</v>
      </c>
      <c r="Q389" s="381" t="s">
        <v>240</v>
      </c>
      <c r="R389" s="380" t="s">
        <v>302</v>
      </c>
      <c r="S389" s="368"/>
      <c r="T389" s="368" t="s">
        <v>61</v>
      </c>
      <c r="U389" s="368" t="s">
        <v>240</v>
      </c>
      <c r="V389" s="377" t="s">
        <v>302</v>
      </c>
    </row>
    <row r="390" spans="1:22" outlineLevel="1">
      <c r="A390" s="377" t="s">
        <v>210</v>
      </c>
      <c r="B390" s="368" t="s">
        <v>803</v>
      </c>
      <c r="C390" s="378">
        <v>43585</v>
      </c>
      <c r="D390" s="368" t="s">
        <v>1095</v>
      </c>
      <c r="E390" s="369" t="s">
        <v>1096</v>
      </c>
      <c r="F390" s="370">
        <v>75684</v>
      </c>
      <c r="G390" s="371">
        <v>22.52</v>
      </c>
      <c r="H390" s="368">
        <v>22.52</v>
      </c>
      <c r="I390" s="368" t="s">
        <v>237</v>
      </c>
      <c r="J390" s="379">
        <v>29.37</v>
      </c>
      <c r="K390" s="380" t="s">
        <v>387</v>
      </c>
      <c r="L390" s="381" t="s">
        <v>299</v>
      </c>
      <c r="M390" s="381" t="s">
        <v>259</v>
      </c>
      <c r="N390" s="381" t="s">
        <v>420</v>
      </c>
      <c r="O390" s="381"/>
      <c r="P390" s="381" t="s">
        <v>58</v>
      </c>
      <c r="Q390" s="381" t="s">
        <v>240</v>
      </c>
      <c r="R390" s="380" t="s">
        <v>302</v>
      </c>
      <c r="S390" s="368"/>
      <c r="T390" s="368" t="s">
        <v>58</v>
      </c>
      <c r="U390" s="368" t="s">
        <v>240</v>
      </c>
      <c r="V390" s="377" t="s">
        <v>302</v>
      </c>
    </row>
    <row r="391" spans="1:22" outlineLevel="1">
      <c r="A391" s="377" t="s">
        <v>210</v>
      </c>
      <c r="B391" s="368" t="s">
        <v>803</v>
      </c>
      <c r="C391" s="378">
        <v>43585</v>
      </c>
      <c r="D391" s="368" t="s">
        <v>1095</v>
      </c>
      <c r="E391" s="369" t="s">
        <v>497</v>
      </c>
      <c r="F391" s="370">
        <v>75682</v>
      </c>
      <c r="G391" s="371">
        <v>150.12</v>
      </c>
      <c r="H391" s="368">
        <v>150.12</v>
      </c>
      <c r="I391" s="368" t="s">
        <v>237</v>
      </c>
      <c r="J391" s="379">
        <v>195.79</v>
      </c>
      <c r="K391" s="380" t="s">
        <v>391</v>
      </c>
      <c r="L391" s="381" t="s">
        <v>299</v>
      </c>
      <c r="M391" s="381" t="s">
        <v>259</v>
      </c>
      <c r="N391" s="381" t="s">
        <v>420</v>
      </c>
      <c r="O391" s="381"/>
      <c r="P391" s="381" t="s">
        <v>61</v>
      </c>
      <c r="Q391" s="381" t="s">
        <v>240</v>
      </c>
      <c r="R391" s="380" t="s">
        <v>302</v>
      </c>
      <c r="S391" s="368"/>
      <c r="T391" s="368" t="s">
        <v>61</v>
      </c>
      <c r="U391" s="368" t="s">
        <v>240</v>
      </c>
      <c r="V391" s="377" t="s">
        <v>302</v>
      </c>
    </row>
    <row r="392" spans="1:22" outlineLevel="1">
      <c r="A392" s="377" t="s">
        <v>210</v>
      </c>
      <c r="B392" s="368" t="s">
        <v>904</v>
      </c>
      <c r="C392" s="378">
        <v>43616</v>
      </c>
      <c r="D392" s="368" t="s">
        <v>1098</v>
      </c>
      <c r="E392" s="369" t="s">
        <v>1099</v>
      </c>
      <c r="F392" s="370">
        <v>75984</v>
      </c>
      <c r="G392" s="371">
        <v>2.25</v>
      </c>
      <c r="H392" s="368">
        <v>2.25</v>
      </c>
      <c r="I392" s="368" t="s">
        <v>237</v>
      </c>
      <c r="J392" s="379">
        <v>2.93</v>
      </c>
      <c r="K392" s="380" t="s">
        <v>387</v>
      </c>
      <c r="L392" s="381" t="s">
        <v>299</v>
      </c>
      <c r="M392" s="381" t="s">
        <v>259</v>
      </c>
      <c r="N392" s="381" t="s">
        <v>420</v>
      </c>
      <c r="O392" s="381"/>
      <c r="P392" s="381" t="s">
        <v>58</v>
      </c>
      <c r="Q392" s="381" t="s">
        <v>240</v>
      </c>
      <c r="R392" s="380" t="s">
        <v>302</v>
      </c>
      <c r="S392" s="368"/>
      <c r="T392" s="368" t="s">
        <v>58</v>
      </c>
      <c r="U392" s="368" t="s">
        <v>240</v>
      </c>
      <c r="V392" s="377" t="s">
        <v>302</v>
      </c>
    </row>
    <row r="393" spans="1:22" outlineLevel="1">
      <c r="A393" s="377" t="s">
        <v>210</v>
      </c>
      <c r="B393" s="368" t="s">
        <v>904</v>
      </c>
      <c r="C393" s="378">
        <v>43616</v>
      </c>
      <c r="D393" s="368" t="s">
        <v>1098</v>
      </c>
      <c r="E393" s="369" t="s">
        <v>1105</v>
      </c>
      <c r="F393" s="370">
        <v>75982</v>
      </c>
      <c r="G393" s="371">
        <v>150.13</v>
      </c>
      <c r="H393" s="368">
        <v>150.13</v>
      </c>
      <c r="I393" s="368" t="s">
        <v>237</v>
      </c>
      <c r="J393" s="379">
        <v>195.61</v>
      </c>
      <c r="K393" s="380" t="s">
        <v>387</v>
      </c>
      <c r="L393" s="381" t="s">
        <v>299</v>
      </c>
      <c r="M393" s="381" t="s">
        <v>259</v>
      </c>
      <c r="N393" s="381" t="s">
        <v>420</v>
      </c>
      <c r="O393" s="381"/>
      <c r="P393" s="381" t="s">
        <v>61</v>
      </c>
      <c r="Q393" s="381" t="s">
        <v>240</v>
      </c>
      <c r="R393" s="380" t="s">
        <v>302</v>
      </c>
      <c r="S393" s="368"/>
      <c r="T393" s="368" t="s">
        <v>61</v>
      </c>
      <c r="U393" s="368" t="s">
        <v>240</v>
      </c>
      <c r="V393" s="377" t="s">
        <v>302</v>
      </c>
    </row>
    <row r="394" spans="1:22" outlineLevel="1">
      <c r="A394" s="377" t="s">
        <v>210</v>
      </c>
      <c r="B394" s="368" t="s">
        <v>904</v>
      </c>
      <c r="C394" s="378">
        <v>43616</v>
      </c>
      <c r="D394" s="368" t="s">
        <v>1098</v>
      </c>
      <c r="E394" s="369" t="s">
        <v>1100</v>
      </c>
      <c r="F394" s="370">
        <v>75983</v>
      </c>
      <c r="G394" s="371">
        <v>7.51</v>
      </c>
      <c r="H394" s="368">
        <v>7.51</v>
      </c>
      <c r="I394" s="368" t="s">
        <v>237</v>
      </c>
      <c r="J394" s="379">
        <v>9.7899999999999991</v>
      </c>
      <c r="K394" s="380" t="s">
        <v>387</v>
      </c>
      <c r="L394" s="381" t="s">
        <v>299</v>
      </c>
      <c r="M394" s="381" t="s">
        <v>259</v>
      </c>
      <c r="N394" s="381" t="s">
        <v>420</v>
      </c>
      <c r="O394" s="381"/>
      <c r="P394" s="381" t="s">
        <v>474</v>
      </c>
      <c r="Q394" s="381" t="s">
        <v>240</v>
      </c>
      <c r="R394" s="380" t="s">
        <v>210</v>
      </c>
      <c r="S394" s="368"/>
      <c r="T394" s="368" t="s">
        <v>474</v>
      </c>
      <c r="U394" s="368" t="s">
        <v>240</v>
      </c>
      <c r="V394" s="377" t="s">
        <v>210</v>
      </c>
    </row>
    <row r="395" spans="1:22" outlineLevel="1">
      <c r="A395" s="377" t="s">
        <v>210</v>
      </c>
      <c r="B395" s="368" t="s">
        <v>904</v>
      </c>
      <c r="C395" s="378">
        <v>43616</v>
      </c>
      <c r="D395" s="368" t="s">
        <v>1098</v>
      </c>
      <c r="E395" s="369" t="s">
        <v>1105</v>
      </c>
      <c r="F395" s="370">
        <v>75982</v>
      </c>
      <c r="G395" s="371">
        <v>15</v>
      </c>
      <c r="H395" s="368">
        <v>15</v>
      </c>
      <c r="I395" s="368" t="s">
        <v>237</v>
      </c>
      <c r="J395" s="379">
        <v>19.54</v>
      </c>
      <c r="K395" s="380" t="s">
        <v>391</v>
      </c>
      <c r="L395" s="381" t="s">
        <v>299</v>
      </c>
      <c r="M395" s="381" t="s">
        <v>259</v>
      </c>
      <c r="N395" s="381" t="s">
        <v>420</v>
      </c>
      <c r="O395" s="381"/>
      <c r="P395" s="381" t="s">
        <v>61</v>
      </c>
      <c r="Q395" s="381" t="s">
        <v>240</v>
      </c>
      <c r="R395" s="380" t="s">
        <v>302</v>
      </c>
      <c r="S395" s="368"/>
      <c r="T395" s="368" t="s">
        <v>61</v>
      </c>
      <c r="U395" s="368" t="s">
        <v>240</v>
      </c>
      <c r="V395" s="377" t="s">
        <v>302</v>
      </c>
    </row>
    <row r="396" spans="1:22" outlineLevel="1">
      <c r="A396" s="377" t="s">
        <v>210</v>
      </c>
      <c r="B396" s="368" t="s">
        <v>804</v>
      </c>
      <c r="C396" s="378">
        <v>43646</v>
      </c>
      <c r="D396" s="368" t="s">
        <v>1101</v>
      </c>
      <c r="E396" s="369" t="s">
        <v>496</v>
      </c>
      <c r="F396" s="370">
        <v>76200</v>
      </c>
      <c r="G396" s="371">
        <v>187.67</v>
      </c>
      <c r="H396" s="368">
        <v>187.67</v>
      </c>
      <c r="I396" s="368" t="s">
        <v>237</v>
      </c>
      <c r="J396" s="379">
        <v>236.88</v>
      </c>
      <c r="K396" s="380" t="s">
        <v>387</v>
      </c>
      <c r="L396" s="381" t="s">
        <v>299</v>
      </c>
      <c r="M396" s="381" t="s">
        <v>259</v>
      </c>
      <c r="N396" s="381" t="s">
        <v>420</v>
      </c>
      <c r="O396" s="381"/>
      <c r="P396" s="381" t="s">
        <v>61</v>
      </c>
      <c r="Q396" s="381" t="s">
        <v>240</v>
      </c>
      <c r="R396" s="380" t="s">
        <v>302</v>
      </c>
      <c r="S396" s="368"/>
      <c r="T396" s="368" t="s">
        <v>61</v>
      </c>
      <c r="U396" s="368" t="s">
        <v>240</v>
      </c>
      <c r="V396" s="377" t="s">
        <v>302</v>
      </c>
    </row>
    <row r="397" spans="1:22" outlineLevel="1">
      <c r="A397" s="377" t="s">
        <v>210</v>
      </c>
      <c r="B397" s="368" t="s">
        <v>804</v>
      </c>
      <c r="C397" s="378">
        <v>43646</v>
      </c>
      <c r="D397" s="368" t="s">
        <v>1101</v>
      </c>
      <c r="E397" s="369" t="s">
        <v>1103</v>
      </c>
      <c r="F397" s="370">
        <v>76202</v>
      </c>
      <c r="G397" s="371">
        <v>2.82</v>
      </c>
      <c r="H397" s="368">
        <v>2.82</v>
      </c>
      <c r="I397" s="368" t="s">
        <v>237</v>
      </c>
      <c r="J397" s="379">
        <v>3.56</v>
      </c>
      <c r="K397" s="380" t="s">
        <v>387</v>
      </c>
      <c r="L397" s="381" t="s">
        <v>299</v>
      </c>
      <c r="M397" s="381" t="s">
        <v>259</v>
      </c>
      <c r="N397" s="381" t="s">
        <v>420</v>
      </c>
      <c r="O397" s="381"/>
      <c r="P397" s="381" t="s">
        <v>58</v>
      </c>
      <c r="Q397" s="381" t="s">
        <v>240</v>
      </c>
      <c r="R397" s="380" t="s">
        <v>302</v>
      </c>
      <c r="S397" s="368"/>
      <c r="T397" s="368" t="s">
        <v>58</v>
      </c>
      <c r="U397" s="368" t="s">
        <v>240</v>
      </c>
      <c r="V397" s="377" t="s">
        <v>302</v>
      </c>
    </row>
    <row r="398" spans="1:22" outlineLevel="1">
      <c r="A398" s="377" t="s">
        <v>210</v>
      </c>
      <c r="B398" s="368" t="s">
        <v>804</v>
      </c>
      <c r="C398" s="378">
        <v>43646</v>
      </c>
      <c r="D398" s="368" t="s">
        <v>1101</v>
      </c>
      <c r="E398" s="369" t="s">
        <v>1104</v>
      </c>
      <c r="F398" s="370">
        <v>76201</v>
      </c>
      <c r="G398" s="371">
        <v>9.3800000000000008</v>
      </c>
      <c r="H398" s="368">
        <v>9.3800000000000008</v>
      </c>
      <c r="I398" s="368" t="s">
        <v>237</v>
      </c>
      <c r="J398" s="379">
        <v>11.84</v>
      </c>
      <c r="K398" s="380" t="s">
        <v>387</v>
      </c>
      <c r="L398" s="381" t="s">
        <v>299</v>
      </c>
      <c r="M398" s="381" t="s">
        <v>259</v>
      </c>
      <c r="N398" s="381" t="s">
        <v>420</v>
      </c>
      <c r="O398" s="381"/>
      <c r="P398" s="381" t="s">
        <v>474</v>
      </c>
      <c r="Q398" s="381" t="s">
        <v>240</v>
      </c>
      <c r="R398" s="380" t="s">
        <v>210</v>
      </c>
      <c r="S398" s="368"/>
      <c r="T398" s="368" t="s">
        <v>474</v>
      </c>
      <c r="U398" s="368" t="s">
        <v>240</v>
      </c>
      <c r="V398" s="377" t="s">
        <v>210</v>
      </c>
    </row>
    <row r="399" spans="1:22" outlineLevel="1">
      <c r="A399" s="377" t="s">
        <v>210</v>
      </c>
      <c r="B399" s="368" t="s">
        <v>804</v>
      </c>
      <c r="C399" s="378">
        <v>43646</v>
      </c>
      <c r="D399" s="368" t="s">
        <v>1101</v>
      </c>
      <c r="E399" s="369" t="s">
        <v>496</v>
      </c>
      <c r="F399" s="370">
        <v>76200</v>
      </c>
      <c r="G399" s="371">
        <v>18.77</v>
      </c>
      <c r="H399" s="368">
        <v>18.77</v>
      </c>
      <c r="I399" s="368" t="s">
        <v>237</v>
      </c>
      <c r="J399" s="379">
        <v>23.69</v>
      </c>
      <c r="K399" s="380" t="s">
        <v>391</v>
      </c>
      <c r="L399" s="381" t="s">
        <v>299</v>
      </c>
      <c r="M399" s="381" t="s">
        <v>259</v>
      </c>
      <c r="N399" s="381" t="s">
        <v>420</v>
      </c>
      <c r="O399" s="381"/>
      <c r="P399" s="381" t="s">
        <v>61</v>
      </c>
      <c r="Q399" s="381" t="s">
        <v>240</v>
      </c>
      <c r="R399" s="380" t="s">
        <v>302</v>
      </c>
      <c r="S399" s="368"/>
      <c r="T399" s="368" t="s">
        <v>61</v>
      </c>
      <c r="U399" s="368" t="s">
        <v>240</v>
      </c>
      <c r="V399" s="377" t="s">
        <v>302</v>
      </c>
    </row>
    <row r="400" spans="1:22">
      <c r="A400" s="383" t="s">
        <v>301</v>
      </c>
      <c r="B400" s="383"/>
      <c r="C400" s="383"/>
      <c r="D400" s="383"/>
      <c r="E400" s="384"/>
      <c r="F400" s="385"/>
      <c r="G400" s="386">
        <f>SUM(G388:G399)</f>
        <v>2142.56</v>
      </c>
      <c r="H400" s="387">
        <f>SUM(H388:H399)</f>
        <v>2142.56</v>
      </c>
      <c r="I400" s="383"/>
      <c r="J400" s="387">
        <f>SUM(J388:J399)</f>
        <v>2785.0099999999998</v>
      </c>
      <c r="K400" s="383"/>
      <c r="L400" s="383"/>
      <c r="M400" s="383"/>
      <c r="N400" s="383"/>
      <c r="O400" s="383"/>
      <c r="P400" s="383"/>
      <c r="Q400" s="383"/>
      <c r="R400" s="383"/>
      <c r="S400" s="368"/>
      <c r="T400" s="368"/>
      <c r="U400" s="368"/>
      <c r="V400" s="368"/>
    </row>
    <row r="401" spans="1:22" outlineLevel="1">
      <c r="A401" s="377" t="s">
        <v>211</v>
      </c>
      <c r="B401" s="368" t="s">
        <v>803</v>
      </c>
      <c r="C401" s="378">
        <v>43585</v>
      </c>
      <c r="D401" s="368" t="s">
        <v>1095</v>
      </c>
      <c r="E401" s="369" t="s">
        <v>1096</v>
      </c>
      <c r="F401" s="370">
        <v>75684</v>
      </c>
      <c r="G401" s="371">
        <v>2.61</v>
      </c>
      <c r="H401" s="368">
        <v>2.61</v>
      </c>
      <c r="I401" s="368" t="s">
        <v>237</v>
      </c>
      <c r="J401" s="379">
        <v>3.4</v>
      </c>
      <c r="K401" s="380" t="s">
        <v>387</v>
      </c>
      <c r="L401" s="381" t="s">
        <v>299</v>
      </c>
      <c r="M401" s="381" t="s">
        <v>259</v>
      </c>
      <c r="N401" s="381" t="s">
        <v>446</v>
      </c>
      <c r="O401" s="381"/>
      <c r="P401" s="381" t="s">
        <v>58</v>
      </c>
      <c r="Q401" s="381" t="s">
        <v>240</v>
      </c>
      <c r="R401" s="380" t="s">
        <v>302</v>
      </c>
      <c r="S401" s="368"/>
      <c r="T401" s="368" t="s">
        <v>58</v>
      </c>
      <c r="U401" s="368" t="s">
        <v>240</v>
      </c>
      <c r="V401" s="377" t="s">
        <v>302</v>
      </c>
    </row>
    <row r="402" spans="1:22" outlineLevel="1">
      <c r="A402" s="377" t="s">
        <v>211</v>
      </c>
      <c r="B402" s="368" t="s">
        <v>803</v>
      </c>
      <c r="C402" s="378">
        <v>43585</v>
      </c>
      <c r="D402" s="368" t="s">
        <v>1095</v>
      </c>
      <c r="E402" s="369" t="s">
        <v>498</v>
      </c>
      <c r="F402" s="370">
        <v>75682</v>
      </c>
      <c r="G402" s="371">
        <v>174.33</v>
      </c>
      <c r="H402" s="368">
        <v>174.33</v>
      </c>
      <c r="I402" s="368" t="s">
        <v>237</v>
      </c>
      <c r="J402" s="379">
        <v>227.37</v>
      </c>
      <c r="K402" s="380" t="s">
        <v>387</v>
      </c>
      <c r="L402" s="381" t="s">
        <v>299</v>
      </c>
      <c r="M402" s="381" t="s">
        <v>259</v>
      </c>
      <c r="N402" s="381" t="s">
        <v>446</v>
      </c>
      <c r="O402" s="381"/>
      <c r="P402" s="381" t="s">
        <v>61</v>
      </c>
      <c r="Q402" s="381" t="s">
        <v>240</v>
      </c>
      <c r="R402" s="380" t="s">
        <v>302</v>
      </c>
      <c r="S402" s="368"/>
      <c r="T402" s="368" t="s">
        <v>61</v>
      </c>
      <c r="U402" s="368" t="s">
        <v>240</v>
      </c>
      <c r="V402" s="377" t="s">
        <v>302</v>
      </c>
    </row>
    <row r="403" spans="1:22" outlineLevel="1">
      <c r="A403" s="377" t="s">
        <v>211</v>
      </c>
      <c r="B403" s="368" t="s">
        <v>803</v>
      </c>
      <c r="C403" s="378">
        <v>43585</v>
      </c>
      <c r="D403" s="368" t="s">
        <v>1095</v>
      </c>
      <c r="E403" s="369" t="s">
        <v>1097</v>
      </c>
      <c r="F403" s="370">
        <v>75683</v>
      </c>
      <c r="G403" s="371">
        <v>8.7200000000000006</v>
      </c>
      <c r="H403" s="368">
        <v>8.7200000000000006</v>
      </c>
      <c r="I403" s="368" t="s">
        <v>237</v>
      </c>
      <c r="J403" s="379">
        <v>11.37</v>
      </c>
      <c r="K403" s="380" t="s">
        <v>387</v>
      </c>
      <c r="L403" s="381" t="s">
        <v>299</v>
      </c>
      <c r="M403" s="381" t="s">
        <v>259</v>
      </c>
      <c r="N403" s="381" t="s">
        <v>446</v>
      </c>
      <c r="O403" s="381"/>
      <c r="P403" s="381" t="s">
        <v>474</v>
      </c>
      <c r="Q403" s="381" t="s">
        <v>240</v>
      </c>
      <c r="R403" s="380" t="s">
        <v>211</v>
      </c>
      <c r="S403" s="368"/>
      <c r="T403" s="368" t="s">
        <v>474</v>
      </c>
      <c r="U403" s="368" t="s">
        <v>240</v>
      </c>
      <c r="V403" s="377" t="s">
        <v>211</v>
      </c>
    </row>
    <row r="404" spans="1:22" outlineLevel="1">
      <c r="A404" s="377" t="s">
        <v>211</v>
      </c>
      <c r="B404" s="368" t="s">
        <v>803</v>
      </c>
      <c r="C404" s="378">
        <v>43585</v>
      </c>
      <c r="D404" s="368" t="s">
        <v>1095</v>
      </c>
      <c r="E404" s="369" t="s">
        <v>498</v>
      </c>
      <c r="F404" s="370">
        <v>75682</v>
      </c>
      <c r="G404" s="371">
        <v>17.43</v>
      </c>
      <c r="H404" s="368">
        <v>17.43</v>
      </c>
      <c r="I404" s="368" t="s">
        <v>237</v>
      </c>
      <c r="J404" s="379">
        <v>22.73</v>
      </c>
      <c r="K404" s="380" t="s">
        <v>391</v>
      </c>
      <c r="L404" s="381" t="s">
        <v>299</v>
      </c>
      <c r="M404" s="381" t="s">
        <v>259</v>
      </c>
      <c r="N404" s="381" t="s">
        <v>446</v>
      </c>
      <c r="O404" s="381"/>
      <c r="P404" s="381" t="s">
        <v>61</v>
      </c>
      <c r="Q404" s="381" t="s">
        <v>240</v>
      </c>
      <c r="R404" s="380" t="s">
        <v>302</v>
      </c>
      <c r="S404" s="368"/>
      <c r="T404" s="368" t="s">
        <v>61</v>
      </c>
      <c r="U404" s="368" t="s">
        <v>240</v>
      </c>
      <c r="V404" s="377" t="s">
        <v>302</v>
      </c>
    </row>
    <row r="405" spans="1:22" outlineLevel="1">
      <c r="A405" s="377" t="s">
        <v>211</v>
      </c>
      <c r="B405" s="368" t="s">
        <v>904</v>
      </c>
      <c r="C405" s="378">
        <v>43616</v>
      </c>
      <c r="D405" s="368" t="s">
        <v>1098</v>
      </c>
      <c r="E405" s="369" t="s">
        <v>1099</v>
      </c>
      <c r="F405" s="370">
        <v>75984</v>
      </c>
      <c r="G405" s="371">
        <v>2.61</v>
      </c>
      <c r="H405" s="368">
        <v>2.61</v>
      </c>
      <c r="I405" s="368" t="s">
        <v>237</v>
      </c>
      <c r="J405" s="379">
        <v>3.4</v>
      </c>
      <c r="K405" s="380" t="s">
        <v>387</v>
      </c>
      <c r="L405" s="381" t="s">
        <v>299</v>
      </c>
      <c r="M405" s="381" t="s">
        <v>259</v>
      </c>
      <c r="N405" s="381" t="s">
        <v>446</v>
      </c>
      <c r="O405" s="381"/>
      <c r="P405" s="381" t="s">
        <v>58</v>
      </c>
      <c r="Q405" s="381" t="s">
        <v>240</v>
      </c>
      <c r="R405" s="380" t="s">
        <v>302</v>
      </c>
      <c r="S405" s="368"/>
      <c r="T405" s="368" t="s">
        <v>58</v>
      </c>
      <c r="U405" s="368" t="s">
        <v>240</v>
      </c>
      <c r="V405" s="377" t="s">
        <v>302</v>
      </c>
    </row>
    <row r="406" spans="1:22" outlineLevel="1">
      <c r="A406" s="377" t="s">
        <v>211</v>
      </c>
      <c r="B406" s="368" t="s">
        <v>904</v>
      </c>
      <c r="C406" s="378">
        <v>43616</v>
      </c>
      <c r="D406" s="368" t="s">
        <v>1098</v>
      </c>
      <c r="E406" s="369" t="s">
        <v>1100</v>
      </c>
      <c r="F406" s="370">
        <v>75983</v>
      </c>
      <c r="G406" s="371">
        <v>8.7200000000000006</v>
      </c>
      <c r="H406" s="368">
        <v>8.7200000000000006</v>
      </c>
      <c r="I406" s="368" t="s">
        <v>237</v>
      </c>
      <c r="J406" s="379">
        <v>11.36</v>
      </c>
      <c r="K406" s="380" t="s">
        <v>387</v>
      </c>
      <c r="L406" s="381" t="s">
        <v>299</v>
      </c>
      <c r="M406" s="381" t="s">
        <v>259</v>
      </c>
      <c r="N406" s="381" t="s">
        <v>446</v>
      </c>
      <c r="O406" s="381"/>
      <c r="P406" s="381" t="s">
        <v>474</v>
      </c>
      <c r="Q406" s="381" t="s">
        <v>240</v>
      </c>
      <c r="R406" s="380" t="s">
        <v>211</v>
      </c>
      <c r="S406" s="368"/>
      <c r="T406" s="368" t="s">
        <v>474</v>
      </c>
      <c r="U406" s="368" t="s">
        <v>240</v>
      </c>
      <c r="V406" s="377" t="s">
        <v>211</v>
      </c>
    </row>
    <row r="407" spans="1:22" outlineLevel="1">
      <c r="A407" s="377" t="s">
        <v>211</v>
      </c>
      <c r="B407" s="368" t="s">
        <v>904</v>
      </c>
      <c r="C407" s="378">
        <v>43616</v>
      </c>
      <c r="D407" s="368" t="s">
        <v>1098</v>
      </c>
      <c r="E407" s="369" t="s">
        <v>498</v>
      </c>
      <c r="F407" s="370">
        <v>75982</v>
      </c>
      <c r="G407" s="371">
        <v>174.33</v>
      </c>
      <c r="H407" s="368">
        <v>174.33</v>
      </c>
      <c r="I407" s="368" t="s">
        <v>237</v>
      </c>
      <c r="J407" s="379">
        <v>227.14</v>
      </c>
      <c r="K407" s="380" t="s">
        <v>387</v>
      </c>
      <c r="L407" s="381" t="s">
        <v>299</v>
      </c>
      <c r="M407" s="381" t="s">
        <v>259</v>
      </c>
      <c r="N407" s="381" t="s">
        <v>446</v>
      </c>
      <c r="O407" s="381"/>
      <c r="P407" s="381" t="s">
        <v>61</v>
      </c>
      <c r="Q407" s="381" t="s">
        <v>240</v>
      </c>
      <c r="R407" s="380" t="s">
        <v>302</v>
      </c>
      <c r="S407" s="368"/>
      <c r="T407" s="368" t="s">
        <v>61</v>
      </c>
      <c r="U407" s="368" t="s">
        <v>240</v>
      </c>
      <c r="V407" s="377" t="s">
        <v>302</v>
      </c>
    </row>
    <row r="408" spans="1:22" outlineLevel="1">
      <c r="A408" s="377" t="s">
        <v>211</v>
      </c>
      <c r="B408" s="368" t="s">
        <v>904</v>
      </c>
      <c r="C408" s="378">
        <v>43616</v>
      </c>
      <c r="D408" s="368" t="s">
        <v>1098</v>
      </c>
      <c r="E408" s="369" t="s">
        <v>498</v>
      </c>
      <c r="F408" s="370">
        <v>75982</v>
      </c>
      <c r="G408" s="371">
        <v>17.43</v>
      </c>
      <c r="H408" s="368">
        <v>17.43</v>
      </c>
      <c r="I408" s="368" t="s">
        <v>237</v>
      </c>
      <c r="J408" s="379">
        <v>22.71</v>
      </c>
      <c r="K408" s="380" t="s">
        <v>391</v>
      </c>
      <c r="L408" s="381" t="s">
        <v>299</v>
      </c>
      <c r="M408" s="381" t="s">
        <v>259</v>
      </c>
      <c r="N408" s="381" t="s">
        <v>446</v>
      </c>
      <c r="O408" s="381"/>
      <c r="P408" s="381" t="s">
        <v>61</v>
      </c>
      <c r="Q408" s="381" t="s">
        <v>240</v>
      </c>
      <c r="R408" s="380" t="s">
        <v>302</v>
      </c>
      <c r="S408" s="368"/>
      <c r="T408" s="368" t="s">
        <v>61</v>
      </c>
      <c r="U408" s="368" t="s">
        <v>240</v>
      </c>
      <c r="V408" s="377" t="s">
        <v>302</v>
      </c>
    </row>
    <row r="409" spans="1:22" outlineLevel="1">
      <c r="A409" s="377" t="s">
        <v>211</v>
      </c>
      <c r="B409" s="368" t="s">
        <v>804</v>
      </c>
      <c r="C409" s="378">
        <v>43646</v>
      </c>
      <c r="D409" s="368" t="s">
        <v>1101</v>
      </c>
      <c r="E409" s="369" t="s">
        <v>1106</v>
      </c>
      <c r="F409" s="370">
        <v>76200</v>
      </c>
      <c r="G409" s="371">
        <v>348.66</v>
      </c>
      <c r="H409" s="368">
        <v>348.66</v>
      </c>
      <c r="I409" s="368" t="s">
        <v>237</v>
      </c>
      <c r="J409" s="379">
        <v>440.09</v>
      </c>
      <c r="K409" s="380" t="s">
        <v>387</v>
      </c>
      <c r="L409" s="381" t="s">
        <v>299</v>
      </c>
      <c r="M409" s="381" t="s">
        <v>259</v>
      </c>
      <c r="N409" s="381" t="s">
        <v>446</v>
      </c>
      <c r="O409" s="381"/>
      <c r="P409" s="381" t="s">
        <v>61</v>
      </c>
      <c r="Q409" s="381" t="s">
        <v>240</v>
      </c>
      <c r="R409" s="380" t="s">
        <v>302</v>
      </c>
      <c r="S409" s="368"/>
      <c r="T409" s="368" t="s">
        <v>61</v>
      </c>
      <c r="U409" s="368" t="s">
        <v>240</v>
      </c>
      <c r="V409" s="377" t="s">
        <v>302</v>
      </c>
    </row>
    <row r="410" spans="1:22" outlineLevel="1">
      <c r="A410" s="377" t="s">
        <v>211</v>
      </c>
      <c r="B410" s="368" t="s">
        <v>804</v>
      </c>
      <c r="C410" s="378">
        <v>43646</v>
      </c>
      <c r="D410" s="368" t="s">
        <v>1101</v>
      </c>
      <c r="E410" s="369" t="s">
        <v>1103</v>
      </c>
      <c r="F410" s="370">
        <v>76202</v>
      </c>
      <c r="G410" s="371">
        <v>5.23</v>
      </c>
      <c r="H410" s="368">
        <v>5.23</v>
      </c>
      <c r="I410" s="368" t="s">
        <v>237</v>
      </c>
      <c r="J410" s="379">
        <v>6.6</v>
      </c>
      <c r="K410" s="380" t="s">
        <v>387</v>
      </c>
      <c r="L410" s="381" t="s">
        <v>299</v>
      </c>
      <c r="M410" s="381" t="s">
        <v>259</v>
      </c>
      <c r="N410" s="381" t="s">
        <v>446</v>
      </c>
      <c r="O410" s="381"/>
      <c r="P410" s="381" t="s">
        <v>58</v>
      </c>
      <c r="Q410" s="381" t="s">
        <v>240</v>
      </c>
      <c r="R410" s="380" t="s">
        <v>302</v>
      </c>
      <c r="S410" s="368"/>
      <c r="T410" s="368" t="s">
        <v>58</v>
      </c>
      <c r="U410" s="368" t="s">
        <v>240</v>
      </c>
      <c r="V410" s="377" t="s">
        <v>302</v>
      </c>
    </row>
    <row r="411" spans="1:22" outlineLevel="1">
      <c r="A411" s="377" t="s">
        <v>211</v>
      </c>
      <c r="B411" s="368" t="s">
        <v>804</v>
      </c>
      <c r="C411" s="378">
        <v>43646</v>
      </c>
      <c r="D411" s="368" t="s">
        <v>1101</v>
      </c>
      <c r="E411" s="369" t="s">
        <v>1104</v>
      </c>
      <c r="F411" s="370">
        <v>76201</v>
      </c>
      <c r="G411" s="371">
        <v>17.43</v>
      </c>
      <c r="H411" s="368">
        <v>17.43</v>
      </c>
      <c r="I411" s="368" t="s">
        <v>237</v>
      </c>
      <c r="J411" s="379">
        <v>22</v>
      </c>
      <c r="K411" s="380" t="s">
        <v>387</v>
      </c>
      <c r="L411" s="381" t="s">
        <v>299</v>
      </c>
      <c r="M411" s="381" t="s">
        <v>259</v>
      </c>
      <c r="N411" s="381" t="s">
        <v>446</v>
      </c>
      <c r="O411" s="381"/>
      <c r="P411" s="381" t="s">
        <v>474</v>
      </c>
      <c r="Q411" s="381" t="s">
        <v>240</v>
      </c>
      <c r="R411" s="380" t="s">
        <v>211</v>
      </c>
      <c r="S411" s="368"/>
      <c r="T411" s="368" t="s">
        <v>474</v>
      </c>
      <c r="U411" s="368" t="s">
        <v>240</v>
      </c>
      <c r="V411" s="377" t="s">
        <v>211</v>
      </c>
    </row>
    <row r="412" spans="1:22" outlineLevel="1">
      <c r="A412" s="377" t="s">
        <v>211</v>
      </c>
      <c r="B412" s="368" t="s">
        <v>804</v>
      </c>
      <c r="C412" s="378">
        <v>43646</v>
      </c>
      <c r="D412" s="368" t="s">
        <v>1101</v>
      </c>
      <c r="E412" s="369" t="s">
        <v>1106</v>
      </c>
      <c r="F412" s="370">
        <v>76200</v>
      </c>
      <c r="G412" s="371">
        <v>34.869999999999997</v>
      </c>
      <c r="H412" s="368">
        <v>34.869999999999997</v>
      </c>
      <c r="I412" s="368" t="s">
        <v>237</v>
      </c>
      <c r="J412" s="379">
        <v>44.01</v>
      </c>
      <c r="K412" s="380" t="s">
        <v>391</v>
      </c>
      <c r="L412" s="381" t="s">
        <v>299</v>
      </c>
      <c r="M412" s="381" t="s">
        <v>259</v>
      </c>
      <c r="N412" s="381" t="s">
        <v>446</v>
      </c>
      <c r="O412" s="381"/>
      <c r="P412" s="381" t="s">
        <v>61</v>
      </c>
      <c r="Q412" s="381" t="s">
        <v>240</v>
      </c>
      <c r="R412" s="380" t="s">
        <v>302</v>
      </c>
      <c r="S412" s="368"/>
      <c r="T412" s="368" t="s">
        <v>61</v>
      </c>
      <c r="U412" s="368" t="s">
        <v>240</v>
      </c>
      <c r="V412" s="377" t="s">
        <v>302</v>
      </c>
    </row>
    <row r="413" spans="1:22" outlineLevel="1">
      <c r="A413" s="377" t="s">
        <v>211</v>
      </c>
      <c r="B413" s="368" t="s">
        <v>804</v>
      </c>
      <c r="C413" s="378">
        <v>43622</v>
      </c>
      <c r="D413" s="368" t="s">
        <v>1107</v>
      </c>
      <c r="E413" s="369" t="s">
        <v>1108</v>
      </c>
      <c r="F413" s="370">
        <v>76250</v>
      </c>
      <c r="G413" s="371">
        <v>0.24</v>
      </c>
      <c r="H413" s="368">
        <v>0.3</v>
      </c>
      <c r="I413" s="368" t="s">
        <v>10</v>
      </c>
      <c r="J413" s="379">
        <f>H413</f>
        <v>0.3</v>
      </c>
      <c r="K413" s="380" t="s">
        <v>510</v>
      </c>
      <c r="L413" s="381" t="s">
        <v>307</v>
      </c>
      <c r="M413" s="381" t="s">
        <v>259</v>
      </c>
      <c r="N413" s="381" t="s">
        <v>446</v>
      </c>
      <c r="O413" s="381"/>
      <c r="P413" s="381" t="s">
        <v>61</v>
      </c>
      <c r="Q413" s="381" t="s">
        <v>240</v>
      </c>
      <c r="R413" s="380" t="s">
        <v>302</v>
      </c>
      <c r="S413" s="368"/>
      <c r="T413" s="368" t="s">
        <v>61</v>
      </c>
      <c r="U413" s="368" t="s">
        <v>240</v>
      </c>
      <c r="V413" s="377" t="s">
        <v>302</v>
      </c>
    </row>
    <row r="414" spans="1:22">
      <c r="A414" s="383" t="s">
        <v>301</v>
      </c>
      <c r="B414" s="383"/>
      <c r="C414" s="383"/>
      <c r="D414" s="383"/>
      <c r="E414" s="384"/>
      <c r="F414" s="385"/>
      <c r="G414" s="386">
        <f>SUM(G401:G413)</f>
        <v>812.61000000000013</v>
      </c>
      <c r="H414" s="387">
        <f>SUM(H401:H413)</f>
        <v>812.67000000000007</v>
      </c>
      <c r="I414" s="383"/>
      <c r="J414" s="387">
        <f>SUM(J401:J413)</f>
        <v>1042.48</v>
      </c>
      <c r="K414" s="383"/>
      <c r="L414" s="383"/>
      <c r="M414" s="383"/>
      <c r="N414" s="383"/>
      <c r="O414" s="383"/>
      <c r="P414" s="383"/>
      <c r="Q414" s="383"/>
      <c r="R414" s="383"/>
      <c r="S414" s="368"/>
      <c r="T414" s="368"/>
      <c r="U414" s="368"/>
      <c r="V414" s="368"/>
    </row>
    <row r="415" spans="1:22" outlineLevel="1">
      <c r="A415" s="377" t="s">
        <v>212</v>
      </c>
      <c r="B415" s="368" t="s">
        <v>803</v>
      </c>
      <c r="C415" s="378">
        <v>43585</v>
      </c>
      <c r="D415" s="368" t="s">
        <v>959</v>
      </c>
      <c r="E415" s="369" t="s">
        <v>503</v>
      </c>
      <c r="F415" s="370">
        <v>75694</v>
      </c>
      <c r="G415" s="371">
        <v>537.64</v>
      </c>
      <c r="H415" s="368">
        <v>701.22</v>
      </c>
      <c r="I415" s="368" t="s">
        <v>10</v>
      </c>
      <c r="J415" s="379">
        <f t="shared" ref="J415:J426" si="22">H415</f>
        <v>701.22</v>
      </c>
      <c r="K415" s="380" t="s">
        <v>387</v>
      </c>
      <c r="L415" s="381" t="s">
        <v>307</v>
      </c>
      <c r="M415" s="381" t="s">
        <v>259</v>
      </c>
      <c r="N415" s="381" t="s">
        <v>504</v>
      </c>
      <c r="O415" s="381"/>
      <c r="P415" s="381" t="s">
        <v>61</v>
      </c>
      <c r="Q415" s="381" t="s">
        <v>240</v>
      </c>
      <c r="R415" s="380" t="s">
        <v>302</v>
      </c>
      <c r="S415" s="368"/>
      <c r="T415" s="368" t="s">
        <v>61</v>
      </c>
      <c r="U415" s="368" t="s">
        <v>240</v>
      </c>
      <c r="V415" s="377" t="s">
        <v>302</v>
      </c>
    </row>
    <row r="416" spans="1:22" outlineLevel="1">
      <c r="A416" s="377" t="s">
        <v>212</v>
      </c>
      <c r="B416" s="368" t="s">
        <v>803</v>
      </c>
      <c r="C416" s="378">
        <v>43585</v>
      </c>
      <c r="D416" s="368" t="s">
        <v>960</v>
      </c>
      <c r="E416" s="369" t="s">
        <v>505</v>
      </c>
      <c r="F416" s="370">
        <v>75694</v>
      </c>
      <c r="G416" s="371">
        <v>76.150000000000006</v>
      </c>
      <c r="H416" s="368">
        <v>99.32</v>
      </c>
      <c r="I416" s="368" t="s">
        <v>10</v>
      </c>
      <c r="J416" s="379">
        <f t="shared" si="22"/>
        <v>99.32</v>
      </c>
      <c r="K416" s="380" t="s">
        <v>391</v>
      </c>
      <c r="L416" s="381" t="s">
        <v>307</v>
      </c>
      <c r="M416" s="381" t="s">
        <v>259</v>
      </c>
      <c r="N416" s="381" t="s">
        <v>504</v>
      </c>
      <c r="O416" s="381"/>
      <c r="P416" s="381" t="s">
        <v>61</v>
      </c>
      <c r="Q416" s="381" t="s">
        <v>240</v>
      </c>
      <c r="R416" s="380" t="s">
        <v>302</v>
      </c>
      <c r="S416" s="368"/>
      <c r="T416" s="368" t="s">
        <v>61</v>
      </c>
      <c r="U416" s="368" t="s">
        <v>240</v>
      </c>
      <c r="V416" s="377" t="s">
        <v>302</v>
      </c>
    </row>
    <row r="417" spans="1:22" outlineLevel="1">
      <c r="A417" s="377" t="s">
        <v>212</v>
      </c>
      <c r="B417" s="368" t="s">
        <v>803</v>
      </c>
      <c r="C417" s="378">
        <v>43584</v>
      </c>
      <c r="D417" s="368" t="s">
        <v>961</v>
      </c>
      <c r="E417" s="369" t="s">
        <v>507</v>
      </c>
      <c r="F417" s="370">
        <v>75694</v>
      </c>
      <c r="G417" s="371">
        <v>0.84</v>
      </c>
      <c r="H417" s="368">
        <v>1.1000000000000001</v>
      </c>
      <c r="I417" s="368" t="s">
        <v>10</v>
      </c>
      <c r="J417" s="379">
        <f t="shared" si="22"/>
        <v>1.1000000000000001</v>
      </c>
      <c r="K417" s="380" t="s">
        <v>394</v>
      </c>
      <c r="L417" s="381" t="s">
        <v>307</v>
      </c>
      <c r="M417" s="381" t="s">
        <v>259</v>
      </c>
      <c r="N417" s="381" t="s">
        <v>504</v>
      </c>
      <c r="O417" s="381"/>
      <c r="P417" s="381" t="s">
        <v>61</v>
      </c>
      <c r="Q417" s="381" t="s">
        <v>240</v>
      </c>
      <c r="R417" s="380" t="s">
        <v>302</v>
      </c>
      <c r="S417" s="368"/>
      <c r="T417" s="368" t="s">
        <v>61</v>
      </c>
      <c r="U417" s="368" t="s">
        <v>240</v>
      </c>
      <c r="V417" s="377" t="s">
        <v>302</v>
      </c>
    </row>
    <row r="418" spans="1:22" outlineLevel="1">
      <c r="A418" s="377" t="s">
        <v>212</v>
      </c>
      <c r="B418" s="368" t="s">
        <v>803</v>
      </c>
      <c r="C418" s="378">
        <v>43585</v>
      </c>
      <c r="D418" s="368" t="s">
        <v>962</v>
      </c>
      <c r="E418" s="369" t="s">
        <v>506</v>
      </c>
      <c r="F418" s="370">
        <v>75694</v>
      </c>
      <c r="G418" s="371">
        <v>12.69</v>
      </c>
      <c r="H418" s="368">
        <v>16.55</v>
      </c>
      <c r="I418" s="368" t="s">
        <v>10</v>
      </c>
      <c r="J418" s="379">
        <f t="shared" si="22"/>
        <v>16.55</v>
      </c>
      <c r="K418" s="380" t="s">
        <v>394</v>
      </c>
      <c r="L418" s="381" t="s">
        <v>307</v>
      </c>
      <c r="M418" s="381" t="s">
        <v>259</v>
      </c>
      <c r="N418" s="381" t="s">
        <v>504</v>
      </c>
      <c r="O418" s="381"/>
      <c r="P418" s="381" t="s">
        <v>61</v>
      </c>
      <c r="Q418" s="381" t="s">
        <v>240</v>
      </c>
      <c r="R418" s="380" t="s">
        <v>302</v>
      </c>
      <c r="S418" s="368"/>
      <c r="T418" s="368" t="s">
        <v>61</v>
      </c>
      <c r="U418" s="368" t="s">
        <v>240</v>
      </c>
      <c r="V418" s="377" t="s">
        <v>302</v>
      </c>
    </row>
    <row r="419" spans="1:22" outlineLevel="1">
      <c r="A419" s="377" t="s">
        <v>212</v>
      </c>
      <c r="B419" s="368" t="s">
        <v>904</v>
      </c>
      <c r="C419" s="378">
        <v>43610</v>
      </c>
      <c r="D419" s="368" t="s">
        <v>945</v>
      </c>
      <c r="E419" s="369" t="s">
        <v>503</v>
      </c>
      <c r="F419" s="370">
        <v>75988</v>
      </c>
      <c r="G419" s="371">
        <v>540.48</v>
      </c>
      <c r="H419" s="368">
        <v>704.22</v>
      </c>
      <c r="I419" s="368" t="s">
        <v>10</v>
      </c>
      <c r="J419" s="379">
        <f t="shared" si="22"/>
        <v>704.22</v>
      </c>
      <c r="K419" s="380" t="s">
        <v>387</v>
      </c>
      <c r="L419" s="381" t="s">
        <v>307</v>
      </c>
      <c r="M419" s="381" t="s">
        <v>259</v>
      </c>
      <c r="N419" s="381" t="s">
        <v>504</v>
      </c>
      <c r="O419" s="381"/>
      <c r="P419" s="381" t="s">
        <v>61</v>
      </c>
      <c r="Q419" s="381" t="s">
        <v>240</v>
      </c>
      <c r="R419" s="380" t="s">
        <v>302</v>
      </c>
      <c r="S419" s="368"/>
      <c r="T419" s="368" t="s">
        <v>61</v>
      </c>
      <c r="U419" s="368" t="s">
        <v>240</v>
      </c>
      <c r="V419" s="377" t="s">
        <v>302</v>
      </c>
    </row>
    <row r="420" spans="1:22" outlineLevel="1">
      <c r="A420" s="377" t="s">
        <v>212</v>
      </c>
      <c r="B420" s="368" t="s">
        <v>904</v>
      </c>
      <c r="C420" s="378">
        <v>43610</v>
      </c>
      <c r="D420" s="368" t="s">
        <v>948</v>
      </c>
      <c r="E420" s="369" t="s">
        <v>1109</v>
      </c>
      <c r="F420" s="370">
        <v>75988</v>
      </c>
      <c r="G420" s="371">
        <v>76.23</v>
      </c>
      <c r="H420" s="368">
        <v>99.32</v>
      </c>
      <c r="I420" s="368" t="s">
        <v>10</v>
      </c>
      <c r="J420" s="379">
        <f t="shared" si="22"/>
        <v>99.32</v>
      </c>
      <c r="K420" s="380" t="s">
        <v>391</v>
      </c>
      <c r="L420" s="381" t="s">
        <v>307</v>
      </c>
      <c r="M420" s="381" t="s">
        <v>259</v>
      </c>
      <c r="N420" s="381" t="s">
        <v>504</v>
      </c>
      <c r="O420" s="381"/>
      <c r="P420" s="381" t="s">
        <v>61</v>
      </c>
      <c r="Q420" s="381" t="s">
        <v>240</v>
      </c>
      <c r="R420" s="380" t="s">
        <v>302</v>
      </c>
      <c r="S420" s="368"/>
      <c r="T420" s="368" t="s">
        <v>61</v>
      </c>
      <c r="U420" s="368" t="s">
        <v>240</v>
      </c>
      <c r="V420" s="377" t="s">
        <v>302</v>
      </c>
    </row>
    <row r="421" spans="1:22" outlineLevel="1">
      <c r="A421" s="377" t="s">
        <v>212</v>
      </c>
      <c r="B421" s="368" t="s">
        <v>904</v>
      </c>
      <c r="C421" s="378">
        <v>43610</v>
      </c>
      <c r="D421" s="368" t="s">
        <v>950</v>
      </c>
      <c r="E421" s="369" t="s">
        <v>506</v>
      </c>
      <c r="F421" s="370">
        <v>75988</v>
      </c>
      <c r="G421" s="371">
        <v>12.7</v>
      </c>
      <c r="H421" s="368">
        <v>16.55</v>
      </c>
      <c r="I421" s="368" t="s">
        <v>10</v>
      </c>
      <c r="J421" s="379">
        <f t="shared" si="22"/>
        <v>16.55</v>
      </c>
      <c r="K421" s="380" t="s">
        <v>394</v>
      </c>
      <c r="L421" s="381" t="s">
        <v>307</v>
      </c>
      <c r="M421" s="381" t="s">
        <v>259</v>
      </c>
      <c r="N421" s="381" t="s">
        <v>504</v>
      </c>
      <c r="O421" s="381"/>
      <c r="P421" s="381" t="s">
        <v>61</v>
      </c>
      <c r="Q421" s="381" t="s">
        <v>240</v>
      </c>
      <c r="R421" s="380" t="s">
        <v>302</v>
      </c>
      <c r="S421" s="368"/>
      <c r="T421" s="368" t="s">
        <v>61</v>
      </c>
      <c r="U421" s="368" t="s">
        <v>240</v>
      </c>
      <c r="V421" s="377" t="s">
        <v>302</v>
      </c>
    </row>
    <row r="422" spans="1:22" outlineLevel="1">
      <c r="A422" s="377" t="s">
        <v>212</v>
      </c>
      <c r="B422" s="368" t="s">
        <v>904</v>
      </c>
      <c r="C422" s="378">
        <v>43616</v>
      </c>
      <c r="D422" s="368" t="s">
        <v>911</v>
      </c>
      <c r="E422" s="369" t="s">
        <v>507</v>
      </c>
      <c r="F422" s="370">
        <v>75988</v>
      </c>
      <c r="G422" s="371">
        <v>0.84</v>
      </c>
      <c r="H422" s="368">
        <v>1.1000000000000001</v>
      </c>
      <c r="I422" s="368" t="s">
        <v>10</v>
      </c>
      <c r="J422" s="379">
        <f t="shared" si="22"/>
        <v>1.1000000000000001</v>
      </c>
      <c r="K422" s="380" t="s">
        <v>394</v>
      </c>
      <c r="L422" s="381" t="s">
        <v>307</v>
      </c>
      <c r="M422" s="381" t="s">
        <v>259</v>
      </c>
      <c r="N422" s="381" t="s">
        <v>504</v>
      </c>
      <c r="O422" s="381"/>
      <c r="P422" s="381" t="s">
        <v>61</v>
      </c>
      <c r="Q422" s="381" t="s">
        <v>240</v>
      </c>
      <c r="R422" s="380" t="s">
        <v>302</v>
      </c>
      <c r="S422" s="368"/>
      <c r="T422" s="368" t="s">
        <v>61</v>
      </c>
      <c r="U422" s="368" t="s">
        <v>240</v>
      </c>
      <c r="V422" s="377" t="s">
        <v>302</v>
      </c>
    </row>
    <row r="423" spans="1:22" outlineLevel="1">
      <c r="A423" s="377" t="s">
        <v>212</v>
      </c>
      <c r="B423" s="368" t="s">
        <v>804</v>
      </c>
      <c r="C423" s="378">
        <v>43644</v>
      </c>
      <c r="D423" s="368" t="s">
        <v>953</v>
      </c>
      <c r="E423" s="369" t="s">
        <v>1110</v>
      </c>
      <c r="F423" s="370">
        <v>76250</v>
      </c>
      <c r="G423" s="371">
        <v>560.20000000000005</v>
      </c>
      <c r="H423" s="368">
        <v>707.1</v>
      </c>
      <c r="I423" s="368" t="s">
        <v>10</v>
      </c>
      <c r="J423" s="379">
        <f t="shared" si="22"/>
        <v>707.1</v>
      </c>
      <c r="K423" s="380" t="s">
        <v>387</v>
      </c>
      <c r="L423" s="381" t="s">
        <v>307</v>
      </c>
      <c r="M423" s="381" t="s">
        <v>259</v>
      </c>
      <c r="N423" s="381" t="s">
        <v>504</v>
      </c>
      <c r="O423" s="381"/>
      <c r="P423" s="381" t="s">
        <v>61</v>
      </c>
      <c r="Q423" s="381" t="s">
        <v>240</v>
      </c>
      <c r="R423" s="380" t="s">
        <v>302</v>
      </c>
      <c r="S423" s="368"/>
      <c r="T423" s="368" t="s">
        <v>61</v>
      </c>
      <c r="U423" s="368" t="s">
        <v>240</v>
      </c>
      <c r="V423" s="377" t="s">
        <v>302</v>
      </c>
    </row>
    <row r="424" spans="1:22" outlineLevel="1">
      <c r="A424" s="377" t="s">
        <v>212</v>
      </c>
      <c r="B424" s="368" t="s">
        <v>804</v>
      </c>
      <c r="C424" s="378">
        <v>43644</v>
      </c>
      <c r="D424" s="368" t="s">
        <v>955</v>
      </c>
      <c r="E424" s="369" t="s">
        <v>1111</v>
      </c>
      <c r="F424" s="370">
        <v>76250</v>
      </c>
      <c r="G424" s="371">
        <v>78.69</v>
      </c>
      <c r="H424" s="368">
        <v>99.32</v>
      </c>
      <c r="I424" s="368" t="s">
        <v>10</v>
      </c>
      <c r="J424" s="379">
        <f t="shared" si="22"/>
        <v>99.32</v>
      </c>
      <c r="K424" s="380" t="s">
        <v>391</v>
      </c>
      <c r="L424" s="381" t="s">
        <v>307</v>
      </c>
      <c r="M424" s="381" t="s">
        <v>259</v>
      </c>
      <c r="N424" s="381" t="s">
        <v>504</v>
      </c>
      <c r="O424" s="381"/>
      <c r="P424" s="381" t="s">
        <v>61</v>
      </c>
      <c r="Q424" s="381" t="s">
        <v>240</v>
      </c>
      <c r="R424" s="380" t="s">
        <v>302</v>
      </c>
      <c r="S424" s="368"/>
      <c r="T424" s="368" t="s">
        <v>61</v>
      </c>
      <c r="U424" s="368" t="s">
        <v>240</v>
      </c>
      <c r="V424" s="377" t="s">
        <v>302</v>
      </c>
    </row>
    <row r="425" spans="1:22" outlineLevel="1">
      <c r="A425" s="377" t="s">
        <v>212</v>
      </c>
      <c r="B425" s="368" t="s">
        <v>804</v>
      </c>
      <c r="C425" s="378">
        <v>43644</v>
      </c>
      <c r="D425" s="368" t="s">
        <v>957</v>
      </c>
      <c r="E425" s="369" t="s">
        <v>1112</v>
      </c>
      <c r="F425" s="370">
        <v>76250</v>
      </c>
      <c r="G425" s="371">
        <v>13.11</v>
      </c>
      <c r="H425" s="368">
        <v>16.55</v>
      </c>
      <c r="I425" s="368" t="s">
        <v>10</v>
      </c>
      <c r="J425" s="379">
        <f t="shared" si="22"/>
        <v>16.55</v>
      </c>
      <c r="K425" s="380" t="s">
        <v>394</v>
      </c>
      <c r="L425" s="381" t="s">
        <v>307</v>
      </c>
      <c r="M425" s="381" t="s">
        <v>259</v>
      </c>
      <c r="N425" s="381" t="s">
        <v>504</v>
      </c>
      <c r="O425" s="381"/>
      <c r="P425" s="381" t="s">
        <v>61</v>
      </c>
      <c r="Q425" s="381" t="s">
        <v>240</v>
      </c>
      <c r="R425" s="380" t="s">
        <v>302</v>
      </c>
      <c r="S425" s="368"/>
      <c r="T425" s="368" t="s">
        <v>61</v>
      </c>
      <c r="U425" s="368" t="s">
        <v>240</v>
      </c>
      <c r="V425" s="377" t="s">
        <v>302</v>
      </c>
    </row>
    <row r="426" spans="1:22" outlineLevel="1">
      <c r="A426" s="377" t="s">
        <v>212</v>
      </c>
      <c r="B426" s="368" t="s">
        <v>804</v>
      </c>
      <c r="C426" s="378">
        <v>43644</v>
      </c>
      <c r="D426" s="368" t="s">
        <v>857</v>
      </c>
      <c r="E426" s="369" t="s">
        <v>507</v>
      </c>
      <c r="F426" s="370">
        <v>76250</v>
      </c>
      <c r="G426" s="371">
        <v>0.87</v>
      </c>
      <c r="H426" s="368">
        <v>1.1000000000000001</v>
      </c>
      <c r="I426" s="368" t="s">
        <v>10</v>
      </c>
      <c r="J426" s="379">
        <f t="shared" si="22"/>
        <v>1.1000000000000001</v>
      </c>
      <c r="K426" s="380" t="s">
        <v>394</v>
      </c>
      <c r="L426" s="381" t="s">
        <v>307</v>
      </c>
      <c r="M426" s="381" t="s">
        <v>259</v>
      </c>
      <c r="N426" s="381" t="s">
        <v>504</v>
      </c>
      <c r="O426" s="381"/>
      <c r="P426" s="381" t="s">
        <v>61</v>
      </c>
      <c r="Q426" s="381" t="s">
        <v>240</v>
      </c>
      <c r="R426" s="380" t="s">
        <v>302</v>
      </c>
      <c r="S426" s="368"/>
      <c r="T426" s="368" t="s">
        <v>61</v>
      </c>
      <c r="U426" s="368" t="s">
        <v>240</v>
      </c>
      <c r="V426" s="377" t="s">
        <v>302</v>
      </c>
    </row>
    <row r="427" spans="1:22">
      <c r="A427" s="383" t="s">
        <v>301</v>
      </c>
      <c r="B427" s="383"/>
      <c r="C427" s="383"/>
      <c r="D427" s="383"/>
      <c r="E427" s="384"/>
      <c r="F427" s="385"/>
      <c r="G427" s="386">
        <f>SUM(G415:G426)</f>
        <v>1910.44</v>
      </c>
      <c r="H427" s="387">
        <f>SUM(H415:H426)</f>
        <v>2463.4499999999998</v>
      </c>
      <c r="I427" s="383"/>
      <c r="J427" s="387">
        <f>SUM(J415:J426)</f>
        <v>2463.4499999999998</v>
      </c>
      <c r="K427" s="383"/>
      <c r="L427" s="383"/>
      <c r="M427" s="383"/>
      <c r="N427" s="383"/>
      <c r="O427" s="383"/>
      <c r="P427" s="383"/>
      <c r="Q427" s="383"/>
      <c r="R427" s="383"/>
      <c r="S427" s="368"/>
      <c r="T427" s="368"/>
      <c r="U427" s="368"/>
      <c r="V427" s="368"/>
    </row>
    <row r="428" spans="1:22" outlineLevel="1">
      <c r="A428" s="377" t="s">
        <v>213</v>
      </c>
      <c r="B428" s="368" t="s">
        <v>803</v>
      </c>
      <c r="C428" s="378">
        <v>43559</v>
      </c>
      <c r="D428" s="368" t="s">
        <v>977</v>
      </c>
      <c r="E428" s="369" t="s">
        <v>1113</v>
      </c>
      <c r="F428" s="370">
        <v>75694</v>
      </c>
      <c r="G428" s="371">
        <v>3.45</v>
      </c>
      <c r="H428" s="368">
        <v>4.5</v>
      </c>
      <c r="I428" s="368" t="s">
        <v>10</v>
      </c>
      <c r="J428" s="379">
        <f t="shared" ref="J428:J456" si="23">H428</f>
        <v>4.5</v>
      </c>
      <c r="K428" s="380" t="s">
        <v>510</v>
      </c>
      <c r="L428" s="381" t="s">
        <v>307</v>
      </c>
      <c r="M428" s="381" t="s">
        <v>259</v>
      </c>
      <c r="N428" s="381" t="s">
        <v>424</v>
      </c>
      <c r="O428" s="381"/>
      <c r="P428" s="381" t="s">
        <v>61</v>
      </c>
      <c r="Q428" s="381" t="s">
        <v>240</v>
      </c>
      <c r="R428" s="380" t="s">
        <v>302</v>
      </c>
      <c r="S428" s="368"/>
      <c r="T428" s="368" t="s">
        <v>61</v>
      </c>
      <c r="U428" s="368" t="s">
        <v>240</v>
      </c>
      <c r="V428" s="377" t="s">
        <v>302</v>
      </c>
    </row>
    <row r="429" spans="1:22" outlineLevel="1">
      <c r="A429" s="377" t="s">
        <v>213</v>
      </c>
      <c r="B429" s="368" t="s">
        <v>803</v>
      </c>
      <c r="C429" s="378">
        <v>43560</v>
      </c>
      <c r="D429" s="368" t="s">
        <v>976</v>
      </c>
      <c r="E429" s="369" t="s">
        <v>1114</v>
      </c>
      <c r="F429" s="370">
        <v>75694</v>
      </c>
      <c r="G429" s="371">
        <v>-1.53</v>
      </c>
      <c r="H429" s="368">
        <v>-2</v>
      </c>
      <c r="I429" s="368" t="s">
        <v>10</v>
      </c>
      <c r="J429" s="379">
        <f t="shared" si="23"/>
        <v>-2</v>
      </c>
      <c r="K429" s="380" t="s">
        <v>510</v>
      </c>
      <c r="L429" s="381" t="s">
        <v>307</v>
      </c>
      <c r="M429" s="381" t="s">
        <v>259</v>
      </c>
      <c r="N429" s="381" t="s">
        <v>424</v>
      </c>
      <c r="O429" s="381"/>
      <c r="P429" s="381" t="s">
        <v>61</v>
      </c>
      <c r="Q429" s="381" t="s">
        <v>240</v>
      </c>
      <c r="R429" s="380" t="s">
        <v>302</v>
      </c>
      <c r="S429" s="368"/>
      <c r="T429" s="368" t="s">
        <v>61</v>
      </c>
      <c r="U429" s="368" t="s">
        <v>240</v>
      </c>
      <c r="V429" s="377" t="s">
        <v>302</v>
      </c>
    </row>
    <row r="430" spans="1:22" outlineLevel="1">
      <c r="A430" s="377" t="s">
        <v>213</v>
      </c>
      <c r="B430" s="368" t="s">
        <v>803</v>
      </c>
      <c r="C430" s="378">
        <v>43579</v>
      </c>
      <c r="D430" s="368" t="s">
        <v>1115</v>
      </c>
      <c r="E430" s="369" t="s">
        <v>1116</v>
      </c>
      <c r="F430" s="370">
        <v>75701</v>
      </c>
      <c r="G430" s="371">
        <v>3.89</v>
      </c>
      <c r="H430" s="368">
        <v>5.08</v>
      </c>
      <c r="I430" s="368" t="s">
        <v>10</v>
      </c>
      <c r="J430" s="379">
        <f t="shared" si="23"/>
        <v>5.08</v>
      </c>
      <c r="K430" s="380" t="s">
        <v>510</v>
      </c>
      <c r="L430" s="381" t="s">
        <v>445</v>
      </c>
      <c r="M430" s="381" t="s">
        <v>259</v>
      </c>
      <c r="N430" s="381" t="s">
        <v>504</v>
      </c>
      <c r="O430" s="381"/>
      <c r="P430" s="381" t="s">
        <v>61</v>
      </c>
      <c r="Q430" s="381" t="s">
        <v>240</v>
      </c>
      <c r="R430" s="380" t="s">
        <v>302</v>
      </c>
      <c r="S430" s="368"/>
      <c r="T430" s="368" t="s">
        <v>61</v>
      </c>
      <c r="U430" s="368" t="s">
        <v>240</v>
      </c>
      <c r="V430" s="377" t="s">
        <v>302</v>
      </c>
    </row>
    <row r="431" spans="1:22" outlineLevel="1">
      <c r="A431" s="377" t="s">
        <v>213</v>
      </c>
      <c r="B431" s="368" t="s">
        <v>803</v>
      </c>
      <c r="C431" s="378">
        <v>43579</v>
      </c>
      <c r="D431" s="368" t="s">
        <v>1115</v>
      </c>
      <c r="E431" s="369" t="s">
        <v>1117</v>
      </c>
      <c r="F431" s="370">
        <v>75701</v>
      </c>
      <c r="G431" s="371">
        <v>30.62</v>
      </c>
      <c r="H431" s="368">
        <v>39.94</v>
      </c>
      <c r="I431" s="368" t="s">
        <v>10</v>
      </c>
      <c r="J431" s="379">
        <f t="shared" si="23"/>
        <v>39.94</v>
      </c>
      <c r="K431" s="380" t="s">
        <v>510</v>
      </c>
      <c r="L431" s="381" t="s">
        <v>445</v>
      </c>
      <c r="M431" s="381" t="s">
        <v>259</v>
      </c>
      <c r="N431" s="381" t="s">
        <v>504</v>
      </c>
      <c r="O431" s="381"/>
      <c r="P431" s="381" t="s">
        <v>61</v>
      </c>
      <c r="Q431" s="381" t="s">
        <v>240</v>
      </c>
      <c r="R431" s="380" t="s">
        <v>302</v>
      </c>
      <c r="S431" s="368"/>
      <c r="T431" s="368" t="s">
        <v>61</v>
      </c>
      <c r="U431" s="368" t="s">
        <v>240</v>
      </c>
      <c r="V431" s="377" t="s">
        <v>302</v>
      </c>
    </row>
    <row r="432" spans="1:22" outlineLevel="1">
      <c r="A432" s="377" t="s">
        <v>213</v>
      </c>
      <c r="B432" s="368" t="s">
        <v>904</v>
      </c>
      <c r="C432" s="378">
        <v>43601</v>
      </c>
      <c r="D432" s="368" t="s">
        <v>1118</v>
      </c>
      <c r="E432" s="369" t="s">
        <v>1119</v>
      </c>
      <c r="F432" s="370">
        <v>75987</v>
      </c>
      <c r="G432" s="371">
        <v>310.89999999999998</v>
      </c>
      <c r="H432" s="368">
        <v>405.08</v>
      </c>
      <c r="I432" s="368" t="s">
        <v>10</v>
      </c>
      <c r="J432" s="379">
        <f t="shared" si="23"/>
        <v>405.08</v>
      </c>
      <c r="K432" s="380" t="s">
        <v>510</v>
      </c>
      <c r="L432" s="381" t="s">
        <v>445</v>
      </c>
      <c r="M432" s="381" t="s">
        <v>259</v>
      </c>
      <c r="N432" s="381" t="s">
        <v>947</v>
      </c>
      <c r="O432" s="381"/>
      <c r="P432" s="381" t="s">
        <v>61</v>
      </c>
      <c r="Q432" s="381" t="s">
        <v>240</v>
      </c>
      <c r="R432" s="380" t="s">
        <v>302</v>
      </c>
      <c r="S432" s="368"/>
      <c r="T432" s="368" t="s">
        <v>61</v>
      </c>
      <c r="U432" s="368" t="s">
        <v>240</v>
      </c>
      <c r="V432" s="377" t="s">
        <v>302</v>
      </c>
    </row>
    <row r="433" spans="1:22" outlineLevel="1">
      <c r="A433" s="377" t="s">
        <v>213</v>
      </c>
      <c r="B433" s="368" t="s">
        <v>904</v>
      </c>
      <c r="C433" s="378">
        <v>43605</v>
      </c>
      <c r="D433" s="368" t="s">
        <v>1120</v>
      </c>
      <c r="E433" s="369" t="s">
        <v>1121</v>
      </c>
      <c r="F433" s="370">
        <v>75988</v>
      </c>
      <c r="G433" s="371">
        <v>7.51</v>
      </c>
      <c r="H433" s="368">
        <v>9.7799999999999994</v>
      </c>
      <c r="I433" s="368" t="s">
        <v>10</v>
      </c>
      <c r="J433" s="379">
        <f t="shared" si="23"/>
        <v>9.7799999999999994</v>
      </c>
      <c r="K433" s="380" t="s">
        <v>510</v>
      </c>
      <c r="L433" s="381" t="s">
        <v>307</v>
      </c>
      <c r="M433" s="381" t="s">
        <v>259</v>
      </c>
      <c r="N433" s="381" t="s">
        <v>424</v>
      </c>
      <c r="O433" s="381"/>
      <c r="P433" s="381" t="s">
        <v>61</v>
      </c>
      <c r="Q433" s="381" t="s">
        <v>240</v>
      </c>
      <c r="R433" s="380" t="s">
        <v>302</v>
      </c>
      <c r="S433" s="368"/>
      <c r="T433" s="368" t="s">
        <v>61</v>
      </c>
      <c r="U433" s="368" t="s">
        <v>240</v>
      </c>
      <c r="V433" s="377" t="s">
        <v>302</v>
      </c>
    </row>
    <row r="434" spans="1:22" outlineLevel="1">
      <c r="A434" s="377" t="s">
        <v>213</v>
      </c>
      <c r="B434" s="368" t="s">
        <v>904</v>
      </c>
      <c r="C434" s="378">
        <v>43605</v>
      </c>
      <c r="D434" s="368" t="s">
        <v>1120</v>
      </c>
      <c r="E434" s="369" t="s">
        <v>1122</v>
      </c>
      <c r="F434" s="370">
        <v>75988</v>
      </c>
      <c r="G434" s="371">
        <v>120.55</v>
      </c>
      <c r="H434" s="368">
        <v>157.07</v>
      </c>
      <c r="I434" s="368" t="s">
        <v>10</v>
      </c>
      <c r="J434" s="379">
        <f t="shared" si="23"/>
        <v>157.07</v>
      </c>
      <c r="K434" s="380" t="s">
        <v>510</v>
      </c>
      <c r="L434" s="381" t="s">
        <v>307</v>
      </c>
      <c r="M434" s="381" t="s">
        <v>259</v>
      </c>
      <c r="N434" s="381" t="s">
        <v>429</v>
      </c>
      <c r="O434" s="381"/>
      <c r="P434" s="381" t="s">
        <v>61</v>
      </c>
      <c r="Q434" s="381" t="s">
        <v>240</v>
      </c>
      <c r="R434" s="380" t="s">
        <v>302</v>
      </c>
      <c r="S434" s="368"/>
      <c r="T434" s="368" t="s">
        <v>61</v>
      </c>
      <c r="U434" s="368" t="s">
        <v>240</v>
      </c>
      <c r="V434" s="377" t="s">
        <v>302</v>
      </c>
    </row>
    <row r="435" spans="1:22" outlineLevel="1">
      <c r="A435" s="377" t="s">
        <v>213</v>
      </c>
      <c r="B435" s="368" t="s">
        <v>904</v>
      </c>
      <c r="C435" s="378">
        <v>43605</v>
      </c>
      <c r="D435" s="368" t="s">
        <v>1120</v>
      </c>
      <c r="E435" s="369" t="s">
        <v>1123</v>
      </c>
      <c r="F435" s="370">
        <v>75988</v>
      </c>
      <c r="G435" s="371">
        <v>21.68</v>
      </c>
      <c r="H435" s="368">
        <v>28.25</v>
      </c>
      <c r="I435" s="368" t="s">
        <v>10</v>
      </c>
      <c r="J435" s="379">
        <f t="shared" si="23"/>
        <v>28.25</v>
      </c>
      <c r="K435" s="380" t="s">
        <v>510</v>
      </c>
      <c r="L435" s="381" t="s">
        <v>307</v>
      </c>
      <c r="M435" s="381" t="s">
        <v>259</v>
      </c>
      <c r="N435" s="381" t="s">
        <v>434</v>
      </c>
      <c r="O435" s="381"/>
      <c r="P435" s="381" t="s">
        <v>61</v>
      </c>
      <c r="Q435" s="381" t="s">
        <v>240</v>
      </c>
      <c r="R435" s="380" t="s">
        <v>302</v>
      </c>
      <c r="S435" s="368"/>
      <c r="T435" s="368" t="s">
        <v>61</v>
      </c>
      <c r="U435" s="368" t="s">
        <v>240</v>
      </c>
      <c r="V435" s="377" t="s">
        <v>302</v>
      </c>
    </row>
    <row r="436" spans="1:22" outlineLevel="1">
      <c r="A436" s="377" t="s">
        <v>213</v>
      </c>
      <c r="B436" s="368" t="s">
        <v>904</v>
      </c>
      <c r="C436" s="378">
        <v>43605</v>
      </c>
      <c r="D436" s="368" t="s">
        <v>1120</v>
      </c>
      <c r="E436" s="369" t="s">
        <v>1124</v>
      </c>
      <c r="F436" s="370">
        <v>75988</v>
      </c>
      <c r="G436" s="371">
        <v>33.43</v>
      </c>
      <c r="H436" s="368">
        <v>43.56</v>
      </c>
      <c r="I436" s="368" t="s">
        <v>10</v>
      </c>
      <c r="J436" s="379">
        <f t="shared" si="23"/>
        <v>43.56</v>
      </c>
      <c r="K436" s="380" t="s">
        <v>510</v>
      </c>
      <c r="L436" s="381" t="s">
        <v>307</v>
      </c>
      <c r="M436" s="381" t="s">
        <v>259</v>
      </c>
      <c r="N436" s="381" t="s">
        <v>461</v>
      </c>
      <c r="O436" s="381"/>
      <c r="P436" s="381" t="s">
        <v>61</v>
      </c>
      <c r="Q436" s="381" t="s">
        <v>240</v>
      </c>
      <c r="R436" s="380" t="s">
        <v>302</v>
      </c>
      <c r="S436" s="368"/>
      <c r="T436" s="368" t="s">
        <v>61</v>
      </c>
      <c r="U436" s="368" t="s">
        <v>240</v>
      </c>
      <c r="V436" s="377" t="s">
        <v>302</v>
      </c>
    </row>
    <row r="437" spans="1:22" outlineLevel="1">
      <c r="A437" s="377" t="s">
        <v>213</v>
      </c>
      <c r="B437" s="368" t="s">
        <v>904</v>
      </c>
      <c r="C437" s="378">
        <v>43605</v>
      </c>
      <c r="D437" s="368" t="s">
        <v>1120</v>
      </c>
      <c r="E437" s="369" t="s">
        <v>1125</v>
      </c>
      <c r="F437" s="370">
        <v>75988</v>
      </c>
      <c r="G437" s="371">
        <v>29.19</v>
      </c>
      <c r="H437" s="368">
        <v>38.03</v>
      </c>
      <c r="I437" s="368" t="s">
        <v>10</v>
      </c>
      <c r="J437" s="379">
        <f t="shared" si="23"/>
        <v>38.03</v>
      </c>
      <c r="K437" s="380" t="s">
        <v>510</v>
      </c>
      <c r="L437" s="381" t="s">
        <v>307</v>
      </c>
      <c r="M437" s="381" t="s">
        <v>259</v>
      </c>
      <c r="N437" s="381" t="s">
        <v>466</v>
      </c>
      <c r="O437" s="381"/>
      <c r="P437" s="381" t="s">
        <v>61</v>
      </c>
      <c r="Q437" s="381" t="s">
        <v>240</v>
      </c>
      <c r="R437" s="380" t="s">
        <v>302</v>
      </c>
      <c r="S437" s="368"/>
      <c r="T437" s="368" t="s">
        <v>61</v>
      </c>
      <c r="U437" s="368" t="s">
        <v>240</v>
      </c>
      <c r="V437" s="377" t="s">
        <v>302</v>
      </c>
    </row>
    <row r="438" spans="1:22" outlineLevel="1">
      <c r="A438" s="377" t="s">
        <v>213</v>
      </c>
      <c r="B438" s="368" t="s">
        <v>904</v>
      </c>
      <c r="C438" s="378">
        <v>43605</v>
      </c>
      <c r="D438" s="368" t="s">
        <v>1120</v>
      </c>
      <c r="E438" s="369" t="s">
        <v>1126</v>
      </c>
      <c r="F438" s="370">
        <v>75988</v>
      </c>
      <c r="G438" s="371">
        <v>40.32</v>
      </c>
      <c r="H438" s="368">
        <v>52.54</v>
      </c>
      <c r="I438" s="368" t="s">
        <v>10</v>
      </c>
      <c r="J438" s="379">
        <f t="shared" si="23"/>
        <v>52.54</v>
      </c>
      <c r="K438" s="380" t="s">
        <v>510</v>
      </c>
      <c r="L438" s="381" t="s">
        <v>307</v>
      </c>
      <c r="M438" s="381" t="s">
        <v>259</v>
      </c>
      <c r="N438" s="381" t="s">
        <v>451</v>
      </c>
      <c r="O438" s="381"/>
      <c r="P438" s="381" t="s">
        <v>61</v>
      </c>
      <c r="Q438" s="381" t="s">
        <v>240</v>
      </c>
      <c r="R438" s="380" t="s">
        <v>302</v>
      </c>
      <c r="S438" s="368"/>
      <c r="T438" s="368" t="s">
        <v>61</v>
      </c>
      <c r="U438" s="368" t="s">
        <v>240</v>
      </c>
      <c r="V438" s="377" t="s">
        <v>302</v>
      </c>
    </row>
    <row r="439" spans="1:22" outlineLevel="1">
      <c r="A439" s="377" t="s">
        <v>213</v>
      </c>
      <c r="B439" s="368" t="s">
        <v>904</v>
      </c>
      <c r="C439" s="378">
        <v>43605</v>
      </c>
      <c r="D439" s="368" t="s">
        <v>1127</v>
      </c>
      <c r="E439" s="369" t="s">
        <v>1121</v>
      </c>
      <c r="F439" s="370">
        <v>75988</v>
      </c>
      <c r="G439" s="371">
        <v>21.77</v>
      </c>
      <c r="H439" s="368">
        <v>28.37</v>
      </c>
      <c r="I439" s="368" t="s">
        <v>10</v>
      </c>
      <c r="J439" s="379">
        <f t="shared" si="23"/>
        <v>28.37</v>
      </c>
      <c r="K439" s="380" t="s">
        <v>510</v>
      </c>
      <c r="L439" s="381" t="s">
        <v>307</v>
      </c>
      <c r="M439" s="381" t="s">
        <v>259</v>
      </c>
      <c r="N439" s="381" t="s">
        <v>424</v>
      </c>
      <c r="O439" s="381"/>
      <c r="P439" s="381" t="s">
        <v>61</v>
      </c>
      <c r="Q439" s="381" t="s">
        <v>240</v>
      </c>
      <c r="R439" s="380" t="s">
        <v>302</v>
      </c>
      <c r="S439" s="368"/>
      <c r="T439" s="368" t="s">
        <v>61</v>
      </c>
      <c r="U439" s="368" t="s">
        <v>240</v>
      </c>
      <c r="V439" s="377" t="s">
        <v>302</v>
      </c>
    </row>
    <row r="440" spans="1:22" outlineLevel="1">
      <c r="A440" s="377" t="s">
        <v>213</v>
      </c>
      <c r="B440" s="368" t="s">
        <v>904</v>
      </c>
      <c r="C440" s="378">
        <v>43605</v>
      </c>
      <c r="D440" s="368" t="s">
        <v>1127</v>
      </c>
      <c r="E440" s="369" t="s">
        <v>1128</v>
      </c>
      <c r="F440" s="370">
        <v>75988</v>
      </c>
      <c r="G440" s="371">
        <v>3.78</v>
      </c>
      <c r="H440" s="368">
        <v>4.93</v>
      </c>
      <c r="I440" s="368" t="s">
        <v>10</v>
      </c>
      <c r="J440" s="379">
        <f t="shared" si="23"/>
        <v>4.93</v>
      </c>
      <c r="K440" s="380" t="s">
        <v>510</v>
      </c>
      <c r="L440" s="381" t="s">
        <v>307</v>
      </c>
      <c r="M440" s="381" t="s">
        <v>259</v>
      </c>
      <c r="N440" s="381" t="s">
        <v>434</v>
      </c>
      <c r="O440" s="381"/>
      <c r="P440" s="381" t="s">
        <v>61</v>
      </c>
      <c r="Q440" s="381" t="s">
        <v>240</v>
      </c>
      <c r="R440" s="380" t="s">
        <v>302</v>
      </c>
      <c r="S440" s="368"/>
      <c r="T440" s="368" t="s">
        <v>61</v>
      </c>
      <c r="U440" s="368" t="s">
        <v>240</v>
      </c>
      <c r="V440" s="377" t="s">
        <v>302</v>
      </c>
    </row>
    <row r="441" spans="1:22" outlineLevel="1">
      <c r="A441" s="377" t="s">
        <v>213</v>
      </c>
      <c r="B441" s="368" t="s">
        <v>904</v>
      </c>
      <c r="C441" s="378">
        <v>43605</v>
      </c>
      <c r="D441" s="368" t="s">
        <v>1127</v>
      </c>
      <c r="E441" s="369" t="s">
        <v>1129</v>
      </c>
      <c r="F441" s="370">
        <v>75988</v>
      </c>
      <c r="G441" s="371">
        <v>98.78</v>
      </c>
      <c r="H441" s="368">
        <v>128.69999999999999</v>
      </c>
      <c r="I441" s="368" t="s">
        <v>10</v>
      </c>
      <c r="J441" s="379">
        <f t="shared" si="23"/>
        <v>128.69999999999999</v>
      </c>
      <c r="K441" s="380" t="s">
        <v>510</v>
      </c>
      <c r="L441" s="381" t="s">
        <v>307</v>
      </c>
      <c r="M441" s="381" t="s">
        <v>259</v>
      </c>
      <c r="N441" s="381" t="s">
        <v>466</v>
      </c>
      <c r="O441" s="381"/>
      <c r="P441" s="381" t="s">
        <v>61</v>
      </c>
      <c r="Q441" s="381" t="s">
        <v>240</v>
      </c>
      <c r="R441" s="380" t="s">
        <v>302</v>
      </c>
      <c r="S441" s="368"/>
      <c r="T441" s="368" t="s">
        <v>61</v>
      </c>
      <c r="U441" s="368" t="s">
        <v>240</v>
      </c>
      <c r="V441" s="377" t="s">
        <v>302</v>
      </c>
    </row>
    <row r="442" spans="1:22" outlineLevel="1">
      <c r="A442" s="377" t="s">
        <v>213</v>
      </c>
      <c r="B442" s="368" t="s">
        <v>904</v>
      </c>
      <c r="C442" s="378">
        <v>43605</v>
      </c>
      <c r="D442" s="368" t="s">
        <v>1127</v>
      </c>
      <c r="E442" s="369" t="s">
        <v>1130</v>
      </c>
      <c r="F442" s="370">
        <v>75988</v>
      </c>
      <c r="G442" s="371">
        <v>34.96</v>
      </c>
      <c r="H442" s="368">
        <v>45.55</v>
      </c>
      <c r="I442" s="368" t="s">
        <v>10</v>
      </c>
      <c r="J442" s="379">
        <f t="shared" si="23"/>
        <v>45.55</v>
      </c>
      <c r="K442" s="380" t="s">
        <v>510</v>
      </c>
      <c r="L442" s="381" t="s">
        <v>307</v>
      </c>
      <c r="M442" s="381" t="s">
        <v>259</v>
      </c>
      <c r="N442" s="381" t="s">
        <v>449</v>
      </c>
      <c r="O442" s="381"/>
      <c r="P442" s="381" t="s">
        <v>61</v>
      </c>
      <c r="Q442" s="381" t="s">
        <v>240</v>
      </c>
      <c r="R442" s="380" t="s">
        <v>302</v>
      </c>
      <c r="S442" s="368"/>
      <c r="T442" s="368" t="s">
        <v>61</v>
      </c>
      <c r="U442" s="368" t="s">
        <v>240</v>
      </c>
      <c r="V442" s="377" t="s">
        <v>302</v>
      </c>
    </row>
    <row r="443" spans="1:22" outlineLevel="1">
      <c r="A443" s="377" t="s">
        <v>213</v>
      </c>
      <c r="B443" s="368" t="s">
        <v>904</v>
      </c>
      <c r="C443" s="378">
        <v>43605</v>
      </c>
      <c r="D443" s="368" t="s">
        <v>1127</v>
      </c>
      <c r="E443" s="369" t="s">
        <v>1131</v>
      </c>
      <c r="F443" s="370">
        <v>75988</v>
      </c>
      <c r="G443" s="371">
        <v>103.69</v>
      </c>
      <c r="H443" s="368">
        <v>135.1</v>
      </c>
      <c r="I443" s="368" t="s">
        <v>10</v>
      </c>
      <c r="J443" s="379">
        <f t="shared" si="23"/>
        <v>135.1</v>
      </c>
      <c r="K443" s="380" t="s">
        <v>510</v>
      </c>
      <c r="L443" s="381" t="s">
        <v>307</v>
      </c>
      <c r="M443" s="381" t="s">
        <v>259</v>
      </c>
      <c r="N443" s="381" t="s">
        <v>388</v>
      </c>
      <c r="O443" s="381"/>
      <c r="P443" s="381" t="s">
        <v>61</v>
      </c>
      <c r="Q443" s="381" t="s">
        <v>240</v>
      </c>
      <c r="R443" s="380" t="s">
        <v>302</v>
      </c>
      <c r="S443" s="368"/>
      <c r="T443" s="368" t="s">
        <v>61</v>
      </c>
      <c r="U443" s="368" t="s">
        <v>240</v>
      </c>
      <c r="V443" s="377" t="s">
        <v>302</v>
      </c>
    </row>
    <row r="444" spans="1:22" outlineLevel="1">
      <c r="A444" s="377" t="s">
        <v>213</v>
      </c>
      <c r="B444" s="368" t="s">
        <v>804</v>
      </c>
      <c r="C444" s="378">
        <v>43622</v>
      </c>
      <c r="D444" s="368" t="s">
        <v>1107</v>
      </c>
      <c r="E444" s="369" t="s">
        <v>1132</v>
      </c>
      <c r="F444" s="370">
        <v>76250</v>
      </c>
      <c r="G444" s="371">
        <v>18.98</v>
      </c>
      <c r="H444" s="368">
        <v>23.96</v>
      </c>
      <c r="I444" s="368" t="s">
        <v>10</v>
      </c>
      <c r="J444" s="379">
        <f t="shared" si="23"/>
        <v>23.96</v>
      </c>
      <c r="K444" s="380" t="s">
        <v>510</v>
      </c>
      <c r="L444" s="381" t="s">
        <v>307</v>
      </c>
      <c r="M444" s="381" t="s">
        <v>259</v>
      </c>
      <c r="N444" s="381" t="s">
        <v>424</v>
      </c>
      <c r="O444" s="381"/>
      <c r="P444" s="381" t="s">
        <v>61</v>
      </c>
      <c r="Q444" s="381" t="s">
        <v>240</v>
      </c>
      <c r="R444" s="380" t="s">
        <v>302</v>
      </c>
      <c r="S444" s="368"/>
      <c r="T444" s="368" t="s">
        <v>61</v>
      </c>
      <c r="U444" s="368" t="s">
        <v>240</v>
      </c>
      <c r="V444" s="377" t="s">
        <v>302</v>
      </c>
    </row>
    <row r="445" spans="1:22" outlineLevel="1">
      <c r="A445" s="377" t="s">
        <v>213</v>
      </c>
      <c r="B445" s="368" t="s">
        <v>804</v>
      </c>
      <c r="C445" s="378">
        <v>43622</v>
      </c>
      <c r="D445" s="368" t="s">
        <v>1107</v>
      </c>
      <c r="E445" s="369" t="s">
        <v>1133</v>
      </c>
      <c r="F445" s="370">
        <v>76250</v>
      </c>
      <c r="G445" s="371">
        <v>9.33</v>
      </c>
      <c r="H445" s="368">
        <v>11.78</v>
      </c>
      <c r="I445" s="368" t="s">
        <v>10</v>
      </c>
      <c r="J445" s="379">
        <f t="shared" si="23"/>
        <v>11.78</v>
      </c>
      <c r="K445" s="380" t="s">
        <v>510</v>
      </c>
      <c r="L445" s="381" t="s">
        <v>307</v>
      </c>
      <c r="M445" s="381" t="s">
        <v>259</v>
      </c>
      <c r="N445" s="381" t="s">
        <v>504</v>
      </c>
      <c r="O445" s="381"/>
      <c r="P445" s="381" t="s">
        <v>61</v>
      </c>
      <c r="Q445" s="381" t="s">
        <v>240</v>
      </c>
      <c r="R445" s="380" t="s">
        <v>302</v>
      </c>
      <c r="S445" s="368"/>
      <c r="T445" s="368" t="s">
        <v>61</v>
      </c>
      <c r="U445" s="368" t="s">
        <v>240</v>
      </c>
      <c r="V445" s="377" t="s">
        <v>302</v>
      </c>
    </row>
    <row r="446" spans="1:22" outlineLevel="1">
      <c r="A446" s="377" t="s">
        <v>213</v>
      </c>
      <c r="B446" s="368" t="s">
        <v>804</v>
      </c>
      <c r="C446" s="378">
        <v>43622</v>
      </c>
      <c r="D446" s="368" t="s">
        <v>1107</v>
      </c>
      <c r="E446" s="369" t="s">
        <v>1134</v>
      </c>
      <c r="F446" s="370">
        <v>76250</v>
      </c>
      <c r="G446" s="371">
        <v>71.75</v>
      </c>
      <c r="H446" s="368">
        <v>90.57</v>
      </c>
      <c r="I446" s="368" t="s">
        <v>10</v>
      </c>
      <c r="J446" s="379">
        <f t="shared" si="23"/>
        <v>90.57</v>
      </c>
      <c r="K446" s="380" t="s">
        <v>510</v>
      </c>
      <c r="L446" s="381" t="s">
        <v>307</v>
      </c>
      <c r="M446" s="381" t="s">
        <v>259</v>
      </c>
      <c r="N446" s="381" t="s">
        <v>429</v>
      </c>
      <c r="O446" s="381"/>
      <c r="P446" s="381" t="s">
        <v>61</v>
      </c>
      <c r="Q446" s="381" t="s">
        <v>240</v>
      </c>
      <c r="R446" s="380" t="s">
        <v>302</v>
      </c>
      <c r="S446" s="368"/>
      <c r="T446" s="368" t="s">
        <v>61</v>
      </c>
      <c r="U446" s="368" t="s">
        <v>240</v>
      </c>
      <c r="V446" s="377" t="s">
        <v>302</v>
      </c>
    </row>
    <row r="447" spans="1:22" outlineLevel="1">
      <c r="A447" s="377" t="s">
        <v>213</v>
      </c>
      <c r="B447" s="368" t="s">
        <v>804</v>
      </c>
      <c r="C447" s="378">
        <v>43622</v>
      </c>
      <c r="D447" s="368" t="s">
        <v>1107</v>
      </c>
      <c r="E447" s="369" t="s">
        <v>1135</v>
      </c>
      <c r="F447" s="370">
        <v>76250</v>
      </c>
      <c r="G447" s="371">
        <v>61.3</v>
      </c>
      <c r="H447" s="368">
        <v>77.38</v>
      </c>
      <c r="I447" s="368" t="s">
        <v>10</v>
      </c>
      <c r="J447" s="379">
        <f t="shared" si="23"/>
        <v>77.38</v>
      </c>
      <c r="K447" s="380" t="s">
        <v>510</v>
      </c>
      <c r="L447" s="381" t="s">
        <v>307</v>
      </c>
      <c r="M447" s="381" t="s">
        <v>259</v>
      </c>
      <c r="N447" s="381" t="s">
        <v>434</v>
      </c>
      <c r="O447" s="381"/>
      <c r="P447" s="381" t="s">
        <v>61</v>
      </c>
      <c r="Q447" s="381" t="s">
        <v>240</v>
      </c>
      <c r="R447" s="380" t="s">
        <v>302</v>
      </c>
      <c r="S447" s="368"/>
      <c r="T447" s="368" t="s">
        <v>61</v>
      </c>
      <c r="U447" s="368" t="s">
        <v>240</v>
      </c>
      <c r="V447" s="377" t="s">
        <v>302</v>
      </c>
    </row>
    <row r="448" spans="1:22" outlineLevel="1">
      <c r="A448" s="377" t="s">
        <v>213</v>
      </c>
      <c r="B448" s="368" t="s">
        <v>804</v>
      </c>
      <c r="C448" s="378">
        <v>43622</v>
      </c>
      <c r="D448" s="368" t="s">
        <v>1107</v>
      </c>
      <c r="E448" s="369" t="s">
        <v>1136</v>
      </c>
      <c r="F448" s="370">
        <v>76250</v>
      </c>
      <c r="G448" s="371">
        <v>16.28</v>
      </c>
      <c r="H448" s="368">
        <v>20.55</v>
      </c>
      <c r="I448" s="368" t="s">
        <v>10</v>
      </c>
      <c r="J448" s="379">
        <f t="shared" si="23"/>
        <v>20.55</v>
      </c>
      <c r="K448" s="380" t="s">
        <v>510</v>
      </c>
      <c r="L448" s="381" t="s">
        <v>307</v>
      </c>
      <c r="M448" s="381" t="s">
        <v>259</v>
      </c>
      <c r="N448" s="381" t="s">
        <v>439</v>
      </c>
      <c r="O448" s="381"/>
      <c r="P448" s="381" t="s">
        <v>61</v>
      </c>
      <c r="Q448" s="381" t="s">
        <v>240</v>
      </c>
      <c r="R448" s="380" t="s">
        <v>302</v>
      </c>
      <c r="S448" s="368"/>
      <c r="T448" s="368" t="s">
        <v>61</v>
      </c>
      <c r="U448" s="368" t="s">
        <v>240</v>
      </c>
      <c r="V448" s="377" t="s">
        <v>302</v>
      </c>
    </row>
    <row r="449" spans="1:22" outlineLevel="1">
      <c r="A449" s="377" t="s">
        <v>213</v>
      </c>
      <c r="B449" s="368" t="s">
        <v>804</v>
      </c>
      <c r="C449" s="378">
        <v>43622</v>
      </c>
      <c r="D449" s="368" t="s">
        <v>1107</v>
      </c>
      <c r="E449" s="369" t="s">
        <v>1137</v>
      </c>
      <c r="F449" s="370">
        <v>76250</v>
      </c>
      <c r="G449" s="371">
        <v>62.39</v>
      </c>
      <c r="H449" s="368">
        <v>78.75</v>
      </c>
      <c r="I449" s="368" t="s">
        <v>10</v>
      </c>
      <c r="J449" s="379">
        <f t="shared" si="23"/>
        <v>78.75</v>
      </c>
      <c r="K449" s="380" t="s">
        <v>510</v>
      </c>
      <c r="L449" s="381" t="s">
        <v>307</v>
      </c>
      <c r="M449" s="381" t="s">
        <v>259</v>
      </c>
      <c r="N449" s="381" t="s">
        <v>461</v>
      </c>
      <c r="O449" s="381"/>
      <c r="P449" s="381" t="s">
        <v>61</v>
      </c>
      <c r="Q449" s="381" t="s">
        <v>240</v>
      </c>
      <c r="R449" s="380" t="s">
        <v>302</v>
      </c>
      <c r="S449" s="368"/>
      <c r="T449" s="368" t="s">
        <v>61</v>
      </c>
      <c r="U449" s="368" t="s">
        <v>240</v>
      </c>
      <c r="V449" s="377" t="s">
        <v>302</v>
      </c>
    </row>
    <row r="450" spans="1:22" outlineLevel="1">
      <c r="A450" s="377" t="s">
        <v>213</v>
      </c>
      <c r="B450" s="368" t="s">
        <v>804</v>
      </c>
      <c r="C450" s="378">
        <v>43622</v>
      </c>
      <c r="D450" s="368" t="s">
        <v>1107</v>
      </c>
      <c r="E450" s="369" t="s">
        <v>1138</v>
      </c>
      <c r="F450" s="370">
        <v>76250</v>
      </c>
      <c r="G450" s="371">
        <v>20.76</v>
      </c>
      <c r="H450" s="368">
        <v>26.2</v>
      </c>
      <c r="I450" s="368" t="s">
        <v>10</v>
      </c>
      <c r="J450" s="379">
        <f t="shared" si="23"/>
        <v>26.2</v>
      </c>
      <c r="K450" s="380" t="s">
        <v>510</v>
      </c>
      <c r="L450" s="381" t="s">
        <v>307</v>
      </c>
      <c r="M450" s="381" t="s">
        <v>259</v>
      </c>
      <c r="N450" s="381" t="s">
        <v>466</v>
      </c>
      <c r="O450" s="381"/>
      <c r="P450" s="381" t="s">
        <v>61</v>
      </c>
      <c r="Q450" s="381" t="s">
        <v>240</v>
      </c>
      <c r="R450" s="380" t="s">
        <v>302</v>
      </c>
      <c r="S450" s="368"/>
      <c r="T450" s="368" t="s">
        <v>61</v>
      </c>
      <c r="U450" s="368" t="s">
        <v>240</v>
      </c>
      <c r="V450" s="377" t="s">
        <v>302</v>
      </c>
    </row>
    <row r="451" spans="1:22" outlineLevel="1">
      <c r="A451" s="377" t="s">
        <v>213</v>
      </c>
      <c r="B451" s="368" t="s">
        <v>804</v>
      </c>
      <c r="C451" s="378">
        <v>43622</v>
      </c>
      <c r="D451" s="368" t="s">
        <v>1107</v>
      </c>
      <c r="E451" s="369" t="s">
        <v>1139</v>
      </c>
      <c r="F451" s="370">
        <v>76250</v>
      </c>
      <c r="G451" s="371">
        <v>31.89</v>
      </c>
      <c r="H451" s="368">
        <v>40.25</v>
      </c>
      <c r="I451" s="368" t="s">
        <v>10</v>
      </c>
      <c r="J451" s="379">
        <f t="shared" si="23"/>
        <v>40.25</v>
      </c>
      <c r="K451" s="380" t="s">
        <v>510</v>
      </c>
      <c r="L451" s="381" t="s">
        <v>307</v>
      </c>
      <c r="M451" s="381" t="s">
        <v>259</v>
      </c>
      <c r="N451" s="381" t="s">
        <v>451</v>
      </c>
      <c r="O451" s="381"/>
      <c r="P451" s="381" t="s">
        <v>61</v>
      </c>
      <c r="Q451" s="381" t="s">
        <v>240</v>
      </c>
      <c r="R451" s="380" t="s">
        <v>302</v>
      </c>
      <c r="S451" s="368"/>
      <c r="T451" s="368" t="s">
        <v>61</v>
      </c>
      <c r="U451" s="368" t="s">
        <v>240</v>
      </c>
      <c r="V451" s="377" t="s">
        <v>302</v>
      </c>
    </row>
    <row r="452" spans="1:22" outlineLevel="1">
      <c r="A452" s="377" t="s">
        <v>213</v>
      </c>
      <c r="B452" s="368" t="s">
        <v>804</v>
      </c>
      <c r="C452" s="378">
        <v>43622</v>
      </c>
      <c r="D452" s="368" t="s">
        <v>1107</v>
      </c>
      <c r="E452" s="369" t="s">
        <v>1140</v>
      </c>
      <c r="F452" s="370">
        <v>76250</v>
      </c>
      <c r="G452" s="371">
        <v>44.03</v>
      </c>
      <c r="H452" s="368">
        <v>55.58</v>
      </c>
      <c r="I452" s="368" t="s">
        <v>10</v>
      </c>
      <c r="J452" s="379">
        <f t="shared" si="23"/>
        <v>55.58</v>
      </c>
      <c r="K452" s="380" t="s">
        <v>510</v>
      </c>
      <c r="L452" s="381" t="s">
        <v>307</v>
      </c>
      <c r="M452" s="381" t="s">
        <v>259</v>
      </c>
      <c r="N452" s="381" t="s">
        <v>449</v>
      </c>
      <c r="O452" s="381"/>
      <c r="P452" s="381" t="s">
        <v>61</v>
      </c>
      <c r="Q452" s="381" t="s">
        <v>240</v>
      </c>
      <c r="R452" s="380" t="s">
        <v>302</v>
      </c>
      <c r="S452" s="368"/>
      <c r="T452" s="368" t="s">
        <v>61</v>
      </c>
      <c r="U452" s="368" t="s">
        <v>240</v>
      </c>
      <c r="V452" s="377" t="s">
        <v>302</v>
      </c>
    </row>
    <row r="453" spans="1:22" outlineLevel="1">
      <c r="A453" s="377" t="s">
        <v>213</v>
      </c>
      <c r="B453" s="368" t="s">
        <v>804</v>
      </c>
      <c r="C453" s="378">
        <v>43622</v>
      </c>
      <c r="D453" s="368" t="s">
        <v>1107</v>
      </c>
      <c r="E453" s="369" t="s">
        <v>1141</v>
      </c>
      <c r="F453" s="370">
        <v>76250</v>
      </c>
      <c r="G453" s="371">
        <v>51.89</v>
      </c>
      <c r="H453" s="368">
        <v>65.5</v>
      </c>
      <c r="I453" s="368" t="s">
        <v>10</v>
      </c>
      <c r="J453" s="379">
        <f t="shared" si="23"/>
        <v>65.5</v>
      </c>
      <c r="K453" s="380" t="s">
        <v>510</v>
      </c>
      <c r="L453" s="381" t="s">
        <v>307</v>
      </c>
      <c r="M453" s="381" t="s">
        <v>259</v>
      </c>
      <c r="N453" s="381" t="s">
        <v>388</v>
      </c>
      <c r="O453" s="381"/>
      <c r="P453" s="381" t="s">
        <v>61</v>
      </c>
      <c r="Q453" s="381" t="s">
        <v>240</v>
      </c>
      <c r="R453" s="380" t="s">
        <v>302</v>
      </c>
      <c r="S453" s="368"/>
      <c r="T453" s="368" t="s">
        <v>61</v>
      </c>
      <c r="U453" s="368" t="s">
        <v>240</v>
      </c>
      <c r="V453" s="377" t="s">
        <v>302</v>
      </c>
    </row>
    <row r="454" spans="1:22" outlineLevel="1">
      <c r="A454" s="377" t="s">
        <v>213</v>
      </c>
      <c r="B454" s="368" t="s">
        <v>804</v>
      </c>
      <c r="C454" s="378">
        <v>43634</v>
      </c>
      <c r="D454" s="368" t="s">
        <v>1142</v>
      </c>
      <c r="E454" s="369" t="s">
        <v>1143</v>
      </c>
      <c r="F454" s="370">
        <v>76250</v>
      </c>
      <c r="G454" s="371">
        <v>6.87</v>
      </c>
      <c r="H454" s="368">
        <v>8.67</v>
      </c>
      <c r="I454" s="368" t="s">
        <v>10</v>
      </c>
      <c r="J454" s="379">
        <f t="shared" si="23"/>
        <v>8.67</v>
      </c>
      <c r="K454" s="380" t="s">
        <v>510</v>
      </c>
      <c r="L454" s="381" t="s">
        <v>307</v>
      </c>
      <c r="M454" s="381" t="s">
        <v>259</v>
      </c>
      <c r="N454" s="381" t="s">
        <v>504</v>
      </c>
      <c r="O454" s="381"/>
      <c r="P454" s="381" t="s">
        <v>61</v>
      </c>
      <c r="Q454" s="381" t="s">
        <v>240</v>
      </c>
      <c r="R454" s="380" t="s">
        <v>302</v>
      </c>
      <c r="S454" s="368"/>
      <c r="T454" s="368" t="s">
        <v>61</v>
      </c>
      <c r="U454" s="368" t="s">
        <v>240</v>
      </c>
      <c r="V454" s="377" t="s">
        <v>302</v>
      </c>
    </row>
    <row r="455" spans="1:22" outlineLevel="1">
      <c r="A455" s="377" t="s">
        <v>213</v>
      </c>
      <c r="B455" s="368" t="s">
        <v>804</v>
      </c>
      <c r="C455" s="378">
        <v>43634</v>
      </c>
      <c r="D455" s="368" t="s">
        <v>1142</v>
      </c>
      <c r="E455" s="369" t="s">
        <v>1144</v>
      </c>
      <c r="F455" s="370">
        <v>76250</v>
      </c>
      <c r="G455" s="371">
        <v>26.51</v>
      </c>
      <c r="H455" s="368">
        <v>33.46</v>
      </c>
      <c r="I455" s="368" t="s">
        <v>10</v>
      </c>
      <c r="J455" s="379">
        <f t="shared" si="23"/>
        <v>33.46</v>
      </c>
      <c r="K455" s="380" t="s">
        <v>510</v>
      </c>
      <c r="L455" s="381" t="s">
        <v>307</v>
      </c>
      <c r="M455" s="381" t="s">
        <v>259</v>
      </c>
      <c r="N455" s="381" t="s">
        <v>424</v>
      </c>
      <c r="O455" s="381"/>
      <c r="P455" s="381" t="s">
        <v>61</v>
      </c>
      <c r="Q455" s="381" t="s">
        <v>240</v>
      </c>
      <c r="R455" s="380" t="s">
        <v>302</v>
      </c>
      <c r="S455" s="368"/>
      <c r="T455" s="368" t="s">
        <v>61</v>
      </c>
      <c r="U455" s="368" t="s">
        <v>240</v>
      </c>
      <c r="V455" s="377" t="s">
        <v>302</v>
      </c>
    </row>
    <row r="456" spans="1:22" outlineLevel="1">
      <c r="A456" s="377" t="s">
        <v>213</v>
      </c>
      <c r="B456" s="368" t="s">
        <v>804</v>
      </c>
      <c r="C456" s="378">
        <v>43634</v>
      </c>
      <c r="D456" s="368" t="s">
        <v>1142</v>
      </c>
      <c r="E456" s="369" t="s">
        <v>1145</v>
      </c>
      <c r="F456" s="370">
        <v>76250</v>
      </c>
      <c r="G456" s="371">
        <v>35.17</v>
      </c>
      <c r="H456" s="368">
        <v>44.39</v>
      </c>
      <c r="I456" s="368" t="s">
        <v>10</v>
      </c>
      <c r="J456" s="379">
        <f t="shared" si="23"/>
        <v>44.39</v>
      </c>
      <c r="K456" s="380" t="s">
        <v>510</v>
      </c>
      <c r="L456" s="381" t="s">
        <v>307</v>
      </c>
      <c r="M456" s="381" t="s">
        <v>259</v>
      </c>
      <c r="N456" s="381" t="s">
        <v>429</v>
      </c>
      <c r="O456" s="381"/>
      <c r="P456" s="381" t="s">
        <v>61</v>
      </c>
      <c r="Q456" s="381" t="s">
        <v>240</v>
      </c>
      <c r="R456" s="380" t="s">
        <v>302</v>
      </c>
      <c r="S456" s="368"/>
      <c r="T456" s="368" t="s">
        <v>61</v>
      </c>
      <c r="U456" s="368" t="s">
        <v>240</v>
      </c>
      <c r="V456" s="377" t="s">
        <v>302</v>
      </c>
    </row>
    <row r="457" spans="1:22">
      <c r="A457" s="383" t="s">
        <v>301</v>
      </c>
      <c r="B457" s="383"/>
      <c r="C457" s="383"/>
      <c r="D457" s="383"/>
      <c r="E457" s="384"/>
      <c r="F457" s="385"/>
      <c r="G457" s="386">
        <f>SUM(G428:G456)</f>
        <v>1320.1400000000003</v>
      </c>
      <c r="H457" s="387">
        <f>SUM(H428:H456)</f>
        <v>1701.5199999999998</v>
      </c>
      <c r="I457" s="383"/>
      <c r="J457" s="387">
        <f>SUM(J428:J456)</f>
        <v>1701.5199999999998</v>
      </c>
      <c r="K457" s="383"/>
      <c r="L457" s="383"/>
      <c r="M457" s="383"/>
      <c r="N457" s="383"/>
      <c r="O457" s="383"/>
      <c r="P457" s="383"/>
      <c r="Q457" s="383"/>
      <c r="R457" s="383"/>
      <c r="S457" s="368"/>
      <c r="T457" s="368"/>
      <c r="U457" s="368"/>
      <c r="V457" s="368"/>
    </row>
    <row r="458" spans="1:22" outlineLevel="1">
      <c r="A458" s="377" t="s">
        <v>214</v>
      </c>
      <c r="B458" s="368" t="s">
        <v>804</v>
      </c>
      <c r="C458" s="378">
        <v>43630</v>
      </c>
      <c r="D458" s="368" t="s">
        <v>1146</v>
      </c>
      <c r="E458" s="369" t="s">
        <v>1147</v>
      </c>
      <c r="F458" s="370">
        <v>76315</v>
      </c>
      <c r="G458" s="371">
        <v>39.82</v>
      </c>
      <c r="H458" s="368">
        <v>50.26</v>
      </c>
      <c r="I458" s="368" t="s">
        <v>10</v>
      </c>
      <c r="J458" s="379">
        <f>H458</f>
        <v>50.26</v>
      </c>
      <c r="K458" s="380" t="s">
        <v>654</v>
      </c>
      <c r="L458" s="381" t="s">
        <v>445</v>
      </c>
      <c r="M458" s="381" t="s">
        <v>259</v>
      </c>
      <c r="N458" s="381"/>
      <c r="O458" s="381"/>
      <c r="P458" s="381" t="s">
        <v>61</v>
      </c>
      <c r="Q458" s="381" t="s">
        <v>240</v>
      </c>
      <c r="R458" s="380" t="s">
        <v>302</v>
      </c>
      <c r="S458" s="368"/>
      <c r="T458" s="368" t="s">
        <v>61</v>
      </c>
      <c r="U458" s="368" t="s">
        <v>240</v>
      </c>
      <c r="V458" s="377" t="s">
        <v>302</v>
      </c>
    </row>
    <row r="459" spans="1:22">
      <c r="A459" s="383" t="s">
        <v>301</v>
      </c>
      <c r="B459" s="383"/>
      <c r="C459" s="383"/>
      <c r="D459" s="383"/>
      <c r="E459" s="384"/>
      <c r="F459" s="385"/>
      <c r="G459" s="386">
        <f>SUM(G458:G458)</f>
        <v>39.82</v>
      </c>
      <c r="H459" s="387">
        <f>SUM(H458:H458)</f>
        <v>50.26</v>
      </c>
      <c r="I459" s="383"/>
      <c r="J459" s="387">
        <f>SUM(J458:J458)</f>
        <v>50.26</v>
      </c>
      <c r="K459" s="383"/>
      <c r="L459" s="383"/>
      <c r="M459" s="383"/>
      <c r="N459" s="383"/>
      <c r="O459" s="383"/>
      <c r="P459" s="383"/>
      <c r="Q459" s="383"/>
      <c r="R459" s="383"/>
      <c r="S459" s="368"/>
      <c r="T459" s="368"/>
      <c r="U459" s="368"/>
      <c r="V459" s="368"/>
    </row>
    <row r="460" spans="1:22" outlineLevel="1">
      <c r="A460" s="377" t="s">
        <v>215</v>
      </c>
      <c r="B460" s="368" t="s">
        <v>803</v>
      </c>
      <c r="C460" s="378">
        <v>43574</v>
      </c>
      <c r="D460" s="368" t="s">
        <v>961</v>
      </c>
      <c r="E460" s="369" t="s">
        <v>1148</v>
      </c>
      <c r="F460" s="370">
        <v>75694</v>
      </c>
      <c r="G460" s="371">
        <v>19.170000000000002</v>
      </c>
      <c r="H460" s="368">
        <v>25</v>
      </c>
      <c r="I460" s="368" t="s">
        <v>10</v>
      </c>
      <c r="J460" s="379">
        <f>H460</f>
        <v>25</v>
      </c>
      <c r="K460" s="380" t="s">
        <v>918</v>
      </c>
      <c r="L460" s="381" t="s">
        <v>307</v>
      </c>
      <c r="M460" s="381" t="s">
        <v>259</v>
      </c>
      <c r="N460" s="381"/>
      <c r="O460" s="381"/>
      <c r="P460" s="381" t="s">
        <v>61</v>
      </c>
      <c r="Q460" s="381" t="s">
        <v>240</v>
      </c>
      <c r="R460" s="380" t="s">
        <v>302</v>
      </c>
      <c r="S460" s="368"/>
      <c r="T460" s="368" t="s">
        <v>61</v>
      </c>
      <c r="U460" s="368" t="s">
        <v>240</v>
      </c>
      <c r="V460" s="377" t="s">
        <v>302</v>
      </c>
    </row>
    <row r="461" spans="1:22">
      <c r="A461" s="383" t="s">
        <v>301</v>
      </c>
      <c r="B461" s="383"/>
      <c r="C461" s="383"/>
      <c r="D461" s="383"/>
      <c r="E461" s="384"/>
      <c r="F461" s="385"/>
      <c r="G461" s="386">
        <f>SUM(G460:G460)</f>
        <v>19.170000000000002</v>
      </c>
      <c r="H461" s="387">
        <f>SUM(H460:H460)</f>
        <v>25</v>
      </c>
      <c r="I461" s="383"/>
      <c r="J461" s="387">
        <f>SUM(J460:J460)</f>
        <v>25</v>
      </c>
      <c r="K461" s="383"/>
      <c r="L461" s="383"/>
      <c r="M461" s="383"/>
      <c r="N461" s="383"/>
      <c r="O461" s="383"/>
      <c r="P461" s="383"/>
      <c r="Q461" s="383"/>
      <c r="R461" s="383"/>
      <c r="S461" s="368"/>
      <c r="T461" s="368"/>
      <c r="U461" s="368"/>
      <c r="V461" s="368"/>
    </row>
    <row r="462" spans="1:22" outlineLevel="1">
      <c r="A462" s="377" t="s">
        <v>216</v>
      </c>
      <c r="B462" s="368" t="s">
        <v>803</v>
      </c>
      <c r="C462" s="378">
        <v>43573</v>
      </c>
      <c r="D462" s="368" t="s">
        <v>1149</v>
      </c>
      <c r="E462" s="369" t="s">
        <v>1150</v>
      </c>
      <c r="F462" s="370">
        <v>75701</v>
      </c>
      <c r="G462" s="371">
        <v>189.76</v>
      </c>
      <c r="H462" s="368">
        <v>247.5</v>
      </c>
      <c r="I462" s="368" t="s">
        <v>10</v>
      </c>
      <c r="J462" s="379">
        <f t="shared" ref="J462:J472" si="24">H462</f>
        <v>247.5</v>
      </c>
      <c r="K462" s="380" t="s">
        <v>501</v>
      </c>
      <c r="L462" s="381" t="s">
        <v>445</v>
      </c>
      <c r="M462" s="381" t="s">
        <v>259</v>
      </c>
      <c r="N462" s="381" t="s">
        <v>420</v>
      </c>
      <c r="O462" s="381"/>
      <c r="P462" s="381" t="s">
        <v>61</v>
      </c>
      <c r="Q462" s="381" t="s">
        <v>240</v>
      </c>
      <c r="R462" s="380" t="s">
        <v>302</v>
      </c>
      <c r="S462" s="368"/>
      <c r="T462" s="368" t="s">
        <v>61</v>
      </c>
      <c r="U462" s="368" t="s">
        <v>240</v>
      </c>
      <c r="V462" s="377" t="s">
        <v>302</v>
      </c>
    </row>
    <row r="463" spans="1:22" outlineLevel="1">
      <c r="A463" s="377" t="s">
        <v>216</v>
      </c>
      <c r="B463" s="368" t="s">
        <v>803</v>
      </c>
      <c r="C463" s="378">
        <v>43573</v>
      </c>
      <c r="D463" s="368" t="s">
        <v>1151</v>
      </c>
      <c r="E463" s="369" t="s">
        <v>1152</v>
      </c>
      <c r="F463" s="370">
        <v>75701</v>
      </c>
      <c r="G463" s="371">
        <v>129.38</v>
      </c>
      <c r="H463" s="368">
        <v>168.75</v>
      </c>
      <c r="I463" s="368" t="s">
        <v>10</v>
      </c>
      <c r="J463" s="379">
        <f t="shared" si="24"/>
        <v>168.75</v>
      </c>
      <c r="K463" s="380" t="s">
        <v>501</v>
      </c>
      <c r="L463" s="381" t="s">
        <v>445</v>
      </c>
      <c r="M463" s="381" t="s">
        <v>259</v>
      </c>
      <c r="N463" s="381" t="s">
        <v>420</v>
      </c>
      <c r="O463" s="381"/>
      <c r="P463" s="381" t="s">
        <v>61</v>
      </c>
      <c r="Q463" s="381" t="s">
        <v>240</v>
      </c>
      <c r="R463" s="380" t="s">
        <v>302</v>
      </c>
      <c r="S463" s="368"/>
      <c r="T463" s="368" t="s">
        <v>61</v>
      </c>
      <c r="U463" s="368" t="s">
        <v>240</v>
      </c>
      <c r="V463" s="377" t="s">
        <v>302</v>
      </c>
    </row>
    <row r="464" spans="1:22" outlineLevel="1">
      <c r="A464" s="377" t="s">
        <v>216</v>
      </c>
      <c r="B464" s="368" t="s">
        <v>803</v>
      </c>
      <c r="C464" s="378">
        <v>43579</v>
      </c>
      <c r="D464" s="368" t="s">
        <v>1153</v>
      </c>
      <c r="E464" s="369" t="s">
        <v>1154</v>
      </c>
      <c r="F464" s="370">
        <v>75694</v>
      </c>
      <c r="G464" s="371">
        <v>230.02</v>
      </c>
      <c r="H464" s="368">
        <v>300</v>
      </c>
      <c r="I464" s="368" t="s">
        <v>10</v>
      </c>
      <c r="J464" s="379">
        <f t="shared" si="24"/>
        <v>300</v>
      </c>
      <c r="K464" s="380" t="s">
        <v>501</v>
      </c>
      <c r="L464" s="381" t="s">
        <v>307</v>
      </c>
      <c r="M464" s="381" t="s">
        <v>259</v>
      </c>
      <c r="N464" s="381" t="s">
        <v>270</v>
      </c>
      <c r="O464" s="381"/>
      <c r="P464" s="381" t="s">
        <v>61</v>
      </c>
      <c r="Q464" s="381" t="s">
        <v>240</v>
      </c>
      <c r="R464" s="380" t="s">
        <v>302</v>
      </c>
      <c r="S464" s="368"/>
      <c r="T464" s="368" t="s">
        <v>61</v>
      </c>
      <c r="U464" s="368" t="s">
        <v>240</v>
      </c>
      <c r="V464" s="377" t="s">
        <v>302</v>
      </c>
    </row>
    <row r="465" spans="1:22" outlineLevel="1">
      <c r="A465" s="377" t="s">
        <v>216</v>
      </c>
      <c r="B465" s="368" t="s">
        <v>803</v>
      </c>
      <c r="C465" s="378">
        <v>43585</v>
      </c>
      <c r="D465" s="368" t="s">
        <v>1155</v>
      </c>
      <c r="E465" s="369" t="s">
        <v>1156</v>
      </c>
      <c r="F465" s="370">
        <v>75694</v>
      </c>
      <c r="G465" s="371">
        <v>40.58</v>
      </c>
      <c r="H465" s="368">
        <v>52.93</v>
      </c>
      <c r="I465" s="368" t="s">
        <v>10</v>
      </c>
      <c r="J465" s="379">
        <f t="shared" si="24"/>
        <v>52.93</v>
      </c>
      <c r="K465" s="380" t="s">
        <v>501</v>
      </c>
      <c r="L465" s="381" t="s">
        <v>307</v>
      </c>
      <c r="M465" s="381" t="s">
        <v>259</v>
      </c>
      <c r="N465" s="381" t="s">
        <v>270</v>
      </c>
      <c r="O465" s="381"/>
      <c r="P465" s="381" t="s">
        <v>61</v>
      </c>
      <c r="Q465" s="381" t="s">
        <v>240</v>
      </c>
      <c r="R465" s="380" t="s">
        <v>302</v>
      </c>
      <c r="S465" s="368"/>
      <c r="T465" s="368" t="s">
        <v>61</v>
      </c>
      <c r="U465" s="368" t="s">
        <v>240</v>
      </c>
      <c r="V465" s="377" t="s">
        <v>302</v>
      </c>
    </row>
    <row r="466" spans="1:22" outlineLevel="1">
      <c r="A466" s="377" t="s">
        <v>216</v>
      </c>
      <c r="B466" s="368" t="s">
        <v>904</v>
      </c>
      <c r="C466" s="378">
        <v>43606</v>
      </c>
      <c r="D466" s="368" t="s">
        <v>1157</v>
      </c>
      <c r="E466" s="369" t="s">
        <v>1158</v>
      </c>
      <c r="F466" s="370">
        <v>75988</v>
      </c>
      <c r="G466" s="371">
        <v>4.91</v>
      </c>
      <c r="H466" s="368">
        <v>6.4</v>
      </c>
      <c r="I466" s="368" t="s">
        <v>10</v>
      </c>
      <c r="J466" s="379">
        <f t="shared" si="24"/>
        <v>6.4</v>
      </c>
      <c r="K466" s="380" t="s">
        <v>501</v>
      </c>
      <c r="L466" s="381" t="s">
        <v>307</v>
      </c>
      <c r="M466" s="381" t="s">
        <v>259</v>
      </c>
      <c r="N466" s="381" t="s">
        <v>270</v>
      </c>
      <c r="O466" s="381"/>
      <c r="P466" s="381" t="s">
        <v>61</v>
      </c>
      <c r="Q466" s="381" t="s">
        <v>240</v>
      </c>
      <c r="R466" s="380" t="s">
        <v>302</v>
      </c>
      <c r="S466" s="368"/>
      <c r="T466" s="368" t="s">
        <v>61</v>
      </c>
      <c r="U466" s="368" t="s">
        <v>240</v>
      </c>
      <c r="V466" s="377" t="s">
        <v>302</v>
      </c>
    </row>
    <row r="467" spans="1:22" outlineLevel="1">
      <c r="A467" s="377" t="s">
        <v>216</v>
      </c>
      <c r="B467" s="368" t="s">
        <v>904</v>
      </c>
      <c r="C467" s="378">
        <v>43606</v>
      </c>
      <c r="D467" s="368" t="s">
        <v>1157</v>
      </c>
      <c r="E467" s="369" t="s">
        <v>1159</v>
      </c>
      <c r="F467" s="370">
        <v>75988</v>
      </c>
      <c r="G467" s="371">
        <v>1.53</v>
      </c>
      <c r="H467" s="368">
        <v>2</v>
      </c>
      <c r="I467" s="368" t="s">
        <v>10</v>
      </c>
      <c r="J467" s="379">
        <f t="shared" si="24"/>
        <v>2</v>
      </c>
      <c r="K467" s="380" t="s">
        <v>501</v>
      </c>
      <c r="L467" s="381" t="s">
        <v>307</v>
      </c>
      <c r="M467" s="381" t="s">
        <v>259</v>
      </c>
      <c r="N467" s="381" t="s">
        <v>446</v>
      </c>
      <c r="O467" s="381"/>
      <c r="P467" s="381" t="s">
        <v>61</v>
      </c>
      <c r="Q467" s="381" t="s">
        <v>240</v>
      </c>
      <c r="R467" s="380" t="s">
        <v>302</v>
      </c>
      <c r="S467" s="368"/>
      <c r="T467" s="368" t="s">
        <v>61</v>
      </c>
      <c r="U467" s="368" t="s">
        <v>240</v>
      </c>
      <c r="V467" s="377" t="s">
        <v>302</v>
      </c>
    </row>
    <row r="468" spans="1:22" outlineLevel="1">
      <c r="A468" s="377" t="s">
        <v>216</v>
      </c>
      <c r="B468" s="368" t="s">
        <v>904</v>
      </c>
      <c r="C468" s="378">
        <v>43591</v>
      </c>
      <c r="D468" s="368" t="s">
        <v>1160</v>
      </c>
      <c r="E468" s="369" t="s">
        <v>1161</v>
      </c>
      <c r="F468" s="370">
        <v>75988</v>
      </c>
      <c r="G468" s="371">
        <v>0.57999999999999996</v>
      </c>
      <c r="H468" s="368">
        <v>0.75</v>
      </c>
      <c r="I468" s="368" t="s">
        <v>10</v>
      </c>
      <c r="J468" s="379">
        <f t="shared" si="24"/>
        <v>0.75</v>
      </c>
      <c r="K468" s="380" t="s">
        <v>501</v>
      </c>
      <c r="L468" s="381" t="s">
        <v>307</v>
      </c>
      <c r="M468" s="381" t="s">
        <v>259</v>
      </c>
      <c r="N468" s="381" t="s">
        <v>472</v>
      </c>
      <c r="O468" s="381"/>
      <c r="P468" s="381" t="s">
        <v>61</v>
      </c>
      <c r="Q468" s="381" t="s">
        <v>240</v>
      </c>
      <c r="R468" s="380" t="s">
        <v>302</v>
      </c>
      <c r="S468" s="368"/>
      <c r="T468" s="368" t="s">
        <v>61</v>
      </c>
      <c r="U468" s="368" t="s">
        <v>240</v>
      </c>
      <c r="V468" s="377" t="s">
        <v>302</v>
      </c>
    </row>
    <row r="469" spans="1:22" outlineLevel="1">
      <c r="A469" s="377" t="s">
        <v>216</v>
      </c>
      <c r="B469" s="368" t="s">
        <v>904</v>
      </c>
      <c r="C469" s="378">
        <v>43592</v>
      </c>
      <c r="D469" s="368" t="s">
        <v>1160</v>
      </c>
      <c r="E469" s="369" t="s">
        <v>1162</v>
      </c>
      <c r="F469" s="370">
        <v>75988</v>
      </c>
      <c r="G469" s="371">
        <v>10.51</v>
      </c>
      <c r="H469" s="368">
        <v>13.7</v>
      </c>
      <c r="I469" s="368" t="s">
        <v>10</v>
      </c>
      <c r="J469" s="379">
        <f t="shared" si="24"/>
        <v>13.7</v>
      </c>
      <c r="K469" s="380" t="s">
        <v>490</v>
      </c>
      <c r="L469" s="381" t="s">
        <v>307</v>
      </c>
      <c r="M469" s="381" t="s">
        <v>259</v>
      </c>
      <c r="N469" s="381"/>
      <c r="O469" s="381"/>
      <c r="P469" s="381" t="s">
        <v>61</v>
      </c>
      <c r="Q469" s="381" t="s">
        <v>240</v>
      </c>
      <c r="R469" s="380" t="s">
        <v>302</v>
      </c>
      <c r="S469" s="368"/>
      <c r="T469" s="368" t="s">
        <v>61</v>
      </c>
      <c r="U469" s="368" t="s">
        <v>240</v>
      </c>
      <c r="V469" s="377" t="s">
        <v>302</v>
      </c>
    </row>
    <row r="470" spans="1:22" outlineLevel="1">
      <c r="A470" s="377" t="s">
        <v>216</v>
      </c>
      <c r="B470" s="368" t="s">
        <v>804</v>
      </c>
      <c r="C470" s="378">
        <v>43620</v>
      </c>
      <c r="D470" s="368" t="s">
        <v>1163</v>
      </c>
      <c r="E470" s="369" t="s">
        <v>1164</v>
      </c>
      <c r="F470" s="370">
        <v>76250</v>
      </c>
      <c r="G470" s="371">
        <v>266.14999999999998</v>
      </c>
      <c r="H470" s="368">
        <v>335.94</v>
      </c>
      <c r="I470" s="368" t="s">
        <v>10</v>
      </c>
      <c r="J470" s="379">
        <f t="shared" si="24"/>
        <v>335.94</v>
      </c>
      <c r="K470" s="380" t="s">
        <v>501</v>
      </c>
      <c r="L470" s="381" t="s">
        <v>307</v>
      </c>
      <c r="M470" s="381" t="s">
        <v>259</v>
      </c>
      <c r="N470" s="381" t="s">
        <v>446</v>
      </c>
      <c r="O470" s="381"/>
      <c r="P470" s="381" t="s">
        <v>61</v>
      </c>
      <c r="Q470" s="381" t="s">
        <v>240</v>
      </c>
      <c r="R470" s="380" t="s">
        <v>302</v>
      </c>
      <c r="S470" s="368"/>
      <c r="T470" s="368" t="s">
        <v>61</v>
      </c>
      <c r="U470" s="368" t="s">
        <v>240</v>
      </c>
      <c r="V470" s="377" t="s">
        <v>302</v>
      </c>
    </row>
    <row r="471" spans="1:22" outlineLevel="1">
      <c r="A471" s="377" t="s">
        <v>216</v>
      </c>
      <c r="B471" s="368" t="s">
        <v>804</v>
      </c>
      <c r="C471" s="378">
        <v>43622</v>
      </c>
      <c r="D471" s="368" t="s">
        <v>1165</v>
      </c>
      <c r="E471" s="369" t="s">
        <v>1166</v>
      </c>
      <c r="F471" s="370">
        <v>76250</v>
      </c>
      <c r="G471" s="371">
        <v>1.58</v>
      </c>
      <c r="H471" s="368">
        <v>2</v>
      </c>
      <c r="I471" s="368" t="s">
        <v>10</v>
      </c>
      <c r="J471" s="379">
        <f t="shared" si="24"/>
        <v>2</v>
      </c>
      <c r="K471" s="380" t="s">
        <v>501</v>
      </c>
      <c r="L471" s="381" t="s">
        <v>307</v>
      </c>
      <c r="M471" s="381" t="s">
        <v>259</v>
      </c>
      <c r="N471" s="381" t="s">
        <v>446</v>
      </c>
      <c r="O471" s="381"/>
      <c r="P471" s="381" t="s">
        <v>61</v>
      </c>
      <c r="Q471" s="381" t="s">
        <v>240</v>
      </c>
      <c r="R471" s="380" t="s">
        <v>302</v>
      </c>
      <c r="S471" s="368"/>
      <c r="T471" s="368" t="s">
        <v>61</v>
      </c>
      <c r="U471" s="368" t="s">
        <v>240</v>
      </c>
      <c r="V471" s="377" t="s">
        <v>302</v>
      </c>
    </row>
    <row r="472" spans="1:22" outlineLevel="1">
      <c r="A472" s="377" t="s">
        <v>216</v>
      </c>
      <c r="B472" s="368" t="s">
        <v>804</v>
      </c>
      <c r="C472" s="378">
        <v>43643</v>
      </c>
      <c r="D472" s="368" t="s">
        <v>1167</v>
      </c>
      <c r="E472" s="369" t="s">
        <v>1168</v>
      </c>
      <c r="F472" s="370">
        <v>76315</v>
      </c>
      <c r="G472" s="371">
        <v>641.72</v>
      </c>
      <c r="H472" s="368">
        <v>810</v>
      </c>
      <c r="I472" s="368" t="s">
        <v>10</v>
      </c>
      <c r="J472" s="379">
        <f t="shared" si="24"/>
        <v>810</v>
      </c>
      <c r="K472" s="380" t="s">
        <v>501</v>
      </c>
      <c r="L472" s="381" t="s">
        <v>445</v>
      </c>
      <c r="M472" s="381" t="s">
        <v>259</v>
      </c>
      <c r="N472" s="381" t="s">
        <v>420</v>
      </c>
      <c r="O472" s="381"/>
      <c r="P472" s="381" t="s">
        <v>61</v>
      </c>
      <c r="Q472" s="381" t="s">
        <v>240</v>
      </c>
      <c r="R472" s="380" t="s">
        <v>302</v>
      </c>
      <c r="S472" s="368"/>
      <c r="T472" s="368" t="s">
        <v>61</v>
      </c>
      <c r="U472" s="368" t="s">
        <v>240</v>
      </c>
      <c r="V472" s="377" t="s">
        <v>302</v>
      </c>
    </row>
    <row r="473" spans="1:22">
      <c r="A473" s="383" t="s">
        <v>301</v>
      </c>
      <c r="B473" s="383"/>
      <c r="C473" s="383"/>
      <c r="D473" s="383"/>
      <c r="E473" s="384"/>
      <c r="F473" s="385"/>
      <c r="G473" s="386">
        <f>SUM(G462:G472)</f>
        <v>1516.72</v>
      </c>
      <c r="H473" s="387">
        <f>SUM(H462:H472)</f>
        <v>1939.97</v>
      </c>
      <c r="I473" s="383"/>
      <c r="J473" s="387">
        <f>SUM(J462:J472)</f>
        <v>1939.97</v>
      </c>
      <c r="K473" s="383"/>
      <c r="L473" s="383"/>
      <c r="M473" s="383"/>
      <c r="N473" s="383"/>
      <c r="O473" s="383"/>
      <c r="P473" s="383"/>
      <c r="Q473" s="383"/>
      <c r="R473" s="383"/>
      <c r="S473" s="368"/>
      <c r="T473" s="368"/>
      <c r="U473" s="368"/>
      <c r="V473" s="368"/>
    </row>
    <row r="474" spans="1:22" outlineLevel="1">
      <c r="A474" s="377" t="s">
        <v>217</v>
      </c>
      <c r="B474" s="368" t="s">
        <v>904</v>
      </c>
      <c r="C474" s="378">
        <v>43600</v>
      </c>
      <c r="D474" s="368" t="s">
        <v>1169</v>
      </c>
      <c r="E474" s="369" t="s">
        <v>1170</v>
      </c>
      <c r="F474" s="370">
        <v>75988</v>
      </c>
      <c r="G474" s="371">
        <v>10.18</v>
      </c>
      <c r="H474" s="368">
        <v>13.26</v>
      </c>
      <c r="I474" s="368" t="s">
        <v>10</v>
      </c>
      <c r="J474" s="379">
        <f t="shared" ref="J474:J487" si="25">H474</f>
        <v>13.26</v>
      </c>
      <c r="K474" s="380" t="s">
        <v>1013</v>
      </c>
      <c r="L474" s="381" t="s">
        <v>307</v>
      </c>
      <c r="M474" s="381" t="s">
        <v>259</v>
      </c>
      <c r="N474" s="381" t="s">
        <v>446</v>
      </c>
      <c r="O474" s="381"/>
      <c r="P474" s="381" t="s">
        <v>61</v>
      </c>
      <c r="Q474" s="381" t="s">
        <v>240</v>
      </c>
      <c r="R474" s="380" t="s">
        <v>302</v>
      </c>
      <c r="S474" s="368"/>
      <c r="T474" s="368" t="s">
        <v>61</v>
      </c>
      <c r="U474" s="368" t="s">
        <v>240</v>
      </c>
      <c r="V474" s="377" t="s">
        <v>302</v>
      </c>
    </row>
    <row r="475" spans="1:22" outlineLevel="1">
      <c r="A475" s="377" t="s">
        <v>217</v>
      </c>
      <c r="B475" s="368" t="s">
        <v>904</v>
      </c>
      <c r="C475" s="378">
        <v>43609</v>
      </c>
      <c r="D475" s="368" t="s">
        <v>1171</v>
      </c>
      <c r="E475" s="369" t="s">
        <v>1172</v>
      </c>
      <c r="F475" s="370">
        <v>75988</v>
      </c>
      <c r="G475" s="371">
        <v>8.06</v>
      </c>
      <c r="H475" s="368">
        <v>10.5</v>
      </c>
      <c r="I475" s="368" t="s">
        <v>10</v>
      </c>
      <c r="J475" s="379">
        <f t="shared" si="25"/>
        <v>10.5</v>
      </c>
      <c r="K475" s="380" t="s">
        <v>1013</v>
      </c>
      <c r="L475" s="381" t="s">
        <v>307</v>
      </c>
      <c r="M475" s="381" t="s">
        <v>259</v>
      </c>
      <c r="N475" s="381" t="s">
        <v>270</v>
      </c>
      <c r="O475" s="381"/>
      <c r="P475" s="381" t="s">
        <v>61</v>
      </c>
      <c r="Q475" s="381" t="s">
        <v>240</v>
      </c>
      <c r="R475" s="380" t="s">
        <v>302</v>
      </c>
      <c r="S475" s="368"/>
      <c r="T475" s="368" t="s">
        <v>61</v>
      </c>
      <c r="U475" s="368" t="s">
        <v>240</v>
      </c>
      <c r="V475" s="377" t="s">
        <v>302</v>
      </c>
    </row>
    <row r="476" spans="1:22" outlineLevel="1">
      <c r="A476" s="377" t="s">
        <v>217</v>
      </c>
      <c r="B476" s="368" t="s">
        <v>904</v>
      </c>
      <c r="C476" s="378">
        <v>43609</v>
      </c>
      <c r="D476" s="368" t="s">
        <v>1171</v>
      </c>
      <c r="E476" s="369" t="s">
        <v>1173</v>
      </c>
      <c r="F476" s="370">
        <v>75988</v>
      </c>
      <c r="G476" s="371">
        <v>23.02</v>
      </c>
      <c r="H476" s="368">
        <v>30</v>
      </c>
      <c r="I476" s="368" t="s">
        <v>10</v>
      </c>
      <c r="J476" s="379">
        <f t="shared" si="25"/>
        <v>30</v>
      </c>
      <c r="K476" s="380" t="s">
        <v>1013</v>
      </c>
      <c r="L476" s="381" t="s">
        <v>307</v>
      </c>
      <c r="M476" s="381" t="s">
        <v>259</v>
      </c>
      <c r="N476" s="381" t="s">
        <v>270</v>
      </c>
      <c r="O476" s="381"/>
      <c r="P476" s="381" t="s">
        <v>61</v>
      </c>
      <c r="Q476" s="381" t="s">
        <v>240</v>
      </c>
      <c r="R476" s="380" t="s">
        <v>302</v>
      </c>
      <c r="S476" s="368"/>
      <c r="T476" s="368" t="s">
        <v>61</v>
      </c>
      <c r="U476" s="368" t="s">
        <v>240</v>
      </c>
      <c r="V476" s="377" t="s">
        <v>302</v>
      </c>
    </row>
    <row r="477" spans="1:22" outlineLevel="1">
      <c r="A477" s="377" t="s">
        <v>217</v>
      </c>
      <c r="B477" s="368" t="s">
        <v>904</v>
      </c>
      <c r="C477" s="378">
        <v>43616</v>
      </c>
      <c r="D477" s="368" t="s">
        <v>1174</v>
      </c>
      <c r="E477" s="369" t="s">
        <v>1175</v>
      </c>
      <c r="F477" s="370">
        <v>75987</v>
      </c>
      <c r="G477" s="371">
        <v>12.66</v>
      </c>
      <c r="H477" s="368">
        <v>16.5</v>
      </c>
      <c r="I477" s="368" t="s">
        <v>10</v>
      </c>
      <c r="J477" s="379">
        <f t="shared" si="25"/>
        <v>16.5</v>
      </c>
      <c r="K477" s="380" t="s">
        <v>1013</v>
      </c>
      <c r="L477" s="381" t="s">
        <v>445</v>
      </c>
      <c r="M477" s="381" t="s">
        <v>259</v>
      </c>
      <c r="N477" s="381" t="s">
        <v>420</v>
      </c>
      <c r="O477" s="381"/>
      <c r="P477" s="381" t="s">
        <v>61</v>
      </c>
      <c r="Q477" s="381" t="s">
        <v>240</v>
      </c>
      <c r="R477" s="380" t="s">
        <v>302</v>
      </c>
      <c r="S477" s="368"/>
      <c r="T477" s="368" t="s">
        <v>61</v>
      </c>
      <c r="U477" s="368" t="s">
        <v>240</v>
      </c>
      <c r="V477" s="377" t="s">
        <v>302</v>
      </c>
    </row>
    <row r="478" spans="1:22" outlineLevel="1">
      <c r="A478" s="377" t="s">
        <v>217</v>
      </c>
      <c r="B478" s="368" t="s">
        <v>904</v>
      </c>
      <c r="C478" s="378">
        <v>43616</v>
      </c>
      <c r="D478" s="368" t="s">
        <v>1174</v>
      </c>
      <c r="E478" s="369" t="s">
        <v>1176</v>
      </c>
      <c r="F478" s="370">
        <v>75987</v>
      </c>
      <c r="G478" s="371">
        <v>57.56</v>
      </c>
      <c r="H478" s="368">
        <v>75</v>
      </c>
      <c r="I478" s="368" t="s">
        <v>10</v>
      </c>
      <c r="J478" s="379">
        <f t="shared" si="25"/>
        <v>75</v>
      </c>
      <c r="K478" s="380" t="s">
        <v>416</v>
      </c>
      <c r="L478" s="381" t="s">
        <v>445</v>
      </c>
      <c r="M478" s="381" t="s">
        <v>259</v>
      </c>
      <c r="N478" s="381" t="s">
        <v>420</v>
      </c>
      <c r="O478" s="381"/>
      <c r="P478" s="381" t="s">
        <v>61</v>
      </c>
      <c r="Q478" s="381" t="s">
        <v>240</v>
      </c>
      <c r="R478" s="380" t="s">
        <v>302</v>
      </c>
      <c r="S478" s="368"/>
      <c r="T478" s="368" t="s">
        <v>61</v>
      </c>
      <c r="U478" s="368" t="s">
        <v>240</v>
      </c>
      <c r="V478" s="377" t="s">
        <v>302</v>
      </c>
    </row>
    <row r="479" spans="1:22" outlineLevel="1">
      <c r="A479" s="377" t="s">
        <v>217</v>
      </c>
      <c r="B479" s="368" t="s">
        <v>904</v>
      </c>
      <c r="C479" s="378">
        <v>43600</v>
      </c>
      <c r="D479" s="368" t="s">
        <v>1169</v>
      </c>
      <c r="E479" s="369" t="s">
        <v>1177</v>
      </c>
      <c r="F479" s="370">
        <v>75988</v>
      </c>
      <c r="G479" s="371">
        <v>23.02</v>
      </c>
      <c r="H479" s="368">
        <v>30</v>
      </c>
      <c r="I479" s="368" t="s">
        <v>10</v>
      </c>
      <c r="J479" s="379">
        <f t="shared" si="25"/>
        <v>30</v>
      </c>
      <c r="K479" s="380" t="s">
        <v>416</v>
      </c>
      <c r="L479" s="381" t="s">
        <v>307</v>
      </c>
      <c r="M479" s="381" t="s">
        <v>259</v>
      </c>
      <c r="N479" s="381" t="s">
        <v>446</v>
      </c>
      <c r="O479" s="381"/>
      <c r="P479" s="381" t="s">
        <v>61</v>
      </c>
      <c r="Q479" s="381" t="s">
        <v>240</v>
      </c>
      <c r="R479" s="380" t="s">
        <v>302</v>
      </c>
      <c r="S479" s="368"/>
      <c r="T479" s="368" t="s">
        <v>61</v>
      </c>
      <c r="U479" s="368" t="s">
        <v>240</v>
      </c>
      <c r="V479" s="377" t="s">
        <v>302</v>
      </c>
    </row>
    <row r="480" spans="1:22" outlineLevel="1">
      <c r="A480" s="377" t="s">
        <v>217</v>
      </c>
      <c r="B480" s="368" t="s">
        <v>904</v>
      </c>
      <c r="C480" s="378">
        <v>43609</v>
      </c>
      <c r="D480" s="368" t="s">
        <v>1171</v>
      </c>
      <c r="E480" s="369" t="s">
        <v>1178</v>
      </c>
      <c r="F480" s="370">
        <v>75988</v>
      </c>
      <c r="G480" s="371">
        <v>8.06</v>
      </c>
      <c r="H480" s="368">
        <v>10.5</v>
      </c>
      <c r="I480" s="368" t="s">
        <v>10</v>
      </c>
      <c r="J480" s="379">
        <f t="shared" si="25"/>
        <v>10.5</v>
      </c>
      <c r="K480" s="380" t="s">
        <v>416</v>
      </c>
      <c r="L480" s="381" t="s">
        <v>307</v>
      </c>
      <c r="M480" s="381" t="s">
        <v>259</v>
      </c>
      <c r="N480" s="381" t="s">
        <v>270</v>
      </c>
      <c r="O480" s="381"/>
      <c r="P480" s="381" t="s">
        <v>61</v>
      </c>
      <c r="Q480" s="381" t="s">
        <v>240</v>
      </c>
      <c r="R480" s="380" t="s">
        <v>302</v>
      </c>
      <c r="S480" s="368"/>
      <c r="T480" s="368" t="s">
        <v>61</v>
      </c>
      <c r="U480" s="368" t="s">
        <v>240</v>
      </c>
      <c r="V480" s="377" t="s">
        <v>302</v>
      </c>
    </row>
    <row r="481" spans="1:22" outlineLevel="1">
      <c r="A481" s="377" t="s">
        <v>217</v>
      </c>
      <c r="B481" s="368" t="s">
        <v>904</v>
      </c>
      <c r="C481" s="378">
        <v>43609</v>
      </c>
      <c r="D481" s="368" t="s">
        <v>1171</v>
      </c>
      <c r="E481" s="369" t="s">
        <v>1179</v>
      </c>
      <c r="F481" s="370">
        <v>75988</v>
      </c>
      <c r="G481" s="371">
        <v>3.45</v>
      </c>
      <c r="H481" s="368">
        <v>4.5</v>
      </c>
      <c r="I481" s="368" t="s">
        <v>10</v>
      </c>
      <c r="J481" s="379">
        <f t="shared" si="25"/>
        <v>4.5</v>
      </c>
      <c r="K481" s="380" t="s">
        <v>1180</v>
      </c>
      <c r="L481" s="381" t="s">
        <v>307</v>
      </c>
      <c r="M481" s="381" t="s">
        <v>259</v>
      </c>
      <c r="N481" s="381" t="s">
        <v>270</v>
      </c>
      <c r="O481" s="381"/>
      <c r="P481" s="381" t="s">
        <v>61</v>
      </c>
      <c r="Q481" s="381" t="s">
        <v>240</v>
      </c>
      <c r="R481" s="380" t="s">
        <v>302</v>
      </c>
      <c r="S481" s="368"/>
      <c r="T481" s="368" t="s">
        <v>61</v>
      </c>
      <c r="U481" s="368" t="s">
        <v>240</v>
      </c>
      <c r="V481" s="377" t="s">
        <v>302</v>
      </c>
    </row>
    <row r="482" spans="1:22" outlineLevel="1">
      <c r="A482" s="377" t="s">
        <v>217</v>
      </c>
      <c r="B482" s="368" t="s">
        <v>904</v>
      </c>
      <c r="C482" s="378">
        <v>43614</v>
      </c>
      <c r="D482" s="368" t="s">
        <v>1050</v>
      </c>
      <c r="E482" s="369" t="s">
        <v>1181</v>
      </c>
      <c r="F482" s="370">
        <v>75987</v>
      </c>
      <c r="G482" s="371">
        <v>54.3</v>
      </c>
      <c r="H482" s="368">
        <v>70.75</v>
      </c>
      <c r="I482" s="368" t="s">
        <v>10</v>
      </c>
      <c r="J482" s="379">
        <f t="shared" si="25"/>
        <v>70.75</v>
      </c>
      <c r="K482" s="380" t="s">
        <v>1180</v>
      </c>
      <c r="L482" s="381" t="s">
        <v>445</v>
      </c>
      <c r="M482" s="381" t="s">
        <v>259</v>
      </c>
      <c r="N482" s="381" t="s">
        <v>446</v>
      </c>
      <c r="O482" s="381"/>
      <c r="P482" s="381" t="s">
        <v>61</v>
      </c>
      <c r="Q482" s="381" t="s">
        <v>240</v>
      </c>
      <c r="R482" s="380" t="s">
        <v>302</v>
      </c>
      <c r="S482" s="368"/>
      <c r="T482" s="368" t="s">
        <v>61</v>
      </c>
      <c r="U482" s="368" t="s">
        <v>240</v>
      </c>
      <c r="V482" s="377" t="s">
        <v>302</v>
      </c>
    </row>
    <row r="483" spans="1:22" outlineLevel="1">
      <c r="A483" s="377" t="s">
        <v>217</v>
      </c>
      <c r="B483" s="368" t="s">
        <v>904</v>
      </c>
      <c r="C483" s="378">
        <v>43600</v>
      </c>
      <c r="D483" s="368" t="s">
        <v>1169</v>
      </c>
      <c r="E483" s="369" t="s">
        <v>1182</v>
      </c>
      <c r="F483" s="370">
        <v>75988</v>
      </c>
      <c r="G483" s="371">
        <v>13.43</v>
      </c>
      <c r="H483" s="368">
        <v>17.5</v>
      </c>
      <c r="I483" s="368" t="s">
        <v>10</v>
      </c>
      <c r="J483" s="379">
        <f t="shared" si="25"/>
        <v>17.5</v>
      </c>
      <c r="K483" s="380" t="s">
        <v>412</v>
      </c>
      <c r="L483" s="381" t="s">
        <v>307</v>
      </c>
      <c r="M483" s="381" t="s">
        <v>259</v>
      </c>
      <c r="N483" s="381" t="s">
        <v>446</v>
      </c>
      <c r="O483" s="381"/>
      <c r="P483" s="381" t="s">
        <v>61</v>
      </c>
      <c r="Q483" s="381" t="s">
        <v>240</v>
      </c>
      <c r="R483" s="380" t="s">
        <v>302</v>
      </c>
      <c r="S483" s="368"/>
      <c r="T483" s="368" t="s">
        <v>61</v>
      </c>
      <c r="U483" s="368" t="s">
        <v>240</v>
      </c>
      <c r="V483" s="377" t="s">
        <v>302</v>
      </c>
    </row>
    <row r="484" spans="1:22" outlineLevel="1">
      <c r="A484" s="377" t="s">
        <v>217</v>
      </c>
      <c r="B484" s="368" t="s">
        <v>904</v>
      </c>
      <c r="C484" s="378">
        <v>43609</v>
      </c>
      <c r="D484" s="368" t="s">
        <v>1171</v>
      </c>
      <c r="E484" s="369" t="s">
        <v>1183</v>
      </c>
      <c r="F484" s="370">
        <v>75988</v>
      </c>
      <c r="G484" s="371">
        <v>20.149999999999999</v>
      </c>
      <c r="H484" s="368">
        <v>26.25</v>
      </c>
      <c r="I484" s="368" t="s">
        <v>10</v>
      </c>
      <c r="J484" s="379">
        <f t="shared" si="25"/>
        <v>26.25</v>
      </c>
      <c r="K484" s="380" t="s">
        <v>412</v>
      </c>
      <c r="L484" s="381" t="s">
        <v>307</v>
      </c>
      <c r="M484" s="381" t="s">
        <v>259</v>
      </c>
      <c r="N484" s="381" t="s">
        <v>270</v>
      </c>
      <c r="O484" s="381"/>
      <c r="P484" s="381" t="s">
        <v>61</v>
      </c>
      <c r="Q484" s="381" t="s">
        <v>240</v>
      </c>
      <c r="R484" s="380" t="s">
        <v>302</v>
      </c>
      <c r="S484" s="368"/>
      <c r="T484" s="368" t="s">
        <v>61</v>
      </c>
      <c r="U484" s="368" t="s">
        <v>240</v>
      </c>
      <c r="V484" s="377" t="s">
        <v>302</v>
      </c>
    </row>
    <row r="485" spans="1:22" outlineLevel="1">
      <c r="A485" s="377" t="s">
        <v>217</v>
      </c>
      <c r="B485" s="368" t="s">
        <v>904</v>
      </c>
      <c r="C485" s="378">
        <v>43616</v>
      </c>
      <c r="D485" s="368" t="s">
        <v>1174</v>
      </c>
      <c r="E485" s="369" t="s">
        <v>1184</v>
      </c>
      <c r="F485" s="370">
        <v>75987</v>
      </c>
      <c r="G485" s="371">
        <v>20.149999999999999</v>
      </c>
      <c r="H485" s="368">
        <v>26.25</v>
      </c>
      <c r="I485" s="368" t="s">
        <v>10</v>
      </c>
      <c r="J485" s="379">
        <f t="shared" si="25"/>
        <v>26.25</v>
      </c>
      <c r="K485" s="380" t="s">
        <v>412</v>
      </c>
      <c r="L485" s="381" t="s">
        <v>445</v>
      </c>
      <c r="M485" s="381" t="s">
        <v>259</v>
      </c>
      <c r="N485" s="381" t="s">
        <v>420</v>
      </c>
      <c r="O485" s="381"/>
      <c r="P485" s="381" t="s">
        <v>61</v>
      </c>
      <c r="Q485" s="381" t="s">
        <v>240</v>
      </c>
      <c r="R485" s="380" t="s">
        <v>302</v>
      </c>
      <c r="S485" s="368"/>
      <c r="T485" s="368" t="s">
        <v>61</v>
      </c>
      <c r="U485" s="368" t="s">
        <v>240</v>
      </c>
      <c r="V485" s="377" t="s">
        <v>302</v>
      </c>
    </row>
    <row r="486" spans="1:22" outlineLevel="1">
      <c r="A486" s="377" t="s">
        <v>217</v>
      </c>
      <c r="B486" s="368" t="s">
        <v>904</v>
      </c>
      <c r="C486" s="378">
        <v>43605</v>
      </c>
      <c r="D486" s="368" t="s">
        <v>1086</v>
      </c>
      <c r="E486" s="369" t="s">
        <v>1185</v>
      </c>
      <c r="F486" s="370">
        <v>75988</v>
      </c>
      <c r="G486" s="371">
        <v>5.76</v>
      </c>
      <c r="H486" s="368">
        <v>7.5</v>
      </c>
      <c r="I486" s="368" t="s">
        <v>10</v>
      </c>
      <c r="J486" s="379">
        <f t="shared" si="25"/>
        <v>7.5</v>
      </c>
      <c r="K486" s="380" t="s">
        <v>709</v>
      </c>
      <c r="L486" s="381" t="s">
        <v>307</v>
      </c>
      <c r="M486" s="381" t="s">
        <v>259</v>
      </c>
      <c r="N486" s="381"/>
      <c r="O486" s="381"/>
      <c r="P486" s="381" t="s">
        <v>61</v>
      </c>
      <c r="Q486" s="381" t="s">
        <v>240</v>
      </c>
      <c r="R486" s="380" t="s">
        <v>302</v>
      </c>
      <c r="S486" s="368"/>
      <c r="T486" s="368" t="s">
        <v>61</v>
      </c>
      <c r="U486" s="368" t="s">
        <v>240</v>
      </c>
      <c r="V486" s="377" t="s">
        <v>302</v>
      </c>
    </row>
    <row r="487" spans="1:22" outlineLevel="1">
      <c r="A487" s="377" t="s">
        <v>217</v>
      </c>
      <c r="B487" s="368" t="s">
        <v>804</v>
      </c>
      <c r="C487" s="378">
        <v>43623</v>
      </c>
      <c r="D487" s="368" t="s">
        <v>914</v>
      </c>
      <c r="E487" s="369" t="s">
        <v>1186</v>
      </c>
      <c r="F487" s="370">
        <v>76250</v>
      </c>
      <c r="G487" s="371">
        <v>1.98</v>
      </c>
      <c r="H487" s="368">
        <v>2.5</v>
      </c>
      <c r="I487" s="368" t="s">
        <v>10</v>
      </c>
      <c r="J487" s="379">
        <f t="shared" si="25"/>
        <v>2.5</v>
      </c>
      <c r="K487" s="380" t="s">
        <v>1180</v>
      </c>
      <c r="L487" s="381" t="s">
        <v>307</v>
      </c>
      <c r="M487" s="381" t="s">
        <v>259</v>
      </c>
      <c r="N487" s="381" t="s">
        <v>446</v>
      </c>
      <c r="O487" s="381"/>
      <c r="P487" s="381" t="s">
        <v>61</v>
      </c>
      <c r="Q487" s="381" t="s">
        <v>240</v>
      </c>
      <c r="R487" s="380" t="s">
        <v>302</v>
      </c>
      <c r="S487" s="368"/>
      <c r="T487" s="368" t="s">
        <v>61</v>
      </c>
      <c r="U487" s="368" t="s">
        <v>240</v>
      </c>
      <c r="V487" s="377" t="s">
        <v>302</v>
      </c>
    </row>
    <row r="488" spans="1:22">
      <c r="A488" s="383" t="s">
        <v>301</v>
      </c>
      <c r="B488" s="383"/>
      <c r="C488" s="383"/>
      <c r="D488" s="383"/>
      <c r="E488" s="384"/>
      <c r="F488" s="385"/>
      <c r="G488" s="386">
        <f>SUM(G474:G487)</f>
        <v>261.78000000000003</v>
      </c>
      <c r="H488" s="387">
        <f>SUM(H474:H487)</f>
        <v>341.01</v>
      </c>
      <c r="I488" s="383"/>
      <c r="J488" s="387">
        <f>SUM(J474:J487)</f>
        <v>341.01</v>
      </c>
      <c r="K488" s="383"/>
      <c r="L488" s="383"/>
      <c r="M488" s="383"/>
      <c r="N488" s="383"/>
      <c r="O488" s="383"/>
      <c r="P488" s="383"/>
      <c r="Q488" s="383"/>
      <c r="R488" s="383"/>
      <c r="S488" s="368"/>
      <c r="T488" s="368"/>
      <c r="U488" s="368"/>
      <c r="V488" s="368"/>
    </row>
    <row r="489" spans="1:22" outlineLevel="1">
      <c r="A489" s="377" t="s">
        <v>219</v>
      </c>
      <c r="B489" s="368" t="s">
        <v>803</v>
      </c>
      <c r="C489" s="378">
        <v>43581</v>
      </c>
      <c r="D489" s="368" t="s">
        <v>1187</v>
      </c>
      <c r="E489" s="369" t="s">
        <v>1188</v>
      </c>
      <c r="F489" s="370">
        <v>75701</v>
      </c>
      <c r="G489" s="371">
        <v>80.510000000000005</v>
      </c>
      <c r="H489" s="368">
        <v>105</v>
      </c>
      <c r="I489" s="368" t="s">
        <v>10</v>
      </c>
      <c r="J489" s="379">
        <f t="shared" ref="J489:J522" si="26">H489</f>
        <v>105</v>
      </c>
      <c r="K489" s="380" t="s">
        <v>412</v>
      </c>
      <c r="L489" s="381" t="s">
        <v>445</v>
      </c>
      <c r="M489" s="381" t="s">
        <v>259</v>
      </c>
      <c r="N489" s="381" t="s">
        <v>547</v>
      </c>
      <c r="O489" s="381"/>
      <c r="P489" s="381" t="s">
        <v>61</v>
      </c>
      <c r="Q489" s="381" t="s">
        <v>240</v>
      </c>
      <c r="R489" s="380" t="s">
        <v>302</v>
      </c>
      <c r="S489" s="368"/>
      <c r="T489" s="368" t="s">
        <v>61</v>
      </c>
      <c r="U489" s="368" t="s">
        <v>240</v>
      </c>
      <c r="V489" s="377" t="s">
        <v>302</v>
      </c>
    </row>
    <row r="490" spans="1:22" outlineLevel="1">
      <c r="A490" s="377" t="s">
        <v>219</v>
      </c>
      <c r="B490" s="368" t="s">
        <v>803</v>
      </c>
      <c r="C490" s="378">
        <v>43543</v>
      </c>
      <c r="D490" s="368" t="s">
        <v>1189</v>
      </c>
      <c r="E490" s="369" t="s">
        <v>576</v>
      </c>
      <c r="F490" s="370">
        <v>75700</v>
      </c>
      <c r="G490" s="371">
        <v>-30.45</v>
      </c>
      <c r="H490" s="368">
        <v>-40</v>
      </c>
      <c r="I490" s="368" t="s">
        <v>10</v>
      </c>
      <c r="J490" s="379">
        <f t="shared" si="26"/>
        <v>-40</v>
      </c>
      <c r="K490" s="380" t="s">
        <v>350</v>
      </c>
      <c r="L490" s="381" t="s">
        <v>307</v>
      </c>
      <c r="M490" s="381" t="s">
        <v>259</v>
      </c>
      <c r="N490" s="381"/>
      <c r="O490" s="381" t="s">
        <v>308</v>
      </c>
      <c r="P490" s="381" t="s">
        <v>61</v>
      </c>
      <c r="Q490" s="381" t="s">
        <v>240</v>
      </c>
      <c r="R490" s="380" t="s">
        <v>302</v>
      </c>
      <c r="S490" s="368" t="s">
        <v>308</v>
      </c>
      <c r="T490" s="368" t="s">
        <v>61</v>
      </c>
      <c r="U490" s="368" t="s">
        <v>240</v>
      </c>
      <c r="V490" s="377" t="s">
        <v>302</v>
      </c>
    </row>
    <row r="491" spans="1:22" outlineLevel="1">
      <c r="A491" s="377" t="s">
        <v>219</v>
      </c>
      <c r="B491" s="368" t="s">
        <v>803</v>
      </c>
      <c r="C491" s="378">
        <v>43530</v>
      </c>
      <c r="D491" s="368" t="s">
        <v>1189</v>
      </c>
      <c r="E491" s="369" t="s">
        <v>575</v>
      </c>
      <c r="F491" s="370">
        <v>75700</v>
      </c>
      <c r="G491" s="371">
        <v>-152.27000000000001</v>
      </c>
      <c r="H491" s="368">
        <v>-200</v>
      </c>
      <c r="I491" s="368" t="s">
        <v>10</v>
      </c>
      <c r="J491" s="379">
        <f t="shared" si="26"/>
        <v>-200</v>
      </c>
      <c r="K491" s="380" t="s">
        <v>350</v>
      </c>
      <c r="L491" s="381" t="s">
        <v>307</v>
      </c>
      <c r="M491" s="381" t="s">
        <v>259</v>
      </c>
      <c r="N491" s="381"/>
      <c r="O491" s="381" t="s">
        <v>308</v>
      </c>
      <c r="P491" s="381" t="s">
        <v>61</v>
      </c>
      <c r="Q491" s="381" t="s">
        <v>240</v>
      </c>
      <c r="R491" s="380" t="s">
        <v>302</v>
      </c>
      <c r="S491" s="368" t="s">
        <v>308</v>
      </c>
      <c r="T491" s="368" t="s">
        <v>61</v>
      </c>
      <c r="U491" s="368" t="s">
        <v>240</v>
      </c>
      <c r="V491" s="377" t="s">
        <v>302</v>
      </c>
    </row>
    <row r="492" spans="1:22" outlineLevel="1">
      <c r="A492" s="377" t="s">
        <v>219</v>
      </c>
      <c r="B492" s="368" t="s">
        <v>803</v>
      </c>
      <c r="C492" s="378">
        <v>43526</v>
      </c>
      <c r="D492" s="368" t="s">
        <v>1189</v>
      </c>
      <c r="E492" s="369" t="s">
        <v>567</v>
      </c>
      <c r="F492" s="370">
        <v>75700</v>
      </c>
      <c r="G492" s="371">
        <v>-41.44</v>
      </c>
      <c r="H492" s="368">
        <v>-54.43</v>
      </c>
      <c r="I492" s="368" t="s">
        <v>10</v>
      </c>
      <c r="J492" s="379">
        <f t="shared" si="26"/>
        <v>-54.43</v>
      </c>
      <c r="K492" s="380" t="s">
        <v>350</v>
      </c>
      <c r="L492" s="381" t="s">
        <v>307</v>
      </c>
      <c r="M492" s="381" t="s">
        <v>259</v>
      </c>
      <c r="N492" s="381"/>
      <c r="O492" s="381" t="s">
        <v>308</v>
      </c>
      <c r="P492" s="381" t="s">
        <v>61</v>
      </c>
      <c r="Q492" s="381" t="s">
        <v>240</v>
      </c>
      <c r="R492" s="380" t="s">
        <v>302</v>
      </c>
      <c r="S492" s="368" t="s">
        <v>308</v>
      </c>
      <c r="T492" s="368" t="s">
        <v>61</v>
      </c>
      <c r="U492" s="368" t="s">
        <v>240</v>
      </c>
      <c r="V492" s="377" t="s">
        <v>302</v>
      </c>
    </row>
    <row r="493" spans="1:22" outlineLevel="1">
      <c r="A493" s="377" t="s">
        <v>219</v>
      </c>
      <c r="B493" s="368" t="s">
        <v>803</v>
      </c>
      <c r="C493" s="378">
        <v>43526</v>
      </c>
      <c r="D493" s="368" t="s">
        <v>1189</v>
      </c>
      <c r="E493" s="369" t="s">
        <v>568</v>
      </c>
      <c r="F493" s="370">
        <v>75700</v>
      </c>
      <c r="G493" s="371">
        <v>-6.63</v>
      </c>
      <c r="H493" s="368">
        <v>-8.7100000000000009</v>
      </c>
      <c r="I493" s="368" t="s">
        <v>10</v>
      </c>
      <c r="J493" s="379">
        <f t="shared" si="26"/>
        <v>-8.7100000000000009</v>
      </c>
      <c r="K493" s="380" t="s">
        <v>350</v>
      </c>
      <c r="L493" s="381" t="s">
        <v>307</v>
      </c>
      <c r="M493" s="381" t="s">
        <v>259</v>
      </c>
      <c r="N493" s="381"/>
      <c r="O493" s="381" t="s">
        <v>308</v>
      </c>
      <c r="P493" s="381" t="s">
        <v>61</v>
      </c>
      <c r="Q493" s="381" t="s">
        <v>240</v>
      </c>
      <c r="R493" s="380" t="s">
        <v>302</v>
      </c>
      <c r="S493" s="368" t="s">
        <v>308</v>
      </c>
      <c r="T493" s="368" t="s">
        <v>61</v>
      </c>
      <c r="U493" s="368" t="s">
        <v>240</v>
      </c>
      <c r="V493" s="377" t="s">
        <v>302</v>
      </c>
    </row>
    <row r="494" spans="1:22" outlineLevel="1">
      <c r="A494" s="377" t="s">
        <v>219</v>
      </c>
      <c r="B494" s="368" t="s">
        <v>803</v>
      </c>
      <c r="C494" s="378">
        <v>43526</v>
      </c>
      <c r="D494" s="368" t="s">
        <v>1189</v>
      </c>
      <c r="E494" s="369" t="s">
        <v>569</v>
      </c>
      <c r="F494" s="370">
        <v>75700</v>
      </c>
      <c r="G494" s="371">
        <v>-11.42</v>
      </c>
      <c r="H494" s="368">
        <v>-15</v>
      </c>
      <c r="I494" s="368" t="s">
        <v>10</v>
      </c>
      <c r="J494" s="379">
        <f t="shared" si="26"/>
        <v>-15</v>
      </c>
      <c r="K494" s="380" t="s">
        <v>350</v>
      </c>
      <c r="L494" s="381" t="s">
        <v>307</v>
      </c>
      <c r="M494" s="381" t="s">
        <v>259</v>
      </c>
      <c r="N494" s="381"/>
      <c r="O494" s="381" t="s">
        <v>308</v>
      </c>
      <c r="P494" s="381" t="s">
        <v>61</v>
      </c>
      <c r="Q494" s="381" t="s">
        <v>240</v>
      </c>
      <c r="R494" s="380" t="s">
        <v>302</v>
      </c>
      <c r="S494" s="368" t="s">
        <v>308</v>
      </c>
      <c r="T494" s="368" t="s">
        <v>61</v>
      </c>
      <c r="U494" s="368" t="s">
        <v>240</v>
      </c>
      <c r="V494" s="377" t="s">
        <v>302</v>
      </c>
    </row>
    <row r="495" spans="1:22" outlineLevel="1">
      <c r="A495" s="377" t="s">
        <v>219</v>
      </c>
      <c r="B495" s="368" t="s">
        <v>803</v>
      </c>
      <c r="C495" s="378">
        <v>43529</v>
      </c>
      <c r="D495" s="368" t="s">
        <v>1189</v>
      </c>
      <c r="E495" s="369" t="s">
        <v>570</v>
      </c>
      <c r="F495" s="370">
        <v>75700</v>
      </c>
      <c r="G495" s="371">
        <v>-81.459999999999994</v>
      </c>
      <c r="H495" s="368">
        <v>-107</v>
      </c>
      <c r="I495" s="368" t="s">
        <v>10</v>
      </c>
      <c r="J495" s="379">
        <f t="shared" si="26"/>
        <v>-107</v>
      </c>
      <c r="K495" s="380" t="s">
        <v>350</v>
      </c>
      <c r="L495" s="381" t="s">
        <v>307</v>
      </c>
      <c r="M495" s="381" t="s">
        <v>259</v>
      </c>
      <c r="N495" s="381"/>
      <c r="O495" s="381" t="s">
        <v>308</v>
      </c>
      <c r="P495" s="381" t="s">
        <v>61</v>
      </c>
      <c r="Q495" s="381" t="s">
        <v>240</v>
      </c>
      <c r="R495" s="380" t="s">
        <v>302</v>
      </c>
      <c r="S495" s="368" t="s">
        <v>308</v>
      </c>
      <c r="T495" s="368" t="s">
        <v>61</v>
      </c>
      <c r="U495" s="368" t="s">
        <v>240</v>
      </c>
      <c r="V495" s="377" t="s">
        <v>302</v>
      </c>
    </row>
    <row r="496" spans="1:22" outlineLevel="1">
      <c r="A496" s="377" t="s">
        <v>219</v>
      </c>
      <c r="B496" s="368" t="s">
        <v>803</v>
      </c>
      <c r="C496" s="378">
        <v>43529</v>
      </c>
      <c r="D496" s="368" t="s">
        <v>1189</v>
      </c>
      <c r="E496" s="369" t="s">
        <v>571</v>
      </c>
      <c r="F496" s="370">
        <v>75700</v>
      </c>
      <c r="G496" s="371">
        <v>-51.77</v>
      </c>
      <c r="H496" s="368">
        <v>-68</v>
      </c>
      <c r="I496" s="368" t="s">
        <v>10</v>
      </c>
      <c r="J496" s="379">
        <f t="shared" si="26"/>
        <v>-68</v>
      </c>
      <c r="K496" s="380" t="s">
        <v>350</v>
      </c>
      <c r="L496" s="381" t="s">
        <v>307</v>
      </c>
      <c r="M496" s="381" t="s">
        <v>259</v>
      </c>
      <c r="N496" s="381"/>
      <c r="O496" s="381" t="s">
        <v>308</v>
      </c>
      <c r="P496" s="381" t="s">
        <v>61</v>
      </c>
      <c r="Q496" s="381" t="s">
        <v>240</v>
      </c>
      <c r="R496" s="380" t="s">
        <v>302</v>
      </c>
      <c r="S496" s="368" t="s">
        <v>308</v>
      </c>
      <c r="T496" s="368" t="s">
        <v>61</v>
      </c>
      <c r="U496" s="368" t="s">
        <v>240</v>
      </c>
      <c r="V496" s="377" t="s">
        <v>302</v>
      </c>
    </row>
    <row r="497" spans="1:22" outlineLevel="1">
      <c r="A497" s="377" t="s">
        <v>219</v>
      </c>
      <c r="B497" s="368" t="s">
        <v>803</v>
      </c>
      <c r="C497" s="378">
        <v>43529</v>
      </c>
      <c r="D497" s="368" t="s">
        <v>1189</v>
      </c>
      <c r="E497" s="369" t="s">
        <v>572</v>
      </c>
      <c r="F497" s="370">
        <v>75700</v>
      </c>
      <c r="G497" s="371">
        <v>-22.84</v>
      </c>
      <c r="H497" s="368">
        <v>-30</v>
      </c>
      <c r="I497" s="368" t="s">
        <v>10</v>
      </c>
      <c r="J497" s="379">
        <f t="shared" si="26"/>
        <v>-30</v>
      </c>
      <c r="K497" s="380" t="s">
        <v>350</v>
      </c>
      <c r="L497" s="381" t="s">
        <v>307</v>
      </c>
      <c r="M497" s="381" t="s">
        <v>259</v>
      </c>
      <c r="N497" s="381"/>
      <c r="O497" s="381" t="s">
        <v>308</v>
      </c>
      <c r="P497" s="381" t="s">
        <v>61</v>
      </c>
      <c r="Q497" s="381" t="s">
        <v>240</v>
      </c>
      <c r="R497" s="380" t="s">
        <v>302</v>
      </c>
      <c r="S497" s="368" t="s">
        <v>308</v>
      </c>
      <c r="T497" s="368" t="s">
        <v>61</v>
      </c>
      <c r="U497" s="368" t="s">
        <v>240</v>
      </c>
      <c r="V497" s="377" t="s">
        <v>302</v>
      </c>
    </row>
    <row r="498" spans="1:22" outlineLevel="1">
      <c r="A498" s="377" t="s">
        <v>219</v>
      </c>
      <c r="B498" s="368" t="s">
        <v>803</v>
      </c>
      <c r="C498" s="378">
        <v>43529</v>
      </c>
      <c r="D498" s="368" t="s">
        <v>1189</v>
      </c>
      <c r="E498" s="369" t="s">
        <v>573</v>
      </c>
      <c r="F498" s="370">
        <v>75700</v>
      </c>
      <c r="G498" s="371">
        <v>-15.23</v>
      </c>
      <c r="H498" s="368">
        <v>-20</v>
      </c>
      <c r="I498" s="368" t="s">
        <v>10</v>
      </c>
      <c r="J498" s="379">
        <f t="shared" si="26"/>
        <v>-20</v>
      </c>
      <c r="K498" s="380" t="s">
        <v>350</v>
      </c>
      <c r="L498" s="381" t="s">
        <v>307</v>
      </c>
      <c r="M498" s="381" t="s">
        <v>259</v>
      </c>
      <c r="N498" s="381"/>
      <c r="O498" s="381" t="s">
        <v>308</v>
      </c>
      <c r="P498" s="381" t="s">
        <v>61</v>
      </c>
      <c r="Q498" s="381" t="s">
        <v>240</v>
      </c>
      <c r="R498" s="380" t="s">
        <v>302</v>
      </c>
      <c r="S498" s="368" t="s">
        <v>308</v>
      </c>
      <c r="T498" s="368" t="s">
        <v>61</v>
      </c>
      <c r="U498" s="368" t="s">
        <v>240</v>
      </c>
      <c r="V498" s="377" t="s">
        <v>302</v>
      </c>
    </row>
    <row r="499" spans="1:22" outlineLevel="1">
      <c r="A499" s="377" t="s">
        <v>219</v>
      </c>
      <c r="B499" s="368" t="s">
        <v>803</v>
      </c>
      <c r="C499" s="378">
        <v>43529</v>
      </c>
      <c r="D499" s="368" t="s">
        <v>1189</v>
      </c>
      <c r="E499" s="369" t="s">
        <v>574</v>
      </c>
      <c r="F499" s="370">
        <v>75700</v>
      </c>
      <c r="G499" s="371">
        <v>-34.26</v>
      </c>
      <c r="H499" s="368">
        <v>-45</v>
      </c>
      <c r="I499" s="368" t="s">
        <v>10</v>
      </c>
      <c r="J499" s="379">
        <f t="shared" si="26"/>
        <v>-45</v>
      </c>
      <c r="K499" s="380" t="s">
        <v>350</v>
      </c>
      <c r="L499" s="381" t="s">
        <v>307</v>
      </c>
      <c r="M499" s="381" t="s">
        <v>259</v>
      </c>
      <c r="N499" s="381"/>
      <c r="O499" s="381" t="s">
        <v>308</v>
      </c>
      <c r="P499" s="381" t="s">
        <v>61</v>
      </c>
      <c r="Q499" s="381" t="s">
        <v>240</v>
      </c>
      <c r="R499" s="380" t="s">
        <v>302</v>
      </c>
      <c r="S499" s="368" t="s">
        <v>308</v>
      </c>
      <c r="T499" s="368" t="s">
        <v>61</v>
      </c>
      <c r="U499" s="368" t="s">
        <v>240</v>
      </c>
      <c r="V499" s="377" t="s">
        <v>302</v>
      </c>
    </row>
    <row r="500" spans="1:22" outlineLevel="1">
      <c r="A500" s="377" t="s">
        <v>219</v>
      </c>
      <c r="B500" s="368" t="s">
        <v>803</v>
      </c>
      <c r="C500" s="378">
        <v>43550</v>
      </c>
      <c r="D500" s="368" t="s">
        <v>1189</v>
      </c>
      <c r="E500" s="369" t="s">
        <v>581</v>
      </c>
      <c r="F500" s="370">
        <v>75700</v>
      </c>
      <c r="G500" s="371">
        <v>-183.76</v>
      </c>
      <c r="H500" s="368">
        <v>-241.36</v>
      </c>
      <c r="I500" s="368" t="s">
        <v>10</v>
      </c>
      <c r="J500" s="379">
        <f t="shared" si="26"/>
        <v>-241.36</v>
      </c>
      <c r="K500" s="380" t="s">
        <v>350</v>
      </c>
      <c r="L500" s="381" t="s">
        <v>307</v>
      </c>
      <c r="M500" s="381" t="s">
        <v>259</v>
      </c>
      <c r="N500" s="381"/>
      <c r="O500" s="381" t="s">
        <v>308</v>
      </c>
      <c r="P500" s="381" t="s">
        <v>61</v>
      </c>
      <c r="Q500" s="381" t="s">
        <v>240</v>
      </c>
      <c r="R500" s="380" t="s">
        <v>302</v>
      </c>
      <c r="S500" s="368" t="s">
        <v>308</v>
      </c>
      <c r="T500" s="368" t="s">
        <v>61</v>
      </c>
      <c r="U500" s="368" t="s">
        <v>240</v>
      </c>
      <c r="V500" s="377" t="s">
        <v>302</v>
      </c>
    </row>
    <row r="501" spans="1:22" outlineLevel="1">
      <c r="A501" s="377" t="s">
        <v>219</v>
      </c>
      <c r="B501" s="368" t="s">
        <v>803</v>
      </c>
      <c r="C501" s="378">
        <v>43545</v>
      </c>
      <c r="D501" s="368" t="s">
        <v>1189</v>
      </c>
      <c r="E501" s="369" t="s">
        <v>577</v>
      </c>
      <c r="F501" s="370">
        <v>75700</v>
      </c>
      <c r="G501" s="371">
        <v>-380.68</v>
      </c>
      <c r="H501" s="368">
        <v>-500</v>
      </c>
      <c r="I501" s="368" t="s">
        <v>10</v>
      </c>
      <c r="J501" s="379">
        <f t="shared" si="26"/>
        <v>-500</v>
      </c>
      <c r="K501" s="380" t="s">
        <v>350</v>
      </c>
      <c r="L501" s="381" t="s">
        <v>307</v>
      </c>
      <c r="M501" s="381" t="s">
        <v>259</v>
      </c>
      <c r="N501" s="381"/>
      <c r="O501" s="381" t="s">
        <v>308</v>
      </c>
      <c r="P501" s="381" t="s">
        <v>61</v>
      </c>
      <c r="Q501" s="381" t="s">
        <v>240</v>
      </c>
      <c r="R501" s="380" t="s">
        <v>302</v>
      </c>
      <c r="S501" s="368" t="s">
        <v>308</v>
      </c>
      <c r="T501" s="368" t="s">
        <v>61</v>
      </c>
      <c r="U501" s="368" t="s">
        <v>240</v>
      </c>
      <c r="V501" s="377" t="s">
        <v>302</v>
      </c>
    </row>
    <row r="502" spans="1:22" outlineLevel="1">
      <c r="A502" s="377" t="s">
        <v>219</v>
      </c>
      <c r="B502" s="368" t="s">
        <v>803</v>
      </c>
      <c r="C502" s="378">
        <v>43545</v>
      </c>
      <c r="D502" s="368" t="s">
        <v>1189</v>
      </c>
      <c r="E502" s="369" t="s">
        <v>578</v>
      </c>
      <c r="F502" s="370">
        <v>75700</v>
      </c>
      <c r="G502" s="371">
        <v>-304.54000000000002</v>
      </c>
      <c r="H502" s="368">
        <v>-400</v>
      </c>
      <c r="I502" s="368" t="s">
        <v>10</v>
      </c>
      <c r="J502" s="379">
        <f t="shared" si="26"/>
        <v>-400</v>
      </c>
      <c r="K502" s="380" t="s">
        <v>350</v>
      </c>
      <c r="L502" s="381" t="s">
        <v>307</v>
      </c>
      <c r="M502" s="381" t="s">
        <v>259</v>
      </c>
      <c r="N502" s="381"/>
      <c r="O502" s="381" t="s">
        <v>308</v>
      </c>
      <c r="P502" s="381" t="s">
        <v>61</v>
      </c>
      <c r="Q502" s="381" t="s">
        <v>240</v>
      </c>
      <c r="R502" s="380" t="s">
        <v>302</v>
      </c>
      <c r="S502" s="368" t="s">
        <v>308</v>
      </c>
      <c r="T502" s="368" t="s">
        <v>61</v>
      </c>
      <c r="U502" s="368" t="s">
        <v>240</v>
      </c>
      <c r="V502" s="377" t="s">
        <v>302</v>
      </c>
    </row>
    <row r="503" spans="1:22" outlineLevel="1">
      <c r="A503" s="377" t="s">
        <v>219</v>
      </c>
      <c r="B503" s="368" t="s">
        <v>803</v>
      </c>
      <c r="C503" s="378">
        <v>43545</v>
      </c>
      <c r="D503" s="368" t="s">
        <v>1189</v>
      </c>
      <c r="E503" s="369" t="s">
        <v>579</v>
      </c>
      <c r="F503" s="370">
        <v>75700</v>
      </c>
      <c r="G503" s="371">
        <v>-152.27000000000001</v>
      </c>
      <c r="H503" s="368">
        <v>-200</v>
      </c>
      <c r="I503" s="368" t="s">
        <v>10</v>
      </c>
      <c r="J503" s="379">
        <f t="shared" si="26"/>
        <v>-200</v>
      </c>
      <c r="K503" s="380" t="s">
        <v>350</v>
      </c>
      <c r="L503" s="381" t="s">
        <v>307</v>
      </c>
      <c r="M503" s="381" t="s">
        <v>259</v>
      </c>
      <c r="N503" s="381"/>
      <c r="O503" s="381" t="s">
        <v>308</v>
      </c>
      <c r="P503" s="381" t="s">
        <v>61</v>
      </c>
      <c r="Q503" s="381" t="s">
        <v>240</v>
      </c>
      <c r="R503" s="380" t="s">
        <v>302</v>
      </c>
      <c r="S503" s="368" t="s">
        <v>308</v>
      </c>
      <c r="T503" s="368" t="s">
        <v>61</v>
      </c>
      <c r="U503" s="368" t="s">
        <v>240</v>
      </c>
      <c r="V503" s="377" t="s">
        <v>302</v>
      </c>
    </row>
    <row r="504" spans="1:22" outlineLevel="1">
      <c r="A504" s="377" t="s">
        <v>219</v>
      </c>
      <c r="B504" s="368" t="s">
        <v>803</v>
      </c>
      <c r="C504" s="378">
        <v>43545</v>
      </c>
      <c r="D504" s="368" t="s">
        <v>1189</v>
      </c>
      <c r="E504" s="369" t="s">
        <v>580</v>
      </c>
      <c r="F504" s="370">
        <v>75700</v>
      </c>
      <c r="G504" s="371">
        <v>-152.27000000000001</v>
      </c>
      <c r="H504" s="368">
        <v>-200</v>
      </c>
      <c r="I504" s="368" t="s">
        <v>10</v>
      </c>
      <c r="J504" s="379">
        <f t="shared" si="26"/>
        <v>-200</v>
      </c>
      <c r="K504" s="380" t="s">
        <v>350</v>
      </c>
      <c r="L504" s="381" t="s">
        <v>307</v>
      </c>
      <c r="M504" s="381" t="s">
        <v>259</v>
      </c>
      <c r="N504" s="381"/>
      <c r="O504" s="381" t="s">
        <v>308</v>
      </c>
      <c r="P504" s="381" t="s">
        <v>61</v>
      </c>
      <c r="Q504" s="381" t="s">
        <v>240</v>
      </c>
      <c r="R504" s="380" t="s">
        <v>302</v>
      </c>
      <c r="S504" s="368" t="s">
        <v>308</v>
      </c>
      <c r="T504" s="368" t="s">
        <v>61</v>
      </c>
      <c r="U504" s="368" t="s">
        <v>240</v>
      </c>
      <c r="V504" s="377" t="s">
        <v>302</v>
      </c>
    </row>
    <row r="505" spans="1:22" outlineLevel="1">
      <c r="A505" s="377" t="s">
        <v>219</v>
      </c>
      <c r="B505" s="368" t="s">
        <v>904</v>
      </c>
      <c r="C505" s="378">
        <v>43601</v>
      </c>
      <c r="D505" s="368" t="s">
        <v>1190</v>
      </c>
      <c r="E505" s="369" t="s">
        <v>1191</v>
      </c>
      <c r="F505" s="370">
        <v>75987</v>
      </c>
      <c r="G505" s="371">
        <v>23.02</v>
      </c>
      <c r="H505" s="368">
        <v>30</v>
      </c>
      <c r="I505" s="368" t="s">
        <v>10</v>
      </c>
      <c r="J505" s="379">
        <f t="shared" si="26"/>
        <v>30</v>
      </c>
      <c r="K505" s="380" t="s">
        <v>410</v>
      </c>
      <c r="L505" s="381" t="s">
        <v>445</v>
      </c>
      <c r="M505" s="381" t="s">
        <v>259</v>
      </c>
      <c r="N505" s="381" t="s">
        <v>547</v>
      </c>
      <c r="O505" s="381"/>
      <c r="P505" s="381" t="s">
        <v>61</v>
      </c>
      <c r="Q505" s="381" t="s">
        <v>240</v>
      </c>
      <c r="R505" s="380" t="s">
        <v>302</v>
      </c>
      <c r="S505" s="368"/>
      <c r="T505" s="368" t="s">
        <v>61</v>
      </c>
      <c r="U505" s="368" t="s">
        <v>240</v>
      </c>
      <c r="V505" s="377" t="s">
        <v>302</v>
      </c>
    </row>
    <row r="506" spans="1:22" outlineLevel="1">
      <c r="A506" s="377" t="s">
        <v>219</v>
      </c>
      <c r="B506" s="368" t="s">
        <v>904</v>
      </c>
      <c r="C506" s="378">
        <v>43609</v>
      </c>
      <c r="D506" s="368" t="s">
        <v>1192</v>
      </c>
      <c r="E506" s="369" t="s">
        <v>1193</v>
      </c>
      <c r="F506" s="370">
        <v>75988</v>
      </c>
      <c r="G506" s="371">
        <v>7.67</v>
      </c>
      <c r="H506" s="368">
        <v>10</v>
      </c>
      <c r="I506" s="368" t="s">
        <v>10</v>
      </c>
      <c r="J506" s="379">
        <f t="shared" si="26"/>
        <v>10</v>
      </c>
      <c r="K506" s="380" t="s">
        <v>410</v>
      </c>
      <c r="L506" s="381" t="s">
        <v>307</v>
      </c>
      <c r="M506" s="381" t="s">
        <v>259</v>
      </c>
      <c r="N506" s="381" t="s">
        <v>446</v>
      </c>
      <c r="O506" s="381"/>
      <c r="P506" s="381" t="s">
        <v>61</v>
      </c>
      <c r="Q506" s="381" t="s">
        <v>240</v>
      </c>
      <c r="R506" s="380" t="s">
        <v>302</v>
      </c>
      <c r="S506" s="368"/>
      <c r="T506" s="368" t="s">
        <v>61</v>
      </c>
      <c r="U506" s="368" t="s">
        <v>240</v>
      </c>
      <c r="V506" s="377" t="s">
        <v>302</v>
      </c>
    </row>
    <row r="507" spans="1:22" outlineLevel="1">
      <c r="A507" s="377" t="s">
        <v>219</v>
      </c>
      <c r="B507" s="368" t="s">
        <v>904</v>
      </c>
      <c r="C507" s="378">
        <v>43616</v>
      </c>
      <c r="D507" s="368" t="s">
        <v>1194</v>
      </c>
      <c r="E507" s="369" t="s">
        <v>1195</v>
      </c>
      <c r="F507" s="370">
        <v>75987</v>
      </c>
      <c r="G507" s="371">
        <v>1.53</v>
      </c>
      <c r="H507" s="368">
        <v>2</v>
      </c>
      <c r="I507" s="368" t="s">
        <v>10</v>
      </c>
      <c r="J507" s="379">
        <f t="shared" si="26"/>
        <v>2</v>
      </c>
      <c r="K507" s="380" t="s">
        <v>410</v>
      </c>
      <c r="L507" s="381" t="s">
        <v>445</v>
      </c>
      <c r="M507" s="381" t="s">
        <v>259</v>
      </c>
      <c r="N507" s="381" t="s">
        <v>420</v>
      </c>
      <c r="O507" s="381"/>
      <c r="P507" s="381" t="s">
        <v>61</v>
      </c>
      <c r="Q507" s="381" t="s">
        <v>240</v>
      </c>
      <c r="R507" s="380" t="s">
        <v>302</v>
      </c>
      <c r="S507" s="368"/>
      <c r="T507" s="368" t="s">
        <v>61</v>
      </c>
      <c r="U507" s="368" t="s">
        <v>240</v>
      </c>
      <c r="V507" s="377" t="s">
        <v>302</v>
      </c>
    </row>
    <row r="508" spans="1:22" outlineLevel="1">
      <c r="A508" s="377" t="s">
        <v>219</v>
      </c>
      <c r="B508" s="368" t="s">
        <v>904</v>
      </c>
      <c r="C508" s="378">
        <v>43616</v>
      </c>
      <c r="D508" s="368" t="s">
        <v>907</v>
      </c>
      <c r="E508" s="369" t="s">
        <v>1196</v>
      </c>
      <c r="F508" s="370">
        <v>75988</v>
      </c>
      <c r="G508" s="371">
        <v>57.56</v>
      </c>
      <c r="H508" s="368">
        <v>75</v>
      </c>
      <c r="I508" s="368" t="s">
        <v>10</v>
      </c>
      <c r="J508" s="379">
        <f t="shared" si="26"/>
        <v>75</v>
      </c>
      <c r="K508" s="380" t="s">
        <v>416</v>
      </c>
      <c r="L508" s="381" t="s">
        <v>307</v>
      </c>
      <c r="M508" s="381" t="s">
        <v>259</v>
      </c>
      <c r="N508" s="381" t="s">
        <v>947</v>
      </c>
      <c r="O508" s="381"/>
      <c r="P508" s="381" t="s">
        <v>61</v>
      </c>
      <c r="Q508" s="381" t="s">
        <v>240</v>
      </c>
      <c r="R508" s="380" t="s">
        <v>302</v>
      </c>
      <c r="S508" s="368"/>
      <c r="T508" s="368" t="s">
        <v>61</v>
      </c>
      <c r="U508" s="368" t="s">
        <v>240</v>
      </c>
      <c r="V508" s="377" t="s">
        <v>302</v>
      </c>
    </row>
    <row r="509" spans="1:22" outlineLevel="1">
      <c r="A509" s="377" t="s">
        <v>219</v>
      </c>
      <c r="B509" s="368" t="s">
        <v>904</v>
      </c>
      <c r="C509" s="378">
        <v>43616</v>
      </c>
      <c r="D509" s="368" t="s">
        <v>1194</v>
      </c>
      <c r="E509" s="369" t="s">
        <v>1197</v>
      </c>
      <c r="F509" s="370">
        <v>75987</v>
      </c>
      <c r="G509" s="371">
        <v>85.96</v>
      </c>
      <c r="H509" s="368">
        <v>112</v>
      </c>
      <c r="I509" s="368" t="s">
        <v>10</v>
      </c>
      <c r="J509" s="379">
        <f t="shared" si="26"/>
        <v>112</v>
      </c>
      <c r="K509" s="380" t="s">
        <v>412</v>
      </c>
      <c r="L509" s="381" t="s">
        <v>445</v>
      </c>
      <c r="M509" s="381" t="s">
        <v>259</v>
      </c>
      <c r="N509" s="381" t="s">
        <v>420</v>
      </c>
      <c r="O509" s="381"/>
      <c r="P509" s="381" t="s">
        <v>61</v>
      </c>
      <c r="Q509" s="381" t="s">
        <v>240</v>
      </c>
      <c r="R509" s="380" t="s">
        <v>302</v>
      </c>
      <c r="S509" s="368"/>
      <c r="T509" s="368" t="s">
        <v>61</v>
      </c>
      <c r="U509" s="368" t="s">
        <v>240</v>
      </c>
      <c r="V509" s="377" t="s">
        <v>302</v>
      </c>
    </row>
    <row r="510" spans="1:22" outlineLevel="1">
      <c r="A510" s="377" t="s">
        <v>219</v>
      </c>
      <c r="B510" s="368" t="s">
        <v>904</v>
      </c>
      <c r="C510" s="378">
        <v>43616</v>
      </c>
      <c r="D510" s="368" t="s">
        <v>1198</v>
      </c>
      <c r="E510" s="369" t="s">
        <v>1199</v>
      </c>
      <c r="F510" s="370">
        <v>75988</v>
      </c>
      <c r="G510" s="371">
        <v>16.12</v>
      </c>
      <c r="H510" s="368">
        <v>21</v>
      </c>
      <c r="I510" s="368" t="s">
        <v>10</v>
      </c>
      <c r="J510" s="379">
        <f t="shared" si="26"/>
        <v>21</v>
      </c>
      <c r="K510" s="380" t="s">
        <v>412</v>
      </c>
      <c r="L510" s="381" t="s">
        <v>307</v>
      </c>
      <c r="M510" s="381" t="s">
        <v>259</v>
      </c>
      <c r="N510" s="381" t="s">
        <v>446</v>
      </c>
      <c r="O510" s="381"/>
      <c r="P510" s="381" t="s">
        <v>61</v>
      </c>
      <c r="Q510" s="381" t="s">
        <v>240</v>
      </c>
      <c r="R510" s="380" t="s">
        <v>302</v>
      </c>
      <c r="S510" s="368"/>
      <c r="T510" s="368" t="s">
        <v>61</v>
      </c>
      <c r="U510" s="368" t="s">
        <v>240</v>
      </c>
      <c r="V510" s="377" t="s">
        <v>302</v>
      </c>
    </row>
    <row r="511" spans="1:22" outlineLevel="1">
      <c r="A511" s="377" t="s">
        <v>219</v>
      </c>
      <c r="B511" s="368" t="s">
        <v>904</v>
      </c>
      <c r="C511" s="378">
        <v>43616</v>
      </c>
      <c r="D511" s="368" t="s">
        <v>907</v>
      </c>
      <c r="E511" s="369" t="s">
        <v>1200</v>
      </c>
      <c r="F511" s="370">
        <v>75988</v>
      </c>
      <c r="G511" s="371">
        <v>145.82</v>
      </c>
      <c r="H511" s="368">
        <v>190</v>
      </c>
      <c r="I511" s="368" t="s">
        <v>10</v>
      </c>
      <c r="J511" s="379">
        <f t="shared" si="26"/>
        <v>190</v>
      </c>
      <c r="K511" s="380" t="s">
        <v>412</v>
      </c>
      <c r="L511" s="381" t="s">
        <v>307</v>
      </c>
      <c r="M511" s="381" t="s">
        <v>259</v>
      </c>
      <c r="N511" s="381" t="s">
        <v>947</v>
      </c>
      <c r="O511" s="381"/>
      <c r="P511" s="381" t="s">
        <v>61</v>
      </c>
      <c r="Q511" s="381" t="s">
        <v>240</v>
      </c>
      <c r="R511" s="380" t="s">
        <v>302</v>
      </c>
      <c r="S511" s="368"/>
      <c r="T511" s="368" t="s">
        <v>61</v>
      </c>
      <c r="U511" s="368" t="s">
        <v>240</v>
      </c>
      <c r="V511" s="377" t="s">
        <v>302</v>
      </c>
    </row>
    <row r="512" spans="1:22" outlineLevel="1">
      <c r="A512" s="377" t="s">
        <v>219</v>
      </c>
      <c r="B512" s="368" t="s">
        <v>904</v>
      </c>
      <c r="C512" s="378">
        <v>43609</v>
      </c>
      <c r="D512" s="368" t="s">
        <v>1192</v>
      </c>
      <c r="E512" s="369" t="s">
        <v>1201</v>
      </c>
      <c r="F512" s="370">
        <v>75988</v>
      </c>
      <c r="G512" s="371">
        <v>53.72</v>
      </c>
      <c r="H512" s="368">
        <v>70</v>
      </c>
      <c r="I512" s="368" t="s">
        <v>10</v>
      </c>
      <c r="J512" s="379">
        <f t="shared" si="26"/>
        <v>70</v>
      </c>
      <c r="K512" s="380" t="s">
        <v>412</v>
      </c>
      <c r="L512" s="381" t="s">
        <v>307</v>
      </c>
      <c r="M512" s="381" t="s">
        <v>259</v>
      </c>
      <c r="N512" s="381" t="s">
        <v>446</v>
      </c>
      <c r="O512" s="381"/>
      <c r="P512" s="381" t="s">
        <v>61</v>
      </c>
      <c r="Q512" s="381" t="s">
        <v>240</v>
      </c>
      <c r="R512" s="380" t="s">
        <v>302</v>
      </c>
      <c r="S512" s="368"/>
      <c r="T512" s="368" t="s">
        <v>61</v>
      </c>
      <c r="U512" s="368" t="s">
        <v>240</v>
      </c>
      <c r="V512" s="377" t="s">
        <v>302</v>
      </c>
    </row>
    <row r="513" spans="1:22" outlineLevel="1">
      <c r="A513" s="377" t="s">
        <v>219</v>
      </c>
      <c r="B513" s="368" t="s">
        <v>804</v>
      </c>
      <c r="C513" s="378">
        <v>43635</v>
      </c>
      <c r="D513" s="368" t="s">
        <v>1202</v>
      </c>
      <c r="E513" s="369" t="s">
        <v>1203</v>
      </c>
      <c r="F513" s="370">
        <v>76315</v>
      </c>
      <c r="G513" s="371">
        <v>23.77</v>
      </c>
      <c r="H513" s="368">
        <v>30</v>
      </c>
      <c r="I513" s="368" t="s">
        <v>10</v>
      </c>
      <c r="J513" s="379">
        <f t="shared" si="26"/>
        <v>30</v>
      </c>
      <c r="K513" s="380" t="s">
        <v>410</v>
      </c>
      <c r="L513" s="381" t="s">
        <v>445</v>
      </c>
      <c r="M513" s="381" t="s">
        <v>259</v>
      </c>
      <c r="N513" s="381" t="s">
        <v>947</v>
      </c>
      <c r="O513" s="381"/>
      <c r="P513" s="381" t="s">
        <v>61</v>
      </c>
      <c r="Q513" s="381" t="s">
        <v>240</v>
      </c>
      <c r="R513" s="380" t="s">
        <v>302</v>
      </c>
      <c r="S513" s="368"/>
      <c r="T513" s="368" t="s">
        <v>61</v>
      </c>
      <c r="U513" s="368" t="s">
        <v>240</v>
      </c>
      <c r="V513" s="377" t="s">
        <v>302</v>
      </c>
    </row>
    <row r="514" spans="1:22" outlineLevel="1">
      <c r="A514" s="377" t="s">
        <v>219</v>
      </c>
      <c r="B514" s="368" t="s">
        <v>804</v>
      </c>
      <c r="C514" s="378">
        <v>43635</v>
      </c>
      <c r="D514" s="368" t="s">
        <v>1202</v>
      </c>
      <c r="E514" s="369" t="s">
        <v>1204</v>
      </c>
      <c r="F514" s="370">
        <v>76315</v>
      </c>
      <c r="G514" s="371">
        <v>23.77</v>
      </c>
      <c r="H514" s="368">
        <v>30</v>
      </c>
      <c r="I514" s="368" t="s">
        <v>10</v>
      </c>
      <c r="J514" s="379">
        <f t="shared" si="26"/>
        <v>30</v>
      </c>
      <c r="K514" s="380" t="s">
        <v>410</v>
      </c>
      <c r="L514" s="381" t="s">
        <v>445</v>
      </c>
      <c r="M514" s="381" t="s">
        <v>259</v>
      </c>
      <c r="N514" s="381" t="s">
        <v>388</v>
      </c>
      <c r="O514" s="381"/>
      <c r="P514" s="381" t="s">
        <v>61</v>
      </c>
      <c r="Q514" s="381" t="s">
        <v>240</v>
      </c>
      <c r="R514" s="380" t="s">
        <v>302</v>
      </c>
      <c r="S514" s="368"/>
      <c r="T514" s="368" t="s">
        <v>61</v>
      </c>
      <c r="U514" s="368" t="s">
        <v>240</v>
      </c>
      <c r="V514" s="377" t="s">
        <v>302</v>
      </c>
    </row>
    <row r="515" spans="1:22" outlineLevel="1">
      <c r="A515" s="377" t="s">
        <v>219</v>
      </c>
      <c r="B515" s="368" t="s">
        <v>804</v>
      </c>
      <c r="C515" s="378">
        <v>43635</v>
      </c>
      <c r="D515" s="368" t="s">
        <v>1202</v>
      </c>
      <c r="E515" s="369" t="s">
        <v>1205</v>
      </c>
      <c r="F515" s="370">
        <v>76315</v>
      </c>
      <c r="G515" s="371">
        <v>23.77</v>
      </c>
      <c r="H515" s="368">
        <v>30</v>
      </c>
      <c r="I515" s="368" t="s">
        <v>10</v>
      </c>
      <c r="J515" s="379">
        <f t="shared" si="26"/>
        <v>30</v>
      </c>
      <c r="K515" s="380" t="s">
        <v>410</v>
      </c>
      <c r="L515" s="381" t="s">
        <v>445</v>
      </c>
      <c r="M515" s="381" t="s">
        <v>259</v>
      </c>
      <c r="N515" s="381" t="s">
        <v>969</v>
      </c>
      <c r="O515" s="381"/>
      <c r="P515" s="381" t="s">
        <v>61</v>
      </c>
      <c r="Q515" s="381" t="s">
        <v>240</v>
      </c>
      <c r="R515" s="380" t="s">
        <v>302</v>
      </c>
      <c r="S515" s="368"/>
      <c r="T515" s="368" t="s">
        <v>61</v>
      </c>
      <c r="U515" s="368" t="s">
        <v>240</v>
      </c>
      <c r="V515" s="377" t="s">
        <v>302</v>
      </c>
    </row>
    <row r="516" spans="1:22" outlineLevel="1">
      <c r="A516" s="377" t="s">
        <v>219</v>
      </c>
      <c r="B516" s="368" t="s">
        <v>804</v>
      </c>
      <c r="C516" s="378">
        <v>43623</v>
      </c>
      <c r="D516" s="368" t="s">
        <v>914</v>
      </c>
      <c r="E516" s="369" t="s">
        <v>1206</v>
      </c>
      <c r="F516" s="370">
        <v>76250</v>
      </c>
      <c r="G516" s="371">
        <v>9.51</v>
      </c>
      <c r="H516" s="368">
        <v>12</v>
      </c>
      <c r="I516" s="368" t="s">
        <v>10</v>
      </c>
      <c r="J516" s="379">
        <f t="shared" si="26"/>
        <v>12</v>
      </c>
      <c r="K516" s="380" t="s">
        <v>416</v>
      </c>
      <c r="L516" s="381" t="s">
        <v>307</v>
      </c>
      <c r="M516" s="381" t="s">
        <v>259</v>
      </c>
      <c r="N516" s="381" t="s">
        <v>424</v>
      </c>
      <c r="O516" s="381"/>
      <c r="P516" s="381" t="s">
        <v>61</v>
      </c>
      <c r="Q516" s="381" t="s">
        <v>240</v>
      </c>
      <c r="R516" s="380" t="s">
        <v>302</v>
      </c>
      <c r="S516" s="368"/>
      <c r="T516" s="368" t="s">
        <v>61</v>
      </c>
      <c r="U516" s="368" t="s">
        <v>240</v>
      </c>
      <c r="V516" s="377" t="s">
        <v>302</v>
      </c>
    </row>
    <row r="517" spans="1:22" outlineLevel="1">
      <c r="A517" s="377" t="s">
        <v>219</v>
      </c>
      <c r="B517" s="368" t="s">
        <v>804</v>
      </c>
      <c r="C517" s="378">
        <v>43644</v>
      </c>
      <c r="D517" s="368" t="s">
        <v>1207</v>
      </c>
      <c r="E517" s="369" t="s">
        <v>1208</v>
      </c>
      <c r="F517" s="370">
        <v>76250</v>
      </c>
      <c r="G517" s="371">
        <v>59.42</v>
      </c>
      <c r="H517" s="368">
        <v>75</v>
      </c>
      <c r="I517" s="368" t="s">
        <v>10</v>
      </c>
      <c r="J517" s="379">
        <f t="shared" si="26"/>
        <v>75</v>
      </c>
      <c r="K517" s="380" t="s">
        <v>416</v>
      </c>
      <c r="L517" s="381" t="s">
        <v>307</v>
      </c>
      <c r="M517" s="381" t="s">
        <v>259</v>
      </c>
      <c r="N517" s="381" t="s">
        <v>1209</v>
      </c>
      <c r="O517" s="381"/>
      <c r="P517" s="381" t="s">
        <v>61</v>
      </c>
      <c r="Q517" s="381" t="s">
        <v>240</v>
      </c>
      <c r="R517" s="380" t="s">
        <v>302</v>
      </c>
      <c r="S517" s="368"/>
      <c r="T517" s="368" t="s">
        <v>61</v>
      </c>
      <c r="U517" s="368" t="s">
        <v>240</v>
      </c>
      <c r="V517" s="377" t="s">
        <v>302</v>
      </c>
    </row>
    <row r="518" spans="1:22" outlineLevel="1">
      <c r="A518" s="377" t="s">
        <v>219</v>
      </c>
      <c r="B518" s="368" t="s">
        <v>804</v>
      </c>
      <c r="C518" s="378">
        <v>43644</v>
      </c>
      <c r="D518" s="368" t="s">
        <v>1210</v>
      </c>
      <c r="E518" s="369" t="s">
        <v>1211</v>
      </c>
      <c r="F518" s="370">
        <v>76250</v>
      </c>
      <c r="G518" s="371">
        <v>102.99</v>
      </c>
      <c r="H518" s="368">
        <v>130</v>
      </c>
      <c r="I518" s="368" t="s">
        <v>10</v>
      </c>
      <c r="J518" s="379">
        <f t="shared" si="26"/>
        <v>130</v>
      </c>
      <c r="K518" s="380" t="s">
        <v>1180</v>
      </c>
      <c r="L518" s="381" t="s">
        <v>307</v>
      </c>
      <c r="M518" s="381" t="s">
        <v>259</v>
      </c>
      <c r="N518" s="381" t="s">
        <v>270</v>
      </c>
      <c r="O518" s="381"/>
      <c r="P518" s="381" t="s">
        <v>61</v>
      </c>
      <c r="Q518" s="381" t="s">
        <v>240</v>
      </c>
      <c r="R518" s="380" t="s">
        <v>302</v>
      </c>
      <c r="S518" s="368"/>
      <c r="T518" s="368" t="s">
        <v>61</v>
      </c>
      <c r="U518" s="368" t="s">
        <v>240</v>
      </c>
      <c r="V518" s="377" t="s">
        <v>302</v>
      </c>
    </row>
    <row r="519" spans="1:22" outlineLevel="1">
      <c r="A519" s="377" t="s">
        <v>219</v>
      </c>
      <c r="B519" s="368" t="s">
        <v>804</v>
      </c>
      <c r="C519" s="378">
        <v>43640</v>
      </c>
      <c r="D519" s="368" t="s">
        <v>1212</v>
      </c>
      <c r="E519" s="369" t="s">
        <v>1213</v>
      </c>
      <c r="F519" s="370">
        <v>76315</v>
      </c>
      <c r="G519" s="371">
        <v>44.37</v>
      </c>
      <c r="H519" s="368">
        <v>56</v>
      </c>
      <c r="I519" s="368" t="s">
        <v>10</v>
      </c>
      <c r="J519" s="379">
        <f t="shared" si="26"/>
        <v>56</v>
      </c>
      <c r="K519" s="380" t="s">
        <v>412</v>
      </c>
      <c r="L519" s="381" t="s">
        <v>445</v>
      </c>
      <c r="M519" s="381" t="s">
        <v>259</v>
      </c>
      <c r="N519" s="381" t="s">
        <v>1209</v>
      </c>
      <c r="O519" s="381"/>
      <c r="P519" s="381" t="s">
        <v>61</v>
      </c>
      <c r="Q519" s="381" t="s">
        <v>240</v>
      </c>
      <c r="R519" s="380" t="s">
        <v>302</v>
      </c>
      <c r="S519" s="368"/>
      <c r="T519" s="368" t="s">
        <v>61</v>
      </c>
      <c r="U519" s="368" t="s">
        <v>240</v>
      </c>
      <c r="V519" s="377" t="s">
        <v>302</v>
      </c>
    </row>
    <row r="520" spans="1:22" outlineLevel="1">
      <c r="A520" s="377" t="s">
        <v>219</v>
      </c>
      <c r="B520" s="368" t="s">
        <v>804</v>
      </c>
      <c r="C520" s="378">
        <v>43644</v>
      </c>
      <c r="D520" s="368" t="s">
        <v>857</v>
      </c>
      <c r="E520" s="369" t="s">
        <v>1214</v>
      </c>
      <c r="F520" s="370">
        <v>76250</v>
      </c>
      <c r="G520" s="371">
        <v>33.270000000000003</v>
      </c>
      <c r="H520" s="368">
        <v>42</v>
      </c>
      <c r="I520" s="368" t="s">
        <v>10</v>
      </c>
      <c r="J520" s="379">
        <f t="shared" si="26"/>
        <v>42</v>
      </c>
      <c r="K520" s="380" t="s">
        <v>412</v>
      </c>
      <c r="L520" s="381" t="s">
        <v>307</v>
      </c>
      <c r="M520" s="381" t="s">
        <v>259</v>
      </c>
      <c r="N520" s="381" t="s">
        <v>420</v>
      </c>
      <c r="O520" s="381"/>
      <c r="P520" s="381" t="s">
        <v>61</v>
      </c>
      <c r="Q520" s="381" t="s">
        <v>240</v>
      </c>
      <c r="R520" s="380" t="s">
        <v>302</v>
      </c>
      <c r="S520" s="368"/>
      <c r="T520" s="368" t="s">
        <v>61</v>
      </c>
      <c r="U520" s="368" t="s">
        <v>240</v>
      </c>
      <c r="V520" s="377" t="s">
        <v>302</v>
      </c>
    </row>
    <row r="521" spans="1:22" outlineLevel="1">
      <c r="A521" s="377" t="s">
        <v>219</v>
      </c>
      <c r="B521" s="368" t="s">
        <v>804</v>
      </c>
      <c r="C521" s="378">
        <v>43644</v>
      </c>
      <c r="D521" s="368" t="s">
        <v>1210</v>
      </c>
      <c r="E521" s="369" t="s">
        <v>1215</v>
      </c>
      <c r="F521" s="370">
        <v>76250</v>
      </c>
      <c r="G521" s="371">
        <v>89.13</v>
      </c>
      <c r="H521" s="368">
        <v>112.5</v>
      </c>
      <c r="I521" s="368" t="s">
        <v>10</v>
      </c>
      <c r="J521" s="379">
        <f t="shared" si="26"/>
        <v>112.5</v>
      </c>
      <c r="K521" s="380" t="s">
        <v>412</v>
      </c>
      <c r="L521" s="381" t="s">
        <v>307</v>
      </c>
      <c r="M521" s="381" t="s">
        <v>259</v>
      </c>
      <c r="N521" s="381" t="s">
        <v>270</v>
      </c>
      <c r="O521" s="381"/>
      <c r="P521" s="381" t="s">
        <v>61</v>
      </c>
      <c r="Q521" s="381" t="s">
        <v>240</v>
      </c>
      <c r="R521" s="380" t="s">
        <v>302</v>
      </c>
      <c r="S521" s="368"/>
      <c r="T521" s="368" t="s">
        <v>61</v>
      </c>
      <c r="U521" s="368" t="s">
        <v>240</v>
      </c>
      <c r="V521" s="377" t="s">
        <v>302</v>
      </c>
    </row>
    <row r="522" spans="1:22" outlineLevel="1">
      <c r="A522" s="377" t="s">
        <v>219</v>
      </c>
      <c r="B522" s="368" t="s">
        <v>804</v>
      </c>
      <c r="C522" s="378">
        <v>43643</v>
      </c>
      <c r="D522" s="368" t="s">
        <v>1216</v>
      </c>
      <c r="E522" s="369" t="s">
        <v>1217</v>
      </c>
      <c r="F522" s="370">
        <v>76315</v>
      </c>
      <c r="G522" s="371">
        <v>125.17</v>
      </c>
      <c r="H522" s="368">
        <v>158</v>
      </c>
      <c r="I522" s="368" t="s">
        <v>10</v>
      </c>
      <c r="J522" s="379">
        <f t="shared" si="26"/>
        <v>158</v>
      </c>
      <c r="K522" s="380" t="s">
        <v>538</v>
      </c>
      <c r="L522" s="381" t="s">
        <v>445</v>
      </c>
      <c r="M522" s="381" t="s">
        <v>259</v>
      </c>
      <c r="N522" s="381"/>
      <c r="O522" s="381"/>
      <c r="P522" s="381" t="s">
        <v>61</v>
      </c>
      <c r="Q522" s="381" t="s">
        <v>240</v>
      </c>
      <c r="R522" s="380" t="s">
        <v>302</v>
      </c>
      <c r="S522" s="368"/>
      <c r="T522" s="368" t="s">
        <v>61</v>
      </c>
      <c r="U522" s="368" t="s">
        <v>240</v>
      </c>
      <c r="V522" s="377" t="s">
        <v>302</v>
      </c>
    </row>
    <row r="523" spans="1:22">
      <c r="A523" s="383" t="s">
        <v>301</v>
      </c>
      <c r="B523" s="383"/>
      <c r="C523" s="383"/>
      <c r="D523" s="383"/>
      <c r="E523" s="384"/>
      <c r="F523" s="385"/>
      <c r="G523" s="386">
        <f>SUM(G489:G522)</f>
        <v>-614.21000000000026</v>
      </c>
      <c r="H523" s="387">
        <f>SUM(H489:H522)</f>
        <v>-839</v>
      </c>
      <c r="I523" s="383"/>
      <c r="J523" s="387">
        <f>SUM(J489:J522)</f>
        <v>-839</v>
      </c>
      <c r="K523" s="383"/>
      <c r="L523" s="383"/>
      <c r="M523" s="383"/>
      <c r="N523" s="383"/>
      <c r="O523" s="383"/>
      <c r="P523" s="383"/>
      <c r="Q523" s="383"/>
      <c r="R523" s="383"/>
      <c r="S523" s="368"/>
      <c r="T523" s="368"/>
      <c r="U523" s="368"/>
      <c r="V523" s="368"/>
    </row>
    <row r="524" spans="1:22" outlineLevel="1">
      <c r="A524" s="377" t="s">
        <v>221</v>
      </c>
      <c r="B524" s="368" t="s">
        <v>803</v>
      </c>
      <c r="C524" s="378">
        <v>43543</v>
      </c>
      <c r="D524" s="368" t="s">
        <v>1189</v>
      </c>
      <c r="E524" s="369" t="s">
        <v>576</v>
      </c>
      <c r="F524" s="370">
        <v>75700</v>
      </c>
      <c r="G524" s="371">
        <v>30.45</v>
      </c>
      <c r="H524" s="368">
        <v>40</v>
      </c>
      <c r="I524" s="368" t="s">
        <v>10</v>
      </c>
      <c r="J524" s="379">
        <f t="shared" ref="J524:J587" si="27">H524</f>
        <v>40</v>
      </c>
      <c r="K524" s="380" t="s">
        <v>350</v>
      </c>
      <c r="L524" s="381" t="s">
        <v>307</v>
      </c>
      <c r="M524" s="381" t="s">
        <v>259</v>
      </c>
      <c r="N524" s="381"/>
      <c r="O524" s="381" t="s">
        <v>308</v>
      </c>
      <c r="P524" s="381" t="s">
        <v>61</v>
      </c>
      <c r="Q524" s="381" t="s">
        <v>240</v>
      </c>
      <c r="R524" s="380" t="s">
        <v>302</v>
      </c>
      <c r="S524" s="368" t="s">
        <v>308</v>
      </c>
      <c r="T524" s="368" t="s">
        <v>61</v>
      </c>
      <c r="U524" s="368" t="s">
        <v>240</v>
      </c>
      <c r="V524" s="377" t="s">
        <v>302</v>
      </c>
    </row>
    <row r="525" spans="1:22" outlineLevel="1">
      <c r="A525" s="377" t="s">
        <v>221</v>
      </c>
      <c r="B525" s="368" t="s">
        <v>803</v>
      </c>
      <c r="C525" s="378">
        <v>43550</v>
      </c>
      <c r="D525" s="368" t="s">
        <v>1189</v>
      </c>
      <c r="E525" s="369" t="s">
        <v>581</v>
      </c>
      <c r="F525" s="370">
        <v>75700</v>
      </c>
      <c r="G525" s="371">
        <v>183.76</v>
      </c>
      <c r="H525" s="368">
        <v>241.36</v>
      </c>
      <c r="I525" s="368" t="s">
        <v>10</v>
      </c>
      <c r="J525" s="379">
        <f t="shared" si="27"/>
        <v>241.36</v>
      </c>
      <c r="K525" s="380" t="s">
        <v>350</v>
      </c>
      <c r="L525" s="381" t="s">
        <v>307</v>
      </c>
      <c r="M525" s="381" t="s">
        <v>259</v>
      </c>
      <c r="N525" s="381"/>
      <c r="O525" s="381" t="s">
        <v>308</v>
      </c>
      <c r="P525" s="381" t="s">
        <v>61</v>
      </c>
      <c r="Q525" s="381" t="s">
        <v>240</v>
      </c>
      <c r="R525" s="380" t="s">
        <v>302</v>
      </c>
      <c r="S525" s="368" t="s">
        <v>308</v>
      </c>
      <c r="T525" s="368" t="s">
        <v>61</v>
      </c>
      <c r="U525" s="368" t="s">
        <v>240</v>
      </c>
      <c r="V525" s="377" t="s">
        <v>302</v>
      </c>
    </row>
    <row r="526" spans="1:22" outlineLevel="1">
      <c r="A526" s="377" t="s">
        <v>221</v>
      </c>
      <c r="B526" s="368" t="s">
        <v>803</v>
      </c>
      <c r="C526" s="378">
        <v>43529</v>
      </c>
      <c r="D526" s="368" t="s">
        <v>1189</v>
      </c>
      <c r="E526" s="369" t="s">
        <v>570</v>
      </c>
      <c r="F526" s="370">
        <v>75700</v>
      </c>
      <c r="G526" s="371">
        <v>81.459999999999994</v>
      </c>
      <c r="H526" s="368">
        <v>107</v>
      </c>
      <c r="I526" s="368" t="s">
        <v>10</v>
      </c>
      <c r="J526" s="379">
        <f t="shared" si="27"/>
        <v>107</v>
      </c>
      <c r="K526" s="380" t="s">
        <v>350</v>
      </c>
      <c r="L526" s="381" t="s">
        <v>307</v>
      </c>
      <c r="M526" s="381" t="s">
        <v>259</v>
      </c>
      <c r="N526" s="381"/>
      <c r="O526" s="381" t="s">
        <v>308</v>
      </c>
      <c r="P526" s="381" t="s">
        <v>61</v>
      </c>
      <c r="Q526" s="381" t="s">
        <v>240</v>
      </c>
      <c r="R526" s="380" t="s">
        <v>302</v>
      </c>
      <c r="S526" s="368" t="s">
        <v>308</v>
      </c>
      <c r="T526" s="368" t="s">
        <v>61</v>
      </c>
      <c r="U526" s="368" t="s">
        <v>240</v>
      </c>
      <c r="V526" s="377" t="s">
        <v>302</v>
      </c>
    </row>
    <row r="527" spans="1:22" outlineLevel="1">
      <c r="A527" s="377" t="s">
        <v>221</v>
      </c>
      <c r="B527" s="368" t="s">
        <v>803</v>
      </c>
      <c r="C527" s="378">
        <v>43529</v>
      </c>
      <c r="D527" s="368" t="s">
        <v>1189</v>
      </c>
      <c r="E527" s="369" t="s">
        <v>571</v>
      </c>
      <c r="F527" s="370">
        <v>75700</v>
      </c>
      <c r="G527" s="371">
        <v>51.77</v>
      </c>
      <c r="H527" s="368">
        <v>68</v>
      </c>
      <c r="I527" s="368" t="s">
        <v>10</v>
      </c>
      <c r="J527" s="379">
        <f t="shared" si="27"/>
        <v>68</v>
      </c>
      <c r="K527" s="380" t="s">
        <v>350</v>
      </c>
      <c r="L527" s="381" t="s">
        <v>307</v>
      </c>
      <c r="M527" s="381" t="s">
        <v>259</v>
      </c>
      <c r="N527" s="381"/>
      <c r="O527" s="381" t="s">
        <v>308</v>
      </c>
      <c r="P527" s="381" t="s">
        <v>61</v>
      </c>
      <c r="Q527" s="381" t="s">
        <v>240</v>
      </c>
      <c r="R527" s="380" t="s">
        <v>302</v>
      </c>
      <c r="S527" s="368" t="s">
        <v>308</v>
      </c>
      <c r="T527" s="368" t="s">
        <v>61</v>
      </c>
      <c r="U527" s="368" t="s">
        <v>240</v>
      </c>
      <c r="V527" s="377" t="s">
        <v>302</v>
      </c>
    </row>
    <row r="528" spans="1:22" outlineLevel="1">
      <c r="A528" s="377" t="s">
        <v>221</v>
      </c>
      <c r="B528" s="368" t="s">
        <v>803</v>
      </c>
      <c r="C528" s="378">
        <v>43529</v>
      </c>
      <c r="D528" s="368" t="s">
        <v>1189</v>
      </c>
      <c r="E528" s="369" t="s">
        <v>572</v>
      </c>
      <c r="F528" s="370">
        <v>75700</v>
      </c>
      <c r="G528" s="371">
        <v>22.84</v>
      </c>
      <c r="H528" s="368">
        <v>30</v>
      </c>
      <c r="I528" s="368" t="s">
        <v>10</v>
      </c>
      <c r="J528" s="379">
        <f t="shared" si="27"/>
        <v>30</v>
      </c>
      <c r="K528" s="380" t="s">
        <v>350</v>
      </c>
      <c r="L528" s="381" t="s">
        <v>307</v>
      </c>
      <c r="M528" s="381" t="s">
        <v>259</v>
      </c>
      <c r="N528" s="381"/>
      <c r="O528" s="381" t="s">
        <v>308</v>
      </c>
      <c r="P528" s="381" t="s">
        <v>61</v>
      </c>
      <c r="Q528" s="381" t="s">
        <v>240</v>
      </c>
      <c r="R528" s="380" t="s">
        <v>302</v>
      </c>
      <c r="S528" s="368" t="s">
        <v>308</v>
      </c>
      <c r="T528" s="368" t="s">
        <v>61</v>
      </c>
      <c r="U528" s="368" t="s">
        <v>240</v>
      </c>
      <c r="V528" s="377" t="s">
        <v>302</v>
      </c>
    </row>
    <row r="529" spans="1:22" outlineLevel="1">
      <c r="A529" s="377" t="s">
        <v>221</v>
      </c>
      <c r="B529" s="368" t="s">
        <v>803</v>
      </c>
      <c r="C529" s="378">
        <v>43529</v>
      </c>
      <c r="D529" s="368" t="s">
        <v>1189</v>
      </c>
      <c r="E529" s="369" t="s">
        <v>573</v>
      </c>
      <c r="F529" s="370">
        <v>75700</v>
      </c>
      <c r="G529" s="371">
        <v>15.23</v>
      </c>
      <c r="H529" s="368">
        <v>20</v>
      </c>
      <c r="I529" s="368" t="s">
        <v>10</v>
      </c>
      <c r="J529" s="379">
        <f t="shared" si="27"/>
        <v>20</v>
      </c>
      <c r="K529" s="380" t="s">
        <v>350</v>
      </c>
      <c r="L529" s="381" t="s">
        <v>307</v>
      </c>
      <c r="M529" s="381" t="s">
        <v>259</v>
      </c>
      <c r="N529" s="381"/>
      <c r="O529" s="381" t="s">
        <v>308</v>
      </c>
      <c r="P529" s="381" t="s">
        <v>61</v>
      </c>
      <c r="Q529" s="381" t="s">
        <v>240</v>
      </c>
      <c r="R529" s="380" t="s">
        <v>302</v>
      </c>
      <c r="S529" s="368" t="s">
        <v>308</v>
      </c>
      <c r="T529" s="368" t="s">
        <v>61</v>
      </c>
      <c r="U529" s="368" t="s">
        <v>240</v>
      </c>
      <c r="V529" s="377" t="s">
        <v>302</v>
      </c>
    </row>
    <row r="530" spans="1:22" outlineLevel="1">
      <c r="A530" s="377" t="s">
        <v>221</v>
      </c>
      <c r="B530" s="368" t="s">
        <v>803</v>
      </c>
      <c r="C530" s="378">
        <v>43529</v>
      </c>
      <c r="D530" s="368" t="s">
        <v>1189</v>
      </c>
      <c r="E530" s="369" t="s">
        <v>574</v>
      </c>
      <c r="F530" s="370">
        <v>75700</v>
      </c>
      <c r="G530" s="371">
        <v>34.26</v>
      </c>
      <c r="H530" s="368">
        <v>45</v>
      </c>
      <c r="I530" s="368" t="s">
        <v>10</v>
      </c>
      <c r="J530" s="379">
        <f t="shared" si="27"/>
        <v>45</v>
      </c>
      <c r="K530" s="380" t="s">
        <v>350</v>
      </c>
      <c r="L530" s="381" t="s">
        <v>307</v>
      </c>
      <c r="M530" s="381" t="s">
        <v>259</v>
      </c>
      <c r="N530" s="381"/>
      <c r="O530" s="381" t="s">
        <v>308</v>
      </c>
      <c r="P530" s="381" t="s">
        <v>61</v>
      </c>
      <c r="Q530" s="381" t="s">
        <v>240</v>
      </c>
      <c r="R530" s="380" t="s">
        <v>302</v>
      </c>
      <c r="S530" s="368" t="s">
        <v>308</v>
      </c>
      <c r="T530" s="368" t="s">
        <v>61</v>
      </c>
      <c r="U530" s="368" t="s">
        <v>240</v>
      </c>
      <c r="V530" s="377" t="s">
        <v>302</v>
      </c>
    </row>
    <row r="531" spans="1:22" outlineLevel="1">
      <c r="A531" s="377" t="s">
        <v>221</v>
      </c>
      <c r="B531" s="368" t="s">
        <v>803</v>
      </c>
      <c r="C531" s="378">
        <v>43526</v>
      </c>
      <c r="D531" s="368" t="s">
        <v>1189</v>
      </c>
      <c r="E531" s="369" t="s">
        <v>567</v>
      </c>
      <c r="F531" s="370">
        <v>75700</v>
      </c>
      <c r="G531" s="371">
        <v>41.44</v>
      </c>
      <c r="H531" s="368">
        <v>54.43</v>
      </c>
      <c r="I531" s="368" t="s">
        <v>10</v>
      </c>
      <c r="J531" s="379">
        <f t="shared" si="27"/>
        <v>54.43</v>
      </c>
      <c r="K531" s="380" t="s">
        <v>350</v>
      </c>
      <c r="L531" s="381" t="s">
        <v>307</v>
      </c>
      <c r="M531" s="381" t="s">
        <v>259</v>
      </c>
      <c r="N531" s="381"/>
      <c r="O531" s="381" t="s">
        <v>308</v>
      </c>
      <c r="P531" s="381" t="s">
        <v>61</v>
      </c>
      <c r="Q531" s="381" t="s">
        <v>240</v>
      </c>
      <c r="R531" s="380" t="s">
        <v>302</v>
      </c>
      <c r="S531" s="368" t="s">
        <v>308</v>
      </c>
      <c r="T531" s="368" t="s">
        <v>61</v>
      </c>
      <c r="U531" s="368" t="s">
        <v>240</v>
      </c>
      <c r="V531" s="377" t="s">
        <v>302</v>
      </c>
    </row>
    <row r="532" spans="1:22" outlineLevel="1">
      <c r="A532" s="377" t="s">
        <v>221</v>
      </c>
      <c r="B532" s="368" t="s">
        <v>803</v>
      </c>
      <c r="C532" s="378">
        <v>43526</v>
      </c>
      <c r="D532" s="368" t="s">
        <v>1189</v>
      </c>
      <c r="E532" s="369" t="s">
        <v>568</v>
      </c>
      <c r="F532" s="370">
        <v>75700</v>
      </c>
      <c r="G532" s="371">
        <v>6.63</v>
      </c>
      <c r="H532" s="368">
        <v>8.7100000000000009</v>
      </c>
      <c r="I532" s="368" t="s">
        <v>10</v>
      </c>
      <c r="J532" s="379">
        <f t="shared" si="27"/>
        <v>8.7100000000000009</v>
      </c>
      <c r="K532" s="380" t="s">
        <v>350</v>
      </c>
      <c r="L532" s="381" t="s">
        <v>307</v>
      </c>
      <c r="M532" s="381" t="s">
        <v>259</v>
      </c>
      <c r="N532" s="381"/>
      <c r="O532" s="381" t="s">
        <v>308</v>
      </c>
      <c r="P532" s="381" t="s">
        <v>61</v>
      </c>
      <c r="Q532" s="381" t="s">
        <v>240</v>
      </c>
      <c r="R532" s="380" t="s">
        <v>302</v>
      </c>
      <c r="S532" s="368" t="s">
        <v>308</v>
      </c>
      <c r="T532" s="368" t="s">
        <v>61</v>
      </c>
      <c r="U532" s="368" t="s">
        <v>240</v>
      </c>
      <c r="V532" s="377" t="s">
        <v>302</v>
      </c>
    </row>
    <row r="533" spans="1:22" outlineLevel="1">
      <c r="A533" s="377" t="s">
        <v>221</v>
      </c>
      <c r="B533" s="368" t="s">
        <v>803</v>
      </c>
      <c r="C533" s="378">
        <v>43526</v>
      </c>
      <c r="D533" s="368" t="s">
        <v>1189</v>
      </c>
      <c r="E533" s="369" t="s">
        <v>569</v>
      </c>
      <c r="F533" s="370">
        <v>75700</v>
      </c>
      <c r="G533" s="371">
        <v>11.42</v>
      </c>
      <c r="H533" s="368">
        <v>15</v>
      </c>
      <c r="I533" s="368" t="s">
        <v>10</v>
      </c>
      <c r="J533" s="379">
        <f t="shared" si="27"/>
        <v>15</v>
      </c>
      <c r="K533" s="380" t="s">
        <v>350</v>
      </c>
      <c r="L533" s="381" t="s">
        <v>307</v>
      </c>
      <c r="M533" s="381" t="s">
        <v>259</v>
      </c>
      <c r="N533" s="381"/>
      <c r="O533" s="381" t="s">
        <v>308</v>
      </c>
      <c r="P533" s="381" t="s">
        <v>61</v>
      </c>
      <c r="Q533" s="381" t="s">
        <v>240</v>
      </c>
      <c r="R533" s="380" t="s">
        <v>302</v>
      </c>
      <c r="S533" s="368" t="s">
        <v>308</v>
      </c>
      <c r="T533" s="368" t="s">
        <v>61</v>
      </c>
      <c r="U533" s="368" t="s">
        <v>240</v>
      </c>
      <c r="V533" s="377" t="s">
        <v>302</v>
      </c>
    </row>
    <row r="534" spans="1:22" outlineLevel="1">
      <c r="A534" s="377" t="s">
        <v>221</v>
      </c>
      <c r="B534" s="368" t="s">
        <v>803</v>
      </c>
      <c r="C534" s="378">
        <v>43530</v>
      </c>
      <c r="D534" s="368" t="s">
        <v>1189</v>
      </c>
      <c r="E534" s="369" t="s">
        <v>575</v>
      </c>
      <c r="F534" s="370">
        <v>75700</v>
      </c>
      <c r="G534" s="371">
        <v>152.27000000000001</v>
      </c>
      <c r="H534" s="368">
        <v>200</v>
      </c>
      <c r="I534" s="368" t="s">
        <v>10</v>
      </c>
      <c r="J534" s="379">
        <f t="shared" si="27"/>
        <v>200</v>
      </c>
      <c r="K534" s="380" t="s">
        <v>350</v>
      </c>
      <c r="L534" s="381" t="s">
        <v>307</v>
      </c>
      <c r="M534" s="381" t="s">
        <v>259</v>
      </c>
      <c r="N534" s="381"/>
      <c r="O534" s="381" t="s">
        <v>308</v>
      </c>
      <c r="P534" s="381" t="s">
        <v>61</v>
      </c>
      <c r="Q534" s="381" t="s">
        <v>240</v>
      </c>
      <c r="R534" s="380" t="s">
        <v>302</v>
      </c>
      <c r="S534" s="368" t="s">
        <v>308</v>
      </c>
      <c r="T534" s="368" t="s">
        <v>61</v>
      </c>
      <c r="U534" s="368" t="s">
        <v>240</v>
      </c>
      <c r="V534" s="377" t="s">
        <v>302</v>
      </c>
    </row>
    <row r="535" spans="1:22" outlineLevel="1">
      <c r="A535" s="377" t="s">
        <v>221</v>
      </c>
      <c r="B535" s="368" t="s">
        <v>803</v>
      </c>
      <c r="C535" s="378">
        <v>43545</v>
      </c>
      <c r="D535" s="368" t="s">
        <v>1189</v>
      </c>
      <c r="E535" s="369" t="s">
        <v>577</v>
      </c>
      <c r="F535" s="370">
        <v>75700</v>
      </c>
      <c r="G535" s="371">
        <v>380.68</v>
      </c>
      <c r="H535" s="368">
        <v>500</v>
      </c>
      <c r="I535" s="368" t="s">
        <v>10</v>
      </c>
      <c r="J535" s="379">
        <f t="shared" si="27"/>
        <v>500</v>
      </c>
      <c r="K535" s="380" t="s">
        <v>350</v>
      </c>
      <c r="L535" s="381" t="s">
        <v>307</v>
      </c>
      <c r="M535" s="381" t="s">
        <v>259</v>
      </c>
      <c r="N535" s="381"/>
      <c r="O535" s="381" t="s">
        <v>308</v>
      </c>
      <c r="P535" s="381" t="s">
        <v>61</v>
      </c>
      <c r="Q535" s="381" t="s">
        <v>240</v>
      </c>
      <c r="R535" s="380" t="s">
        <v>302</v>
      </c>
      <c r="S535" s="368" t="s">
        <v>308</v>
      </c>
      <c r="T535" s="368" t="s">
        <v>61</v>
      </c>
      <c r="U535" s="368" t="s">
        <v>240</v>
      </c>
      <c r="V535" s="377" t="s">
        <v>302</v>
      </c>
    </row>
    <row r="536" spans="1:22" outlineLevel="1">
      <c r="A536" s="377" t="s">
        <v>221</v>
      </c>
      <c r="B536" s="368" t="s">
        <v>803</v>
      </c>
      <c r="C536" s="378">
        <v>43545</v>
      </c>
      <c r="D536" s="368" t="s">
        <v>1189</v>
      </c>
      <c r="E536" s="369" t="s">
        <v>578</v>
      </c>
      <c r="F536" s="370">
        <v>75700</v>
      </c>
      <c r="G536" s="371">
        <v>304.54000000000002</v>
      </c>
      <c r="H536" s="368">
        <v>400</v>
      </c>
      <c r="I536" s="368" t="s">
        <v>10</v>
      </c>
      <c r="J536" s="379">
        <f t="shared" si="27"/>
        <v>400</v>
      </c>
      <c r="K536" s="380" t="s">
        <v>350</v>
      </c>
      <c r="L536" s="381" t="s">
        <v>307</v>
      </c>
      <c r="M536" s="381" t="s">
        <v>259</v>
      </c>
      <c r="N536" s="381"/>
      <c r="O536" s="381" t="s">
        <v>308</v>
      </c>
      <c r="P536" s="381" t="s">
        <v>61</v>
      </c>
      <c r="Q536" s="381" t="s">
        <v>240</v>
      </c>
      <c r="R536" s="380" t="s">
        <v>302</v>
      </c>
      <c r="S536" s="368" t="s">
        <v>308</v>
      </c>
      <c r="T536" s="368" t="s">
        <v>61</v>
      </c>
      <c r="U536" s="368" t="s">
        <v>240</v>
      </c>
      <c r="V536" s="377" t="s">
        <v>302</v>
      </c>
    </row>
    <row r="537" spans="1:22" outlineLevel="1">
      <c r="A537" s="377" t="s">
        <v>221</v>
      </c>
      <c r="B537" s="368" t="s">
        <v>803</v>
      </c>
      <c r="C537" s="378">
        <v>43545</v>
      </c>
      <c r="D537" s="368" t="s">
        <v>1189</v>
      </c>
      <c r="E537" s="369" t="s">
        <v>579</v>
      </c>
      <c r="F537" s="370">
        <v>75700</v>
      </c>
      <c r="G537" s="371">
        <v>152.27000000000001</v>
      </c>
      <c r="H537" s="368">
        <v>200</v>
      </c>
      <c r="I537" s="368" t="s">
        <v>10</v>
      </c>
      <c r="J537" s="379">
        <f t="shared" si="27"/>
        <v>200</v>
      </c>
      <c r="K537" s="380" t="s">
        <v>350</v>
      </c>
      <c r="L537" s="381" t="s">
        <v>307</v>
      </c>
      <c r="M537" s="381" t="s">
        <v>259</v>
      </c>
      <c r="N537" s="381"/>
      <c r="O537" s="381" t="s">
        <v>308</v>
      </c>
      <c r="P537" s="381" t="s">
        <v>61</v>
      </c>
      <c r="Q537" s="381" t="s">
        <v>240</v>
      </c>
      <c r="R537" s="380" t="s">
        <v>302</v>
      </c>
      <c r="S537" s="368" t="s">
        <v>308</v>
      </c>
      <c r="T537" s="368" t="s">
        <v>61</v>
      </c>
      <c r="U537" s="368" t="s">
        <v>240</v>
      </c>
      <c r="V537" s="377" t="s">
        <v>302</v>
      </c>
    </row>
    <row r="538" spans="1:22" outlineLevel="1">
      <c r="A538" s="377" t="s">
        <v>221</v>
      </c>
      <c r="B538" s="368" t="s">
        <v>803</v>
      </c>
      <c r="C538" s="378">
        <v>43545</v>
      </c>
      <c r="D538" s="368" t="s">
        <v>1189</v>
      </c>
      <c r="E538" s="369" t="s">
        <v>580</v>
      </c>
      <c r="F538" s="370">
        <v>75700</v>
      </c>
      <c r="G538" s="371">
        <v>152.27000000000001</v>
      </c>
      <c r="H538" s="368">
        <v>200</v>
      </c>
      <c r="I538" s="368" t="s">
        <v>10</v>
      </c>
      <c r="J538" s="379">
        <f t="shared" si="27"/>
        <v>200</v>
      </c>
      <c r="K538" s="380" t="s">
        <v>350</v>
      </c>
      <c r="L538" s="381" t="s">
        <v>307</v>
      </c>
      <c r="M538" s="381" t="s">
        <v>259</v>
      </c>
      <c r="N538" s="381"/>
      <c r="O538" s="381" t="s">
        <v>308</v>
      </c>
      <c r="P538" s="381" t="s">
        <v>61</v>
      </c>
      <c r="Q538" s="381" t="s">
        <v>240</v>
      </c>
      <c r="R538" s="380" t="s">
        <v>302</v>
      </c>
      <c r="S538" s="368" t="s">
        <v>308</v>
      </c>
      <c r="T538" s="368" t="s">
        <v>61</v>
      </c>
      <c r="U538" s="368" t="s">
        <v>240</v>
      </c>
      <c r="V538" s="377" t="s">
        <v>302</v>
      </c>
    </row>
    <row r="539" spans="1:22" outlineLevel="1">
      <c r="A539" s="377" t="s">
        <v>221</v>
      </c>
      <c r="B539" s="368" t="s">
        <v>804</v>
      </c>
      <c r="C539" s="378">
        <v>43617</v>
      </c>
      <c r="D539" s="368" t="s">
        <v>865</v>
      </c>
      <c r="E539" s="369" t="s">
        <v>1218</v>
      </c>
      <c r="F539" s="370">
        <v>76295</v>
      </c>
      <c r="G539" s="371">
        <v>191.68</v>
      </c>
      <c r="H539" s="368">
        <v>250</v>
      </c>
      <c r="I539" s="368" t="s">
        <v>10</v>
      </c>
      <c r="J539" s="379">
        <f t="shared" si="27"/>
        <v>250</v>
      </c>
      <c r="K539" s="380" t="s">
        <v>350</v>
      </c>
      <c r="L539" s="381" t="s">
        <v>307</v>
      </c>
      <c r="M539" s="381" t="s">
        <v>259</v>
      </c>
      <c r="N539" s="381"/>
      <c r="O539" s="381" t="s">
        <v>351</v>
      </c>
      <c r="P539" s="381" t="s">
        <v>61</v>
      </c>
      <c r="Q539" s="381" t="s">
        <v>240</v>
      </c>
      <c r="R539" s="380" t="s">
        <v>302</v>
      </c>
      <c r="S539" s="368" t="s">
        <v>351</v>
      </c>
      <c r="T539" s="368" t="s">
        <v>61</v>
      </c>
      <c r="U539" s="368" t="s">
        <v>240</v>
      </c>
      <c r="V539" s="377" t="s">
        <v>302</v>
      </c>
    </row>
    <row r="540" spans="1:22" outlineLevel="1">
      <c r="A540" s="377" t="s">
        <v>221</v>
      </c>
      <c r="B540" s="368" t="s">
        <v>804</v>
      </c>
      <c r="C540" s="378">
        <v>43617</v>
      </c>
      <c r="D540" s="368" t="s">
        <v>865</v>
      </c>
      <c r="E540" s="369" t="s">
        <v>1219</v>
      </c>
      <c r="F540" s="370">
        <v>76295</v>
      </c>
      <c r="G540" s="371">
        <v>145.68</v>
      </c>
      <c r="H540" s="368">
        <v>190</v>
      </c>
      <c r="I540" s="368" t="s">
        <v>10</v>
      </c>
      <c r="J540" s="379">
        <f t="shared" si="27"/>
        <v>190</v>
      </c>
      <c r="K540" s="380" t="s">
        <v>350</v>
      </c>
      <c r="L540" s="381" t="s">
        <v>307</v>
      </c>
      <c r="M540" s="381" t="s">
        <v>259</v>
      </c>
      <c r="N540" s="381"/>
      <c r="O540" s="381" t="s">
        <v>351</v>
      </c>
      <c r="P540" s="381" t="s">
        <v>61</v>
      </c>
      <c r="Q540" s="381" t="s">
        <v>240</v>
      </c>
      <c r="R540" s="380" t="s">
        <v>302</v>
      </c>
      <c r="S540" s="368" t="s">
        <v>351</v>
      </c>
      <c r="T540" s="368" t="s">
        <v>61</v>
      </c>
      <c r="U540" s="368" t="s">
        <v>240</v>
      </c>
      <c r="V540" s="377" t="s">
        <v>302</v>
      </c>
    </row>
    <row r="541" spans="1:22" outlineLevel="1">
      <c r="A541" s="377" t="s">
        <v>221</v>
      </c>
      <c r="B541" s="368" t="s">
        <v>804</v>
      </c>
      <c r="C541" s="378">
        <v>43617</v>
      </c>
      <c r="D541" s="368" t="s">
        <v>865</v>
      </c>
      <c r="E541" s="369" t="s">
        <v>1220</v>
      </c>
      <c r="F541" s="370">
        <v>76295</v>
      </c>
      <c r="G541" s="371">
        <v>115.01</v>
      </c>
      <c r="H541" s="368">
        <v>150</v>
      </c>
      <c r="I541" s="368" t="s">
        <v>10</v>
      </c>
      <c r="J541" s="379">
        <f t="shared" si="27"/>
        <v>150</v>
      </c>
      <c r="K541" s="380" t="s">
        <v>350</v>
      </c>
      <c r="L541" s="381" t="s">
        <v>307</v>
      </c>
      <c r="M541" s="381" t="s">
        <v>259</v>
      </c>
      <c r="N541" s="381"/>
      <c r="O541" s="381" t="s">
        <v>351</v>
      </c>
      <c r="P541" s="381" t="s">
        <v>61</v>
      </c>
      <c r="Q541" s="381" t="s">
        <v>240</v>
      </c>
      <c r="R541" s="380" t="s">
        <v>302</v>
      </c>
      <c r="S541" s="368" t="s">
        <v>351</v>
      </c>
      <c r="T541" s="368" t="s">
        <v>61</v>
      </c>
      <c r="U541" s="368" t="s">
        <v>240</v>
      </c>
      <c r="V541" s="377" t="s">
        <v>302</v>
      </c>
    </row>
    <row r="542" spans="1:22" outlineLevel="1">
      <c r="A542" s="377" t="s">
        <v>221</v>
      </c>
      <c r="B542" s="368" t="s">
        <v>804</v>
      </c>
      <c r="C542" s="378">
        <v>43617</v>
      </c>
      <c r="D542" s="368" t="s">
        <v>865</v>
      </c>
      <c r="E542" s="369" t="s">
        <v>1221</v>
      </c>
      <c r="F542" s="370">
        <v>76295</v>
      </c>
      <c r="G542" s="371">
        <v>306.69</v>
      </c>
      <c r="H542" s="368">
        <v>400</v>
      </c>
      <c r="I542" s="368" t="s">
        <v>10</v>
      </c>
      <c r="J542" s="379">
        <f t="shared" si="27"/>
        <v>400</v>
      </c>
      <c r="K542" s="380" t="s">
        <v>350</v>
      </c>
      <c r="L542" s="381" t="s">
        <v>307</v>
      </c>
      <c r="M542" s="381" t="s">
        <v>259</v>
      </c>
      <c r="N542" s="381"/>
      <c r="O542" s="381" t="s">
        <v>351</v>
      </c>
      <c r="P542" s="381" t="s">
        <v>61</v>
      </c>
      <c r="Q542" s="381" t="s">
        <v>240</v>
      </c>
      <c r="R542" s="380" t="s">
        <v>302</v>
      </c>
      <c r="S542" s="368" t="s">
        <v>351</v>
      </c>
      <c r="T542" s="368" t="s">
        <v>61</v>
      </c>
      <c r="U542" s="368" t="s">
        <v>240</v>
      </c>
      <c r="V542" s="377" t="s">
        <v>302</v>
      </c>
    </row>
    <row r="543" spans="1:22" outlineLevel="1">
      <c r="A543" s="377" t="s">
        <v>221</v>
      </c>
      <c r="B543" s="368" t="s">
        <v>804</v>
      </c>
      <c r="C543" s="378">
        <v>43617</v>
      </c>
      <c r="D543" s="368" t="s">
        <v>865</v>
      </c>
      <c r="E543" s="369" t="s">
        <v>1222</v>
      </c>
      <c r="F543" s="370">
        <v>76295</v>
      </c>
      <c r="G543" s="371">
        <v>153.34</v>
      </c>
      <c r="H543" s="368">
        <v>200</v>
      </c>
      <c r="I543" s="368" t="s">
        <v>10</v>
      </c>
      <c r="J543" s="379">
        <f t="shared" si="27"/>
        <v>200</v>
      </c>
      <c r="K543" s="380" t="s">
        <v>350</v>
      </c>
      <c r="L543" s="381" t="s">
        <v>307</v>
      </c>
      <c r="M543" s="381" t="s">
        <v>259</v>
      </c>
      <c r="N543" s="381"/>
      <c r="O543" s="381" t="s">
        <v>351</v>
      </c>
      <c r="P543" s="381" t="s">
        <v>61</v>
      </c>
      <c r="Q543" s="381" t="s">
        <v>240</v>
      </c>
      <c r="R543" s="380" t="s">
        <v>302</v>
      </c>
      <c r="S543" s="368" t="s">
        <v>351</v>
      </c>
      <c r="T543" s="368" t="s">
        <v>61</v>
      </c>
      <c r="U543" s="368" t="s">
        <v>240</v>
      </c>
      <c r="V543" s="377" t="s">
        <v>302</v>
      </c>
    </row>
    <row r="544" spans="1:22" outlineLevel="1">
      <c r="A544" s="377" t="s">
        <v>221</v>
      </c>
      <c r="B544" s="368" t="s">
        <v>804</v>
      </c>
      <c r="C544" s="378">
        <v>43617</v>
      </c>
      <c r="D544" s="368" t="s">
        <v>865</v>
      </c>
      <c r="E544" s="369" t="s">
        <v>1223</v>
      </c>
      <c r="F544" s="370">
        <v>76295</v>
      </c>
      <c r="G544" s="371">
        <v>153.34</v>
      </c>
      <c r="H544" s="368">
        <v>200</v>
      </c>
      <c r="I544" s="368" t="s">
        <v>10</v>
      </c>
      <c r="J544" s="379">
        <f t="shared" si="27"/>
        <v>200</v>
      </c>
      <c r="K544" s="380" t="s">
        <v>350</v>
      </c>
      <c r="L544" s="381" t="s">
        <v>307</v>
      </c>
      <c r="M544" s="381" t="s">
        <v>259</v>
      </c>
      <c r="N544" s="381"/>
      <c r="O544" s="381" t="s">
        <v>351</v>
      </c>
      <c r="P544" s="381" t="s">
        <v>61</v>
      </c>
      <c r="Q544" s="381" t="s">
        <v>240</v>
      </c>
      <c r="R544" s="380" t="s">
        <v>302</v>
      </c>
      <c r="S544" s="368" t="s">
        <v>351</v>
      </c>
      <c r="T544" s="368" t="s">
        <v>61</v>
      </c>
      <c r="U544" s="368" t="s">
        <v>240</v>
      </c>
      <c r="V544" s="377" t="s">
        <v>302</v>
      </c>
    </row>
    <row r="545" spans="1:22" outlineLevel="1">
      <c r="A545" s="377" t="s">
        <v>221</v>
      </c>
      <c r="B545" s="368" t="s">
        <v>804</v>
      </c>
      <c r="C545" s="378">
        <v>43617</v>
      </c>
      <c r="D545" s="368" t="s">
        <v>865</v>
      </c>
      <c r="E545" s="369" t="s">
        <v>1224</v>
      </c>
      <c r="F545" s="370">
        <v>76295</v>
      </c>
      <c r="G545" s="371">
        <v>486.1</v>
      </c>
      <c r="H545" s="368">
        <v>634</v>
      </c>
      <c r="I545" s="368" t="s">
        <v>10</v>
      </c>
      <c r="J545" s="379">
        <f t="shared" si="27"/>
        <v>634</v>
      </c>
      <c r="K545" s="380" t="s">
        <v>350</v>
      </c>
      <c r="L545" s="381" t="s">
        <v>307</v>
      </c>
      <c r="M545" s="381" t="s">
        <v>259</v>
      </c>
      <c r="N545" s="381"/>
      <c r="O545" s="381" t="s">
        <v>351</v>
      </c>
      <c r="P545" s="381" t="s">
        <v>61</v>
      </c>
      <c r="Q545" s="381" t="s">
        <v>240</v>
      </c>
      <c r="R545" s="380" t="s">
        <v>302</v>
      </c>
      <c r="S545" s="368" t="s">
        <v>351</v>
      </c>
      <c r="T545" s="368" t="s">
        <v>61</v>
      </c>
      <c r="U545" s="368" t="s">
        <v>240</v>
      </c>
      <c r="V545" s="377" t="s">
        <v>302</v>
      </c>
    </row>
    <row r="546" spans="1:22" outlineLevel="1">
      <c r="A546" s="377" t="s">
        <v>221</v>
      </c>
      <c r="B546" s="368" t="s">
        <v>804</v>
      </c>
      <c r="C546" s="378">
        <v>43617</v>
      </c>
      <c r="D546" s="368" t="s">
        <v>865</v>
      </c>
      <c r="E546" s="369" t="s">
        <v>1225</v>
      </c>
      <c r="F546" s="370">
        <v>76295</v>
      </c>
      <c r="G546" s="371">
        <v>124.02</v>
      </c>
      <c r="H546" s="368">
        <v>161.75</v>
      </c>
      <c r="I546" s="368" t="s">
        <v>10</v>
      </c>
      <c r="J546" s="379">
        <f t="shared" si="27"/>
        <v>161.75</v>
      </c>
      <c r="K546" s="380" t="s">
        <v>350</v>
      </c>
      <c r="L546" s="381" t="s">
        <v>307</v>
      </c>
      <c r="M546" s="381" t="s">
        <v>259</v>
      </c>
      <c r="N546" s="381"/>
      <c r="O546" s="381" t="s">
        <v>351</v>
      </c>
      <c r="P546" s="381" t="s">
        <v>61</v>
      </c>
      <c r="Q546" s="381" t="s">
        <v>240</v>
      </c>
      <c r="R546" s="380" t="s">
        <v>302</v>
      </c>
      <c r="S546" s="368" t="s">
        <v>351</v>
      </c>
      <c r="T546" s="368" t="s">
        <v>61</v>
      </c>
      <c r="U546" s="368" t="s">
        <v>240</v>
      </c>
      <c r="V546" s="377" t="s">
        <v>302</v>
      </c>
    </row>
    <row r="547" spans="1:22" outlineLevel="1">
      <c r="A547" s="377" t="s">
        <v>221</v>
      </c>
      <c r="B547" s="368" t="s">
        <v>804</v>
      </c>
      <c r="C547" s="378">
        <v>43617</v>
      </c>
      <c r="D547" s="368" t="s">
        <v>865</v>
      </c>
      <c r="E547" s="369" t="s">
        <v>1226</v>
      </c>
      <c r="F547" s="370">
        <v>76295</v>
      </c>
      <c r="G547" s="371">
        <v>69.010000000000005</v>
      </c>
      <c r="H547" s="368">
        <v>90</v>
      </c>
      <c r="I547" s="368" t="s">
        <v>10</v>
      </c>
      <c r="J547" s="379">
        <f t="shared" si="27"/>
        <v>90</v>
      </c>
      <c r="K547" s="380" t="s">
        <v>350</v>
      </c>
      <c r="L547" s="381" t="s">
        <v>307</v>
      </c>
      <c r="M547" s="381" t="s">
        <v>259</v>
      </c>
      <c r="N547" s="381"/>
      <c r="O547" s="381" t="s">
        <v>351</v>
      </c>
      <c r="P547" s="381" t="s">
        <v>61</v>
      </c>
      <c r="Q547" s="381" t="s">
        <v>240</v>
      </c>
      <c r="R547" s="380" t="s">
        <v>302</v>
      </c>
      <c r="S547" s="368" t="s">
        <v>351</v>
      </c>
      <c r="T547" s="368" t="s">
        <v>61</v>
      </c>
      <c r="U547" s="368" t="s">
        <v>240</v>
      </c>
      <c r="V547" s="377" t="s">
        <v>302</v>
      </c>
    </row>
    <row r="548" spans="1:22" outlineLevel="1">
      <c r="A548" s="377" t="s">
        <v>221</v>
      </c>
      <c r="B548" s="368" t="s">
        <v>804</v>
      </c>
      <c r="C548" s="378">
        <v>43617</v>
      </c>
      <c r="D548" s="368" t="s">
        <v>865</v>
      </c>
      <c r="E548" s="369" t="s">
        <v>1227</v>
      </c>
      <c r="F548" s="370">
        <v>76295</v>
      </c>
      <c r="G548" s="371">
        <v>61.34</v>
      </c>
      <c r="H548" s="368">
        <v>80</v>
      </c>
      <c r="I548" s="368" t="s">
        <v>10</v>
      </c>
      <c r="J548" s="379">
        <f t="shared" si="27"/>
        <v>80</v>
      </c>
      <c r="K548" s="380" t="s">
        <v>350</v>
      </c>
      <c r="L548" s="381" t="s">
        <v>307</v>
      </c>
      <c r="M548" s="381" t="s">
        <v>259</v>
      </c>
      <c r="N548" s="381"/>
      <c r="O548" s="381" t="s">
        <v>351</v>
      </c>
      <c r="P548" s="381" t="s">
        <v>61</v>
      </c>
      <c r="Q548" s="381" t="s">
        <v>240</v>
      </c>
      <c r="R548" s="380" t="s">
        <v>302</v>
      </c>
      <c r="S548" s="368" t="s">
        <v>351</v>
      </c>
      <c r="T548" s="368" t="s">
        <v>61</v>
      </c>
      <c r="U548" s="368" t="s">
        <v>240</v>
      </c>
      <c r="V548" s="377" t="s">
        <v>302</v>
      </c>
    </row>
    <row r="549" spans="1:22" outlineLevel="1">
      <c r="A549" s="377" t="s">
        <v>221</v>
      </c>
      <c r="B549" s="368" t="s">
        <v>804</v>
      </c>
      <c r="C549" s="378">
        <v>43617</v>
      </c>
      <c r="D549" s="368" t="s">
        <v>865</v>
      </c>
      <c r="E549" s="369" t="s">
        <v>1228</v>
      </c>
      <c r="F549" s="370">
        <v>76295</v>
      </c>
      <c r="G549" s="371">
        <v>23</v>
      </c>
      <c r="H549" s="368">
        <v>30</v>
      </c>
      <c r="I549" s="368" t="s">
        <v>10</v>
      </c>
      <c r="J549" s="379">
        <f t="shared" si="27"/>
        <v>30</v>
      </c>
      <c r="K549" s="380" t="s">
        <v>350</v>
      </c>
      <c r="L549" s="381" t="s">
        <v>307</v>
      </c>
      <c r="M549" s="381" t="s">
        <v>259</v>
      </c>
      <c r="N549" s="381"/>
      <c r="O549" s="381" t="s">
        <v>351</v>
      </c>
      <c r="P549" s="381" t="s">
        <v>61</v>
      </c>
      <c r="Q549" s="381" t="s">
        <v>240</v>
      </c>
      <c r="R549" s="380" t="s">
        <v>302</v>
      </c>
      <c r="S549" s="368" t="s">
        <v>351</v>
      </c>
      <c r="T549" s="368" t="s">
        <v>61</v>
      </c>
      <c r="U549" s="368" t="s">
        <v>240</v>
      </c>
      <c r="V549" s="377" t="s">
        <v>302</v>
      </c>
    </row>
    <row r="550" spans="1:22" outlineLevel="1">
      <c r="A550" s="377" t="s">
        <v>221</v>
      </c>
      <c r="B550" s="368" t="s">
        <v>804</v>
      </c>
      <c r="C550" s="378">
        <v>43617</v>
      </c>
      <c r="D550" s="368" t="s">
        <v>865</v>
      </c>
      <c r="E550" s="369" t="s">
        <v>1229</v>
      </c>
      <c r="F550" s="370">
        <v>76295</v>
      </c>
      <c r="G550" s="371">
        <v>23</v>
      </c>
      <c r="H550" s="368">
        <v>30</v>
      </c>
      <c r="I550" s="368" t="s">
        <v>10</v>
      </c>
      <c r="J550" s="379">
        <f t="shared" si="27"/>
        <v>30</v>
      </c>
      <c r="K550" s="380" t="s">
        <v>350</v>
      </c>
      <c r="L550" s="381" t="s">
        <v>307</v>
      </c>
      <c r="M550" s="381" t="s">
        <v>259</v>
      </c>
      <c r="N550" s="381"/>
      <c r="O550" s="381" t="s">
        <v>351</v>
      </c>
      <c r="P550" s="381" t="s">
        <v>61</v>
      </c>
      <c r="Q550" s="381" t="s">
        <v>240</v>
      </c>
      <c r="R550" s="380" t="s">
        <v>302</v>
      </c>
      <c r="S550" s="368" t="s">
        <v>351</v>
      </c>
      <c r="T550" s="368" t="s">
        <v>61</v>
      </c>
      <c r="U550" s="368" t="s">
        <v>240</v>
      </c>
      <c r="V550" s="377" t="s">
        <v>302</v>
      </c>
    </row>
    <row r="551" spans="1:22" outlineLevel="1">
      <c r="A551" s="377" t="s">
        <v>221</v>
      </c>
      <c r="B551" s="368" t="s">
        <v>804</v>
      </c>
      <c r="C551" s="378">
        <v>43617</v>
      </c>
      <c r="D551" s="368" t="s">
        <v>865</v>
      </c>
      <c r="E551" s="369" t="s">
        <v>1230</v>
      </c>
      <c r="F551" s="370">
        <v>76295</v>
      </c>
      <c r="G551" s="371">
        <v>69.010000000000005</v>
      </c>
      <c r="H551" s="368">
        <v>90</v>
      </c>
      <c r="I551" s="368" t="s">
        <v>10</v>
      </c>
      <c r="J551" s="379">
        <f t="shared" si="27"/>
        <v>90</v>
      </c>
      <c r="K551" s="380" t="s">
        <v>350</v>
      </c>
      <c r="L551" s="381" t="s">
        <v>307</v>
      </c>
      <c r="M551" s="381" t="s">
        <v>259</v>
      </c>
      <c r="N551" s="381"/>
      <c r="O551" s="381" t="s">
        <v>351</v>
      </c>
      <c r="P551" s="381" t="s">
        <v>61</v>
      </c>
      <c r="Q551" s="381" t="s">
        <v>240</v>
      </c>
      <c r="R551" s="380" t="s">
        <v>302</v>
      </c>
      <c r="S551" s="368" t="s">
        <v>351</v>
      </c>
      <c r="T551" s="368" t="s">
        <v>61</v>
      </c>
      <c r="U551" s="368" t="s">
        <v>240</v>
      </c>
      <c r="V551" s="377" t="s">
        <v>302</v>
      </c>
    </row>
    <row r="552" spans="1:22" outlineLevel="1">
      <c r="A552" s="377" t="s">
        <v>221</v>
      </c>
      <c r="B552" s="368" t="s">
        <v>804</v>
      </c>
      <c r="C552" s="378">
        <v>43617</v>
      </c>
      <c r="D552" s="368" t="s">
        <v>865</v>
      </c>
      <c r="E552" s="369" t="s">
        <v>1231</v>
      </c>
      <c r="F552" s="370">
        <v>76295</v>
      </c>
      <c r="G552" s="371">
        <v>61.34</v>
      </c>
      <c r="H552" s="368">
        <v>80</v>
      </c>
      <c r="I552" s="368" t="s">
        <v>10</v>
      </c>
      <c r="J552" s="379">
        <f t="shared" si="27"/>
        <v>80</v>
      </c>
      <c r="K552" s="380" t="s">
        <v>350</v>
      </c>
      <c r="L552" s="381" t="s">
        <v>307</v>
      </c>
      <c r="M552" s="381" t="s">
        <v>259</v>
      </c>
      <c r="N552" s="381"/>
      <c r="O552" s="381" t="s">
        <v>351</v>
      </c>
      <c r="P552" s="381" t="s">
        <v>61</v>
      </c>
      <c r="Q552" s="381" t="s">
        <v>240</v>
      </c>
      <c r="R552" s="380" t="s">
        <v>302</v>
      </c>
      <c r="S552" s="368" t="s">
        <v>351</v>
      </c>
      <c r="T552" s="368" t="s">
        <v>61</v>
      </c>
      <c r="U552" s="368" t="s">
        <v>240</v>
      </c>
      <c r="V552" s="377" t="s">
        <v>302</v>
      </c>
    </row>
    <row r="553" spans="1:22" outlineLevel="1">
      <c r="A553" s="377" t="s">
        <v>221</v>
      </c>
      <c r="B553" s="368" t="s">
        <v>804</v>
      </c>
      <c r="C553" s="378">
        <v>43617</v>
      </c>
      <c r="D553" s="368" t="s">
        <v>865</v>
      </c>
      <c r="E553" s="369" t="s">
        <v>1232</v>
      </c>
      <c r="F553" s="370">
        <v>76295</v>
      </c>
      <c r="G553" s="371">
        <v>23</v>
      </c>
      <c r="H553" s="368">
        <v>30</v>
      </c>
      <c r="I553" s="368" t="s">
        <v>10</v>
      </c>
      <c r="J553" s="379">
        <f t="shared" si="27"/>
        <v>30</v>
      </c>
      <c r="K553" s="380" t="s">
        <v>350</v>
      </c>
      <c r="L553" s="381" t="s">
        <v>307</v>
      </c>
      <c r="M553" s="381" t="s">
        <v>259</v>
      </c>
      <c r="N553" s="381"/>
      <c r="O553" s="381" t="s">
        <v>351</v>
      </c>
      <c r="P553" s="381" t="s">
        <v>61</v>
      </c>
      <c r="Q553" s="381" t="s">
        <v>240</v>
      </c>
      <c r="R553" s="380" t="s">
        <v>302</v>
      </c>
      <c r="S553" s="368" t="s">
        <v>351</v>
      </c>
      <c r="T553" s="368" t="s">
        <v>61</v>
      </c>
      <c r="U553" s="368" t="s">
        <v>240</v>
      </c>
      <c r="V553" s="377" t="s">
        <v>302</v>
      </c>
    </row>
    <row r="554" spans="1:22" outlineLevel="1">
      <c r="A554" s="377" t="s">
        <v>221</v>
      </c>
      <c r="B554" s="368" t="s">
        <v>804</v>
      </c>
      <c r="C554" s="378">
        <v>43617</v>
      </c>
      <c r="D554" s="368" t="s">
        <v>865</v>
      </c>
      <c r="E554" s="369" t="s">
        <v>1233</v>
      </c>
      <c r="F554" s="370">
        <v>76295</v>
      </c>
      <c r="G554" s="371">
        <v>23</v>
      </c>
      <c r="H554" s="368">
        <v>30</v>
      </c>
      <c r="I554" s="368" t="s">
        <v>10</v>
      </c>
      <c r="J554" s="379">
        <f t="shared" si="27"/>
        <v>30</v>
      </c>
      <c r="K554" s="380" t="s">
        <v>350</v>
      </c>
      <c r="L554" s="381" t="s">
        <v>307</v>
      </c>
      <c r="M554" s="381" t="s">
        <v>259</v>
      </c>
      <c r="N554" s="381"/>
      <c r="O554" s="381" t="s">
        <v>351</v>
      </c>
      <c r="P554" s="381" t="s">
        <v>61</v>
      </c>
      <c r="Q554" s="381" t="s">
        <v>240</v>
      </c>
      <c r="R554" s="380" t="s">
        <v>302</v>
      </c>
      <c r="S554" s="368" t="s">
        <v>351</v>
      </c>
      <c r="T554" s="368" t="s">
        <v>61</v>
      </c>
      <c r="U554" s="368" t="s">
        <v>240</v>
      </c>
      <c r="V554" s="377" t="s">
        <v>302</v>
      </c>
    </row>
    <row r="555" spans="1:22" outlineLevel="1">
      <c r="A555" s="377" t="s">
        <v>221</v>
      </c>
      <c r="B555" s="368" t="s">
        <v>804</v>
      </c>
      <c r="C555" s="378">
        <v>43617</v>
      </c>
      <c r="D555" s="368" t="s">
        <v>865</v>
      </c>
      <c r="E555" s="369" t="s">
        <v>1234</v>
      </c>
      <c r="F555" s="370">
        <v>76295</v>
      </c>
      <c r="G555" s="371">
        <v>69.010000000000005</v>
      </c>
      <c r="H555" s="368">
        <v>90</v>
      </c>
      <c r="I555" s="368" t="s">
        <v>10</v>
      </c>
      <c r="J555" s="379">
        <f t="shared" si="27"/>
        <v>90</v>
      </c>
      <c r="K555" s="380" t="s">
        <v>350</v>
      </c>
      <c r="L555" s="381" t="s">
        <v>307</v>
      </c>
      <c r="M555" s="381" t="s">
        <v>259</v>
      </c>
      <c r="N555" s="381"/>
      <c r="O555" s="381" t="s">
        <v>351</v>
      </c>
      <c r="P555" s="381" t="s">
        <v>61</v>
      </c>
      <c r="Q555" s="381" t="s">
        <v>240</v>
      </c>
      <c r="R555" s="380" t="s">
        <v>302</v>
      </c>
      <c r="S555" s="368" t="s">
        <v>351</v>
      </c>
      <c r="T555" s="368" t="s">
        <v>61</v>
      </c>
      <c r="U555" s="368" t="s">
        <v>240</v>
      </c>
      <c r="V555" s="377" t="s">
        <v>302</v>
      </c>
    </row>
    <row r="556" spans="1:22" outlineLevel="1">
      <c r="A556" s="377" t="s">
        <v>221</v>
      </c>
      <c r="B556" s="368" t="s">
        <v>804</v>
      </c>
      <c r="C556" s="378">
        <v>43617</v>
      </c>
      <c r="D556" s="368" t="s">
        <v>865</v>
      </c>
      <c r="E556" s="369" t="s">
        <v>1235</v>
      </c>
      <c r="F556" s="370">
        <v>76295</v>
      </c>
      <c r="G556" s="371">
        <v>61.34</v>
      </c>
      <c r="H556" s="368">
        <v>80</v>
      </c>
      <c r="I556" s="368" t="s">
        <v>10</v>
      </c>
      <c r="J556" s="379">
        <f t="shared" si="27"/>
        <v>80</v>
      </c>
      <c r="K556" s="380" t="s">
        <v>350</v>
      </c>
      <c r="L556" s="381" t="s">
        <v>307</v>
      </c>
      <c r="M556" s="381" t="s">
        <v>259</v>
      </c>
      <c r="N556" s="381"/>
      <c r="O556" s="381" t="s">
        <v>351</v>
      </c>
      <c r="P556" s="381" t="s">
        <v>61</v>
      </c>
      <c r="Q556" s="381" t="s">
        <v>240</v>
      </c>
      <c r="R556" s="380" t="s">
        <v>302</v>
      </c>
      <c r="S556" s="368" t="s">
        <v>351</v>
      </c>
      <c r="T556" s="368" t="s">
        <v>61</v>
      </c>
      <c r="U556" s="368" t="s">
        <v>240</v>
      </c>
      <c r="V556" s="377" t="s">
        <v>302</v>
      </c>
    </row>
    <row r="557" spans="1:22" outlineLevel="1">
      <c r="A557" s="377" t="s">
        <v>221</v>
      </c>
      <c r="B557" s="368" t="s">
        <v>804</v>
      </c>
      <c r="C557" s="378">
        <v>43617</v>
      </c>
      <c r="D557" s="368" t="s">
        <v>865</v>
      </c>
      <c r="E557" s="369" t="s">
        <v>1236</v>
      </c>
      <c r="F557" s="370">
        <v>76295</v>
      </c>
      <c r="G557" s="371">
        <v>23</v>
      </c>
      <c r="H557" s="368">
        <v>30</v>
      </c>
      <c r="I557" s="368" t="s">
        <v>10</v>
      </c>
      <c r="J557" s="379">
        <f t="shared" si="27"/>
        <v>30</v>
      </c>
      <c r="K557" s="380" t="s">
        <v>350</v>
      </c>
      <c r="L557" s="381" t="s">
        <v>307</v>
      </c>
      <c r="M557" s="381" t="s">
        <v>259</v>
      </c>
      <c r="N557" s="381"/>
      <c r="O557" s="381" t="s">
        <v>351</v>
      </c>
      <c r="P557" s="381" t="s">
        <v>61</v>
      </c>
      <c r="Q557" s="381" t="s">
        <v>240</v>
      </c>
      <c r="R557" s="380" t="s">
        <v>302</v>
      </c>
      <c r="S557" s="368" t="s">
        <v>351</v>
      </c>
      <c r="T557" s="368" t="s">
        <v>61</v>
      </c>
      <c r="U557" s="368" t="s">
        <v>240</v>
      </c>
      <c r="V557" s="377" t="s">
        <v>302</v>
      </c>
    </row>
    <row r="558" spans="1:22" outlineLevel="1">
      <c r="A558" s="377" t="s">
        <v>221</v>
      </c>
      <c r="B558" s="368" t="s">
        <v>804</v>
      </c>
      <c r="C558" s="378">
        <v>43617</v>
      </c>
      <c r="D558" s="368" t="s">
        <v>865</v>
      </c>
      <c r="E558" s="369" t="s">
        <v>1237</v>
      </c>
      <c r="F558" s="370">
        <v>76295</v>
      </c>
      <c r="G558" s="371">
        <v>23</v>
      </c>
      <c r="H558" s="368">
        <v>30</v>
      </c>
      <c r="I558" s="368" t="s">
        <v>10</v>
      </c>
      <c r="J558" s="379">
        <f t="shared" si="27"/>
        <v>30</v>
      </c>
      <c r="K558" s="380" t="s">
        <v>350</v>
      </c>
      <c r="L558" s="381" t="s">
        <v>307</v>
      </c>
      <c r="M558" s="381" t="s">
        <v>259</v>
      </c>
      <c r="N558" s="381"/>
      <c r="O558" s="381" t="s">
        <v>351</v>
      </c>
      <c r="P558" s="381" t="s">
        <v>61</v>
      </c>
      <c r="Q558" s="381" t="s">
        <v>240</v>
      </c>
      <c r="R558" s="380" t="s">
        <v>302</v>
      </c>
      <c r="S558" s="368" t="s">
        <v>351</v>
      </c>
      <c r="T558" s="368" t="s">
        <v>61</v>
      </c>
      <c r="U558" s="368" t="s">
        <v>240</v>
      </c>
      <c r="V558" s="377" t="s">
        <v>302</v>
      </c>
    </row>
    <row r="559" spans="1:22" outlineLevel="1">
      <c r="A559" s="377" t="s">
        <v>221</v>
      </c>
      <c r="B559" s="368" t="s">
        <v>804</v>
      </c>
      <c r="C559" s="378">
        <v>43646</v>
      </c>
      <c r="D559" s="368" t="s">
        <v>805</v>
      </c>
      <c r="E559" s="369" t="s">
        <v>1238</v>
      </c>
      <c r="F559" s="370">
        <v>76265</v>
      </c>
      <c r="G559" s="371">
        <v>1.53</v>
      </c>
      <c r="H559" s="368">
        <v>2</v>
      </c>
      <c r="I559" s="368" t="s">
        <v>10</v>
      </c>
      <c r="J559" s="379">
        <f t="shared" si="27"/>
        <v>2</v>
      </c>
      <c r="K559" s="380" t="s">
        <v>350</v>
      </c>
      <c r="L559" s="381" t="s">
        <v>307</v>
      </c>
      <c r="M559" s="381" t="s">
        <v>259</v>
      </c>
      <c r="N559" s="381"/>
      <c r="O559" s="381" t="s">
        <v>308</v>
      </c>
      <c r="P559" s="381" t="s">
        <v>61</v>
      </c>
      <c r="Q559" s="381" t="s">
        <v>240</v>
      </c>
      <c r="R559" s="380" t="s">
        <v>302</v>
      </c>
      <c r="S559" s="368" t="s">
        <v>308</v>
      </c>
      <c r="T559" s="368" t="s">
        <v>61</v>
      </c>
      <c r="U559" s="368" t="s">
        <v>240</v>
      </c>
      <c r="V559" s="377" t="s">
        <v>302</v>
      </c>
    </row>
    <row r="560" spans="1:22" outlineLevel="1">
      <c r="A560" s="377" t="s">
        <v>221</v>
      </c>
      <c r="B560" s="368" t="s">
        <v>804</v>
      </c>
      <c r="C560" s="378">
        <v>43617</v>
      </c>
      <c r="D560" s="368" t="s">
        <v>865</v>
      </c>
      <c r="E560" s="369" t="s">
        <v>1239</v>
      </c>
      <c r="F560" s="370">
        <v>76295</v>
      </c>
      <c r="G560" s="371">
        <v>7.67</v>
      </c>
      <c r="H560" s="368">
        <v>10</v>
      </c>
      <c r="I560" s="368" t="s">
        <v>10</v>
      </c>
      <c r="J560" s="379">
        <f t="shared" si="27"/>
        <v>10</v>
      </c>
      <c r="K560" s="380" t="s">
        <v>350</v>
      </c>
      <c r="L560" s="381" t="s">
        <v>307</v>
      </c>
      <c r="M560" s="381" t="s">
        <v>259</v>
      </c>
      <c r="N560" s="381"/>
      <c r="O560" s="381" t="s">
        <v>351</v>
      </c>
      <c r="P560" s="381" t="s">
        <v>61</v>
      </c>
      <c r="Q560" s="381" t="s">
        <v>240</v>
      </c>
      <c r="R560" s="380" t="s">
        <v>302</v>
      </c>
      <c r="S560" s="368" t="s">
        <v>351</v>
      </c>
      <c r="T560" s="368" t="s">
        <v>61</v>
      </c>
      <c r="U560" s="368" t="s">
        <v>240</v>
      </c>
      <c r="V560" s="377" t="s">
        <v>302</v>
      </c>
    </row>
    <row r="561" spans="1:22" outlineLevel="1">
      <c r="A561" s="377" t="s">
        <v>221</v>
      </c>
      <c r="B561" s="368" t="s">
        <v>804</v>
      </c>
      <c r="C561" s="378">
        <v>43617</v>
      </c>
      <c r="D561" s="368" t="s">
        <v>865</v>
      </c>
      <c r="E561" s="369" t="s">
        <v>1240</v>
      </c>
      <c r="F561" s="370">
        <v>76295</v>
      </c>
      <c r="G561" s="371">
        <v>191.68</v>
      </c>
      <c r="H561" s="368">
        <v>250</v>
      </c>
      <c r="I561" s="368" t="s">
        <v>10</v>
      </c>
      <c r="J561" s="379">
        <f t="shared" si="27"/>
        <v>250</v>
      </c>
      <c r="K561" s="380" t="s">
        <v>350</v>
      </c>
      <c r="L561" s="381" t="s">
        <v>307</v>
      </c>
      <c r="M561" s="381" t="s">
        <v>259</v>
      </c>
      <c r="N561" s="381"/>
      <c r="O561" s="381" t="s">
        <v>351</v>
      </c>
      <c r="P561" s="381" t="s">
        <v>61</v>
      </c>
      <c r="Q561" s="381" t="s">
        <v>240</v>
      </c>
      <c r="R561" s="380" t="s">
        <v>302</v>
      </c>
      <c r="S561" s="368" t="s">
        <v>351</v>
      </c>
      <c r="T561" s="368" t="s">
        <v>61</v>
      </c>
      <c r="U561" s="368" t="s">
        <v>240</v>
      </c>
      <c r="V561" s="377" t="s">
        <v>302</v>
      </c>
    </row>
    <row r="562" spans="1:22" outlineLevel="1">
      <c r="A562" s="377" t="s">
        <v>221</v>
      </c>
      <c r="B562" s="368" t="s">
        <v>804</v>
      </c>
      <c r="C562" s="378">
        <v>43617</v>
      </c>
      <c r="D562" s="368" t="s">
        <v>865</v>
      </c>
      <c r="E562" s="369" t="s">
        <v>1241</v>
      </c>
      <c r="F562" s="370">
        <v>76295</v>
      </c>
      <c r="G562" s="371">
        <v>145.68</v>
      </c>
      <c r="H562" s="368">
        <v>190</v>
      </c>
      <c r="I562" s="368" t="s">
        <v>10</v>
      </c>
      <c r="J562" s="379">
        <f t="shared" si="27"/>
        <v>190</v>
      </c>
      <c r="K562" s="380" t="s">
        <v>350</v>
      </c>
      <c r="L562" s="381" t="s">
        <v>307</v>
      </c>
      <c r="M562" s="381" t="s">
        <v>259</v>
      </c>
      <c r="N562" s="381"/>
      <c r="O562" s="381" t="s">
        <v>351</v>
      </c>
      <c r="P562" s="381" t="s">
        <v>61</v>
      </c>
      <c r="Q562" s="381" t="s">
        <v>240</v>
      </c>
      <c r="R562" s="380" t="s">
        <v>302</v>
      </c>
      <c r="S562" s="368" t="s">
        <v>351</v>
      </c>
      <c r="T562" s="368" t="s">
        <v>61</v>
      </c>
      <c r="U562" s="368" t="s">
        <v>240</v>
      </c>
      <c r="V562" s="377" t="s">
        <v>302</v>
      </c>
    </row>
    <row r="563" spans="1:22" outlineLevel="1">
      <c r="A563" s="377" t="s">
        <v>221</v>
      </c>
      <c r="B563" s="368" t="s">
        <v>804</v>
      </c>
      <c r="C563" s="378">
        <v>43617</v>
      </c>
      <c r="D563" s="368" t="s">
        <v>865</v>
      </c>
      <c r="E563" s="369" t="s">
        <v>1242</v>
      </c>
      <c r="F563" s="370">
        <v>76295</v>
      </c>
      <c r="G563" s="371">
        <v>115.01</v>
      </c>
      <c r="H563" s="368">
        <v>150</v>
      </c>
      <c r="I563" s="368" t="s">
        <v>10</v>
      </c>
      <c r="J563" s="379">
        <f t="shared" si="27"/>
        <v>150</v>
      </c>
      <c r="K563" s="380" t="s">
        <v>350</v>
      </c>
      <c r="L563" s="381" t="s">
        <v>307</v>
      </c>
      <c r="M563" s="381" t="s">
        <v>259</v>
      </c>
      <c r="N563" s="381"/>
      <c r="O563" s="381" t="s">
        <v>351</v>
      </c>
      <c r="P563" s="381" t="s">
        <v>61</v>
      </c>
      <c r="Q563" s="381" t="s">
        <v>240</v>
      </c>
      <c r="R563" s="380" t="s">
        <v>302</v>
      </c>
      <c r="S563" s="368" t="s">
        <v>351</v>
      </c>
      <c r="T563" s="368" t="s">
        <v>61</v>
      </c>
      <c r="U563" s="368" t="s">
        <v>240</v>
      </c>
      <c r="V563" s="377" t="s">
        <v>302</v>
      </c>
    </row>
    <row r="564" spans="1:22" outlineLevel="1">
      <c r="A564" s="377" t="s">
        <v>221</v>
      </c>
      <c r="B564" s="368" t="s">
        <v>804</v>
      </c>
      <c r="C564" s="378">
        <v>43617</v>
      </c>
      <c r="D564" s="368" t="s">
        <v>865</v>
      </c>
      <c r="E564" s="369" t="s">
        <v>1243</v>
      </c>
      <c r="F564" s="370">
        <v>76295</v>
      </c>
      <c r="G564" s="371">
        <v>306.69</v>
      </c>
      <c r="H564" s="368">
        <v>400</v>
      </c>
      <c r="I564" s="368" t="s">
        <v>10</v>
      </c>
      <c r="J564" s="379">
        <f t="shared" si="27"/>
        <v>400</v>
      </c>
      <c r="K564" s="380" t="s">
        <v>350</v>
      </c>
      <c r="L564" s="381" t="s">
        <v>307</v>
      </c>
      <c r="M564" s="381" t="s">
        <v>259</v>
      </c>
      <c r="N564" s="381"/>
      <c r="O564" s="381" t="s">
        <v>351</v>
      </c>
      <c r="P564" s="381" t="s">
        <v>61</v>
      </c>
      <c r="Q564" s="381" t="s">
        <v>240</v>
      </c>
      <c r="R564" s="380" t="s">
        <v>302</v>
      </c>
      <c r="S564" s="368" t="s">
        <v>351</v>
      </c>
      <c r="T564" s="368" t="s">
        <v>61</v>
      </c>
      <c r="U564" s="368" t="s">
        <v>240</v>
      </c>
      <c r="V564" s="377" t="s">
        <v>302</v>
      </c>
    </row>
    <row r="565" spans="1:22" outlineLevel="1">
      <c r="A565" s="377" t="s">
        <v>221</v>
      </c>
      <c r="B565" s="368" t="s">
        <v>804</v>
      </c>
      <c r="C565" s="378">
        <v>43617</v>
      </c>
      <c r="D565" s="368" t="s">
        <v>865</v>
      </c>
      <c r="E565" s="369" t="s">
        <v>1244</v>
      </c>
      <c r="F565" s="370">
        <v>76295</v>
      </c>
      <c r="G565" s="371">
        <v>153.34</v>
      </c>
      <c r="H565" s="368">
        <v>200</v>
      </c>
      <c r="I565" s="368" t="s">
        <v>10</v>
      </c>
      <c r="J565" s="379">
        <f t="shared" si="27"/>
        <v>200</v>
      </c>
      <c r="K565" s="380" t="s">
        <v>350</v>
      </c>
      <c r="L565" s="381" t="s">
        <v>307</v>
      </c>
      <c r="M565" s="381" t="s">
        <v>259</v>
      </c>
      <c r="N565" s="381"/>
      <c r="O565" s="381" t="s">
        <v>351</v>
      </c>
      <c r="P565" s="381" t="s">
        <v>61</v>
      </c>
      <c r="Q565" s="381" t="s">
        <v>240</v>
      </c>
      <c r="R565" s="380" t="s">
        <v>302</v>
      </c>
      <c r="S565" s="368" t="s">
        <v>351</v>
      </c>
      <c r="T565" s="368" t="s">
        <v>61</v>
      </c>
      <c r="U565" s="368" t="s">
        <v>240</v>
      </c>
      <c r="V565" s="377" t="s">
        <v>302</v>
      </c>
    </row>
    <row r="566" spans="1:22" outlineLevel="1">
      <c r="A566" s="377" t="s">
        <v>221</v>
      </c>
      <c r="B566" s="368" t="s">
        <v>804</v>
      </c>
      <c r="C566" s="378">
        <v>43617</v>
      </c>
      <c r="D566" s="368" t="s">
        <v>865</v>
      </c>
      <c r="E566" s="369" t="s">
        <v>1245</v>
      </c>
      <c r="F566" s="370">
        <v>76295</v>
      </c>
      <c r="G566" s="371">
        <v>153.34</v>
      </c>
      <c r="H566" s="368">
        <v>200</v>
      </c>
      <c r="I566" s="368" t="s">
        <v>10</v>
      </c>
      <c r="J566" s="379">
        <f t="shared" si="27"/>
        <v>200</v>
      </c>
      <c r="K566" s="380" t="s">
        <v>350</v>
      </c>
      <c r="L566" s="381" t="s">
        <v>307</v>
      </c>
      <c r="M566" s="381" t="s">
        <v>259</v>
      </c>
      <c r="N566" s="381"/>
      <c r="O566" s="381" t="s">
        <v>351</v>
      </c>
      <c r="P566" s="381" t="s">
        <v>61</v>
      </c>
      <c r="Q566" s="381" t="s">
        <v>240</v>
      </c>
      <c r="R566" s="380" t="s">
        <v>302</v>
      </c>
      <c r="S566" s="368" t="s">
        <v>351</v>
      </c>
      <c r="T566" s="368" t="s">
        <v>61</v>
      </c>
      <c r="U566" s="368" t="s">
        <v>240</v>
      </c>
      <c r="V566" s="377" t="s">
        <v>302</v>
      </c>
    </row>
    <row r="567" spans="1:22" outlineLevel="1">
      <c r="A567" s="377" t="s">
        <v>221</v>
      </c>
      <c r="B567" s="368" t="s">
        <v>804</v>
      </c>
      <c r="C567" s="378">
        <v>43617</v>
      </c>
      <c r="D567" s="368" t="s">
        <v>865</v>
      </c>
      <c r="E567" s="369" t="s">
        <v>1246</v>
      </c>
      <c r="F567" s="370">
        <v>76295</v>
      </c>
      <c r="G567" s="371">
        <v>486.1</v>
      </c>
      <c r="H567" s="368">
        <v>634</v>
      </c>
      <c r="I567" s="368" t="s">
        <v>10</v>
      </c>
      <c r="J567" s="379">
        <f t="shared" si="27"/>
        <v>634</v>
      </c>
      <c r="K567" s="380" t="s">
        <v>350</v>
      </c>
      <c r="L567" s="381" t="s">
        <v>307</v>
      </c>
      <c r="M567" s="381" t="s">
        <v>259</v>
      </c>
      <c r="N567" s="381"/>
      <c r="O567" s="381" t="s">
        <v>351</v>
      </c>
      <c r="P567" s="381" t="s">
        <v>61</v>
      </c>
      <c r="Q567" s="381" t="s">
        <v>240</v>
      </c>
      <c r="R567" s="380" t="s">
        <v>302</v>
      </c>
      <c r="S567" s="368" t="s">
        <v>351</v>
      </c>
      <c r="T567" s="368" t="s">
        <v>61</v>
      </c>
      <c r="U567" s="368" t="s">
        <v>240</v>
      </c>
      <c r="V567" s="377" t="s">
        <v>302</v>
      </c>
    </row>
    <row r="568" spans="1:22" outlineLevel="1">
      <c r="A568" s="377" t="s">
        <v>221</v>
      </c>
      <c r="B568" s="368" t="s">
        <v>804</v>
      </c>
      <c r="C568" s="378">
        <v>43617</v>
      </c>
      <c r="D568" s="368" t="s">
        <v>865</v>
      </c>
      <c r="E568" s="369" t="s">
        <v>1247</v>
      </c>
      <c r="F568" s="370">
        <v>76295</v>
      </c>
      <c r="G568" s="371">
        <v>486.1</v>
      </c>
      <c r="H568" s="368">
        <v>634</v>
      </c>
      <c r="I568" s="368" t="s">
        <v>10</v>
      </c>
      <c r="J568" s="379">
        <f t="shared" si="27"/>
        <v>634</v>
      </c>
      <c r="K568" s="380" t="s">
        <v>350</v>
      </c>
      <c r="L568" s="381" t="s">
        <v>307</v>
      </c>
      <c r="M568" s="381" t="s">
        <v>259</v>
      </c>
      <c r="N568" s="381"/>
      <c r="O568" s="381" t="s">
        <v>351</v>
      </c>
      <c r="P568" s="381" t="s">
        <v>61</v>
      </c>
      <c r="Q568" s="381" t="s">
        <v>240</v>
      </c>
      <c r="R568" s="380" t="s">
        <v>302</v>
      </c>
      <c r="S568" s="368" t="s">
        <v>351</v>
      </c>
      <c r="T568" s="368" t="s">
        <v>61</v>
      </c>
      <c r="U568" s="368" t="s">
        <v>240</v>
      </c>
      <c r="V568" s="377" t="s">
        <v>302</v>
      </c>
    </row>
    <row r="569" spans="1:22" outlineLevel="1">
      <c r="A569" s="377" t="s">
        <v>221</v>
      </c>
      <c r="B569" s="368" t="s">
        <v>804</v>
      </c>
      <c r="C569" s="378">
        <v>43617</v>
      </c>
      <c r="D569" s="368" t="s">
        <v>865</v>
      </c>
      <c r="E569" s="369" t="s">
        <v>1248</v>
      </c>
      <c r="F569" s="370">
        <v>76295</v>
      </c>
      <c r="G569" s="371">
        <v>543.87</v>
      </c>
      <c r="H569" s="368">
        <v>709.34</v>
      </c>
      <c r="I569" s="368" t="s">
        <v>10</v>
      </c>
      <c r="J569" s="379">
        <f t="shared" si="27"/>
        <v>709.34</v>
      </c>
      <c r="K569" s="380" t="s">
        <v>350</v>
      </c>
      <c r="L569" s="381" t="s">
        <v>307</v>
      </c>
      <c r="M569" s="381" t="s">
        <v>259</v>
      </c>
      <c r="N569" s="381"/>
      <c r="O569" s="381" t="s">
        <v>351</v>
      </c>
      <c r="P569" s="381" t="s">
        <v>61</v>
      </c>
      <c r="Q569" s="381" t="s">
        <v>240</v>
      </c>
      <c r="R569" s="380" t="s">
        <v>302</v>
      </c>
      <c r="S569" s="368" t="s">
        <v>351</v>
      </c>
      <c r="T569" s="368" t="s">
        <v>61</v>
      </c>
      <c r="U569" s="368" t="s">
        <v>240</v>
      </c>
      <c r="V569" s="377" t="s">
        <v>302</v>
      </c>
    </row>
    <row r="570" spans="1:22" outlineLevel="1">
      <c r="A570" s="377" t="s">
        <v>221</v>
      </c>
      <c r="B570" s="368" t="s">
        <v>804</v>
      </c>
      <c r="C570" s="378">
        <v>43617</v>
      </c>
      <c r="D570" s="368" t="s">
        <v>865</v>
      </c>
      <c r="E570" s="369" t="s">
        <v>1249</v>
      </c>
      <c r="F570" s="370">
        <v>76295</v>
      </c>
      <c r="G570" s="371">
        <v>191.68</v>
      </c>
      <c r="H570" s="368">
        <v>250</v>
      </c>
      <c r="I570" s="368" t="s">
        <v>10</v>
      </c>
      <c r="J570" s="379">
        <f t="shared" si="27"/>
        <v>250</v>
      </c>
      <c r="K570" s="380" t="s">
        <v>350</v>
      </c>
      <c r="L570" s="381" t="s">
        <v>307</v>
      </c>
      <c r="M570" s="381" t="s">
        <v>259</v>
      </c>
      <c r="N570" s="381"/>
      <c r="O570" s="381" t="s">
        <v>351</v>
      </c>
      <c r="P570" s="381" t="s">
        <v>61</v>
      </c>
      <c r="Q570" s="381" t="s">
        <v>240</v>
      </c>
      <c r="R570" s="380" t="s">
        <v>302</v>
      </c>
      <c r="S570" s="368" t="s">
        <v>351</v>
      </c>
      <c r="T570" s="368" t="s">
        <v>61</v>
      </c>
      <c r="U570" s="368" t="s">
        <v>240</v>
      </c>
      <c r="V570" s="377" t="s">
        <v>302</v>
      </c>
    </row>
    <row r="571" spans="1:22" outlineLevel="1">
      <c r="A571" s="377" t="s">
        <v>221</v>
      </c>
      <c r="B571" s="368" t="s">
        <v>804</v>
      </c>
      <c r="C571" s="378">
        <v>43617</v>
      </c>
      <c r="D571" s="368" t="s">
        <v>865</v>
      </c>
      <c r="E571" s="369" t="s">
        <v>1250</v>
      </c>
      <c r="F571" s="370">
        <v>76295</v>
      </c>
      <c r="G571" s="371">
        <v>145.68</v>
      </c>
      <c r="H571" s="368">
        <v>190</v>
      </c>
      <c r="I571" s="368" t="s">
        <v>10</v>
      </c>
      <c r="J571" s="379">
        <f t="shared" si="27"/>
        <v>190</v>
      </c>
      <c r="K571" s="380" t="s">
        <v>350</v>
      </c>
      <c r="L571" s="381" t="s">
        <v>307</v>
      </c>
      <c r="M571" s="381" t="s">
        <v>259</v>
      </c>
      <c r="N571" s="381"/>
      <c r="O571" s="381" t="s">
        <v>351</v>
      </c>
      <c r="P571" s="381" t="s">
        <v>61</v>
      </c>
      <c r="Q571" s="381" t="s">
        <v>240</v>
      </c>
      <c r="R571" s="380" t="s">
        <v>302</v>
      </c>
      <c r="S571" s="368" t="s">
        <v>351</v>
      </c>
      <c r="T571" s="368" t="s">
        <v>61</v>
      </c>
      <c r="U571" s="368" t="s">
        <v>240</v>
      </c>
      <c r="V571" s="377" t="s">
        <v>302</v>
      </c>
    </row>
    <row r="572" spans="1:22" outlineLevel="1">
      <c r="A572" s="377" t="s">
        <v>221</v>
      </c>
      <c r="B572" s="368" t="s">
        <v>804</v>
      </c>
      <c r="C572" s="378">
        <v>43617</v>
      </c>
      <c r="D572" s="368" t="s">
        <v>865</v>
      </c>
      <c r="E572" s="369" t="s">
        <v>1251</v>
      </c>
      <c r="F572" s="370">
        <v>76295</v>
      </c>
      <c r="G572" s="371">
        <v>115.01</v>
      </c>
      <c r="H572" s="368">
        <v>150</v>
      </c>
      <c r="I572" s="368" t="s">
        <v>10</v>
      </c>
      <c r="J572" s="379">
        <f t="shared" si="27"/>
        <v>150</v>
      </c>
      <c r="K572" s="380" t="s">
        <v>350</v>
      </c>
      <c r="L572" s="381" t="s">
        <v>307</v>
      </c>
      <c r="M572" s="381" t="s">
        <v>259</v>
      </c>
      <c r="N572" s="381"/>
      <c r="O572" s="381" t="s">
        <v>351</v>
      </c>
      <c r="P572" s="381" t="s">
        <v>61</v>
      </c>
      <c r="Q572" s="381" t="s">
        <v>240</v>
      </c>
      <c r="R572" s="380" t="s">
        <v>302</v>
      </c>
      <c r="S572" s="368" t="s">
        <v>351</v>
      </c>
      <c r="T572" s="368" t="s">
        <v>61</v>
      </c>
      <c r="U572" s="368" t="s">
        <v>240</v>
      </c>
      <c r="V572" s="377" t="s">
        <v>302</v>
      </c>
    </row>
    <row r="573" spans="1:22" outlineLevel="1">
      <c r="A573" s="377" t="s">
        <v>221</v>
      </c>
      <c r="B573" s="368" t="s">
        <v>804</v>
      </c>
      <c r="C573" s="378">
        <v>43617</v>
      </c>
      <c r="D573" s="368" t="s">
        <v>865</v>
      </c>
      <c r="E573" s="369" t="s">
        <v>1252</v>
      </c>
      <c r="F573" s="370">
        <v>76295</v>
      </c>
      <c r="G573" s="371">
        <v>306.69</v>
      </c>
      <c r="H573" s="368">
        <v>400</v>
      </c>
      <c r="I573" s="368" t="s">
        <v>10</v>
      </c>
      <c r="J573" s="379">
        <f t="shared" si="27"/>
        <v>400</v>
      </c>
      <c r="K573" s="380" t="s">
        <v>350</v>
      </c>
      <c r="L573" s="381" t="s">
        <v>307</v>
      </c>
      <c r="M573" s="381" t="s">
        <v>259</v>
      </c>
      <c r="N573" s="381"/>
      <c r="O573" s="381" t="s">
        <v>351</v>
      </c>
      <c r="P573" s="381" t="s">
        <v>61</v>
      </c>
      <c r="Q573" s="381" t="s">
        <v>240</v>
      </c>
      <c r="R573" s="380" t="s">
        <v>302</v>
      </c>
      <c r="S573" s="368" t="s">
        <v>351</v>
      </c>
      <c r="T573" s="368" t="s">
        <v>61</v>
      </c>
      <c r="U573" s="368" t="s">
        <v>240</v>
      </c>
      <c r="V573" s="377" t="s">
        <v>302</v>
      </c>
    </row>
    <row r="574" spans="1:22" outlineLevel="1">
      <c r="A574" s="377" t="s">
        <v>221</v>
      </c>
      <c r="B574" s="368" t="s">
        <v>804</v>
      </c>
      <c r="C574" s="378">
        <v>43617</v>
      </c>
      <c r="D574" s="368" t="s">
        <v>865</v>
      </c>
      <c r="E574" s="369" t="s">
        <v>1253</v>
      </c>
      <c r="F574" s="370">
        <v>76295</v>
      </c>
      <c r="G574" s="371">
        <v>153.34</v>
      </c>
      <c r="H574" s="368">
        <v>200</v>
      </c>
      <c r="I574" s="368" t="s">
        <v>10</v>
      </c>
      <c r="J574" s="379">
        <f t="shared" si="27"/>
        <v>200</v>
      </c>
      <c r="K574" s="380" t="s">
        <v>350</v>
      </c>
      <c r="L574" s="381" t="s">
        <v>307</v>
      </c>
      <c r="M574" s="381" t="s">
        <v>259</v>
      </c>
      <c r="N574" s="381"/>
      <c r="O574" s="381" t="s">
        <v>351</v>
      </c>
      <c r="P574" s="381" t="s">
        <v>61</v>
      </c>
      <c r="Q574" s="381" t="s">
        <v>240</v>
      </c>
      <c r="R574" s="380" t="s">
        <v>302</v>
      </c>
      <c r="S574" s="368" t="s">
        <v>351</v>
      </c>
      <c r="T574" s="368" t="s">
        <v>61</v>
      </c>
      <c r="U574" s="368" t="s">
        <v>240</v>
      </c>
      <c r="V574" s="377" t="s">
        <v>302</v>
      </c>
    </row>
    <row r="575" spans="1:22" outlineLevel="1">
      <c r="A575" s="377" t="s">
        <v>221</v>
      </c>
      <c r="B575" s="368" t="s">
        <v>804</v>
      </c>
      <c r="C575" s="378">
        <v>43617</v>
      </c>
      <c r="D575" s="368" t="s">
        <v>865</v>
      </c>
      <c r="E575" s="369" t="s">
        <v>1254</v>
      </c>
      <c r="F575" s="370">
        <v>76295</v>
      </c>
      <c r="G575" s="371">
        <v>153.34</v>
      </c>
      <c r="H575" s="368">
        <v>200</v>
      </c>
      <c r="I575" s="368" t="s">
        <v>10</v>
      </c>
      <c r="J575" s="379">
        <f t="shared" si="27"/>
        <v>200</v>
      </c>
      <c r="K575" s="380" t="s">
        <v>350</v>
      </c>
      <c r="L575" s="381" t="s">
        <v>307</v>
      </c>
      <c r="M575" s="381" t="s">
        <v>259</v>
      </c>
      <c r="N575" s="381"/>
      <c r="O575" s="381" t="s">
        <v>351</v>
      </c>
      <c r="P575" s="381" t="s">
        <v>61</v>
      </c>
      <c r="Q575" s="381" t="s">
        <v>240</v>
      </c>
      <c r="R575" s="380" t="s">
        <v>302</v>
      </c>
      <c r="S575" s="368" t="s">
        <v>351</v>
      </c>
      <c r="T575" s="368" t="s">
        <v>61</v>
      </c>
      <c r="U575" s="368" t="s">
        <v>240</v>
      </c>
      <c r="V575" s="377" t="s">
        <v>302</v>
      </c>
    </row>
    <row r="576" spans="1:22" outlineLevel="1">
      <c r="A576" s="377" t="s">
        <v>221</v>
      </c>
      <c r="B576" s="368" t="s">
        <v>804</v>
      </c>
      <c r="C576" s="378">
        <v>43617</v>
      </c>
      <c r="D576" s="368" t="s">
        <v>865</v>
      </c>
      <c r="E576" s="369" t="s">
        <v>1255</v>
      </c>
      <c r="F576" s="370">
        <v>76295</v>
      </c>
      <c r="G576" s="371">
        <v>486.1</v>
      </c>
      <c r="H576" s="368">
        <v>634</v>
      </c>
      <c r="I576" s="368" t="s">
        <v>10</v>
      </c>
      <c r="J576" s="379">
        <f t="shared" si="27"/>
        <v>634</v>
      </c>
      <c r="K576" s="380" t="s">
        <v>350</v>
      </c>
      <c r="L576" s="381" t="s">
        <v>307</v>
      </c>
      <c r="M576" s="381" t="s">
        <v>259</v>
      </c>
      <c r="N576" s="381"/>
      <c r="O576" s="381" t="s">
        <v>351</v>
      </c>
      <c r="P576" s="381" t="s">
        <v>61</v>
      </c>
      <c r="Q576" s="381" t="s">
        <v>240</v>
      </c>
      <c r="R576" s="380" t="s">
        <v>302</v>
      </c>
      <c r="S576" s="368" t="s">
        <v>351</v>
      </c>
      <c r="T576" s="368" t="s">
        <v>61</v>
      </c>
      <c r="U576" s="368" t="s">
        <v>240</v>
      </c>
      <c r="V576" s="377" t="s">
        <v>302</v>
      </c>
    </row>
    <row r="577" spans="1:22" outlineLevel="1">
      <c r="A577" s="377" t="s">
        <v>221</v>
      </c>
      <c r="B577" s="368" t="s">
        <v>804</v>
      </c>
      <c r="C577" s="378">
        <v>43646</v>
      </c>
      <c r="D577" s="368" t="s">
        <v>805</v>
      </c>
      <c r="E577" s="369" t="s">
        <v>821</v>
      </c>
      <c r="F577" s="370">
        <v>76265</v>
      </c>
      <c r="G577" s="371">
        <v>0.25</v>
      </c>
      <c r="H577" s="368">
        <v>0.32</v>
      </c>
      <c r="I577" s="368" t="s">
        <v>10</v>
      </c>
      <c r="J577" s="379">
        <f t="shared" si="27"/>
        <v>0.32</v>
      </c>
      <c r="K577" s="380" t="s">
        <v>306</v>
      </c>
      <c r="L577" s="381" t="s">
        <v>307</v>
      </c>
      <c r="M577" s="381" t="s">
        <v>259</v>
      </c>
      <c r="N577" s="381"/>
      <c r="O577" s="381" t="s">
        <v>308</v>
      </c>
      <c r="P577" s="381" t="s">
        <v>61</v>
      </c>
      <c r="Q577" s="381" t="s">
        <v>240</v>
      </c>
      <c r="R577" s="380" t="s">
        <v>302</v>
      </c>
      <c r="S577" s="368" t="s">
        <v>308</v>
      </c>
      <c r="T577" s="368" t="s">
        <v>61</v>
      </c>
      <c r="U577" s="368" t="s">
        <v>240</v>
      </c>
      <c r="V577" s="377" t="s">
        <v>302</v>
      </c>
    </row>
    <row r="578" spans="1:22" outlineLevel="1">
      <c r="A578" s="377" t="s">
        <v>221</v>
      </c>
      <c r="B578" s="368" t="s">
        <v>804</v>
      </c>
      <c r="C578" s="378">
        <v>43646</v>
      </c>
      <c r="D578" s="368" t="s">
        <v>805</v>
      </c>
      <c r="E578" s="369" t="s">
        <v>1256</v>
      </c>
      <c r="F578" s="370">
        <v>76265</v>
      </c>
      <c r="G578" s="371">
        <v>3.83</v>
      </c>
      <c r="H578" s="368">
        <v>5</v>
      </c>
      <c r="I578" s="368" t="s">
        <v>10</v>
      </c>
      <c r="J578" s="379">
        <f t="shared" si="27"/>
        <v>5</v>
      </c>
      <c r="K578" s="380" t="s">
        <v>306</v>
      </c>
      <c r="L578" s="381" t="s">
        <v>307</v>
      </c>
      <c r="M578" s="381" t="s">
        <v>259</v>
      </c>
      <c r="N578" s="381"/>
      <c r="O578" s="381" t="s">
        <v>308</v>
      </c>
      <c r="P578" s="381" t="s">
        <v>61</v>
      </c>
      <c r="Q578" s="381" t="s">
        <v>240</v>
      </c>
      <c r="R578" s="380" t="s">
        <v>302</v>
      </c>
      <c r="S578" s="368" t="s">
        <v>308</v>
      </c>
      <c r="T578" s="368" t="s">
        <v>61</v>
      </c>
      <c r="U578" s="368" t="s">
        <v>240</v>
      </c>
      <c r="V578" s="377" t="s">
        <v>302</v>
      </c>
    </row>
    <row r="579" spans="1:22" outlineLevel="1">
      <c r="A579" s="377" t="s">
        <v>221</v>
      </c>
      <c r="B579" s="368" t="s">
        <v>804</v>
      </c>
      <c r="C579" s="378">
        <v>43646</v>
      </c>
      <c r="D579" s="368" t="s">
        <v>805</v>
      </c>
      <c r="E579" s="369" t="s">
        <v>821</v>
      </c>
      <c r="F579" s="370">
        <v>76265</v>
      </c>
      <c r="G579" s="371">
        <v>0.69</v>
      </c>
      <c r="H579" s="368">
        <v>0.8</v>
      </c>
      <c r="I579" s="368" t="s">
        <v>10</v>
      </c>
      <c r="J579" s="379">
        <f t="shared" si="27"/>
        <v>0.8</v>
      </c>
      <c r="K579" s="380" t="s">
        <v>306</v>
      </c>
      <c r="L579" s="381" t="s">
        <v>307</v>
      </c>
      <c r="M579" s="381" t="s">
        <v>259</v>
      </c>
      <c r="N579" s="381"/>
      <c r="O579" s="381" t="s">
        <v>308</v>
      </c>
      <c r="P579" s="381" t="s">
        <v>61</v>
      </c>
      <c r="Q579" s="381" t="s">
        <v>240</v>
      </c>
      <c r="R579" s="380" t="s">
        <v>302</v>
      </c>
      <c r="S579" s="368" t="s">
        <v>308</v>
      </c>
      <c r="T579" s="368" t="s">
        <v>61</v>
      </c>
      <c r="U579" s="368" t="s">
        <v>240</v>
      </c>
      <c r="V579" s="377" t="s">
        <v>302</v>
      </c>
    </row>
    <row r="580" spans="1:22" outlineLevel="1">
      <c r="A580" s="377" t="s">
        <v>221</v>
      </c>
      <c r="B580" s="368" t="s">
        <v>804</v>
      </c>
      <c r="C580" s="378">
        <v>43646</v>
      </c>
      <c r="D580" s="368" t="s">
        <v>805</v>
      </c>
      <c r="E580" s="369" t="s">
        <v>821</v>
      </c>
      <c r="F580" s="370">
        <v>76265</v>
      </c>
      <c r="G580" s="371">
        <v>405.87</v>
      </c>
      <c r="H580" s="368">
        <v>529.36</v>
      </c>
      <c r="I580" s="368" t="s">
        <v>10</v>
      </c>
      <c r="J580" s="379">
        <f t="shared" si="27"/>
        <v>529.36</v>
      </c>
      <c r="K580" s="380" t="s">
        <v>306</v>
      </c>
      <c r="L580" s="381" t="s">
        <v>307</v>
      </c>
      <c r="M580" s="381" t="s">
        <v>259</v>
      </c>
      <c r="N580" s="381"/>
      <c r="O580" s="381" t="s">
        <v>308</v>
      </c>
      <c r="P580" s="381" t="s">
        <v>61</v>
      </c>
      <c r="Q580" s="381" t="s">
        <v>240</v>
      </c>
      <c r="R580" s="380" t="s">
        <v>302</v>
      </c>
      <c r="S580" s="368" t="s">
        <v>308</v>
      </c>
      <c r="T580" s="368" t="s">
        <v>61</v>
      </c>
      <c r="U580" s="368" t="s">
        <v>240</v>
      </c>
      <c r="V580" s="377" t="s">
        <v>302</v>
      </c>
    </row>
    <row r="581" spans="1:22" outlineLevel="1">
      <c r="A581" s="377" t="s">
        <v>221</v>
      </c>
      <c r="B581" s="368" t="s">
        <v>804</v>
      </c>
      <c r="C581" s="378">
        <v>43646</v>
      </c>
      <c r="D581" s="368" t="s">
        <v>805</v>
      </c>
      <c r="E581" s="369" t="s">
        <v>1257</v>
      </c>
      <c r="F581" s="370">
        <v>76265</v>
      </c>
      <c r="G581" s="371">
        <v>64.94</v>
      </c>
      <c r="H581" s="368">
        <v>84.7</v>
      </c>
      <c r="I581" s="368" t="s">
        <v>10</v>
      </c>
      <c r="J581" s="379">
        <f t="shared" si="27"/>
        <v>84.7</v>
      </c>
      <c r="K581" s="380" t="s">
        <v>306</v>
      </c>
      <c r="L581" s="381" t="s">
        <v>307</v>
      </c>
      <c r="M581" s="381" t="s">
        <v>259</v>
      </c>
      <c r="N581" s="381"/>
      <c r="O581" s="381" t="s">
        <v>308</v>
      </c>
      <c r="P581" s="381" t="s">
        <v>61</v>
      </c>
      <c r="Q581" s="381" t="s">
        <v>240</v>
      </c>
      <c r="R581" s="380" t="s">
        <v>302</v>
      </c>
      <c r="S581" s="368" t="s">
        <v>308</v>
      </c>
      <c r="T581" s="368" t="s">
        <v>61</v>
      </c>
      <c r="U581" s="368" t="s">
        <v>240</v>
      </c>
      <c r="V581" s="377" t="s">
        <v>302</v>
      </c>
    </row>
    <row r="582" spans="1:22" outlineLevel="1">
      <c r="A582" s="377" t="s">
        <v>221</v>
      </c>
      <c r="B582" s="368" t="s">
        <v>804</v>
      </c>
      <c r="C582" s="378">
        <v>43646</v>
      </c>
      <c r="D582" s="368" t="s">
        <v>805</v>
      </c>
      <c r="E582" s="369" t="s">
        <v>1258</v>
      </c>
      <c r="F582" s="370">
        <v>76265</v>
      </c>
      <c r="G582" s="371">
        <v>46</v>
      </c>
      <c r="H582" s="368">
        <v>60</v>
      </c>
      <c r="I582" s="368" t="s">
        <v>10</v>
      </c>
      <c r="J582" s="379">
        <f t="shared" si="27"/>
        <v>60</v>
      </c>
      <c r="K582" s="380" t="s">
        <v>306</v>
      </c>
      <c r="L582" s="381" t="s">
        <v>307</v>
      </c>
      <c r="M582" s="381" t="s">
        <v>259</v>
      </c>
      <c r="N582" s="381"/>
      <c r="O582" s="381" t="s">
        <v>308</v>
      </c>
      <c r="P582" s="381" t="s">
        <v>61</v>
      </c>
      <c r="Q582" s="381" t="s">
        <v>240</v>
      </c>
      <c r="R582" s="380" t="s">
        <v>302</v>
      </c>
      <c r="S582" s="368" t="s">
        <v>308</v>
      </c>
      <c r="T582" s="368" t="s">
        <v>61</v>
      </c>
      <c r="U582" s="368" t="s">
        <v>240</v>
      </c>
      <c r="V582" s="377" t="s">
        <v>302</v>
      </c>
    </row>
    <row r="583" spans="1:22" outlineLevel="1">
      <c r="A583" s="377" t="s">
        <v>221</v>
      </c>
      <c r="B583" s="368" t="s">
        <v>804</v>
      </c>
      <c r="C583" s="378">
        <v>43646</v>
      </c>
      <c r="D583" s="368" t="s">
        <v>805</v>
      </c>
      <c r="E583" s="369" t="s">
        <v>1259</v>
      </c>
      <c r="F583" s="370">
        <v>76265</v>
      </c>
      <c r="G583" s="371">
        <v>61.34</v>
      </c>
      <c r="H583" s="368">
        <v>80</v>
      </c>
      <c r="I583" s="368" t="s">
        <v>10</v>
      </c>
      <c r="J583" s="379">
        <f t="shared" si="27"/>
        <v>80</v>
      </c>
      <c r="K583" s="380" t="s">
        <v>306</v>
      </c>
      <c r="L583" s="381" t="s">
        <v>307</v>
      </c>
      <c r="M583" s="381" t="s">
        <v>259</v>
      </c>
      <c r="N583" s="381"/>
      <c r="O583" s="381" t="s">
        <v>308</v>
      </c>
      <c r="P583" s="381" t="s">
        <v>61</v>
      </c>
      <c r="Q583" s="381" t="s">
        <v>240</v>
      </c>
      <c r="R583" s="380" t="s">
        <v>302</v>
      </c>
      <c r="S583" s="368" t="s">
        <v>308</v>
      </c>
      <c r="T583" s="368" t="s">
        <v>61</v>
      </c>
      <c r="U583" s="368" t="s">
        <v>240</v>
      </c>
      <c r="V583" s="377" t="s">
        <v>302</v>
      </c>
    </row>
    <row r="584" spans="1:22" outlineLevel="1">
      <c r="A584" s="377" t="s">
        <v>221</v>
      </c>
      <c r="B584" s="368" t="s">
        <v>804</v>
      </c>
      <c r="C584" s="378">
        <v>43646</v>
      </c>
      <c r="D584" s="368" t="s">
        <v>805</v>
      </c>
      <c r="E584" s="369" t="s">
        <v>1259</v>
      </c>
      <c r="F584" s="370">
        <v>76265</v>
      </c>
      <c r="G584" s="371">
        <v>61.34</v>
      </c>
      <c r="H584" s="368">
        <v>80</v>
      </c>
      <c r="I584" s="368" t="s">
        <v>10</v>
      </c>
      <c r="J584" s="379">
        <f t="shared" si="27"/>
        <v>80</v>
      </c>
      <c r="K584" s="380" t="s">
        <v>306</v>
      </c>
      <c r="L584" s="381" t="s">
        <v>307</v>
      </c>
      <c r="M584" s="381" t="s">
        <v>259</v>
      </c>
      <c r="N584" s="381"/>
      <c r="O584" s="381" t="s">
        <v>308</v>
      </c>
      <c r="P584" s="381" t="s">
        <v>61</v>
      </c>
      <c r="Q584" s="381" t="s">
        <v>240</v>
      </c>
      <c r="R584" s="380" t="s">
        <v>302</v>
      </c>
      <c r="S584" s="368" t="s">
        <v>308</v>
      </c>
      <c r="T584" s="368" t="s">
        <v>61</v>
      </c>
      <c r="U584" s="368" t="s">
        <v>240</v>
      </c>
      <c r="V584" s="377" t="s">
        <v>302</v>
      </c>
    </row>
    <row r="585" spans="1:22" outlineLevel="1">
      <c r="A585" s="377" t="s">
        <v>221</v>
      </c>
      <c r="B585" s="368" t="s">
        <v>804</v>
      </c>
      <c r="C585" s="378">
        <v>43646</v>
      </c>
      <c r="D585" s="368" t="s">
        <v>805</v>
      </c>
      <c r="E585" s="369" t="s">
        <v>1260</v>
      </c>
      <c r="F585" s="370">
        <v>76265</v>
      </c>
      <c r="G585" s="371">
        <v>26.84</v>
      </c>
      <c r="H585" s="368">
        <v>35</v>
      </c>
      <c r="I585" s="368" t="s">
        <v>10</v>
      </c>
      <c r="J585" s="379">
        <f t="shared" si="27"/>
        <v>35</v>
      </c>
      <c r="K585" s="380" t="s">
        <v>306</v>
      </c>
      <c r="L585" s="381" t="s">
        <v>307</v>
      </c>
      <c r="M585" s="381" t="s">
        <v>259</v>
      </c>
      <c r="N585" s="381"/>
      <c r="O585" s="381" t="s">
        <v>308</v>
      </c>
      <c r="P585" s="381" t="s">
        <v>61</v>
      </c>
      <c r="Q585" s="381" t="s">
        <v>240</v>
      </c>
      <c r="R585" s="380" t="s">
        <v>302</v>
      </c>
      <c r="S585" s="368" t="s">
        <v>308</v>
      </c>
      <c r="T585" s="368" t="s">
        <v>61</v>
      </c>
      <c r="U585" s="368" t="s">
        <v>240</v>
      </c>
      <c r="V585" s="377" t="s">
        <v>302</v>
      </c>
    </row>
    <row r="586" spans="1:22" outlineLevel="1">
      <c r="A586" s="377" t="s">
        <v>221</v>
      </c>
      <c r="B586" s="368" t="s">
        <v>804</v>
      </c>
      <c r="C586" s="378">
        <v>43646</v>
      </c>
      <c r="D586" s="368" t="s">
        <v>805</v>
      </c>
      <c r="E586" s="369" t="s">
        <v>821</v>
      </c>
      <c r="F586" s="370">
        <v>76265</v>
      </c>
      <c r="G586" s="371">
        <v>4.29</v>
      </c>
      <c r="H586" s="368">
        <v>5.6</v>
      </c>
      <c r="I586" s="368" t="s">
        <v>10</v>
      </c>
      <c r="J586" s="379">
        <f t="shared" si="27"/>
        <v>5.6</v>
      </c>
      <c r="K586" s="380" t="s">
        <v>306</v>
      </c>
      <c r="L586" s="381" t="s">
        <v>307</v>
      </c>
      <c r="M586" s="381" t="s">
        <v>259</v>
      </c>
      <c r="N586" s="381"/>
      <c r="O586" s="381" t="s">
        <v>308</v>
      </c>
      <c r="P586" s="381" t="s">
        <v>61</v>
      </c>
      <c r="Q586" s="381" t="s">
        <v>240</v>
      </c>
      <c r="R586" s="380" t="s">
        <v>302</v>
      </c>
      <c r="S586" s="368" t="s">
        <v>308</v>
      </c>
      <c r="T586" s="368" t="s">
        <v>61</v>
      </c>
      <c r="U586" s="368" t="s">
        <v>240</v>
      </c>
      <c r="V586" s="377" t="s">
        <v>302</v>
      </c>
    </row>
    <row r="587" spans="1:22" outlineLevel="1">
      <c r="A587" s="377" t="s">
        <v>221</v>
      </c>
      <c r="B587" s="368" t="s">
        <v>804</v>
      </c>
      <c r="C587" s="378">
        <v>43646</v>
      </c>
      <c r="D587" s="368" t="s">
        <v>805</v>
      </c>
      <c r="E587" s="369" t="s">
        <v>1261</v>
      </c>
      <c r="F587" s="370">
        <v>76265</v>
      </c>
      <c r="G587" s="371">
        <v>11.5</v>
      </c>
      <c r="H587" s="368">
        <v>15</v>
      </c>
      <c r="I587" s="368" t="s">
        <v>10</v>
      </c>
      <c r="J587" s="379">
        <f t="shared" si="27"/>
        <v>15</v>
      </c>
      <c r="K587" s="380" t="s">
        <v>306</v>
      </c>
      <c r="L587" s="381" t="s">
        <v>307</v>
      </c>
      <c r="M587" s="381" t="s">
        <v>259</v>
      </c>
      <c r="N587" s="381"/>
      <c r="O587" s="381" t="s">
        <v>308</v>
      </c>
      <c r="P587" s="381" t="s">
        <v>61</v>
      </c>
      <c r="Q587" s="381" t="s">
        <v>240</v>
      </c>
      <c r="R587" s="380" t="s">
        <v>302</v>
      </c>
      <c r="S587" s="368" t="s">
        <v>308</v>
      </c>
      <c r="T587" s="368" t="s">
        <v>61</v>
      </c>
      <c r="U587" s="368" t="s">
        <v>240</v>
      </c>
      <c r="V587" s="377" t="s">
        <v>302</v>
      </c>
    </row>
    <row r="588" spans="1:22" outlineLevel="1">
      <c r="A588" s="377" t="s">
        <v>221</v>
      </c>
      <c r="B588" s="368" t="s">
        <v>804</v>
      </c>
      <c r="C588" s="378">
        <v>43646</v>
      </c>
      <c r="D588" s="368" t="s">
        <v>805</v>
      </c>
      <c r="E588" s="369" t="s">
        <v>1260</v>
      </c>
      <c r="F588" s="370">
        <v>76265</v>
      </c>
      <c r="G588" s="371">
        <v>1.84</v>
      </c>
      <c r="H588" s="368">
        <v>2.4</v>
      </c>
      <c r="I588" s="368" t="s">
        <v>10</v>
      </c>
      <c r="J588" s="379">
        <f t="shared" ref="J588:J627" si="28">H588</f>
        <v>2.4</v>
      </c>
      <c r="K588" s="380" t="s">
        <v>306</v>
      </c>
      <c r="L588" s="381" t="s">
        <v>307</v>
      </c>
      <c r="M588" s="381" t="s">
        <v>259</v>
      </c>
      <c r="N588" s="381"/>
      <c r="O588" s="381" t="s">
        <v>308</v>
      </c>
      <c r="P588" s="381" t="s">
        <v>61</v>
      </c>
      <c r="Q588" s="381" t="s">
        <v>240</v>
      </c>
      <c r="R588" s="380" t="s">
        <v>302</v>
      </c>
      <c r="S588" s="368" t="s">
        <v>308</v>
      </c>
      <c r="T588" s="368" t="s">
        <v>61</v>
      </c>
      <c r="U588" s="368" t="s">
        <v>240</v>
      </c>
      <c r="V588" s="377" t="s">
        <v>302</v>
      </c>
    </row>
    <row r="589" spans="1:22" outlineLevel="1">
      <c r="A589" s="377" t="s">
        <v>221</v>
      </c>
      <c r="B589" s="368" t="s">
        <v>804</v>
      </c>
      <c r="C589" s="378">
        <v>43646</v>
      </c>
      <c r="D589" s="368" t="s">
        <v>805</v>
      </c>
      <c r="E589" s="369" t="s">
        <v>1258</v>
      </c>
      <c r="F589" s="370">
        <v>76265</v>
      </c>
      <c r="G589" s="371">
        <v>46</v>
      </c>
      <c r="H589" s="368">
        <v>60</v>
      </c>
      <c r="I589" s="368" t="s">
        <v>10</v>
      </c>
      <c r="J589" s="379">
        <f t="shared" si="28"/>
        <v>60</v>
      </c>
      <c r="K589" s="380" t="s">
        <v>306</v>
      </c>
      <c r="L589" s="381" t="s">
        <v>307</v>
      </c>
      <c r="M589" s="381" t="s">
        <v>259</v>
      </c>
      <c r="N589" s="381"/>
      <c r="O589" s="381" t="s">
        <v>308</v>
      </c>
      <c r="P589" s="381" t="s">
        <v>61</v>
      </c>
      <c r="Q589" s="381" t="s">
        <v>240</v>
      </c>
      <c r="R589" s="380" t="s">
        <v>302</v>
      </c>
      <c r="S589" s="368" t="s">
        <v>308</v>
      </c>
      <c r="T589" s="368" t="s">
        <v>61</v>
      </c>
      <c r="U589" s="368" t="s">
        <v>240</v>
      </c>
      <c r="V589" s="377" t="s">
        <v>302</v>
      </c>
    </row>
    <row r="590" spans="1:22" outlineLevel="1">
      <c r="A590" s="377" t="s">
        <v>221</v>
      </c>
      <c r="B590" s="368" t="s">
        <v>804</v>
      </c>
      <c r="C590" s="378">
        <v>43646</v>
      </c>
      <c r="D590" s="368" t="s">
        <v>805</v>
      </c>
      <c r="E590" s="369" t="s">
        <v>1259</v>
      </c>
      <c r="F590" s="370">
        <v>76265</v>
      </c>
      <c r="G590" s="371">
        <v>153.34</v>
      </c>
      <c r="H590" s="368">
        <v>200</v>
      </c>
      <c r="I590" s="368" t="s">
        <v>10</v>
      </c>
      <c r="J590" s="379">
        <f t="shared" si="28"/>
        <v>200</v>
      </c>
      <c r="K590" s="380" t="s">
        <v>306</v>
      </c>
      <c r="L590" s="381" t="s">
        <v>307</v>
      </c>
      <c r="M590" s="381" t="s">
        <v>259</v>
      </c>
      <c r="N590" s="381"/>
      <c r="O590" s="381" t="s">
        <v>308</v>
      </c>
      <c r="P590" s="381" t="s">
        <v>61</v>
      </c>
      <c r="Q590" s="381" t="s">
        <v>240</v>
      </c>
      <c r="R590" s="380" t="s">
        <v>302</v>
      </c>
      <c r="S590" s="368" t="s">
        <v>308</v>
      </c>
      <c r="T590" s="368" t="s">
        <v>61</v>
      </c>
      <c r="U590" s="368" t="s">
        <v>240</v>
      </c>
      <c r="V590" s="377" t="s">
        <v>302</v>
      </c>
    </row>
    <row r="591" spans="1:22" outlineLevel="1">
      <c r="A591" s="377" t="s">
        <v>221</v>
      </c>
      <c r="B591" s="368" t="s">
        <v>804</v>
      </c>
      <c r="C591" s="378">
        <v>43646</v>
      </c>
      <c r="D591" s="368" t="s">
        <v>805</v>
      </c>
      <c r="E591" s="369" t="s">
        <v>1262</v>
      </c>
      <c r="F591" s="370">
        <v>76265</v>
      </c>
      <c r="G591" s="371">
        <v>184.01</v>
      </c>
      <c r="H591" s="368">
        <v>240</v>
      </c>
      <c r="I591" s="368" t="s">
        <v>10</v>
      </c>
      <c r="J591" s="379">
        <f t="shared" si="28"/>
        <v>240</v>
      </c>
      <c r="K591" s="380" t="s">
        <v>306</v>
      </c>
      <c r="L591" s="381" t="s">
        <v>307</v>
      </c>
      <c r="M591" s="381" t="s">
        <v>259</v>
      </c>
      <c r="N591" s="381"/>
      <c r="O591" s="381" t="s">
        <v>308</v>
      </c>
      <c r="P591" s="381" t="s">
        <v>61</v>
      </c>
      <c r="Q591" s="381" t="s">
        <v>240</v>
      </c>
      <c r="R591" s="380" t="s">
        <v>302</v>
      </c>
      <c r="S591" s="368" t="s">
        <v>308</v>
      </c>
      <c r="T591" s="368" t="s">
        <v>61</v>
      </c>
      <c r="U591" s="368" t="s">
        <v>240</v>
      </c>
      <c r="V591" s="377" t="s">
        <v>302</v>
      </c>
    </row>
    <row r="592" spans="1:22" outlineLevel="1">
      <c r="A592" s="377" t="s">
        <v>221</v>
      </c>
      <c r="B592" s="368" t="s">
        <v>804</v>
      </c>
      <c r="C592" s="378">
        <v>43646</v>
      </c>
      <c r="D592" s="368" t="s">
        <v>805</v>
      </c>
      <c r="E592" s="369" t="s">
        <v>1263</v>
      </c>
      <c r="F592" s="370">
        <v>76265</v>
      </c>
      <c r="G592" s="371">
        <v>156.41</v>
      </c>
      <c r="H592" s="368">
        <v>204</v>
      </c>
      <c r="I592" s="368" t="s">
        <v>10</v>
      </c>
      <c r="J592" s="379">
        <f t="shared" si="28"/>
        <v>204</v>
      </c>
      <c r="K592" s="380" t="s">
        <v>306</v>
      </c>
      <c r="L592" s="381" t="s">
        <v>307</v>
      </c>
      <c r="M592" s="381" t="s">
        <v>259</v>
      </c>
      <c r="N592" s="381"/>
      <c r="O592" s="381" t="s">
        <v>308</v>
      </c>
      <c r="P592" s="381" t="s">
        <v>61</v>
      </c>
      <c r="Q592" s="381" t="s">
        <v>240</v>
      </c>
      <c r="R592" s="380" t="s">
        <v>302</v>
      </c>
      <c r="S592" s="368" t="s">
        <v>308</v>
      </c>
      <c r="T592" s="368" t="s">
        <v>61</v>
      </c>
      <c r="U592" s="368" t="s">
        <v>240</v>
      </c>
      <c r="V592" s="377" t="s">
        <v>302</v>
      </c>
    </row>
    <row r="593" spans="1:22" outlineLevel="1">
      <c r="A593" s="377" t="s">
        <v>221</v>
      </c>
      <c r="B593" s="368" t="s">
        <v>804</v>
      </c>
      <c r="C593" s="378">
        <v>43646</v>
      </c>
      <c r="D593" s="368" t="s">
        <v>805</v>
      </c>
      <c r="E593" s="369" t="s">
        <v>1264</v>
      </c>
      <c r="F593" s="370">
        <v>76265</v>
      </c>
      <c r="G593" s="371">
        <v>103.51</v>
      </c>
      <c r="H593" s="368">
        <v>135</v>
      </c>
      <c r="I593" s="368" t="s">
        <v>10</v>
      </c>
      <c r="J593" s="379">
        <f t="shared" si="28"/>
        <v>135</v>
      </c>
      <c r="K593" s="380" t="s">
        <v>306</v>
      </c>
      <c r="L593" s="381" t="s">
        <v>307</v>
      </c>
      <c r="M593" s="381" t="s">
        <v>259</v>
      </c>
      <c r="N593" s="381"/>
      <c r="O593" s="381" t="s">
        <v>308</v>
      </c>
      <c r="P593" s="381" t="s">
        <v>61</v>
      </c>
      <c r="Q593" s="381" t="s">
        <v>240</v>
      </c>
      <c r="R593" s="380" t="s">
        <v>302</v>
      </c>
      <c r="S593" s="368" t="s">
        <v>308</v>
      </c>
      <c r="T593" s="368" t="s">
        <v>61</v>
      </c>
      <c r="U593" s="368" t="s">
        <v>240</v>
      </c>
      <c r="V593" s="377" t="s">
        <v>302</v>
      </c>
    </row>
    <row r="594" spans="1:22" outlineLevel="1">
      <c r="A594" s="377" t="s">
        <v>221</v>
      </c>
      <c r="B594" s="368" t="s">
        <v>804</v>
      </c>
      <c r="C594" s="378">
        <v>43646</v>
      </c>
      <c r="D594" s="368" t="s">
        <v>805</v>
      </c>
      <c r="E594" s="369" t="s">
        <v>1265</v>
      </c>
      <c r="F594" s="370">
        <v>76265</v>
      </c>
      <c r="G594" s="371">
        <v>69.010000000000005</v>
      </c>
      <c r="H594" s="368">
        <v>90</v>
      </c>
      <c r="I594" s="368" t="s">
        <v>10</v>
      </c>
      <c r="J594" s="379">
        <f t="shared" si="28"/>
        <v>90</v>
      </c>
      <c r="K594" s="380" t="s">
        <v>306</v>
      </c>
      <c r="L594" s="381" t="s">
        <v>307</v>
      </c>
      <c r="M594" s="381" t="s">
        <v>259</v>
      </c>
      <c r="N594" s="381"/>
      <c r="O594" s="381" t="s">
        <v>308</v>
      </c>
      <c r="P594" s="381" t="s">
        <v>61</v>
      </c>
      <c r="Q594" s="381" t="s">
        <v>240</v>
      </c>
      <c r="R594" s="380" t="s">
        <v>302</v>
      </c>
      <c r="S594" s="368" t="s">
        <v>308</v>
      </c>
      <c r="T594" s="368" t="s">
        <v>61</v>
      </c>
      <c r="U594" s="368" t="s">
        <v>240</v>
      </c>
      <c r="V594" s="377" t="s">
        <v>302</v>
      </c>
    </row>
    <row r="595" spans="1:22" outlineLevel="1">
      <c r="A595" s="377" t="s">
        <v>221</v>
      </c>
      <c r="B595" s="368" t="s">
        <v>804</v>
      </c>
      <c r="C595" s="378">
        <v>43646</v>
      </c>
      <c r="D595" s="368" t="s">
        <v>805</v>
      </c>
      <c r="E595" s="369" t="s">
        <v>1266</v>
      </c>
      <c r="F595" s="370">
        <v>76265</v>
      </c>
      <c r="G595" s="371">
        <v>46</v>
      </c>
      <c r="H595" s="368">
        <v>60</v>
      </c>
      <c r="I595" s="368" t="s">
        <v>10</v>
      </c>
      <c r="J595" s="379">
        <f t="shared" si="28"/>
        <v>60</v>
      </c>
      <c r="K595" s="380" t="s">
        <v>306</v>
      </c>
      <c r="L595" s="381" t="s">
        <v>307</v>
      </c>
      <c r="M595" s="381" t="s">
        <v>259</v>
      </c>
      <c r="N595" s="381"/>
      <c r="O595" s="381" t="s">
        <v>308</v>
      </c>
      <c r="P595" s="381" t="s">
        <v>61</v>
      </c>
      <c r="Q595" s="381" t="s">
        <v>240</v>
      </c>
      <c r="R595" s="380" t="s">
        <v>302</v>
      </c>
      <c r="S595" s="368" t="s">
        <v>308</v>
      </c>
      <c r="T595" s="368" t="s">
        <v>61</v>
      </c>
      <c r="U595" s="368" t="s">
        <v>240</v>
      </c>
      <c r="V595" s="377" t="s">
        <v>302</v>
      </c>
    </row>
    <row r="596" spans="1:22" outlineLevel="1">
      <c r="A596" s="377" t="s">
        <v>221</v>
      </c>
      <c r="B596" s="368" t="s">
        <v>804</v>
      </c>
      <c r="C596" s="378">
        <v>43617</v>
      </c>
      <c r="D596" s="368" t="s">
        <v>865</v>
      </c>
      <c r="E596" s="369" t="s">
        <v>1267</v>
      </c>
      <c r="F596" s="370">
        <v>76295</v>
      </c>
      <c r="G596" s="371">
        <v>65.05</v>
      </c>
      <c r="H596" s="368">
        <v>84.84</v>
      </c>
      <c r="I596" s="368" t="s">
        <v>10</v>
      </c>
      <c r="J596" s="379">
        <f t="shared" si="28"/>
        <v>84.84</v>
      </c>
      <c r="K596" s="380" t="s">
        <v>306</v>
      </c>
      <c r="L596" s="381" t="s">
        <v>307</v>
      </c>
      <c r="M596" s="381" t="s">
        <v>259</v>
      </c>
      <c r="N596" s="381"/>
      <c r="O596" s="381" t="s">
        <v>351</v>
      </c>
      <c r="P596" s="381" t="s">
        <v>61</v>
      </c>
      <c r="Q596" s="381" t="s">
        <v>240</v>
      </c>
      <c r="R596" s="380" t="s">
        <v>302</v>
      </c>
      <c r="S596" s="368" t="s">
        <v>351</v>
      </c>
      <c r="T596" s="368" t="s">
        <v>61</v>
      </c>
      <c r="U596" s="368" t="s">
        <v>240</v>
      </c>
      <c r="V596" s="377" t="s">
        <v>302</v>
      </c>
    </row>
    <row r="597" spans="1:22" outlineLevel="1">
      <c r="A597" s="377" t="s">
        <v>221</v>
      </c>
      <c r="B597" s="368" t="s">
        <v>804</v>
      </c>
      <c r="C597" s="378">
        <v>43646</v>
      </c>
      <c r="D597" s="368" t="s">
        <v>805</v>
      </c>
      <c r="E597" s="369" t="s">
        <v>1268</v>
      </c>
      <c r="F597" s="370">
        <v>76265</v>
      </c>
      <c r="G597" s="371">
        <v>383.36</v>
      </c>
      <c r="H597" s="368">
        <v>500</v>
      </c>
      <c r="I597" s="368" t="s">
        <v>10</v>
      </c>
      <c r="J597" s="379">
        <f t="shared" si="28"/>
        <v>500</v>
      </c>
      <c r="K597" s="380" t="s">
        <v>306</v>
      </c>
      <c r="L597" s="381" t="s">
        <v>307</v>
      </c>
      <c r="M597" s="381" t="s">
        <v>259</v>
      </c>
      <c r="N597" s="381"/>
      <c r="O597" s="381" t="s">
        <v>308</v>
      </c>
      <c r="P597" s="381" t="s">
        <v>61</v>
      </c>
      <c r="Q597" s="381" t="s">
        <v>240</v>
      </c>
      <c r="R597" s="380" t="s">
        <v>302</v>
      </c>
      <c r="S597" s="368" t="s">
        <v>308</v>
      </c>
      <c r="T597" s="368" t="s">
        <v>61</v>
      </c>
      <c r="U597" s="368" t="s">
        <v>240</v>
      </c>
      <c r="V597" s="377" t="s">
        <v>302</v>
      </c>
    </row>
    <row r="598" spans="1:22" outlineLevel="1">
      <c r="A598" s="377" t="s">
        <v>221</v>
      </c>
      <c r="B598" s="368" t="s">
        <v>804</v>
      </c>
      <c r="C598" s="378">
        <v>43646</v>
      </c>
      <c r="D598" s="368" t="s">
        <v>805</v>
      </c>
      <c r="E598" s="369" t="s">
        <v>1269</v>
      </c>
      <c r="F598" s="370">
        <v>76265</v>
      </c>
      <c r="G598" s="371">
        <v>306.69</v>
      </c>
      <c r="H598" s="368">
        <v>400</v>
      </c>
      <c r="I598" s="368" t="s">
        <v>10</v>
      </c>
      <c r="J598" s="379">
        <f t="shared" si="28"/>
        <v>400</v>
      </c>
      <c r="K598" s="380" t="s">
        <v>306</v>
      </c>
      <c r="L598" s="381" t="s">
        <v>307</v>
      </c>
      <c r="M598" s="381" t="s">
        <v>259</v>
      </c>
      <c r="N598" s="381"/>
      <c r="O598" s="381" t="s">
        <v>308</v>
      </c>
      <c r="P598" s="381" t="s">
        <v>61</v>
      </c>
      <c r="Q598" s="381" t="s">
        <v>240</v>
      </c>
      <c r="R598" s="380" t="s">
        <v>302</v>
      </c>
      <c r="S598" s="368" t="s">
        <v>308</v>
      </c>
      <c r="T598" s="368" t="s">
        <v>61</v>
      </c>
      <c r="U598" s="368" t="s">
        <v>240</v>
      </c>
      <c r="V598" s="377" t="s">
        <v>302</v>
      </c>
    </row>
    <row r="599" spans="1:22" outlineLevel="1">
      <c r="A599" s="377" t="s">
        <v>221</v>
      </c>
      <c r="B599" s="368" t="s">
        <v>804</v>
      </c>
      <c r="C599" s="378">
        <v>43646</v>
      </c>
      <c r="D599" s="368" t="s">
        <v>805</v>
      </c>
      <c r="E599" s="369" t="s">
        <v>1270</v>
      </c>
      <c r="F599" s="370">
        <v>76265</v>
      </c>
      <c r="G599" s="371">
        <v>306.69</v>
      </c>
      <c r="H599" s="368">
        <v>400</v>
      </c>
      <c r="I599" s="368" t="s">
        <v>10</v>
      </c>
      <c r="J599" s="379">
        <f t="shared" si="28"/>
        <v>400</v>
      </c>
      <c r="K599" s="380" t="s">
        <v>306</v>
      </c>
      <c r="L599" s="381" t="s">
        <v>307</v>
      </c>
      <c r="M599" s="381" t="s">
        <v>259</v>
      </c>
      <c r="N599" s="381"/>
      <c r="O599" s="381" t="s">
        <v>308</v>
      </c>
      <c r="P599" s="381" t="s">
        <v>61</v>
      </c>
      <c r="Q599" s="381" t="s">
        <v>240</v>
      </c>
      <c r="R599" s="380" t="s">
        <v>302</v>
      </c>
      <c r="S599" s="368" t="s">
        <v>308</v>
      </c>
      <c r="T599" s="368" t="s">
        <v>61</v>
      </c>
      <c r="U599" s="368" t="s">
        <v>240</v>
      </c>
      <c r="V599" s="377" t="s">
        <v>302</v>
      </c>
    </row>
    <row r="600" spans="1:22" outlineLevel="1">
      <c r="A600" s="377" t="s">
        <v>221</v>
      </c>
      <c r="B600" s="368" t="s">
        <v>804</v>
      </c>
      <c r="C600" s="378">
        <v>43646</v>
      </c>
      <c r="D600" s="368" t="s">
        <v>805</v>
      </c>
      <c r="E600" s="369" t="s">
        <v>1271</v>
      </c>
      <c r="F600" s="370">
        <v>76265</v>
      </c>
      <c r="G600" s="371">
        <v>153.34</v>
      </c>
      <c r="H600" s="368">
        <v>200</v>
      </c>
      <c r="I600" s="368" t="s">
        <v>10</v>
      </c>
      <c r="J600" s="379">
        <f t="shared" si="28"/>
        <v>200</v>
      </c>
      <c r="K600" s="380" t="s">
        <v>306</v>
      </c>
      <c r="L600" s="381" t="s">
        <v>307</v>
      </c>
      <c r="M600" s="381" t="s">
        <v>259</v>
      </c>
      <c r="N600" s="381"/>
      <c r="O600" s="381" t="s">
        <v>308</v>
      </c>
      <c r="P600" s="381" t="s">
        <v>61</v>
      </c>
      <c r="Q600" s="381" t="s">
        <v>240</v>
      </c>
      <c r="R600" s="380" t="s">
        <v>302</v>
      </c>
      <c r="S600" s="368" t="s">
        <v>308</v>
      </c>
      <c r="T600" s="368" t="s">
        <v>61</v>
      </c>
      <c r="U600" s="368" t="s">
        <v>240</v>
      </c>
      <c r="V600" s="377" t="s">
        <v>302</v>
      </c>
    </row>
    <row r="601" spans="1:22" outlineLevel="1">
      <c r="A601" s="377" t="s">
        <v>221</v>
      </c>
      <c r="B601" s="368" t="s">
        <v>804</v>
      </c>
      <c r="C601" s="378">
        <v>43646</v>
      </c>
      <c r="D601" s="368" t="s">
        <v>805</v>
      </c>
      <c r="E601" s="369" t="s">
        <v>1272</v>
      </c>
      <c r="F601" s="370">
        <v>76265</v>
      </c>
      <c r="G601" s="371">
        <v>153.34</v>
      </c>
      <c r="H601" s="368">
        <v>200</v>
      </c>
      <c r="I601" s="368" t="s">
        <v>10</v>
      </c>
      <c r="J601" s="379">
        <f t="shared" si="28"/>
        <v>200</v>
      </c>
      <c r="K601" s="380" t="s">
        <v>306</v>
      </c>
      <c r="L601" s="381" t="s">
        <v>307</v>
      </c>
      <c r="M601" s="381" t="s">
        <v>259</v>
      </c>
      <c r="N601" s="381"/>
      <c r="O601" s="381" t="s">
        <v>308</v>
      </c>
      <c r="P601" s="381" t="s">
        <v>61</v>
      </c>
      <c r="Q601" s="381" t="s">
        <v>240</v>
      </c>
      <c r="R601" s="380" t="s">
        <v>302</v>
      </c>
      <c r="S601" s="368" t="s">
        <v>308</v>
      </c>
      <c r="T601" s="368" t="s">
        <v>61</v>
      </c>
      <c r="U601" s="368" t="s">
        <v>240</v>
      </c>
      <c r="V601" s="377" t="s">
        <v>302</v>
      </c>
    </row>
    <row r="602" spans="1:22" outlineLevel="1">
      <c r="A602" s="377" t="s">
        <v>221</v>
      </c>
      <c r="B602" s="368" t="s">
        <v>804</v>
      </c>
      <c r="C602" s="378">
        <v>43646</v>
      </c>
      <c r="D602" s="368" t="s">
        <v>805</v>
      </c>
      <c r="E602" s="369" t="s">
        <v>1256</v>
      </c>
      <c r="F602" s="370">
        <v>76265</v>
      </c>
      <c r="G602" s="371">
        <v>3.83</v>
      </c>
      <c r="H602" s="368">
        <v>5</v>
      </c>
      <c r="I602" s="368" t="s">
        <v>10</v>
      </c>
      <c r="J602" s="379">
        <f t="shared" si="28"/>
        <v>5</v>
      </c>
      <c r="K602" s="380" t="s">
        <v>306</v>
      </c>
      <c r="L602" s="381" t="s">
        <v>307</v>
      </c>
      <c r="M602" s="381" t="s">
        <v>259</v>
      </c>
      <c r="N602" s="381"/>
      <c r="O602" s="381" t="s">
        <v>308</v>
      </c>
      <c r="P602" s="381" t="s">
        <v>61</v>
      </c>
      <c r="Q602" s="381" t="s">
        <v>240</v>
      </c>
      <c r="R602" s="380" t="s">
        <v>302</v>
      </c>
      <c r="S602" s="368" t="s">
        <v>308</v>
      </c>
      <c r="T602" s="368" t="s">
        <v>61</v>
      </c>
      <c r="U602" s="368" t="s">
        <v>240</v>
      </c>
      <c r="V602" s="377" t="s">
        <v>302</v>
      </c>
    </row>
    <row r="603" spans="1:22" outlineLevel="1">
      <c r="A603" s="377" t="s">
        <v>221</v>
      </c>
      <c r="B603" s="368" t="s">
        <v>804</v>
      </c>
      <c r="C603" s="378">
        <v>43646</v>
      </c>
      <c r="D603" s="368" t="s">
        <v>805</v>
      </c>
      <c r="E603" s="369" t="s">
        <v>821</v>
      </c>
      <c r="F603" s="370">
        <v>76265</v>
      </c>
      <c r="G603" s="371">
        <v>0.61</v>
      </c>
      <c r="H603" s="368">
        <v>0.8</v>
      </c>
      <c r="I603" s="368" t="s">
        <v>10</v>
      </c>
      <c r="J603" s="379">
        <f t="shared" si="28"/>
        <v>0.8</v>
      </c>
      <c r="K603" s="380" t="s">
        <v>306</v>
      </c>
      <c r="L603" s="381" t="s">
        <v>307</v>
      </c>
      <c r="M603" s="381" t="s">
        <v>259</v>
      </c>
      <c r="N603" s="381"/>
      <c r="O603" s="381" t="s">
        <v>308</v>
      </c>
      <c r="P603" s="381" t="s">
        <v>61</v>
      </c>
      <c r="Q603" s="381" t="s">
        <v>240</v>
      </c>
      <c r="R603" s="380" t="s">
        <v>302</v>
      </c>
      <c r="S603" s="368" t="s">
        <v>308</v>
      </c>
      <c r="T603" s="368" t="s">
        <v>61</v>
      </c>
      <c r="U603" s="368" t="s">
        <v>240</v>
      </c>
      <c r="V603" s="377" t="s">
        <v>302</v>
      </c>
    </row>
    <row r="604" spans="1:22" outlineLevel="1">
      <c r="A604" s="377" t="s">
        <v>221</v>
      </c>
      <c r="B604" s="368" t="s">
        <v>804</v>
      </c>
      <c r="C604" s="378">
        <v>43646</v>
      </c>
      <c r="D604" s="368" t="s">
        <v>805</v>
      </c>
      <c r="E604" s="369" t="s">
        <v>1273</v>
      </c>
      <c r="F604" s="370">
        <v>76265</v>
      </c>
      <c r="G604" s="371">
        <v>383.36</v>
      </c>
      <c r="H604" s="368">
        <v>500</v>
      </c>
      <c r="I604" s="368" t="s">
        <v>10</v>
      </c>
      <c r="J604" s="379">
        <f t="shared" si="28"/>
        <v>500</v>
      </c>
      <c r="K604" s="380" t="s">
        <v>306</v>
      </c>
      <c r="L604" s="381" t="s">
        <v>307</v>
      </c>
      <c r="M604" s="381" t="s">
        <v>259</v>
      </c>
      <c r="N604" s="381"/>
      <c r="O604" s="381" t="s">
        <v>308</v>
      </c>
      <c r="P604" s="381" t="s">
        <v>61</v>
      </c>
      <c r="Q604" s="381" t="s">
        <v>240</v>
      </c>
      <c r="R604" s="380" t="s">
        <v>302</v>
      </c>
      <c r="S604" s="368" t="s">
        <v>308</v>
      </c>
      <c r="T604" s="368" t="s">
        <v>61</v>
      </c>
      <c r="U604" s="368" t="s">
        <v>240</v>
      </c>
      <c r="V604" s="377" t="s">
        <v>302</v>
      </c>
    </row>
    <row r="605" spans="1:22" outlineLevel="1">
      <c r="A605" s="377" t="s">
        <v>221</v>
      </c>
      <c r="B605" s="368" t="s">
        <v>804</v>
      </c>
      <c r="C605" s="378">
        <v>43646</v>
      </c>
      <c r="D605" s="368" t="s">
        <v>805</v>
      </c>
      <c r="E605" s="369" t="s">
        <v>1274</v>
      </c>
      <c r="F605" s="370">
        <v>76265</v>
      </c>
      <c r="G605" s="371">
        <v>306.69</v>
      </c>
      <c r="H605" s="368">
        <v>400</v>
      </c>
      <c r="I605" s="368" t="s">
        <v>10</v>
      </c>
      <c r="J605" s="379">
        <f t="shared" si="28"/>
        <v>400</v>
      </c>
      <c r="K605" s="380" t="s">
        <v>306</v>
      </c>
      <c r="L605" s="381" t="s">
        <v>307</v>
      </c>
      <c r="M605" s="381" t="s">
        <v>259</v>
      </c>
      <c r="N605" s="381"/>
      <c r="O605" s="381" t="s">
        <v>308</v>
      </c>
      <c r="P605" s="381" t="s">
        <v>61</v>
      </c>
      <c r="Q605" s="381" t="s">
        <v>240</v>
      </c>
      <c r="R605" s="380" t="s">
        <v>302</v>
      </c>
      <c r="S605" s="368" t="s">
        <v>308</v>
      </c>
      <c r="T605" s="368" t="s">
        <v>61</v>
      </c>
      <c r="U605" s="368" t="s">
        <v>240</v>
      </c>
      <c r="V605" s="377" t="s">
        <v>302</v>
      </c>
    </row>
    <row r="606" spans="1:22" outlineLevel="1">
      <c r="A606" s="377" t="s">
        <v>221</v>
      </c>
      <c r="B606" s="368" t="s">
        <v>804</v>
      </c>
      <c r="C606" s="378">
        <v>43646</v>
      </c>
      <c r="D606" s="368" t="s">
        <v>805</v>
      </c>
      <c r="E606" s="369" t="s">
        <v>1275</v>
      </c>
      <c r="F606" s="370">
        <v>76265</v>
      </c>
      <c r="G606" s="371">
        <v>306.69</v>
      </c>
      <c r="H606" s="368">
        <v>400</v>
      </c>
      <c r="I606" s="368" t="s">
        <v>10</v>
      </c>
      <c r="J606" s="379">
        <f t="shared" si="28"/>
        <v>400</v>
      </c>
      <c r="K606" s="380" t="s">
        <v>306</v>
      </c>
      <c r="L606" s="381" t="s">
        <v>307</v>
      </c>
      <c r="M606" s="381" t="s">
        <v>259</v>
      </c>
      <c r="N606" s="381"/>
      <c r="O606" s="381" t="s">
        <v>308</v>
      </c>
      <c r="P606" s="381" t="s">
        <v>61</v>
      </c>
      <c r="Q606" s="381" t="s">
        <v>240</v>
      </c>
      <c r="R606" s="380" t="s">
        <v>302</v>
      </c>
      <c r="S606" s="368" t="s">
        <v>308</v>
      </c>
      <c r="T606" s="368" t="s">
        <v>61</v>
      </c>
      <c r="U606" s="368" t="s">
        <v>240</v>
      </c>
      <c r="V606" s="377" t="s">
        <v>302</v>
      </c>
    </row>
    <row r="607" spans="1:22" outlineLevel="1">
      <c r="A607" s="377" t="s">
        <v>221</v>
      </c>
      <c r="B607" s="368" t="s">
        <v>804</v>
      </c>
      <c r="C607" s="378">
        <v>43646</v>
      </c>
      <c r="D607" s="368" t="s">
        <v>805</v>
      </c>
      <c r="E607" s="369" t="s">
        <v>1276</v>
      </c>
      <c r="F607" s="370">
        <v>76265</v>
      </c>
      <c r="G607" s="371">
        <v>153.34</v>
      </c>
      <c r="H607" s="368">
        <v>200</v>
      </c>
      <c r="I607" s="368" t="s">
        <v>10</v>
      </c>
      <c r="J607" s="379">
        <f t="shared" si="28"/>
        <v>200</v>
      </c>
      <c r="K607" s="380" t="s">
        <v>306</v>
      </c>
      <c r="L607" s="381" t="s">
        <v>307</v>
      </c>
      <c r="M607" s="381" t="s">
        <v>259</v>
      </c>
      <c r="N607" s="381"/>
      <c r="O607" s="381" t="s">
        <v>308</v>
      </c>
      <c r="P607" s="381" t="s">
        <v>61</v>
      </c>
      <c r="Q607" s="381" t="s">
        <v>240</v>
      </c>
      <c r="R607" s="380" t="s">
        <v>302</v>
      </c>
      <c r="S607" s="368" t="s">
        <v>308</v>
      </c>
      <c r="T607" s="368" t="s">
        <v>61</v>
      </c>
      <c r="U607" s="368" t="s">
        <v>240</v>
      </c>
      <c r="V607" s="377" t="s">
        <v>302</v>
      </c>
    </row>
    <row r="608" spans="1:22" outlineLevel="1">
      <c r="A608" s="377" t="s">
        <v>221</v>
      </c>
      <c r="B608" s="368" t="s">
        <v>804</v>
      </c>
      <c r="C608" s="378">
        <v>43646</v>
      </c>
      <c r="D608" s="368" t="s">
        <v>805</v>
      </c>
      <c r="E608" s="369" t="s">
        <v>1277</v>
      </c>
      <c r="F608" s="370">
        <v>76265</v>
      </c>
      <c r="G608" s="371">
        <v>153.34</v>
      </c>
      <c r="H608" s="368">
        <v>200</v>
      </c>
      <c r="I608" s="368" t="s">
        <v>10</v>
      </c>
      <c r="J608" s="379">
        <f t="shared" si="28"/>
        <v>200</v>
      </c>
      <c r="K608" s="380" t="s">
        <v>306</v>
      </c>
      <c r="L608" s="381" t="s">
        <v>307</v>
      </c>
      <c r="M608" s="381" t="s">
        <v>259</v>
      </c>
      <c r="N608" s="381"/>
      <c r="O608" s="381" t="s">
        <v>308</v>
      </c>
      <c r="P608" s="381" t="s">
        <v>61</v>
      </c>
      <c r="Q608" s="381" t="s">
        <v>240</v>
      </c>
      <c r="R608" s="380" t="s">
        <v>302</v>
      </c>
      <c r="S608" s="368" t="s">
        <v>308</v>
      </c>
      <c r="T608" s="368" t="s">
        <v>61</v>
      </c>
      <c r="U608" s="368" t="s">
        <v>240</v>
      </c>
      <c r="V608" s="377" t="s">
        <v>302</v>
      </c>
    </row>
    <row r="609" spans="1:22" outlineLevel="1">
      <c r="A609" s="377" t="s">
        <v>221</v>
      </c>
      <c r="B609" s="368" t="s">
        <v>804</v>
      </c>
      <c r="C609" s="378">
        <v>43646</v>
      </c>
      <c r="D609" s="368" t="s">
        <v>805</v>
      </c>
      <c r="E609" s="369" t="s">
        <v>1256</v>
      </c>
      <c r="F609" s="370">
        <v>76265</v>
      </c>
      <c r="G609" s="371">
        <v>3.83</v>
      </c>
      <c r="H609" s="368">
        <v>5</v>
      </c>
      <c r="I609" s="368" t="s">
        <v>10</v>
      </c>
      <c r="J609" s="379">
        <f t="shared" si="28"/>
        <v>5</v>
      </c>
      <c r="K609" s="380" t="s">
        <v>306</v>
      </c>
      <c r="L609" s="381" t="s">
        <v>307</v>
      </c>
      <c r="M609" s="381" t="s">
        <v>259</v>
      </c>
      <c r="N609" s="381"/>
      <c r="O609" s="381" t="s">
        <v>308</v>
      </c>
      <c r="P609" s="381" t="s">
        <v>61</v>
      </c>
      <c r="Q609" s="381" t="s">
        <v>240</v>
      </c>
      <c r="R609" s="380" t="s">
        <v>302</v>
      </c>
      <c r="S609" s="368" t="s">
        <v>308</v>
      </c>
      <c r="T609" s="368" t="s">
        <v>61</v>
      </c>
      <c r="U609" s="368" t="s">
        <v>240</v>
      </c>
      <c r="V609" s="377" t="s">
        <v>302</v>
      </c>
    </row>
    <row r="610" spans="1:22" outlineLevel="1">
      <c r="A610" s="377" t="s">
        <v>221</v>
      </c>
      <c r="B610" s="368" t="s">
        <v>804</v>
      </c>
      <c r="C610" s="378">
        <v>43646</v>
      </c>
      <c r="D610" s="368" t="s">
        <v>805</v>
      </c>
      <c r="E610" s="369" t="s">
        <v>821</v>
      </c>
      <c r="F610" s="370">
        <v>76265</v>
      </c>
      <c r="G610" s="371">
        <v>0.61</v>
      </c>
      <c r="H610" s="368">
        <v>0.8</v>
      </c>
      <c r="I610" s="368" t="s">
        <v>10</v>
      </c>
      <c r="J610" s="379">
        <f t="shared" si="28"/>
        <v>0.8</v>
      </c>
      <c r="K610" s="380" t="s">
        <v>306</v>
      </c>
      <c r="L610" s="381" t="s">
        <v>307</v>
      </c>
      <c r="M610" s="381" t="s">
        <v>259</v>
      </c>
      <c r="N610" s="381"/>
      <c r="O610" s="381" t="s">
        <v>308</v>
      </c>
      <c r="P610" s="381" t="s">
        <v>61</v>
      </c>
      <c r="Q610" s="381" t="s">
        <v>240</v>
      </c>
      <c r="R610" s="380" t="s">
        <v>302</v>
      </c>
      <c r="S610" s="368" t="s">
        <v>308</v>
      </c>
      <c r="T610" s="368" t="s">
        <v>61</v>
      </c>
      <c r="U610" s="368" t="s">
        <v>240</v>
      </c>
      <c r="V610" s="377" t="s">
        <v>302</v>
      </c>
    </row>
    <row r="611" spans="1:22" outlineLevel="1">
      <c r="A611" s="377" t="s">
        <v>221</v>
      </c>
      <c r="B611" s="368" t="s">
        <v>804</v>
      </c>
      <c r="C611" s="378">
        <v>43646</v>
      </c>
      <c r="D611" s="368" t="s">
        <v>805</v>
      </c>
      <c r="E611" s="369" t="s">
        <v>1278</v>
      </c>
      <c r="F611" s="370">
        <v>76265</v>
      </c>
      <c r="G611" s="371">
        <v>3.07</v>
      </c>
      <c r="H611" s="368">
        <v>4</v>
      </c>
      <c r="I611" s="368" t="s">
        <v>10</v>
      </c>
      <c r="J611" s="379">
        <f t="shared" si="28"/>
        <v>4</v>
      </c>
      <c r="K611" s="380" t="s">
        <v>306</v>
      </c>
      <c r="L611" s="381" t="s">
        <v>307</v>
      </c>
      <c r="M611" s="381" t="s">
        <v>259</v>
      </c>
      <c r="N611" s="381"/>
      <c r="O611" s="381" t="s">
        <v>308</v>
      </c>
      <c r="P611" s="381" t="s">
        <v>61</v>
      </c>
      <c r="Q611" s="381" t="s">
        <v>240</v>
      </c>
      <c r="R611" s="380" t="s">
        <v>302</v>
      </c>
      <c r="S611" s="368" t="s">
        <v>308</v>
      </c>
      <c r="T611" s="368" t="s">
        <v>61</v>
      </c>
      <c r="U611" s="368" t="s">
        <v>240</v>
      </c>
      <c r="V611" s="377" t="s">
        <v>302</v>
      </c>
    </row>
    <row r="612" spans="1:22" outlineLevel="1">
      <c r="A612" s="377" t="s">
        <v>221</v>
      </c>
      <c r="B612" s="368" t="s">
        <v>804</v>
      </c>
      <c r="C612" s="378">
        <v>43646</v>
      </c>
      <c r="D612" s="368" t="s">
        <v>805</v>
      </c>
      <c r="E612" s="369" t="s">
        <v>821</v>
      </c>
      <c r="F612" s="370">
        <v>76265</v>
      </c>
      <c r="G612" s="371">
        <v>0.49</v>
      </c>
      <c r="H612" s="368">
        <v>0.64</v>
      </c>
      <c r="I612" s="368" t="s">
        <v>10</v>
      </c>
      <c r="J612" s="379">
        <f t="shared" si="28"/>
        <v>0.64</v>
      </c>
      <c r="K612" s="380" t="s">
        <v>306</v>
      </c>
      <c r="L612" s="381" t="s">
        <v>307</v>
      </c>
      <c r="M612" s="381" t="s">
        <v>259</v>
      </c>
      <c r="N612" s="381"/>
      <c r="O612" s="381" t="s">
        <v>308</v>
      </c>
      <c r="P612" s="381" t="s">
        <v>61</v>
      </c>
      <c r="Q612" s="381" t="s">
        <v>240</v>
      </c>
      <c r="R612" s="380" t="s">
        <v>302</v>
      </c>
      <c r="S612" s="368" t="s">
        <v>308</v>
      </c>
      <c r="T612" s="368" t="s">
        <v>61</v>
      </c>
      <c r="U612" s="368" t="s">
        <v>240</v>
      </c>
      <c r="V612" s="377" t="s">
        <v>302</v>
      </c>
    </row>
    <row r="613" spans="1:22" outlineLevel="1">
      <c r="A613" s="377" t="s">
        <v>221</v>
      </c>
      <c r="B613" s="368" t="s">
        <v>804</v>
      </c>
      <c r="C613" s="378">
        <v>43646</v>
      </c>
      <c r="D613" s="368" t="s">
        <v>805</v>
      </c>
      <c r="E613" s="369" t="s">
        <v>1260</v>
      </c>
      <c r="F613" s="370">
        <v>76265</v>
      </c>
      <c r="G613" s="371">
        <v>11.5</v>
      </c>
      <c r="H613" s="368">
        <v>15</v>
      </c>
      <c r="I613" s="368" t="s">
        <v>10</v>
      </c>
      <c r="J613" s="379">
        <f t="shared" si="28"/>
        <v>15</v>
      </c>
      <c r="K613" s="380" t="s">
        <v>306</v>
      </c>
      <c r="L613" s="381" t="s">
        <v>307</v>
      </c>
      <c r="M613" s="381" t="s">
        <v>259</v>
      </c>
      <c r="N613" s="381"/>
      <c r="O613" s="381" t="s">
        <v>308</v>
      </c>
      <c r="P613" s="381" t="s">
        <v>61</v>
      </c>
      <c r="Q613" s="381" t="s">
        <v>240</v>
      </c>
      <c r="R613" s="380" t="s">
        <v>302</v>
      </c>
      <c r="S613" s="368" t="s">
        <v>308</v>
      </c>
      <c r="T613" s="368" t="s">
        <v>61</v>
      </c>
      <c r="U613" s="368" t="s">
        <v>240</v>
      </c>
      <c r="V613" s="377" t="s">
        <v>302</v>
      </c>
    </row>
    <row r="614" spans="1:22" outlineLevel="1">
      <c r="A614" s="377" t="s">
        <v>221</v>
      </c>
      <c r="B614" s="368" t="s">
        <v>804</v>
      </c>
      <c r="C614" s="378">
        <v>43646</v>
      </c>
      <c r="D614" s="368" t="s">
        <v>805</v>
      </c>
      <c r="E614" s="369" t="s">
        <v>821</v>
      </c>
      <c r="F614" s="370">
        <v>76265</v>
      </c>
      <c r="G614" s="371">
        <v>1.84</v>
      </c>
      <c r="H614" s="368">
        <v>2.4</v>
      </c>
      <c r="I614" s="368" t="s">
        <v>10</v>
      </c>
      <c r="J614" s="379">
        <f t="shared" si="28"/>
        <v>2.4</v>
      </c>
      <c r="K614" s="380" t="s">
        <v>306</v>
      </c>
      <c r="L614" s="381" t="s">
        <v>307</v>
      </c>
      <c r="M614" s="381" t="s">
        <v>259</v>
      </c>
      <c r="N614" s="381"/>
      <c r="O614" s="381" t="s">
        <v>308</v>
      </c>
      <c r="P614" s="381" t="s">
        <v>61</v>
      </c>
      <c r="Q614" s="381" t="s">
        <v>240</v>
      </c>
      <c r="R614" s="380" t="s">
        <v>302</v>
      </c>
      <c r="S614" s="368" t="s">
        <v>308</v>
      </c>
      <c r="T614" s="368" t="s">
        <v>61</v>
      </c>
      <c r="U614" s="368" t="s">
        <v>240</v>
      </c>
      <c r="V614" s="377" t="s">
        <v>302</v>
      </c>
    </row>
    <row r="615" spans="1:22" outlineLevel="1">
      <c r="A615" s="377" t="s">
        <v>221</v>
      </c>
      <c r="B615" s="368" t="s">
        <v>804</v>
      </c>
      <c r="C615" s="378">
        <v>43646</v>
      </c>
      <c r="D615" s="368" t="s">
        <v>805</v>
      </c>
      <c r="E615" s="369" t="s">
        <v>1260</v>
      </c>
      <c r="F615" s="370">
        <v>76265</v>
      </c>
      <c r="G615" s="371">
        <v>26.84</v>
      </c>
      <c r="H615" s="368">
        <v>35</v>
      </c>
      <c r="I615" s="368" t="s">
        <v>10</v>
      </c>
      <c r="J615" s="379">
        <f t="shared" si="28"/>
        <v>35</v>
      </c>
      <c r="K615" s="380" t="s">
        <v>306</v>
      </c>
      <c r="L615" s="381" t="s">
        <v>307</v>
      </c>
      <c r="M615" s="381" t="s">
        <v>259</v>
      </c>
      <c r="N615" s="381"/>
      <c r="O615" s="381" t="s">
        <v>308</v>
      </c>
      <c r="P615" s="381" t="s">
        <v>61</v>
      </c>
      <c r="Q615" s="381" t="s">
        <v>240</v>
      </c>
      <c r="R615" s="380" t="s">
        <v>302</v>
      </c>
      <c r="S615" s="368" t="s">
        <v>308</v>
      </c>
      <c r="T615" s="368" t="s">
        <v>61</v>
      </c>
      <c r="U615" s="368" t="s">
        <v>240</v>
      </c>
      <c r="V615" s="377" t="s">
        <v>302</v>
      </c>
    </row>
    <row r="616" spans="1:22" outlineLevel="1">
      <c r="A616" s="377" t="s">
        <v>221</v>
      </c>
      <c r="B616" s="368" t="s">
        <v>804</v>
      </c>
      <c r="C616" s="378">
        <v>43646</v>
      </c>
      <c r="D616" s="368" t="s">
        <v>805</v>
      </c>
      <c r="E616" s="369" t="s">
        <v>821</v>
      </c>
      <c r="F616" s="370">
        <v>76265</v>
      </c>
      <c r="G616" s="371">
        <v>4.29</v>
      </c>
      <c r="H616" s="368">
        <v>5.6</v>
      </c>
      <c r="I616" s="368" t="s">
        <v>10</v>
      </c>
      <c r="J616" s="379">
        <f t="shared" si="28"/>
        <v>5.6</v>
      </c>
      <c r="K616" s="380" t="s">
        <v>306</v>
      </c>
      <c r="L616" s="381" t="s">
        <v>307</v>
      </c>
      <c r="M616" s="381" t="s">
        <v>259</v>
      </c>
      <c r="N616" s="381"/>
      <c r="O616" s="381" t="s">
        <v>308</v>
      </c>
      <c r="P616" s="381" t="s">
        <v>61</v>
      </c>
      <c r="Q616" s="381" t="s">
        <v>240</v>
      </c>
      <c r="R616" s="380" t="s">
        <v>302</v>
      </c>
      <c r="S616" s="368" t="s">
        <v>308</v>
      </c>
      <c r="T616" s="368" t="s">
        <v>61</v>
      </c>
      <c r="U616" s="368" t="s">
        <v>240</v>
      </c>
      <c r="V616" s="377" t="s">
        <v>302</v>
      </c>
    </row>
    <row r="617" spans="1:22" outlineLevel="1">
      <c r="A617" s="377" t="s">
        <v>221</v>
      </c>
      <c r="B617" s="368" t="s">
        <v>804</v>
      </c>
      <c r="C617" s="378">
        <v>43646</v>
      </c>
      <c r="D617" s="368" t="s">
        <v>805</v>
      </c>
      <c r="E617" s="369" t="s">
        <v>1279</v>
      </c>
      <c r="F617" s="370">
        <v>76265</v>
      </c>
      <c r="G617" s="371">
        <v>95.07</v>
      </c>
      <c r="H617" s="368">
        <v>124</v>
      </c>
      <c r="I617" s="368" t="s">
        <v>10</v>
      </c>
      <c r="J617" s="379">
        <f t="shared" si="28"/>
        <v>124</v>
      </c>
      <c r="K617" s="380" t="s">
        <v>306</v>
      </c>
      <c r="L617" s="381" t="s">
        <v>307</v>
      </c>
      <c r="M617" s="381" t="s">
        <v>259</v>
      </c>
      <c r="N617" s="381"/>
      <c r="O617" s="381" t="s">
        <v>308</v>
      </c>
      <c r="P617" s="381" t="s">
        <v>61</v>
      </c>
      <c r="Q617" s="381" t="s">
        <v>240</v>
      </c>
      <c r="R617" s="380" t="s">
        <v>302</v>
      </c>
      <c r="S617" s="368" t="s">
        <v>308</v>
      </c>
      <c r="T617" s="368" t="s">
        <v>61</v>
      </c>
      <c r="U617" s="368" t="s">
        <v>240</v>
      </c>
      <c r="V617" s="377" t="s">
        <v>302</v>
      </c>
    </row>
    <row r="618" spans="1:22" outlineLevel="1">
      <c r="A618" s="377" t="s">
        <v>221</v>
      </c>
      <c r="B618" s="368" t="s">
        <v>804</v>
      </c>
      <c r="C618" s="378">
        <v>43646</v>
      </c>
      <c r="D618" s="368" t="s">
        <v>805</v>
      </c>
      <c r="E618" s="369" t="s">
        <v>1280</v>
      </c>
      <c r="F618" s="370">
        <v>76265</v>
      </c>
      <c r="G618" s="371">
        <v>153.34</v>
      </c>
      <c r="H618" s="368">
        <v>200</v>
      </c>
      <c r="I618" s="368" t="s">
        <v>10</v>
      </c>
      <c r="J618" s="379">
        <f t="shared" si="28"/>
        <v>200</v>
      </c>
      <c r="K618" s="380" t="s">
        <v>306</v>
      </c>
      <c r="L618" s="381" t="s">
        <v>307</v>
      </c>
      <c r="M618" s="381" t="s">
        <v>259</v>
      </c>
      <c r="N618" s="381"/>
      <c r="O618" s="381" t="s">
        <v>308</v>
      </c>
      <c r="P618" s="381" t="s">
        <v>61</v>
      </c>
      <c r="Q618" s="381" t="s">
        <v>240</v>
      </c>
      <c r="R618" s="380" t="s">
        <v>302</v>
      </c>
      <c r="S618" s="368" t="s">
        <v>308</v>
      </c>
      <c r="T618" s="368" t="s">
        <v>61</v>
      </c>
      <c r="U618" s="368" t="s">
        <v>240</v>
      </c>
      <c r="V618" s="377" t="s">
        <v>302</v>
      </c>
    </row>
    <row r="619" spans="1:22" outlineLevel="1">
      <c r="A619" s="377" t="s">
        <v>221</v>
      </c>
      <c r="B619" s="368" t="s">
        <v>804</v>
      </c>
      <c r="C619" s="378">
        <v>43646</v>
      </c>
      <c r="D619" s="368" t="s">
        <v>805</v>
      </c>
      <c r="E619" s="369" t="s">
        <v>1281</v>
      </c>
      <c r="F619" s="370">
        <v>76265</v>
      </c>
      <c r="G619" s="371">
        <v>46</v>
      </c>
      <c r="H619" s="368">
        <v>60</v>
      </c>
      <c r="I619" s="368" t="s">
        <v>10</v>
      </c>
      <c r="J619" s="379">
        <f t="shared" si="28"/>
        <v>60</v>
      </c>
      <c r="K619" s="380" t="s">
        <v>306</v>
      </c>
      <c r="L619" s="381" t="s">
        <v>307</v>
      </c>
      <c r="M619" s="381" t="s">
        <v>259</v>
      </c>
      <c r="N619" s="381"/>
      <c r="O619" s="381" t="s">
        <v>308</v>
      </c>
      <c r="P619" s="381" t="s">
        <v>61</v>
      </c>
      <c r="Q619" s="381" t="s">
        <v>240</v>
      </c>
      <c r="R619" s="380" t="s">
        <v>302</v>
      </c>
      <c r="S619" s="368" t="s">
        <v>308</v>
      </c>
      <c r="T619" s="368" t="s">
        <v>61</v>
      </c>
      <c r="U619" s="368" t="s">
        <v>240</v>
      </c>
      <c r="V619" s="377" t="s">
        <v>302</v>
      </c>
    </row>
    <row r="620" spans="1:22" outlineLevel="1">
      <c r="A620" s="377" t="s">
        <v>221</v>
      </c>
      <c r="B620" s="368" t="s">
        <v>804</v>
      </c>
      <c r="C620" s="378">
        <v>43646</v>
      </c>
      <c r="D620" s="368" t="s">
        <v>805</v>
      </c>
      <c r="E620" s="369" t="s">
        <v>1282</v>
      </c>
      <c r="F620" s="370">
        <v>76265</v>
      </c>
      <c r="G620" s="371">
        <v>1.53</v>
      </c>
      <c r="H620" s="368">
        <v>2</v>
      </c>
      <c r="I620" s="368" t="s">
        <v>10</v>
      </c>
      <c r="J620" s="379">
        <f t="shared" si="28"/>
        <v>2</v>
      </c>
      <c r="K620" s="380" t="s">
        <v>306</v>
      </c>
      <c r="L620" s="381" t="s">
        <v>307</v>
      </c>
      <c r="M620" s="381" t="s">
        <v>259</v>
      </c>
      <c r="N620" s="381"/>
      <c r="O620" s="381" t="s">
        <v>308</v>
      </c>
      <c r="P620" s="381" t="s">
        <v>61</v>
      </c>
      <c r="Q620" s="381" t="s">
        <v>240</v>
      </c>
      <c r="R620" s="380" t="s">
        <v>302</v>
      </c>
      <c r="S620" s="368" t="s">
        <v>308</v>
      </c>
      <c r="T620" s="368" t="s">
        <v>61</v>
      </c>
      <c r="U620" s="368" t="s">
        <v>240</v>
      </c>
      <c r="V620" s="377" t="s">
        <v>302</v>
      </c>
    </row>
    <row r="621" spans="1:22" outlineLevel="1">
      <c r="A621" s="377" t="s">
        <v>221</v>
      </c>
      <c r="B621" s="368" t="s">
        <v>804</v>
      </c>
      <c r="C621" s="378">
        <v>43646</v>
      </c>
      <c r="D621" s="368" t="s">
        <v>805</v>
      </c>
      <c r="E621" s="369" t="s">
        <v>1283</v>
      </c>
      <c r="F621" s="370">
        <v>76265</v>
      </c>
      <c r="G621" s="371">
        <v>0.25</v>
      </c>
      <c r="H621" s="368">
        <v>0.32</v>
      </c>
      <c r="I621" s="368" t="s">
        <v>10</v>
      </c>
      <c r="J621" s="379">
        <f t="shared" si="28"/>
        <v>0.32</v>
      </c>
      <c r="K621" s="380" t="s">
        <v>306</v>
      </c>
      <c r="L621" s="381" t="s">
        <v>307</v>
      </c>
      <c r="M621" s="381" t="s">
        <v>259</v>
      </c>
      <c r="N621" s="381"/>
      <c r="O621" s="381" t="s">
        <v>308</v>
      </c>
      <c r="P621" s="381" t="s">
        <v>61</v>
      </c>
      <c r="Q621" s="381" t="s">
        <v>240</v>
      </c>
      <c r="R621" s="380" t="s">
        <v>302</v>
      </c>
      <c r="S621" s="368" t="s">
        <v>308</v>
      </c>
      <c r="T621" s="368" t="s">
        <v>61</v>
      </c>
      <c r="U621" s="368" t="s">
        <v>240</v>
      </c>
      <c r="V621" s="377" t="s">
        <v>302</v>
      </c>
    </row>
    <row r="622" spans="1:22" outlineLevel="1">
      <c r="A622" s="377" t="s">
        <v>221</v>
      </c>
      <c r="B622" s="368" t="s">
        <v>804</v>
      </c>
      <c r="C622" s="378">
        <v>43646</v>
      </c>
      <c r="D622" s="368" t="s">
        <v>805</v>
      </c>
      <c r="E622" s="369" t="s">
        <v>821</v>
      </c>
      <c r="F622" s="370">
        <v>76265</v>
      </c>
      <c r="G622" s="371">
        <v>383.36</v>
      </c>
      <c r="H622" s="368">
        <v>500</v>
      </c>
      <c r="I622" s="368" t="s">
        <v>10</v>
      </c>
      <c r="J622" s="379">
        <f t="shared" si="28"/>
        <v>500</v>
      </c>
      <c r="K622" s="380" t="s">
        <v>306</v>
      </c>
      <c r="L622" s="381" t="s">
        <v>307</v>
      </c>
      <c r="M622" s="381" t="s">
        <v>259</v>
      </c>
      <c r="N622" s="381"/>
      <c r="O622" s="381" t="s">
        <v>308</v>
      </c>
      <c r="P622" s="381" t="s">
        <v>61</v>
      </c>
      <c r="Q622" s="381" t="s">
        <v>240</v>
      </c>
      <c r="R622" s="380" t="s">
        <v>302</v>
      </c>
      <c r="S622" s="368" t="s">
        <v>308</v>
      </c>
      <c r="T622" s="368" t="s">
        <v>61</v>
      </c>
      <c r="U622" s="368" t="s">
        <v>240</v>
      </c>
      <c r="V622" s="377" t="s">
        <v>302</v>
      </c>
    </row>
    <row r="623" spans="1:22" outlineLevel="1">
      <c r="A623" s="377" t="s">
        <v>221</v>
      </c>
      <c r="B623" s="368" t="s">
        <v>804</v>
      </c>
      <c r="C623" s="378">
        <v>43646</v>
      </c>
      <c r="D623" s="368" t="s">
        <v>805</v>
      </c>
      <c r="E623" s="369" t="s">
        <v>1284</v>
      </c>
      <c r="F623" s="370">
        <v>76265</v>
      </c>
      <c r="G623" s="371">
        <v>306.69</v>
      </c>
      <c r="H623" s="368">
        <v>400</v>
      </c>
      <c r="I623" s="368" t="s">
        <v>10</v>
      </c>
      <c r="J623" s="379">
        <f t="shared" si="28"/>
        <v>400</v>
      </c>
      <c r="K623" s="380" t="s">
        <v>306</v>
      </c>
      <c r="L623" s="381" t="s">
        <v>307</v>
      </c>
      <c r="M623" s="381" t="s">
        <v>259</v>
      </c>
      <c r="N623" s="381"/>
      <c r="O623" s="381" t="s">
        <v>308</v>
      </c>
      <c r="P623" s="381" t="s">
        <v>61</v>
      </c>
      <c r="Q623" s="381" t="s">
        <v>240</v>
      </c>
      <c r="R623" s="380" t="s">
        <v>302</v>
      </c>
      <c r="S623" s="368" t="s">
        <v>308</v>
      </c>
      <c r="T623" s="368" t="s">
        <v>61</v>
      </c>
      <c r="U623" s="368" t="s">
        <v>240</v>
      </c>
      <c r="V623" s="377" t="s">
        <v>302</v>
      </c>
    </row>
    <row r="624" spans="1:22" outlineLevel="1">
      <c r="A624" s="377" t="s">
        <v>221</v>
      </c>
      <c r="B624" s="368" t="s">
        <v>804</v>
      </c>
      <c r="C624" s="378">
        <v>43646</v>
      </c>
      <c r="D624" s="368" t="s">
        <v>805</v>
      </c>
      <c r="E624" s="369" t="s">
        <v>1285</v>
      </c>
      <c r="F624" s="370">
        <v>76265</v>
      </c>
      <c r="G624" s="371">
        <v>306.69</v>
      </c>
      <c r="H624" s="368">
        <v>400</v>
      </c>
      <c r="I624" s="368" t="s">
        <v>10</v>
      </c>
      <c r="J624" s="379">
        <f t="shared" si="28"/>
        <v>400</v>
      </c>
      <c r="K624" s="380" t="s">
        <v>306</v>
      </c>
      <c r="L624" s="381" t="s">
        <v>307</v>
      </c>
      <c r="M624" s="381" t="s">
        <v>259</v>
      </c>
      <c r="N624" s="381"/>
      <c r="O624" s="381" t="s">
        <v>308</v>
      </c>
      <c r="P624" s="381" t="s">
        <v>61</v>
      </c>
      <c r="Q624" s="381" t="s">
        <v>240</v>
      </c>
      <c r="R624" s="380" t="s">
        <v>302</v>
      </c>
      <c r="S624" s="368" t="s">
        <v>308</v>
      </c>
      <c r="T624" s="368" t="s">
        <v>61</v>
      </c>
      <c r="U624" s="368" t="s">
        <v>240</v>
      </c>
      <c r="V624" s="377" t="s">
        <v>302</v>
      </c>
    </row>
    <row r="625" spans="1:22" outlineLevel="1">
      <c r="A625" s="377" t="s">
        <v>221</v>
      </c>
      <c r="B625" s="368" t="s">
        <v>804</v>
      </c>
      <c r="C625" s="378">
        <v>43646</v>
      </c>
      <c r="D625" s="368" t="s">
        <v>805</v>
      </c>
      <c r="E625" s="369" t="s">
        <v>1286</v>
      </c>
      <c r="F625" s="370">
        <v>76265</v>
      </c>
      <c r="G625" s="371">
        <v>153.34</v>
      </c>
      <c r="H625" s="368">
        <v>200</v>
      </c>
      <c r="I625" s="368" t="s">
        <v>10</v>
      </c>
      <c r="J625" s="379">
        <f t="shared" si="28"/>
        <v>200</v>
      </c>
      <c r="K625" s="380" t="s">
        <v>306</v>
      </c>
      <c r="L625" s="381" t="s">
        <v>307</v>
      </c>
      <c r="M625" s="381" t="s">
        <v>259</v>
      </c>
      <c r="N625" s="381"/>
      <c r="O625" s="381" t="s">
        <v>308</v>
      </c>
      <c r="P625" s="381" t="s">
        <v>61</v>
      </c>
      <c r="Q625" s="381" t="s">
        <v>240</v>
      </c>
      <c r="R625" s="380" t="s">
        <v>302</v>
      </c>
      <c r="S625" s="368" t="s">
        <v>308</v>
      </c>
      <c r="T625" s="368" t="s">
        <v>61</v>
      </c>
      <c r="U625" s="368" t="s">
        <v>240</v>
      </c>
      <c r="V625" s="377" t="s">
        <v>302</v>
      </c>
    </row>
    <row r="626" spans="1:22" outlineLevel="1">
      <c r="A626" s="377" t="s">
        <v>221</v>
      </c>
      <c r="B626" s="368" t="s">
        <v>804</v>
      </c>
      <c r="C626" s="378">
        <v>43646</v>
      </c>
      <c r="D626" s="368" t="s">
        <v>805</v>
      </c>
      <c r="E626" s="369" t="s">
        <v>1287</v>
      </c>
      <c r="F626" s="370">
        <v>76265</v>
      </c>
      <c r="G626" s="371">
        <v>3.83</v>
      </c>
      <c r="H626" s="368">
        <v>5</v>
      </c>
      <c r="I626" s="368" t="s">
        <v>10</v>
      </c>
      <c r="J626" s="379">
        <f t="shared" si="28"/>
        <v>5</v>
      </c>
      <c r="K626" s="380" t="s">
        <v>306</v>
      </c>
      <c r="L626" s="381" t="s">
        <v>307</v>
      </c>
      <c r="M626" s="381" t="s">
        <v>259</v>
      </c>
      <c r="N626" s="381"/>
      <c r="O626" s="381" t="s">
        <v>308</v>
      </c>
      <c r="P626" s="381" t="s">
        <v>61</v>
      </c>
      <c r="Q626" s="381" t="s">
        <v>240</v>
      </c>
      <c r="R626" s="380" t="s">
        <v>302</v>
      </c>
      <c r="S626" s="368" t="s">
        <v>308</v>
      </c>
      <c r="T626" s="368" t="s">
        <v>61</v>
      </c>
      <c r="U626" s="368" t="s">
        <v>240</v>
      </c>
      <c r="V626" s="377" t="s">
        <v>302</v>
      </c>
    </row>
    <row r="627" spans="1:22" outlineLevel="1">
      <c r="A627" s="377" t="s">
        <v>221</v>
      </c>
      <c r="B627" s="368" t="s">
        <v>804</v>
      </c>
      <c r="C627" s="378">
        <v>43646</v>
      </c>
      <c r="D627" s="368" t="s">
        <v>805</v>
      </c>
      <c r="E627" s="369" t="s">
        <v>1256</v>
      </c>
      <c r="F627" s="370">
        <v>76265</v>
      </c>
      <c r="G627" s="371">
        <v>0.61</v>
      </c>
      <c r="H627" s="368">
        <v>0.8</v>
      </c>
      <c r="I627" s="368" t="s">
        <v>10</v>
      </c>
      <c r="J627" s="379">
        <f t="shared" si="28"/>
        <v>0.8</v>
      </c>
      <c r="K627" s="380" t="s">
        <v>306</v>
      </c>
      <c r="L627" s="381" t="s">
        <v>307</v>
      </c>
      <c r="M627" s="381" t="s">
        <v>259</v>
      </c>
      <c r="N627" s="381"/>
      <c r="O627" s="381" t="s">
        <v>308</v>
      </c>
      <c r="P627" s="381" t="s">
        <v>61</v>
      </c>
      <c r="Q627" s="381" t="s">
        <v>240</v>
      </c>
      <c r="R627" s="380" t="s">
        <v>302</v>
      </c>
      <c r="S627" s="368" t="s">
        <v>308</v>
      </c>
      <c r="T627" s="368" t="s">
        <v>61</v>
      </c>
      <c r="U627" s="368" t="s">
        <v>240</v>
      </c>
      <c r="V627" s="377" t="s">
        <v>302</v>
      </c>
    </row>
    <row r="628" spans="1:22">
      <c r="A628" s="383" t="s">
        <v>301</v>
      </c>
      <c r="B628" s="383"/>
      <c r="C628" s="383"/>
      <c r="D628" s="383"/>
      <c r="E628" s="384"/>
      <c r="F628" s="385"/>
      <c r="G628" s="386">
        <f>SUM(G524:G627)</f>
        <v>13595.570000000014</v>
      </c>
      <c r="H628" s="387">
        <f>SUM(H524:H627)</f>
        <v>17746.969999999998</v>
      </c>
      <c r="I628" s="383"/>
      <c r="J628" s="387">
        <f>SUM(J524:J627)</f>
        <v>17746.969999999998</v>
      </c>
      <c r="K628" s="383"/>
      <c r="L628" s="383"/>
      <c r="M628" s="383"/>
      <c r="N628" s="383"/>
      <c r="O628" s="383"/>
      <c r="P628" s="383"/>
      <c r="Q628" s="383"/>
      <c r="R628" s="383"/>
      <c r="S628" s="368"/>
      <c r="T628" s="368"/>
      <c r="U628" s="368"/>
      <c r="V628" s="368"/>
    </row>
    <row r="629" spans="1:22" outlineLevel="1">
      <c r="A629" s="377" t="s">
        <v>222</v>
      </c>
      <c r="B629" s="368" t="s">
        <v>803</v>
      </c>
      <c r="C629" s="378">
        <v>43585</v>
      </c>
      <c r="D629" s="368" t="s">
        <v>959</v>
      </c>
      <c r="E629" s="369" t="s">
        <v>598</v>
      </c>
      <c r="F629" s="370">
        <v>75694</v>
      </c>
      <c r="G629" s="371">
        <v>9.61</v>
      </c>
      <c r="H629" s="368">
        <v>12.54</v>
      </c>
      <c r="I629" s="368" t="s">
        <v>10</v>
      </c>
      <c r="J629" s="379">
        <f t="shared" ref="J629:J663" si="29">H629</f>
        <v>12.54</v>
      </c>
      <c r="K629" s="380" t="s">
        <v>303</v>
      </c>
      <c r="L629" s="381" t="s">
        <v>307</v>
      </c>
      <c r="M629" s="381" t="s">
        <v>259</v>
      </c>
      <c r="N629" s="381"/>
      <c r="O629" s="381"/>
      <c r="P629" s="381" t="s">
        <v>61</v>
      </c>
      <c r="Q629" s="381" t="s">
        <v>240</v>
      </c>
      <c r="R629" s="380" t="s">
        <v>302</v>
      </c>
      <c r="S629" s="368"/>
      <c r="T629" s="368" t="s">
        <v>61</v>
      </c>
      <c r="U629" s="368" t="s">
        <v>240</v>
      </c>
      <c r="V629" s="377" t="s">
        <v>302</v>
      </c>
    </row>
    <row r="630" spans="1:22" outlineLevel="1">
      <c r="A630" s="377" t="s">
        <v>222</v>
      </c>
      <c r="B630" s="368" t="s">
        <v>803</v>
      </c>
      <c r="C630" s="378">
        <v>43585</v>
      </c>
      <c r="D630" s="368" t="s">
        <v>1288</v>
      </c>
      <c r="E630" s="369" t="s">
        <v>622</v>
      </c>
      <c r="F630" s="370">
        <v>75694</v>
      </c>
      <c r="G630" s="371">
        <v>3.11</v>
      </c>
      <c r="H630" s="368">
        <v>4.0599999999999996</v>
      </c>
      <c r="I630" s="368" t="s">
        <v>10</v>
      </c>
      <c r="J630" s="379">
        <f t="shared" si="29"/>
        <v>4.0599999999999996</v>
      </c>
      <c r="K630" s="380" t="s">
        <v>303</v>
      </c>
      <c r="L630" s="381" t="s">
        <v>307</v>
      </c>
      <c r="M630" s="381" t="s">
        <v>259</v>
      </c>
      <c r="N630" s="381"/>
      <c r="O630" s="381"/>
      <c r="P630" s="381" t="s">
        <v>61</v>
      </c>
      <c r="Q630" s="381" t="s">
        <v>240</v>
      </c>
      <c r="R630" s="380" t="s">
        <v>302</v>
      </c>
      <c r="S630" s="368"/>
      <c r="T630" s="368" t="s">
        <v>61</v>
      </c>
      <c r="U630" s="368" t="s">
        <v>240</v>
      </c>
      <c r="V630" s="377" t="s">
        <v>302</v>
      </c>
    </row>
    <row r="631" spans="1:22" outlineLevel="1">
      <c r="A631" s="377" t="s">
        <v>222</v>
      </c>
      <c r="B631" s="368" t="s">
        <v>803</v>
      </c>
      <c r="C631" s="378">
        <v>43585</v>
      </c>
      <c r="D631" s="368" t="s">
        <v>1288</v>
      </c>
      <c r="E631" s="369" t="s">
        <v>622</v>
      </c>
      <c r="F631" s="370">
        <v>75694</v>
      </c>
      <c r="G631" s="371">
        <v>4.8899999999999997</v>
      </c>
      <c r="H631" s="368">
        <v>6.38</v>
      </c>
      <c r="I631" s="368" t="s">
        <v>10</v>
      </c>
      <c r="J631" s="379">
        <f t="shared" si="29"/>
        <v>6.38</v>
      </c>
      <c r="K631" s="380" t="s">
        <v>303</v>
      </c>
      <c r="L631" s="381" t="s">
        <v>307</v>
      </c>
      <c r="M631" s="381" t="s">
        <v>259</v>
      </c>
      <c r="N631" s="381"/>
      <c r="O631" s="381"/>
      <c r="P631" s="381" t="s">
        <v>61</v>
      </c>
      <c r="Q631" s="381" t="s">
        <v>240</v>
      </c>
      <c r="R631" s="380" t="s">
        <v>302</v>
      </c>
      <c r="S631" s="368"/>
      <c r="T631" s="368" t="s">
        <v>61</v>
      </c>
      <c r="U631" s="368" t="s">
        <v>240</v>
      </c>
      <c r="V631" s="377" t="s">
        <v>302</v>
      </c>
    </row>
    <row r="632" spans="1:22" outlineLevel="1">
      <c r="A632" s="377" t="s">
        <v>222</v>
      </c>
      <c r="B632" s="368" t="s">
        <v>803</v>
      </c>
      <c r="C632" s="378">
        <v>43585</v>
      </c>
      <c r="D632" s="368" t="s">
        <v>1288</v>
      </c>
      <c r="E632" s="369" t="s">
        <v>622</v>
      </c>
      <c r="F632" s="370">
        <v>75694</v>
      </c>
      <c r="G632" s="371">
        <v>7.87</v>
      </c>
      <c r="H632" s="368">
        <v>10.26</v>
      </c>
      <c r="I632" s="368" t="s">
        <v>10</v>
      </c>
      <c r="J632" s="379">
        <f t="shared" si="29"/>
        <v>10.26</v>
      </c>
      <c r="K632" s="380" t="s">
        <v>303</v>
      </c>
      <c r="L632" s="381" t="s">
        <v>307</v>
      </c>
      <c r="M632" s="381" t="s">
        <v>259</v>
      </c>
      <c r="N632" s="381"/>
      <c r="O632" s="381"/>
      <c r="P632" s="381" t="s">
        <v>61</v>
      </c>
      <c r="Q632" s="381" t="s">
        <v>240</v>
      </c>
      <c r="R632" s="380" t="s">
        <v>302</v>
      </c>
      <c r="S632" s="368"/>
      <c r="T632" s="368" t="s">
        <v>61</v>
      </c>
      <c r="U632" s="368" t="s">
        <v>240</v>
      </c>
      <c r="V632" s="377" t="s">
        <v>302</v>
      </c>
    </row>
    <row r="633" spans="1:22" outlineLevel="1">
      <c r="A633" s="377" t="s">
        <v>222</v>
      </c>
      <c r="B633" s="368" t="s">
        <v>803</v>
      </c>
      <c r="C633" s="378">
        <v>43585</v>
      </c>
      <c r="D633" s="368" t="s">
        <v>1288</v>
      </c>
      <c r="E633" s="369" t="s">
        <v>1289</v>
      </c>
      <c r="F633" s="370">
        <v>75694</v>
      </c>
      <c r="G633" s="371">
        <v>1.79</v>
      </c>
      <c r="H633" s="368">
        <v>2.34</v>
      </c>
      <c r="I633" s="368" t="s">
        <v>10</v>
      </c>
      <c r="J633" s="379">
        <f t="shared" si="29"/>
        <v>2.34</v>
      </c>
      <c r="K633" s="380" t="s">
        <v>303</v>
      </c>
      <c r="L633" s="381" t="s">
        <v>307</v>
      </c>
      <c r="M633" s="381" t="s">
        <v>259</v>
      </c>
      <c r="N633" s="381"/>
      <c r="O633" s="381"/>
      <c r="P633" s="381" t="s">
        <v>61</v>
      </c>
      <c r="Q633" s="381" t="s">
        <v>240</v>
      </c>
      <c r="R633" s="380" t="s">
        <v>302</v>
      </c>
      <c r="S633" s="368"/>
      <c r="T633" s="368" t="s">
        <v>61</v>
      </c>
      <c r="U633" s="368" t="s">
        <v>240</v>
      </c>
      <c r="V633" s="377" t="s">
        <v>302</v>
      </c>
    </row>
    <row r="634" spans="1:22" outlineLevel="1">
      <c r="A634" s="377" t="s">
        <v>222</v>
      </c>
      <c r="B634" s="368" t="s">
        <v>803</v>
      </c>
      <c r="C634" s="378">
        <v>43585</v>
      </c>
      <c r="D634" s="368" t="s">
        <v>1288</v>
      </c>
      <c r="E634" s="369" t="s">
        <v>1290</v>
      </c>
      <c r="F634" s="370">
        <v>75694</v>
      </c>
      <c r="G634" s="371">
        <v>0.28999999999999998</v>
      </c>
      <c r="H634" s="368">
        <v>0.38</v>
      </c>
      <c r="I634" s="368" t="s">
        <v>10</v>
      </c>
      <c r="J634" s="379">
        <f t="shared" si="29"/>
        <v>0.38</v>
      </c>
      <c r="K634" s="380" t="s">
        <v>303</v>
      </c>
      <c r="L634" s="381" t="s">
        <v>307</v>
      </c>
      <c r="M634" s="381" t="s">
        <v>259</v>
      </c>
      <c r="N634" s="381"/>
      <c r="O634" s="381"/>
      <c r="P634" s="381" t="s">
        <v>61</v>
      </c>
      <c r="Q634" s="381" t="s">
        <v>240</v>
      </c>
      <c r="R634" s="380" t="s">
        <v>302</v>
      </c>
      <c r="S634" s="368"/>
      <c r="T634" s="368" t="s">
        <v>61</v>
      </c>
      <c r="U634" s="368" t="s">
        <v>240</v>
      </c>
      <c r="V634" s="377" t="s">
        <v>302</v>
      </c>
    </row>
    <row r="635" spans="1:22" outlineLevel="1">
      <c r="A635" s="377" t="s">
        <v>222</v>
      </c>
      <c r="B635" s="368" t="s">
        <v>803</v>
      </c>
      <c r="C635" s="378">
        <v>43585</v>
      </c>
      <c r="D635" s="368" t="s">
        <v>1288</v>
      </c>
      <c r="E635" s="369" t="s">
        <v>622</v>
      </c>
      <c r="F635" s="370">
        <v>75694</v>
      </c>
      <c r="G635" s="371">
        <v>4.76</v>
      </c>
      <c r="H635" s="368">
        <v>6.21</v>
      </c>
      <c r="I635" s="368" t="s">
        <v>10</v>
      </c>
      <c r="J635" s="379">
        <f t="shared" si="29"/>
        <v>6.21</v>
      </c>
      <c r="K635" s="380" t="s">
        <v>303</v>
      </c>
      <c r="L635" s="381" t="s">
        <v>307</v>
      </c>
      <c r="M635" s="381" t="s">
        <v>259</v>
      </c>
      <c r="N635" s="381"/>
      <c r="O635" s="381"/>
      <c r="P635" s="381" t="s">
        <v>61</v>
      </c>
      <c r="Q635" s="381" t="s">
        <v>240</v>
      </c>
      <c r="R635" s="380" t="s">
        <v>302</v>
      </c>
      <c r="S635" s="368"/>
      <c r="T635" s="368" t="s">
        <v>61</v>
      </c>
      <c r="U635" s="368" t="s">
        <v>240</v>
      </c>
      <c r="V635" s="377" t="s">
        <v>302</v>
      </c>
    </row>
    <row r="636" spans="1:22" outlineLevel="1">
      <c r="A636" s="377" t="s">
        <v>222</v>
      </c>
      <c r="B636" s="368" t="s">
        <v>803</v>
      </c>
      <c r="C636" s="378">
        <v>43585</v>
      </c>
      <c r="D636" s="368" t="s">
        <v>1288</v>
      </c>
      <c r="E636" s="369" t="s">
        <v>600</v>
      </c>
      <c r="F636" s="370">
        <v>75694</v>
      </c>
      <c r="G636" s="371">
        <v>4.42</v>
      </c>
      <c r="H636" s="368">
        <v>5.77</v>
      </c>
      <c r="I636" s="368" t="s">
        <v>10</v>
      </c>
      <c r="J636" s="379">
        <f t="shared" si="29"/>
        <v>5.77</v>
      </c>
      <c r="K636" s="380" t="s">
        <v>303</v>
      </c>
      <c r="L636" s="381" t="s">
        <v>307</v>
      </c>
      <c r="M636" s="381" t="s">
        <v>259</v>
      </c>
      <c r="N636" s="381"/>
      <c r="O636" s="381"/>
      <c r="P636" s="381" t="s">
        <v>61</v>
      </c>
      <c r="Q636" s="381" t="s">
        <v>240</v>
      </c>
      <c r="R636" s="380" t="s">
        <v>302</v>
      </c>
      <c r="S636" s="368"/>
      <c r="T636" s="368" t="s">
        <v>61</v>
      </c>
      <c r="U636" s="368" t="s">
        <v>240</v>
      </c>
      <c r="V636" s="377" t="s">
        <v>302</v>
      </c>
    </row>
    <row r="637" spans="1:22" outlineLevel="1">
      <c r="A637" s="377" t="s">
        <v>222</v>
      </c>
      <c r="B637" s="368" t="s">
        <v>803</v>
      </c>
      <c r="C637" s="378">
        <v>43585</v>
      </c>
      <c r="D637" s="368" t="s">
        <v>1288</v>
      </c>
      <c r="E637" s="369" t="s">
        <v>601</v>
      </c>
      <c r="F637" s="370">
        <v>75694</v>
      </c>
      <c r="G637" s="371">
        <v>4.42</v>
      </c>
      <c r="H637" s="368">
        <v>5.77</v>
      </c>
      <c r="I637" s="368" t="s">
        <v>10</v>
      </c>
      <c r="J637" s="379">
        <f t="shared" si="29"/>
        <v>5.77</v>
      </c>
      <c r="K637" s="380" t="s">
        <v>303</v>
      </c>
      <c r="L637" s="381" t="s">
        <v>307</v>
      </c>
      <c r="M637" s="381" t="s">
        <v>259</v>
      </c>
      <c r="N637" s="381"/>
      <c r="O637" s="381"/>
      <c r="P637" s="381" t="s">
        <v>61</v>
      </c>
      <c r="Q637" s="381" t="s">
        <v>240</v>
      </c>
      <c r="R637" s="380" t="s">
        <v>302</v>
      </c>
      <c r="S637" s="368"/>
      <c r="T637" s="368" t="s">
        <v>61</v>
      </c>
      <c r="U637" s="368" t="s">
        <v>240</v>
      </c>
      <c r="V637" s="377" t="s">
        <v>302</v>
      </c>
    </row>
    <row r="638" spans="1:22" outlineLevel="1">
      <c r="A638" s="377" t="s">
        <v>222</v>
      </c>
      <c r="B638" s="368" t="s">
        <v>803</v>
      </c>
      <c r="C638" s="378">
        <v>43585</v>
      </c>
      <c r="D638" s="368" t="s">
        <v>1288</v>
      </c>
      <c r="E638" s="369" t="s">
        <v>602</v>
      </c>
      <c r="F638" s="370">
        <v>75694</v>
      </c>
      <c r="G638" s="371">
        <v>4.42</v>
      </c>
      <c r="H638" s="368">
        <v>5.77</v>
      </c>
      <c r="I638" s="368" t="s">
        <v>10</v>
      </c>
      <c r="J638" s="379">
        <f t="shared" si="29"/>
        <v>5.77</v>
      </c>
      <c r="K638" s="380" t="s">
        <v>303</v>
      </c>
      <c r="L638" s="381" t="s">
        <v>307</v>
      </c>
      <c r="M638" s="381" t="s">
        <v>259</v>
      </c>
      <c r="N638" s="381"/>
      <c r="O638" s="381"/>
      <c r="P638" s="381" t="s">
        <v>61</v>
      </c>
      <c r="Q638" s="381" t="s">
        <v>240</v>
      </c>
      <c r="R638" s="380" t="s">
        <v>302</v>
      </c>
      <c r="S638" s="368"/>
      <c r="T638" s="368" t="s">
        <v>61</v>
      </c>
      <c r="U638" s="368" t="s">
        <v>240</v>
      </c>
      <c r="V638" s="377" t="s">
        <v>302</v>
      </c>
    </row>
    <row r="639" spans="1:22" outlineLevel="1">
      <c r="A639" s="377" t="s">
        <v>222</v>
      </c>
      <c r="B639" s="368" t="s">
        <v>803</v>
      </c>
      <c r="C639" s="378">
        <v>43585</v>
      </c>
      <c r="D639" s="368" t="s">
        <v>1288</v>
      </c>
      <c r="E639" s="369" t="s">
        <v>603</v>
      </c>
      <c r="F639" s="370">
        <v>75694</v>
      </c>
      <c r="G639" s="371">
        <v>4.42</v>
      </c>
      <c r="H639" s="368">
        <v>5.77</v>
      </c>
      <c r="I639" s="368" t="s">
        <v>10</v>
      </c>
      <c r="J639" s="379">
        <f t="shared" si="29"/>
        <v>5.77</v>
      </c>
      <c r="K639" s="380" t="s">
        <v>303</v>
      </c>
      <c r="L639" s="381" t="s">
        <v>307</v>
      </c>
      <c r="M639" s="381" t="s">
        <v>259</v>
      </c>
      <c r="N639" s="381"/>
      <c r="O639" s="381"/>
      <c r="P639" s="381" t="s">
        <v>61</v>
      </c>
      <c r="Q639" s="381" t="s">
        <v>240</v>
      </c>
      <c r="R639" s="380" t="s">
        <v>302</v>
      </c>
      <c r="S639" s="368"/>
      <c r="T639" s="368" t="s">
        <v>61</v>
      </c>
      <c r="U639" s="368" t="s">
        <v>240</v>
      </c>
      <c r="V639" s="377" t="s">
        <v>302</v>
      </c>
    </row>
    <row r="640" spans="1:22" outlineLevel="1">
      <c r="A640" s="377" t="s">
        <v>222</v>
      </c>
      <c r="B640" s="368" t="s">
        <v>803</v>
      </c>
      <c r="C640" s="378">
        <v>43585</v>
      </c>
      <c r="D640" s="368" t="s">
        <v>1288</v>
      </c>
      <c r="E640" s="369" t="s">
        <v>605</v>
      </c>
      <c r="F640" s="370">
        <v>75694</v>
      </c>
      <c r="G640" s="371">
        <v>4.42</v>
      </c>
      <c r="H640" s="368">
        <v>5.77</v>
      </c>
      <c r="I640" s="368" t="s">
        <v>10</v>
      </c>
      <c r="J640" s="379">
        <f t="shared" si="29"/>
        <v>5.77</v>
      </c>
      <c r="K640" s="380" t="s">
        <v>303</v>
      </c>
      <c r="L640" s="381" t="s">
        <v>307</v>
      </c>
      <c r="M640" s="381" t="s">
        <v>259</v>
      </c>
      <c r="N640" s="381"/>
      <c r="O640" s="381"/>
      <c r="P640" s="381" t="s">
        <v>61</v>
      </c>
      <c r="Q640" s="381" t="s">
        <v>240</v>
      </c>
      <c r="R640" s="380" t="s">
        <v>302</v>
      </c>
      <c r="S640" s="368"/>
      <c r="T640" s="368" t="s">
        <v>61</v>
      </c>
      <c r="U640" s="368" t="s">
        <v>240</v>
      </c>
      <c r="V640" s="377" t="s">
        <v>302</v>
      </c>
    </row>
    <row r="641" spans="1:22" outlineLevel="1">
      <c r="A641" s="377" t="s">
        <v>222</v>
      </c>
      <c r="B641" s="368" t="s">
        <v>803</v>
      </c>
      <c r="C641" s="378">
        <v>43585</v>
      </c>
      <c r="D641" s="368" t="s">
        <v>1288</v>
      </c>
      <c r="E641" s="369" t="s">
        <v>1291</v>
      </c>
      <c r="F641" s="370">
        <v>75694</v>
      </c>
      <c r="G641" s="371">
        <v>3.07</v>
      </c>
      <c r="H641" s="368">
        <v>4</v>
      </c>
      <c r="I641" s="368" t="s">
        <v>10</v>
      </c>
      <c r="J641" s="379">
        <f t="shared" si="29"/>
        <v>4</v>
      </c>
      <c r="K641" s="380" t="s">
        <v>303</v>
      </c>
      <c r="L641" s="381" t="s">
        <v>307</v>
      </c>
      <c r="M641" s="381" t="s">
        <v>259</v>
      </c>
      <c r="N641" s="381"/>
      <c r="O641" s="381"/>
      <c r="P641" s="381" t="s">
        <v>61</v>
      </c>
      <c r="Q641" s="381" t="s">
        <v>240</v>
      </c>
      <c r="R641" s="380" t="s">
        <v>302</v>
      </c>
      <c r="S641" s="368"/>
      <c r="T641" s="368" t="s">
        <v>61</v>
      </c>
      <c r="U641" s="368" t="s">
        <v>240</v>
      </c>
      <c r="V641" s="377" t="s">
        <v>302</v>
      </c>
    </row>
    <row r="642" spans="1:22" outlineLevel="1">
      <c r="A642" s="377" t="s">
        <v>222</v>
      </c>
      <c r="B642" s="368" t="s">
        <v>803</v>
      </c>
      <c r="C642" s="378">
        <v>43585</v>
      </c>
      <c r="D642" s="368" t="s">
        <v>1288</v>
      </c>
      <c r="E642" s="369" t="s">
        <v>608</v>
      </c>
      <c r="F642" s="370">
        <v>75694</v>
      </c>
      <c r="G642" s="371">
        <v>5.05</v>
      </c>
      <c r="H642" s="368">
        <v>6.58</v>
      </c>
      <c r="I642" s="368" t="s">
        <v>10</v>
      </c>
      <c r="J642" s="379">
        <f t="shared" si="29"/>
        <v>6.58</v>
      </c>
      <c r="K642" s="380" t="s">
        <v>303</v>
      </c>
      <c r="L642" s="381" t="s">
        <v>307</v>
      </c>
      <c r="M642" s="381" t="s">
        <v>259</v>
      </c>
      <c r="N642" s="381"/>
      <c r="O642" s="381"/>
      <c r="P642" s="381" t="s">
        <v>61</v>
      </c>
      <c r="Q642" s="381" t="s">
        <v>240</v>
      </c>
      <c r="R642" s="380" t="s">
        <v>302</v>
      </c>
      <c r="S642" s="368"/>
      <c r="T642" s="368" t="s">
        <v>61</v>
      </c>
      <c r="U642" s="368" t="s">
        <v>240</v>
      </c>
      <c r="V642" s="377" t="s">
        <v>302</v>
      </c>
    </row>
    <row r="643" spans="1:22" outlineLevel="1">
      <c r="A643" s="377" t="s">
        <v>222</v>
      </c>
      <c r="B643" s="368" t="s">
        <v>803</v>
      </c>
      <c r="C643" s="378">
        <v>43585</v>
      </c>
      <c r="D643" s="368" t="s">
        <v>1288</v>
      </c>
      <c r="E643" s="369" t="s">
        <v>608</v>
      </c>
      <c r="F643" s="370">
        <v>75694</v>
      </c>
      <c r="G643" s="371">
        <v>12.58</v>
      </c>
      <c r="H643" s="368">
        <v>16.41</v>
      </c>
      <c r="I643" s="368" t="s">
        <v>10</v>
      </c>
      <c r="J643" s="379">
        <f t="shared" si="29"/>
        <v>16.41</v>
      </c>
      <c r="K643" s="380" t="s">
        <v>303</v>
      </c>
      <c r="L643" s="381" t="s">
        <v>307</v>
      </c>
      <c r="M643" s="381" t="s">
        <v>259</v>
      </c>
      <c r="N643" s="381"/>
      <c r="O643" s="381"/>
      <c r="P643" s="381" t="s">
        <v>61</v>
      </c>
      <c r="Q643" s="381" t="s">
        <v>240</v>
      </c>
      <c r="R643" s="380" t="s">
        <v>302</v>
      </c>
      <c r="S643" s="368"/>
      <c r="T643" s="368" t="s">
        <v>61</v>
      </c>
      <c r="U643" s="368" t="s">
        <v>240</v>
      </c>
      <c r="V643" s="377" t="s">
        <v>302</v>
      </c>
    </row>
    <row r="644" spans="1:22" outlineLevel="1">
      <c r="A644" s="377" t="s">
        <v>222</v>
      </c>
      <c r="B644" s="368" t="s">
        <v>803</v>
      </c>
      <c r="C644" s="378">
        <v>43585</v>
      </c>
      <c r="D644" s="368" t="s">
        <v>1288</v>
      </c>
      <c r="E644" s="369" t="s">
        <v>608</v>
      </c>
      <c r="F644" s="370">
        <v>75694</v>
      </c>
      <c r="G644" s="371">
        <v>1.33</v>
      </c>
      <c r="H644" s="368">
        <v>1.74</v>
      </c>
      <c r="I644" s="368" t="s">
        <v>10</v>
      </c>
      <c r="J644" s="379">
        <f t="shared" si="29"/>
        <v>1.74</v>
      </c>
      <c r="K644" s="380" t="s">
        <v>303</v>
      </c>
      <c r="L644" s="381" t="s">
        <v>307</v>
      </c>
      <c r="M644" s="381" t="s">
        <v>259</v>
      </c>
      <c r="N644" s="381"/>
      <c r="O644" s="381"/>
      <c r="P644" s="381" t="s">
        <v>61</v>
      </c>
      <c r="Q644" s="381" t="s">
        <v>240</v>
      </c>
      <c r="R644" s="380" t="s">
        <v>302</v>
      </c>
      <c r="S644" s="368"/>
      <c r="T644" s="368" t="s">
        <v>61</v>
      </c>
      <c r="U644" s="368" t="s">
        <v>240</v>
      </c>
      <c r="V644" s="377" t="s">
        <v>302</v>
      </c>
    </row>
    <row r="645" spans="1:22" outlineLevel="1">
      <c r="A645" s="377" t="s">
        <v>222</v>
      </c>
      <c r="B645" s="368" t="s">
        <v>803</v>
      </c>
      <c r="C645" s="378">
        <v>43585</v>
      </c>
      <c r="D645" s="368" t="s">
        <v>1288</v>
      </c>
      <c r="E645" s="369" t="s">
        <v>1292</v>
      </c>
      <c r="F645" s="370">
        <v>75694</v>
      </c>
      <c r="G645" s="371">
        <v>172.05</v>
      </c>
      <c r="H645" s="368">
        <v>224.4</v>
      </c>
      <c r="I645" s="368" t="s">
        <v>10</v>
      </c>
      <c r="J645" s="379">
        <f t="shared" si="29"/>
        <v>224.4</v>
      </c>
      <c r="K645" s="380" t="s">
        <v>303</v>
      </c>
      <c r="L645" s="381" t="s">
        <v>307</v>
      </c>
      <c r="M645" s="381" t="s">
        <v>259</v>
      </c>
      <c r="N645" s="381"/>
      <c r="O645" s="381"/>
      <c r="P645" s="381" t="s">
        <v>61</v>
      </c>
      <c r="Q645" s="381" t="s">
        <v>240</v>
      </c>
      <c r="R645" s="380" t="s">
        <v>302</v>
      </c>
      <c r="S645" s="368"/>
      <c r="T645" s="368" t="s">
        <v>61</v>
      </c>
      <c r="U645" s="368" t="s">
        <v>240</v>
      </c>
      <c r="V645" s="377" t="s">
        <v>302</v>
      </c>
    </row>
    <row r="646" spans="1:22" outlineLevel="1">
      <c r="A646" s="377" t="s">
        <v>222</v>
      </c>
      <c r="B646" s="368" t="s">
        <v>803</v>
      </c>
      <c r="C646" s="378">
        <v>43585</v>
      </c>
      <c r="D646" s="368" t="s">
        <v>1288</v>
      </c>
      <c r="E646" s="369" t="s">
        <v>608</v>
      </c>
      <c r="F646" s="370">
        <v>75694</v>
      </c>
      <c r="G646" s="371">
        <v>1.49</v>
      </c>
      <c r="H646" s="368">
        <v>1.94</v>
      </c>
      <c r="I646" s="368" t="s">
        <v>10</v>
      </c>
      <c r="J646" s="379">
        <f t="shared" si="29"/>
        <v>1.94</v>
      </c>
      <c r="K646" s="380" t="s">
        <v>303</v>
      </c>
      <c r="L646" s="381" t="s">
        <v>307</v>
      </c>
      <c r="M646" s="381" t="s">
        <v>259</v>
      </c>
      <c r="N646" s="381"/>
      <c r="O646" s="381"/>
      <c r="P646" s="381" t="s">
        <v>61</v>
      </c>
      <c r="Q646" s="381" t="s">
        <v>240</v>
      </c>
      <c r="R646" s="380" t="s">
        <v>302</v>
      </c>
      <c r="S646" s="368"/>
      <c r="T646" s="368" t="s">
        <v>61</v>
      </c>
      <c r="U646" s="368" t="s">
        <v>240</v>
      </c>
      <c r="V646" s="377" t="s">
        <v>302</v>
      </c>
    </row>
    <row r="647" spans="1:22" outlineLevel="1">
      <c r="A647" s="377" t="s">
        <v>222</v>
      </c>
      <c r="B647" s="368" t="s">
        <v>803</v>
      </c>
      <c r="C647" s="378">
        <v>43585</v>
      </c>
      <c r="D647" s="368" t="s">
        <v>1288</v>
      </c>
      <c r="E647" s="369" t="s">
        <v>608</v>
      </c>
      <c r="F647" s="370">
        <v>75694</v>
      </c>
      <c r="G647" s="371">
        <v>1.82</v>
      </c>
      <c r="H647" s="368">
        <v>2.37</v>
      </c>
      <c r="I647" s="368" t="s">
        <v>10</v>
      </c>
      <c r="J647" s="379">
        <f t="shared" si="29"/>
        <v>2.37</v>
      </c>
      <c r="K647" s="380" t="s">
        <v>303</v>
      </c>
      <c r="L647" s="381" t="s">
        <v>307</v>
      </c>
      <c r="M647" s="381" t="s">
        <v>259</v>
      </c>
      <c r="N647" s="381"/>
      <c r="O647" s="381"/>
      <c r="P647" s="381" t="s">
        <v>61</v>
      </c>
      <c r="Q647" s="381" t="s">
        <v>240</v>
      </c>
      <c r="R647" s="380" t="s">
        <v>302</v>
      </c>
      <c r="S647" s="368"/>
      <c r="T647" s="368" t="s">
        <v>61</v>
      </c>
      <c r="U647" s="368" t="s">
        <v>240</v>
      </c>
      <c r="V647" s="377" t="s">
        <v>302</v>
      </c>
    </row>
    <row r="648" spans="1:22" outlineLevel="1">
      <c r="A648" s="377" t="s">
        <v>222</v>
      </c>
      <c r="B648" s="368" t="s">
        <v>803</v>
      </c>
      <c r="C648" s="378">
        <v>43585</v>
      </c>
      <c r="D648" s="368" t="s">
        <v>1288</v>
      </c>
      <c r="E648" s="369" t="s">
        <v>608</v>
      </c>
      <c r="F648" s="370">
        <v>75694</v>
      </c>
      <c r="G648" s="371">
        <v>0.89</v>
      </c>
      <c r="H648" s="368">
        <v>1.1599999999999999</v>
      </c>
      <c r="I648" s="368" t="s">
        <v>10</v>
      </c>
      <c r="J648" s="379">
        <f t="shared" si="29"/>
        <v>1.1599999999999999</v>
      </c>
      <c r="K648" s="380" t="s">
        <v>303</v>
      </c>
      <c r="L648" s="381" t="s">
        <v>307</v>
      </c>
      <c r="M648" s="381" t="s">
        <v>259</v>
      </c>
      <c r="N648" s="381"/>
      <c r="O648" s="381"/>
      <c r="P648" s="381" t="s">
        <v>61</v>
      </c>
      <c r="Q648" s="381" t="s">
        <v>240</v>
      </c>
      <c r="R648" s="380" t="s">
        <v>302</v>
      </c>
      <c r="S648" s="368"/>
      <c r="T648" s="368" t="s">
        <v>61</v>
      </c>
      <c r="U648" s="368" t="s">
        <v>240</v>
      </c>
      <c r="V648" s="377" t="s">
        <v>302</v>
      </c>
    </row>
    <row r="649" spans="1:22" outlineLevel="1">
      <c r="A649" s="377" t="s">
        <v>222</v>
      </c>
      <c r="B649" s="368" t="s">
        <v>803</v>
      </c>
      <c r="C649" s="378">
        <v>43585</v>
      </c>
      <c r="D649" s="368" t="s">
        <v>1288</v>
      </c>
      <c r="E649" s="369" t="s">
        <v>608</v>
      </c>
      <c r="F649" s="370">
        <v>75694</v>
      </c>
      <c r="G649" s="371">
        <v>7.18</v>
      </c>
      <c r="H649" s="368">
        <v>9.3699999999999992</v>
      </c>
      <c r="I649" s="368" t="s">
        <v>10</v>
      </c>
      <c r="J649" s="379">
        <f t="shared" si="29"/>
        <v>9.3699999999999992</v>
      </c>
      <c r="K649" s="380" t="s">
        <v>303</v>
      </c>
      <c r="L649" s="381" t="s">
        <v>307</v>
      </c>
      <c r="M649" s="381" t="s">
        <v>259</v>
      </c>
      <c r="N649" s="381"/>
      <c r="O649" s="381"/>
      <c r="P649" s="381" t="s">
        <v>61</v>
      </c>
      <c r="Q649" s="381" t="s">
        <v>240</v>
      </c>
      <c r="R649" s="380" t="s">
        <v>302</v>
      </c>
      <c r="S649" s="368"/>
      <c r="T649" s="368" t="s">
        <v>61</v>
      </c>
      <c r="U649" s="368" t="s">
        <v>240</v>
      </c>
      <c r="V649" s="377" t="s">
        <v>302</v>
      </c>
    </row>
    <row r="650" spans="1:22" outlineLevel="1">
      <c r="A650" s="377" t="s">
        <v>222</v>
      </c>
      <c r="B650" s="368" t="s">
        <v>803</v>
      </c>
      <c r="C650" s="378">
        <v>43585</v>
      </c>
      <c r="D650" s="368" t="s">
        <v>1288</v>
      </c>
      <c r="E650" s="369" t="s">
        <v>608</v>
      </c>
      <c r="F650" s="370">
        <v>75694</v>
      </c>
      <c r="G650" s="371">
        <v>2.76</v>
      </c>
      <c r="H650" s="368">
        <v>3.6</v>
      </c>
      <c r="I650" s="368" t="s">
        <v>10</v>
      </c>
      <c r="J650" s="379">
        <f t="shared" si="29"/>
        <v>3.6</v>
      </c>
      <c r="K650" s="380" t="s">
        <v>303</v>
      </c>
      <c r="L650" s="381" t="s">
        <v>307</v>
      </c>
      <c r="M650" s="381" t="s">
        <v>259</v>
      </c>
      <c r="N650" s="381"/>
      <c r="O650" s="381"/>
      <c r="P650" s="381" t="s">
        <v>61</v>
      </c>
      <c r="Q650" s="381" t="s">
        <v>240</v>
      </c>
      <c r="R650" s="380" t="s">
        <v>302</v>
      </c>
      <c r="S650" s="368"/>
      <c r="T650" s="368" t="s">
        <v>61</v>
      </c>
      <c r="U650" s="368" t="s">
        <v>240</v>
      </c>
      <c r="V650" s="377" t="s">
        <v>302</v>
      </c>
    </row>
    <row r="651" spans="1:22" outlineLevel="1">
      <c r="A651" s="377" t="s">
        <v>222</v>
      </c>
      <c r="B651" s="368" t="s">
        <v>803</v>
      </c>
      <c r="C651" s="378">
        <v>43585</v>
      </c>
      <c r="D651" s="368" t="s">
        <v>1288</v>
      </c>
      <c r="E651" s="369" t="s">
        <v>608</v>
      </c>
      <c r="F651" s="370">
        <v>75694</v>
      </c>
      <c r="G651" s="371">
        <v>1.78</v>
      </c>
      <c r="H651" s="368">
        <v>2.3199999999999998</v>
      </c>
      <c r="I651" s="368" t="s">
        <v>10</v>
      </c>
      <c r="J651" s="379">
        <f t="shared" si="29"/>
        <v>2.3199999999999998</v>
      </c>
      <c r="K651" s="380" t="s">
        <v>303</v>
      </c>
      <c r="L651" s="381" t="s">
        <v>307</v>
      </c>
      <c r="M651" s="381" t="s">
        <v>259</v>
      </c>
      <c r="N651" s="381"/>
      <c r="O651" s="381"/>
      <c r="P651" s="381" t="s">
        <v>61</v>
      </c>
      <c r="Q651" s="381" t="s">
        <v>240</v>
      </c>
      <c r="R651" s="380" t="s">
        <v>302</v>
      </c>
      <c r="S651" s="368"/>
      <c r="T651" s="368" t="s">
        <v>61</v>
      </c>
      <c r="U651" s="368" t="s">
        <v>240</v>
      </c>
      <c r="V651" s="377" t="s">
        <v>302</v>
      </c>
    </row>
    <row r="652" spans="1:22" outlineLevel="1">
      <c r="A652" s="377" t="s">
        <v>222</v>
      </c>
      <c r="B652" s="368" t="s">
        <v>803</v>
      </c>
      <c r="C652" s="378">
        <v>43585</v>
      </c>
      <c r="D652" s="368" t="s">
        <v>1288</v>
      </c>
      <c r="E652" s="369" t="s">
        <v>608</v>
      </c>
      <c r="F652" s="370">
        <v>75694</v>
      </c>
      <c r="G652" s="371">
        <v>4.9800000000000004</v>
      </c>
      <c r="H652" s="368">
        <v>6.49</v>
      </c>
      <c r="I652" s="368" t="s">
        <v>10</v>
      </c>
      <c r="J652" s="379">
        <f t="shared" si="29"/>
        <v>6.49</v>
      </c>
      <c r="K652" s="380" t="s">
        <v>303</v>
      </c>
      <c r="L652" s="381" t="s">
        <v>307</v>
      </c>
      <c r="M652" s="381" t="s">
        <v>259</v>
      </c>
      <c r="N652" s="381"/>
      <c r="O652" s="381"/>
      <c r="P652" s="381" t="s">
        <v>61</v>
      </c>
      <c r="Q652" s="381" t="s">
        <v>240</v>
      </c>
      <c r="R652" s="380" t="s">
        <v>302</v>
      </c>
      <c r="S652" s="368"/>
      <c r="T652" s="368" t="s">
        <v>61</v>
      </c>
      <c r="U652" s="368" t="s">
        <v>240</v>
      </c>
      <c r="V652" s="377" t="s">
        <v>302</v>
      </c>
    </row>
    <row r="653" spans="1:22" outlineLevel="1">
      <c r="A653" s="377" t="s">
        <v>222</v>
      </c>
      <c r="B653" s="368" t="s">
        <v>803</v>
      </c>
      <c r="C653" s="378">
        <v>43585</v>
      </c>
      <c r="D653" s="368" t="s">
        <v>1288</v>
      </c>
      <c r="E653" s="369" t="s">
        <v>1293</v>
      </c>
      <c r="F653" s="370">
        <v>75694</v>
      </c>
      <c r="G653" s="371">
        <v>50.67</v>
      </c>
      <c r="H653" s="368">
        <v>66.08</v>
      </c>
      <c r="I653" s="368" t="s">
        <v>10</v>
      </c>
      <c r="J653" s="379">
        <f t="shared" si="29"/>
        <v>66.08</v>
      </c>
      <c r="K653" s="380" t="s">
        <v>303</v>
      </c>
      <c r="L653" s="381" t="s">
        <v>307</v>
      </c>
      <c r="M653" s="381" t="s">
        <v>259</v>
      </c>
      <c r="N653" s="381"/>
      <c r="O653" s="381"/>
      <c r="P653" s="381" t="s">
        <v>61</v>
      </c>
      <c r="Q653" s="381" t="s">
        <v>240</v>
      </c>
      <c r="R653" s="380" t="s">
        <v>302</v>
      </c>
      <c r="S653" s="368"/>
      <c r="T653" s="368" t="s">
        <v>61</v>
      </c>
      <c r="U653" s="368" t="s">
        <v>240</v>
      </c>
      <c r="V653" s="377" t="s">
        <v>302</v>
      </c>
    </row>
    <row r="654" spans="1:22" outlineLevel="1">
      <c r="A654" s="377" t="s">
        <v>222</v>
      </c>
      <c r="B654" s="368" t="s">
        <v>803</v>
      </c>
      <c r="C654" s="378">
        <v>43585</v>
      </c>
      <c r="D654" s="368" t="s">
        <v>1288</v>
      </c>
      <c r="E654" s="369" t="s">
        <v>1294</v>
      </c>
      <c r="F654" s="370">
        <v>75694</v>
      </c>
      <c r="G654" s="371">
        <v>8.1</v>
      </c>
      <c r="H654" s="368">
        <v>10.57</v>
      </c>
      <c r="I654" s="368" t="s">
        <v>10</v>
      </c>
      <c r="J654" s="379">
        <f t="shared" si="29"/>
        <v>10.57</v>
      </c>
      <c r="K654" s="380" t="s">
        <v>303</v>
      </c>
      <c r="L654" s="381" t="s">
        <v>307</v>
      </c>
      <c r="M654" s="381" t="s">
        <v>259</v>
      </c>
      <c r="N654" s="381"/>
      <c r="O654" s="381"/>
      <c r="P654" s="381" t="s">
        <v>61</v>
      </c>
      <c r="Q654" s="381" t="s">
        <v>240</v>
      </c>
      <c r="R654" s="380" t="s">
        <v>302</v>
      </c>
      <c r="S654" s="368"/>
      <c r="T654" s="368" t="s">
        <v>61</v>
      </c>
      <c r="U654" s="368" t="s">
        <v>240</v>
      </c>
      <c r="V654" s="377" t="s">
        <v>302</v>
      </c>
    </row>
    <row r="655" spans="1:22" outlineLevel="1">
      <c r="A655" s="377" t="s">
        <v>222</v>
      </c>
      <c r="B655" s="368" t="s">
        <v>803</v>
      </c>
      <c r="C655" s="378">
        <v>43585</v>
      </c>
      <c r="D655" s="368" t="s">
        <v>1288</v>
      </c>
      <c r="E655" s="369" t="s">
        <v>608</v>
      </c>
      <c r="F655" s="370">
        <v>75694</v>
      </c>
      <c r="G655" s="371">
        <v>9.1</v>
      </c>
      <c r="H655" s="368">
        <v>11.87</v>
      </c>
      <c r="I655" s="368" t="s">
        <v>10</v>
      </c>
      <c r="J655" s="379">
        <f t="shared" si="29"/>
        <v>11.87</v>
      </c>
      <c r="K655" s="380" t="s">
        <v>303</v>
      </c>
      <c r="L655" s="381" t="s">
        <v>307</v>
      </c>
      <c r="M655" s="381" t="s">
        <v>259</v>
      </c>
      <c r="N655" s="381"/>
      <c r="O655" s="381"/>
      <c r="P655" s="381" t="s">
        <v>61</v>
      </c>
      <c r="Q655" s="381" t="s">
        <v>240</v>
      </c>
      <c r="R655" s="380" t="s">
        <v>302</v>
      </c>
      <c r="S655" s="368"/>
      <c r="T655" s="368" t="s">
        <v>61</v>
      </c>
      <c r="U655" s="368" t="s">
        <v>240</v>
      </c>
      <c r="V655" s="377" t="s">
        <v>302</v>
      </c>
    </row>
    <row r="656" spans="1:22" outlineLevel="1">
      <c r="A656" s="377" t="s">
        <v>222</v>
      </c>
      <c r="B656" s="368" t="s">
        <v>803</v>
      </c>
      <c r="C656" s="378">
        <v>43585</v>
      </c>
      <c r="D656" s="368" t="s">
        <v>1288</v>
      </c>
      <c r="E656" s="369" t="s">
        <v>608</v>
      </c>
      <c r="F656" s="370">
        <v>75694</v>
      </c>
      <c r="G656" s="371">
        <v>1.48</v>
      </c>
      <c r="H656" s="368">
        <v>1.93</v>
      </c>
      <c r="I656" s="368" t="s">
        <v>10</v>
      </c>
      <c r="J656" s="379">
        <f t="shared" si="29"/>
        <v>1.93</v>
      </c>
      <c r="K656" s="380" t="s">
        <v>303</v>
      </c>
      <c r="L656" s="381" t="s">
        <v>307</v>
      </c>
      <c r="M656" s="381" t="s">
        <v>259</v>
      </c>
      <c r="N656" s="381"/>
      <c r="O656" s="381"/>
      <c r="P656" s="381" t="s">
        <v>61</v>
      </c>
      <c r="Q656" s="381" t="s">
        <v>240</v>
      </c>
      <c r="R656" s="380" t="s">
        <v>302</v>
      </c>
      <c r="S656" s="368"/>
      <c r="T656" s="368" t="s">
        <v>61</v>
      </c>
      <c r="U656" s="368" t="s">
        <v>240</v>
      </c>
      <c r="V656" s="377" t="s">
        <v>302</v>
      </c>
    </row>
    <row r="657" spans="1:22" outlineLevel="1">
      <c r="A657" s="377" t="s">
        <v>222</v>
      </c>
      <c r="B657" s="368" t="s">
        <v>803</v>
      </c>
      <c r="C657" s="378">
        <v>43585</v>
      </c>
      <c r="D657" s="368" t="s">
        <v>1288</v>
      </c>
      <c r="E657" s="369" t="s">
        <v>608</v>
      </c>
      <c r="F657" s="370">
        <v>75694</v>
      </c>
      <c r="G657" s="371">
        <v>11.12</v>
      </c>
      <c r="H657" s="368">
        <v>14.5</v>
      </c>
      <c r="I657" s="368" t="s">
        <v>10</v>
      </c>
      <c r="J657" s="379">
        <f t="shared" si="29"/>
        <v>14.5</v>
      </c>
      <c r="K657" s="380" t="s">
        <v>303</v>
      </c>
      <c r="L657" s="381" t="s">
        <v>307</v>
      </c>
      <c r="M657" s="381" t="s">
        <v>259</v>
      </c>
      <c r="N657" s="381"/>
      <c r="O657" s="381"/>
      <c r="P657" s="381" t="s">
        <v>61</v>
      </c>
      <c r="Q657" s="381" t="s">
        <v>240</v>
      </c>
      <c r="R657" s="380" t="s">
        <v>302</v>
      </c>
      <c r="S657" s="368"/>
      <c r="T657" s="368" t="s">
        <v>61</v>
      </c>
      <c r="U657" s="368" t="s">
        <v>240</v>
      </c>
      <c r="V657" s="377" t="s">
        <v>302</v>
      </c>
    </row>
    <row r="658" spans="1:22" outlineLevel="1">
      <c r="A658" s="377" t="s">
        <v>222</v>
      </c>
      <c r="B658" s="368" t="s">
        <v>803</v>
      </c>
      <c r="C658" s="378">
        <v>43585</v>
      </c>
      <c r="D658" s="368" t="s">
        <v>1288</v>
      </c>
      <c r="E658" s="369" t="s">
        <v>1295</v>
      </c>
      <c r="F658" s="370">
        <v>75694</v>
      </c>
      <c r="G658" s="371">
        <v>4.45</v>
      </c>
      <c r="H658" s="368">
        <v>5.8</v>
      </c>
      <c r="I658" s="368" t="s">
        <v>10</v>
      </c>
      <c r="J658" s="379">
        <f t="shared" si="29"/>
        <v>5.8</v>
      </c>
      <c r="K658" s="380" t="s">
        <v>303</v>
      </c>
      <c r="L658" s="381" t="s">
        <v>307</v>
      </c>
      <c r="M658" s="381" t="s">
        <v>259</v>
      </c>
      <c r="N658" s="381"/>
      <c r="O658" s="381"/>
      <c r="P658" s="381" t="s">
        <v>61</v>
      </c>
      <c r="Q658" s="381" t="s">
        <v>240</v>
      </c>
      <c r="R658" s="380" t="s">
        <v>302</v>
      </c>
      <c r="S658" s="368"/>
      <c r="T658" s="368" t="s">
        <v>61</v>
      </c>
      <c r="U658" s="368" t="s">
        <v>240</v>
      </c>
      <c r="V658" s="377" t="s">
        <v>302</v>
      </c>
    </row>
    <row r="659" spans="1:22" outlineLevel="1">
      <c r="A659" s="377" t="s">
        <v>222</v>
      </c>
      <c r="B659" s="368" t="s">
        <v>803</v>
      </c>
      <c r="C659" s="378">
        <v>43585</v>
      </c>
      <c r="D659" s="368" t="s">
        <v>1288</v>
      </c>
      <c r="E659" s="369" t="s">
        <v>608</v>
      </c>
      <c r="F659" s="370">
        <v>75694</v>
      </c>
      <c r="G659" s="371">
        <v>2.67</v>
      </c>
      <c r="H659" s="368">
        <v>3.48</v>
      </c>
      <c r="I659" s="368" t="s">
        <v>10</v>
      </c>
      <c r="J659" s="379">
        <f t="shared" si="29"/>
        <v>3.48</v>
      </c>
      <c r="K659" s="380" t="s">
        <v>303</v>
      </c>
      <c r="L659" s="381" t="s">
        <v>307</v>
      </c>
      <c r="M659" s="381" t="s">
        <v>259</v>
      </c>
      <c r="N659" s="381"/>
      <c r="O659" s="381"/>
      <c r="P659" s="381" t="s">
        <v>61</v>
      </c>
      <c r="Q659" s="381" t="s">
        <v>240</v>
      </c>
      <c r="R659" s="380" t="s">
        <v>302</v>
      </c>
      <c r="S659" s="368"/>
      <c r="T659" s="368" t="s">
        <v>61</v>
      </c>
      <c r="U659" s="368" t="s">
        <v>240</v>
      </c>
      <c r="V659" s="377" t="s">
        <v>302</v>
      </c>
    </row>
    <row r="660" spans="1:22" outlineLevel="1">
      <c r="A660" s="377" t="s">
        <v>222</v>
      </c>
      <c r="B660" s="368" t="s">
        <v>803</v>
      </c>
      <c r="C660" s="378">
        <v>43585</v>
      </c>
      <c r="D660" s="368" t="s">
        <v>1296</v>
      </c>
      <c r="E660" s="369" t="s">
        <v>622</v>
      </c>
      <c r="F660" s="370">
        <v>75694</v>
      </c>
      <c r="G660" s="371">
        <v>11.42</v>
      </c>
      <c r="H660" s="368">
        <v>14.89</v>
      </c>
      <c r="I660" s="368" t="s">
        <v>10</v>
      </c>
      <c r="J660" s="379">
        <f t="shared" si="29"/>
        <v>14.89</v>
      </c>
      <c r="K660" s="380" t="s">
        <v>303</v>
      </c>
      <c r="L660" s="381" t="s">
        <v>307</v>
      </c>
      <c r="M660" s="381" t="s">
        <v>259</v>
      </c>
      <c r="N660" s="381"/>
      <c r="O660" s="381"/>
      <c r="P660" s="381" t="s">
        <v>61</v>
      </c>
      <c r="Q660" s="381" t="s">
        <v>240</v>
      </c>
      <c r="R660" s="380" t="s">
        <v>302</v>
      </c>
      <c r="S660" s="368"/>
      <c r="T660" s="368" t="s">
        <v>61</v>
      </c>
      <c r="U660" s="368" t="s">
        <v>240</v>
      </c>
      <c r="V660" s="377" t="s">
        <v>302</v>
      </c>
    </row>
    <row r="661" spans="1:22" outlineLevel="1">
      <c r="A661" s="377" t="s">
        <v>222</v>
      </c>
      <c r="B661" s="368" t="s">
        <v>803</v>
      </c>
      <c r="C661" s="378">
        <v>43585</v>
      </c>
      <c r="D661" s="368" t="s">
        <v>1296</v>
      </c>
      <c r="E661" s="369" t="s">
        <v>622</v>
      </c>
      <c r="F661" s="370">
        <v>75694</v>
      </c>
      <c r="G661" s="371">
        <v>1.05</v>
      </c>
      <c r="H661" s="368">
        <v>1.37</v>
      </c>
      <c r="I661" s="368" t="s">
        <v>10</v>
      </c>
      <c r="J661" s="379">
        <f t="shared" si="29"/>
        <v>1.37</v>
      </c>
      <c r="K661" s="380" t="s">
        <v>303</v>
      </c>
      <c r="L661" s="381" t="s">
        <v>307</v>
      </c>
      <c r="M661" s="381" t="s">
        <v>259</v>
      </c>
      <c r="N661" s="381"/>
      <c r="O661" s="381"/>
      <c r="P661" s="381" t="s">
        <v>61</v>
      </c>
      <c r="Q661" s="381" t="s">
        <v>240</v>
      </c>
      <c r="R661" s="380" t="s">
        <v>302</v>
      </c>
      <c r="S661" s="368"/>
      <c r="T661" s="368" t="s">
        <v>61</v>
      </c>
      <c r="U661" s="368" t="s">
        <v>240</v>
      </c>
      <c r="V661" s="377" t="s">
        <v>302</v>
      </c>
    </row>
    <row r="662" spans="1:22" outlineLevel="1">
      <c r="A662" s="377" t="s">
        <v>222</v>
      </c>
      <c r="B662" s="368" t="s">
        <v>803</v>
      </c>
      <c r="C662" s="378">
        <v>43585</v>
      </c>
      <c r="D662" s="368" t="s">
        <v>1297</v>
      </c>
      <c r="E662" s="369" t="s">
        <v>1298</v>
      </c>
      <c r="F662" s="370">
        <v>75694</v>
      </c>
      <c r="G662" s="371">
        <v>1.1000000000000001</v>
      </c>
      <c r="H662" s="368">
        <v>1.44</v>
      </c>
      <c r="I662" s="368" t="s">
        <v>10</v>
      </c>
      <c r="J662" s="379">
        <f t="shared" si="29"/>
        <v>1.44</v>
      </c>
      <c r="K662" s="380" t="s">
        <v>303</v>
      </c>
      <c r="L662" s="381" t="s">
        <v>307</v>
      </c>
      <c r="M662" s="381" t="s">
        <v>259</v>
      </c>
      <c r="N662" s="381"/>
      <c r="O662" s="381"/>
      <c r="P662" s="381" t="s">
        <v>61</v>
      </c>
      <c r="Q662" s="381" t="s">
        <v>240</v>
      </c>
      <c r="R662" s="380" t="s">
        <v>302</v>
      </c>
      <c r="S662" s="368"/>
      <c r="T662" s="368" t="s">
        <v>61</v>
      </c>
      <c r="U662" s="368" t="s">
        <v>240</v>
      </c>
      <c r="V662" s="377" t="s">
        <v>302</v>
      </c>
    </row>
    <row r="663" spans="1:22" outlineLevel="1">
      <c r="A663" s="377" t="s">
        <v>222</v>
      </c>
      <c r="B663" s="368" t="s">
        <v>803</v>
      </c>
      <c r="C663" s="378">
        <v>43585</v>
      </c>
      <c r="D663" s="368" t="s">
        <v>1299</v>
      </c>
      <c r="E663" s="369" t="s">
        <v>1300</v>
      </c>
      <c r="F663" s="370">
        <v>75701</v>
      </c>
      <c r="G663" s="371">
        <v>518.52</v>
      </c>
      <c r="H663" s="368">
        <v>676.28</v>
      </c>
      <c r="I663" s="368" t="s">
        <v>10</v>
      </c>
      <c r="J663" s="379">
        <f t="shared" si="29"/>
        <v>676.28</v>
      </c>
      <c r="K663" s="380" t="s">
        <v>303</v>
      </c>
      <c r="L663" s="381" t="s">
        <v>445</v>
      </c>
      <c r="M663" s="381" t="s">
        <v>259</v>
      </c>
      <c r="N663" s="381"/>
      <c r="O663" s="381"/>
      <c r="P663" s="381" t="s">
        <v>61</v>
      </c>
      <c r="Q663" s="381" t="s">
        <v>240</v>
      </c>
      <c r="R663" s="380" t="s">
        <v>302</v>
      </c>
      <c r="S663" s="368"/>
      <c r="T663" s="368" t="s">
        <v>61</v>
      </c>
      <c r="U663" s="368" t="s">
        <v>240</v>
      </c>
      <c r="V663" s="377" t="s">
        <v>302</v>
      </c>
    </row>
    <row r="664" spans="1:22" outlineLevel="1">
      <c r="A664" s="377" t="s">
        <v>222</v>
      </c>
      <c r="B664" s="368" t="s">
        <v>904</v>
      </c>
      <c r="C664" s="378">
        <v>43552</v>
      </c>
      <c r="D664" s="377" t="s">
        <v>1301</v>
      </c>
      <c r="E664" s="369" t="s">
        <v>1302</v>
      </c>
      <c r="F664" s="370">
        <v>75778</v>
      </c>
      <c r="G664" s="371">
        <v>10.25</v>
      </c>
      <c r="H664" s="368">
        <v>10.25</v>
      </c>
      <c r="I664" s="368" t="s">
        <v>237</v>
      </c>
      <c r="J664" s="379">
        <v>13.61</v>
      </c>
      <c r="K664" s="380" t="s">
        <v>303</v>
      </c>
      <c r="L664" s="381" t="s">
        <v>299</v>
      </c>
      <c r="M664" s="381" t="s">
        <v>259</v>
      </c>
      <c r="N664" s="381"/>
      <c r="O664" s="381"/>
      <c r="P664" s="381" t="s">
        <v>61</v>
      </c>
      <c r="Q664" s="381" t="s">
        <v>240</v>
      </c>
      <c r="R664" s="380" t="s">
        <v>302</v>
      </c>
      <c r="S664" s="368"/>
      <c r="T664" s="368" t="s">
        <v>61</v>
      </c>
      <c r="U664" s="368" t="s">
        <v>240</v>
      </c>
      <c r="V664" s="377" t="s">
        <v>302</v>
      </c>
    </row>
    <row r="665" spans="1:22" outlineLevel="1">
      <c r="A665" s="377" t="s">
        <v>222</v>
      </c>
      <c r="B665" s="368" t="s">
        <v>904</v>
      </c>
      <c r="C665" s="378">
        <v>43598</v>
      </c>
      <c r="D665" s="377" t="s">
        <v>1303</v>
      </c>
      <c r="E665" s="369" t="s">
        <v>1304</v>
      </c>
      <c r="F665" s="370">
        <v>75986</v>
      </c>
      <c r="G665" s="371">
        <v>20.95</v>
      </c>
      <c r="H665" s="368">
        <v>27.3</v>
      </c>
      <c r="I665" s="368" t="s">
        <v>10</v>
      </c>
      <c r="J665" s="379">
        <f t="shared" ref="J665:J728" si="30">H665</f>
        <v>27.3</v>
      </c>
      <c r="K665" s="380" t="s">
        <v>303</v>
      </c>
      <c r="L665" s="381" t="s">
        <v>299</v>
      </c>
      <c r="M665" s="381" t="s">
        <v>259</v>
      </c>
      <c r="N665" s="381"/>
      <c r="O665" s="381"/>
      <c r="P665" s="381" t="s">
        <v>61</v>
      </c>
      <c r="Q665" s="381" t="s">
        <v>240</v>
      </c>
      <c r="R665" s="380" t="s">
        <v>302</v>
      </c>
      <c r="S665" s="368"/>
      <c r="T665" s="368" t="s">
        <v>61</v>
      </c>
      <c r="U665" s="368" t="s">
        <v>240</v>
      </c>
      <c r="V665" s="377" t="s">
        <v>302</v>
      </c>
    </row>
    <row r="666" spans="1:22" outlineLevel="1">
      <c r="A666" s="377" t="s">
        <v>222</v>
      </c>
      <c r="B666" s="368" t="s">
        <v>904</v>
      </c>
      <c r="C666" s="378">
        <v>43616</v>
      </c>
      <c r="D666" s="377" t="s">
        <v>1305</v>
      </c>
      <c r="E666" s="369" t="s">
        <v>600</v>
      </c>
      <c r="F666" s="370">
        <v>75988</v>
      </c>
      <c r="G666" s="371">
        <v>4.45</v>
      </c>
      <c r="H666" s="368">
        <v>5.8</v>
      </c>
      <c r="I666" s="368" t="s">
        <v>10</v>
      </c>
      <c r="J666" s="379">
        <f t="shared" si="30"/>
        <v>5.8</v>
      </c>
      <c r="K666" s="380" t="s">
        <v>303</v>
      </c>
      <c r="L666" s="381" t="s">
        <v>307</v>
      </c>
      <c r="M666" s="381" t="s">
        <v>259</v>
      </c>
      <c r="N666" s="381"/>
      <c r="O666" s="381"/>
      <c r="P666" s="381" t="s">
        <v>61</v>
      </c>
      <c r="Q666" s="381" t="s">
        <v>240</v>
      </c>
      <c r="R666" s="380" t="s">
        <v>302</v>
      </c>
      <c r="S666" s="368"/>
      <c r="T666" s="368" t="s">
        <v>61</v>
      </c>
      <c r="U666" s="368" t="s">
        <v>240</v>
      </c>
      <c r="V666" s="377" t="s">
        <v>302</v>
      </c>
    </row>
    <row r="667" spans="1:22" outlineLevel="1">
      <c r="A667" s="377" t="s">
        <v>222</v>
      </c>
      <c r="B667" s="368" t="s">
        <v>904</v>
      </c>
      <c r="C667" s="378">
        <v>43616</v>
      </c>
      <c r="D667" s="377" t="s">
        <v>1305</v>
      </c>
      <c r="E667" s="369" t="s">
        <v>601</v>
      </c>
      <c r="F667" s="370">
        <v>75988</v>
      </c>
      <c r="G667" s="371">
        <v>4.45</v>
      </c>
      <c r="H667" s="368">
        <v>5.8</v>
      </c>
      <c r="I667" s="368" t="s">
        <v>10</v>
      </c>
      <c r="J667" s="379">
        <f t="shared" si="30"/>
        <v>5.8</v>
      </c>
      <c r="K667" s="380" t="s">
        <v>303</v>
      </c>
      <c r="L667" s="381" t="s">
        <v>307</v>
      </c>
      <c r="M667" s="381" t="s">
        <v>259</v>
      </c>
      <c r="N667" s="381"/>
      <c r="O667" s="381"/>
      <c r="P667" s="381" t="s">
        <v>61</v>
      </c>
      <c r="Q667" s="381" t="s">
        <v>240</v>
      </c>
      <c r="R667" s="380" t="s">
        <v>302</v>
      </c>
      <c r="S667" s="368"/>
      <c r="T667" s="368" t="s">
        <v>61</v>
      </c>
      <c r="U667" s="368" t="s">
        <v>240</v>
      </c>
      <c r="V667" s="377" t="s">
        <v>302</v>
      </c>
    </row>
    <row r="668" spans="1:22" outlineLevel="1">
      <c r="A668" s="377" t="s">
        <v>222</v>
      </c>
      <c r="B668" s="368" t="s">
        <v>904</v>
      </c>
      <c r="C668" s="378">
        <v>43616</v>
      </c>
      <c r="D668" s="377" t="s">
        <v>1305</v>
      </c>
      <c r="E668" s="369" t="s">
        <v>602</v>
      </c>
      <c r="F668" s="370">
        <v>75988</v>
      </c>
      <c r="G668" s="371">
        <v>4.45</v>
      </c>
      <c r="H668" s="368">
        <v>5.8</v>
      </c>
      <c r="I668" s="368" t="s">
        <v>10</v>
      </c>
      <c r="J668" s="379">
        <f t="shared" si="30"/>
        <v>5.8</v>
      </c>
      <c r="K668" s="380" t="s">
        <v>303</v>
      </c>
      <c r="L668" s="381" t="s">
        <v>307</v>
      </c>
      <c r="M668" s="381" t="s">
        <v>259</v>
      </c>
      <c r="N668" s="381"/>
      <c r="O668" s="381"/>
      <c r="P668" s="381" t="s">
        <v>61</v>
      </c>
      <c r="Q668" s="381" t="s">
        <v>240</v>
      </c>
      <c r="R668" s="380" t="s">
        <v>302</v>
      </c>
      <c r="S668" s="368"/>
      <c r="T668" s="368" t="s">
        <v>61</v>
      </c>
      <c r="U668" s="368" t="s">
        <v>240</v>
      </c>
      <c r="V668" s="377" t="s">
        <v>302</v>
      </c>
    </row>
    <row r="669" spans="1:22" outlineLevel="1">
      <c r="A669" s="377" t="s">
        <v>222</v>
      </c>
      <c r="B669" s="368" t="s">
        <v>904</v>
      </c>
      <c r="C669" s="378">
        <v>43616</v>
      </c>
      <c r="D669" s="377" t="s">
        <v>1305</v>
      </c>
      <c r="E669" s="369" t="s">
        <v>603</v>
      </c>
      <c r="F669" s="370">
        <v>75988</v>
      </c>
      <c r="G669" s="371">
        <v>4.45</v>
      </c>
      <c r="H669" s="368">
        <v>5.8</v>
      </c>
      <c r="I669" s="368" t="s">
        <v>10</v>
      </c>
      <c r="J669" s="379">
        <f t="shared" si="30"/>
        <v>5.8</v>
      </c>
      <c r="K669" s="380" t="s">
        <v>303</v>
      </c>
      <c r="L669" s="381" t="s">
        <v>307</v>
      </c>
      <c r="M669" s="381" t="s">
        <v>259</v>
      </c>
      <c r="N669" s="381"/>
      <c r="O669" s="381"/>
      <c r="P669" s="381" t="s">
        <v>61</v>
      </c>
      <c r="Q669" s="381" t="s">
        <v>240</v>
      </c>
      <c r="R669" s="380" t="s">
        <v>302</v>
      </c>
      <c r="S669" s="368"/>
      <c r="T669" s="368" t="s">
        <v>61</v>
      </c>
      <c r="U669" s="368" t="s">
        <v>240</v>
      </c>
      <c r="V669" s="377" t="s">
        <v>302</v>
      </c>
    </row>
    <row r="670" spans="1:22" outlineLevel="1">
      <c r="A670" s="377" t="s">
        <v>222</v>
      </c>
      <c r="B670" s="368" t="s">
        <v>904</v>
      </c>
      <c r="C670" s="378">
        <v>43616</v>
      </c>
      <c r="D670" s="377" t="s">
        <v>1305</v>
      </c>
      <c r="E670" s="369" t="s">
        <v>605</v>
      </c>
      <c r="F670" s="370">
        <v>75988</v>
      </c>
      <c r="G670" s="371">
        <v>4.45</v>
      </c>
      <c r="H670" s="368">
        <v>5.8</v>
      </c>
      <c r="I670" s="368" t="s">
        <v>10</v>
      </c>
      <c r="J670" s="379">
        <f t="shared" si="30"/>
        <v>5.8</v>
      </c>
      <c r="K670" s="380" t="s">
        <v>303</v>
      </c>
      <c r="L670" s="381" t="s">
        <v>307</v>
      </c>
      <c r="M670" s="381" t="s">
        <v>259</v>
      </c>
      <c r="N670" s="381"/>
      <c r="O670" s="381"/>
      <c r="P670" s="381" t="s">
        <v>61</v>
      </c>
      <c r="Q670" s="381" t="s">
        <v>240</v>
      </c>
      <c r="R670" s="380" t="s">
        <v>302</v>
      </c>
      <c r="S670" s="368"/>
      <c r="T670" s="368" t="s">
        <v>61</v>
      </c>
      <c r="U670" s="368" t="s">
        <v>240</v>
      </c>
      <c r="V670" s="377" t="s">
        <v>302</v>
      </c>
    </row>
    <row r="671" spans="1:22" outlineLevel="1">
      <c r="A671" s="377" t="s">
        <v>222</v>
      </c>
      <c r="B671" s="368" t="s">
        <v>904</v>
      </c>
      <c r="C671" s="378">
        <v>43616</v>
      </c>
      <c r="D671" s="377" t="s">
        <v>1305</v>
      </c>
      <c r="E671" s="369" t="s">
        <v>1306</v>
      </c>
      <c r="F671" s="370">
        <v>75988</v>
      </c>
      <c r="G671" s="371">
        <v>4.45</v>
      </c>
      <c r="H671" s="368">
        <v>5.8</v>
      </c>
      <c r="I671" s="368" t="s">
        <v>10</v>
      </c>
      <c r="J671" s="379">
        <f t="shared" si="30"/>
        <v>5.8</v>
      </c>
      <c r="K671" s="380" t="s">
        <v>303</v>
      </c>
      <c r="L671" s="381" t="s">
        <v>307</v>
      </c>
      <c r="M671" s="381" t="s">
        <v>259</v>
      </c>
      <c r="N671" s="381"/>
      <c r="O671" s="381"/>
      <c r="P671" s="381" t="s">
        <v>61</v>
      </c>
      <c r="Q671" s="381" t="s">
        <v>240</v>
      </c>
      <c r="R671" s="380" t="s">
        <v>302</v>
      </c>
      <c r="S671" s="368"/>
      <c r="T671" s="368" t="s">
        <v>61</v>
      </c>
      <c r="U671" s="368" t="s">
        <v>240</v>
      </c>
      <c r="V671" s="377" t="s">
        <v>302</v>
      </c>
    </row>
    <row r="672" spans="1:22" outlineLevel="1">
      <c r="A672" s="377" t="s">
        <v>222</v>
      </c>
      <c r="B672" s="368" t="s">
        <v>904</v>
      </c>
      <c r="C672" s="378">
        <v>43616</v>
      </c>
      <c r="D672" s="377" t="s">
        <v>1305</v>
      </c>
      <c r="E672" s="369" t="s">
        <v>1307</v>
      </c>
      <c r="F672" s="370">
        <v>75988</v>
      </c>
      <c r="G672" s="371">
        <v>5.93</v>
      </c>
      <c r="H672" s="368">
        <v>7.73</v>
      </c>
      <c r="I672" s="368" t="s">
        <v>10</v>
      </c>
      <c r="J672" s="379">
        <f t="shared" si="30"/>
        <v>7.73</v>
      </c>
      <c r="K672" s="380" t="s">
        <v>303</v>
      </c>
      <c r="L672" s="381" t="s">
        <v>307</v>
      </c>
      <c r="M672" s="381" t="s">
        <v>259</v>
      </c>
      <c r="N672" s="381"/>
      <c r="O672" s="381"/>
      <c r="P672" s="381" t="s">
        <v>61</v>
      </c>
      <c r="Q672" s="381" t="s">
        <v>240</v>
      </c>
      <c r="R672" s="380" t="s">
        <v>302</v>
      </c>
      <c r="S672" s="368"/>
      <c r="T672" s="368" t="s">
        <v>61</v>
      </c>
      <c r="U672" s="368" t="s">
        <v>240</v>
      </c>
      <c r="V672" s="377" t="s">
        <v>302</v>
      </c>
    </row>
    <row r="673" spans="1:22" outlineLevel="1">
      <c r="A673" s="377" t="s">
        <v>222</v>
      </c>
      <c r="B673" s="368" t="s">
        <v>904</v>
      </c>
      <c r="C673" s="378">
        <v>43616</v>
      </c>
      <c r="D673" s="377" t="s">
        <v>1305</v>
      </c>
      <c r="E673" s="369" t="s">
        <v>1308</v>
      </c>
      <c r="F673" s="370">
        <v>75988</v>
      </c>
      <c r="G673" s="371">
        <v>12.17</v>
      </c>
      <c r="H673" s="368">
        <v>15.86</v>
      </c>
      <c r="I673" s="368" t="s">
        <v>10</v>
      </c>
      <c r="J673" s="379">
        <f t="shared" si="30"/>
        <v>15.86</v>
      </c>
      <c r="K673" s="380" t="s">
        <v>303</v>
      </c>
      <c r="L673" s="381" t="s">
        <v>307</v>
      </c>
      <c r="M673" s="381" t="s">
        <v>259</v>
      </c>
      <c r="N673" s="381"/>
      <c r="O673" s="381"/>
      <c r="P673" s="381" t="s">
        <v>61</v>
      </c>
      <c r="Q673" s="381" t="s">
        <v>240</v>
      </c>
      <c r="R673" s="380" t="s">
        <v>302</v>
      </c>
      <c r="S673" s="368"/>
      <c r="T673" s="368" t="s">
        <v>61</v>
      </c>
      <c r="U673" s="368" t="s">
        <v>240</v>
      </c>
      <c r="V673" s="377" t="s">
        <v>302</v>
      </c>
    </row>
    <row r="674" spans="1:22" outlineLevel="1">
      <c r="A674" s="377" t="s">
        <v>222</v>
      </c>
      <c r="B674" s="368" t="s">
        <v>904</v>
      </c>
      <c r="C674" s="378">
        <v>43616</v>
      </c>
      <c r="D674" s="377" t="s">
        <v>1305</v>
      </c>
      <c r="E674" s="369" t="s">
        <v>622</v>
      </c>
      <c r="F674" s="370">
        <v>75988</v>
      </c>
      <c r="G674" s="371">
        <v>32.049999999999997</v>
      </c>
      <c r="H674" s="368">
        <v>41.76</v>
      </c>
      <c r="I674" s="368" t="s">
        <v>10</v>
      </c>
      <c r="J674" s="379">
        <f t="shared" si="30"/>
        <v>41.76</v>
      </c>
      <c r="K674" s="380" t="s">
        <v>303</v>
      </c>
      <c r="L674" s="381" t="s">
        <v>307</v>
      </c>
      <c r="M674" s="381" t="s">
        <v>259</v>
      </c>
      <c r="N674" s="381"/>
      <c r="O674" s="381"/>
      <c r="P674" s="381" t="s">
        <v>61</v>
      </c>
      <c r="Q674" s="381" t="s">
        <v>240</v>
      </c>
      <c r="R674" s="380" t="s">
        <v>302</v>
      </c>
      <c r="S674" s="368"/>
      <c r="T674" s="368" t="s">
        <v>61</v>
      </c>
      <c r="U674" s="368" t="s">
        <v>240</v>
      </c>
      <c r="V674" s="377" t="s">
        <v>302</v>
      </c>
    </row>
    <row r="675" spans="1:22" outlineLevel="1">
      <c r="A675" s="377" t="s">
        <v>222</v>
      </c>
      <c r="B675" s="368" t="s">
        <v>904</v>
      </c>
      <c r="C675" s="378">
        <v>43616</v>
      </c>
      <c r="D675" s="377" t="s">
        <v>1305</v>
      </c>
      <c r="E675" s="369" t="s">
        <v>622</v>
      </c>
      <c r="F675" s="370">
        <v>75988</v>
      </c>
      <c r="G675" s="371">
        <v>3.56</v>
      </c>
      <c r="H675" s="368">
        <v>4.6399999999999997</v>
      </c>
      <c r="I675" s="368" t="s">
        <v>10</v>
      </c>
      <c r="J675" s="379">
        <f t="shared" si="30"/>
        <v>4.6399999999999997</v>
      </c>
      <c r="K675" s="380" t="s">
        <v>303</v>
      </c>
      <c r="L675" s="381" t="s">
        <v>307</v>
      </c>
      <c r="M675" s="381" t="s">
        <v>259</v>
      </c>
      <c r="N675" s="381"/>
      <c r="O675" s="381"/>
      <c r="P675" s="381" t="s">
        <v>61</v>
      </c>
      <c r="Q675" s="381" t="s">
        <v>240</v>
      </c>
      <c r="R675" s="380" t="s">
        <v>302</v>
      </c>
      <c r="S675" s="368"/>
      <c r="T675" s="368" t="s">
        <v>61</v>
      </c>
      <c r="U675" s="368" t="s">
        <v>240</v>
      </c>
      <c r="V675" s="377" t="s">
        <v>302</v>
      </c>
    </row>
    <row r="676" spans="1:22" outlineLevel="1">
      <c r="A676" s="377" t="s">
        <v>222</v>
      </c>
      <c r="B676" s="368" t="s">
        <v>904</v>
      </c>
      <c r="C676" s="378">
        <v>43616</v>
      </c>
      <c r="D676" s="377" t="s">
        <v>1305</v>
      </c>
      <c r="E676" s="369" t="s">
        <v>622</v>
      </c>
      <c r="F676" s="370">
        <v>75988</v>
      </c>
      <c r="G676" s="371">
        <v>4.45</v>
      </c>
      <c r="H676" s="368">
        <v>5.8</v>
      </c>
      <c r="I676" s="368" t="s">
        <v>10</v>
      </c>
      <c r="J676" s="379">
        <f t="shared" si="30"/>
        <v>5.8</v>
      </c>
      <c r="K676" s="380" t="s">
        <v>303</v>
      </c>
      <c r="L676" s="381" t="s">
        <v>307</v>
      </c>
      <c r="M676" s="381" t="s">
        <v>259</v>
      </c>
      <c r="N676" s="381"/>
      <c r="O676" s="381"/>
      <c r="P676" s="381" t="s">
        <v>61</v>
      </c>
      <c r="Q676" s="381" t="s">
        <v>240</v>
      </c>
      <c r="R676" s="380" t="s">
        <v>302</v>
      </c>
      <c r="S676" s="368"/>
      <c r="T676" s="368" t="s">
        <v>61</v>
      </c>
      <c r="U676" s="368" t="s">
        <v>240</v>
      </c>
      <c r="V676" s="377" t="s">
        <v>302</v>
      </c>
    </row>
    <row r="677" spans="1:22" outlineLevel="1">
      <c r="A677" s="377" t="s">
        <v>222</v>
      </c>
      <c r="B677" s="368" t="s">
        <v>904</v>
      </c>
      <c r="C677" s="378">
        <v>43616</v>
      </c>
      <c r="D677" s="377" t="s">
        <v>1305</v>
      </c>
      <c r="E677" s="369" t="s">
        <v>1309</v>
      </c>
      <c r="F677" s="370">
        <v>75988</v>
      </c>
      <c r="G677" s="371">
        <v>13.59</v>
      </c>
      <c r="H677" s="368">
        <v>17.71</v>
      </c>
      <c r="I677" s="368" t="s">
        <v>10</v>
      </c>
      <c r="J677" s="379">
        <f t="shared" si="30"/>
        <v>17.71</v>
      </c>
      <c r="K677" s="380" t="s">
        <v>303</v>
      </c>
      <c r="L677" s="381" t="s">
        <v>307</v>
      </c>
      <c r="M677" s="381" t="s">
        <v>259</v>
      </c>
      <c r="N677" s="381"/>
      <c r="O677" s="381"/>
      <c r="P677" s="381" t="s">
        <v>61</v>
      </c>
      <c r="Q677" s="381" t="s">
        <v>240</v>
      </c>
      <c r="R677" s="380" t="s">
        <v>302</v>
      </c>
      <c r="S677" s="368"/>
      <c r="T677" s="368" t="s">
        <v>61</v>
      </c>
      <c r="U677" s="368" t="s">
        <v>240</v>
      </c>
      <c r="V677" s="377" t="s">
        <v>302</v>
      </c>
    </row>
    <row r="678" spans="1:22" outlineLevel="1">
      <c r="A678" s="377" t="s">
        <v>222</v>
      </c>
      <c r="B678" s="368" t="s">
        <v>904</v>
      </c>
      <c r="C678" s="378">
        <v>43616</v>
      </c>
      <c r="D678" s="377" t="s">
        <v>1305</v>
      </c>
      <c r="E678" s="369" t="s">
        <v>622</v>
      </c>
      <c r="F678" s="370">
        <v>75988</v>
      </c>
      <c r="G678" s="371">
        <v>2.02</v>
      </c>
      <c r="H678" s="368">
        <v>2.63</v>
      </c>
      <c r="I678" s="368" t="s">
        <v>10</v>
      </c>
      <c r="J678" s="379">
        <f t="shared" si="30"/>
        <v>2.63</v>
      </c>
      <c r="K678" s="380" t="s">
        <v>303</v>
      </c>
      <c r="L678" s="381" t="s">
        <v>307</v>
      </c>
      <c r="M678" s="381" t="s">
        <v>259</v>
      </c>
      <c r="N678" s="381"/>
      <c r="O678" s="381"/>
      <c r="P678" s="381" t="s">
        <v>61</v>
      </c>
      <c r="Q678" s="381" t="s">
        <v>240</v>
      </c>
      <c r="R678" s="380" t="s">
        <v>302</v>
      </c>
      <c r="S678" s="368"/>
      <c r="T678" s="368" t="s">
        <v>61</v>
      </c>
      <c r="U678" s="368" t="s">
        <v>240</v>
      </c>
      <c r="V678" s="377" t="s">
        <v>302</v>
      </c>
    </row>
    <row r="679" spans="1:22" outlineLevel="1">
      <c r="A679" s="377" t="s">
        <v>222</v>
      </c>
      <c r="B679" s="368" t="s">
        <v>904</v>
      </c>
      <c r="C679" s="378">
        <v>43616</v>
      </c>
      <c r="D679" s="377" t="s">
        <v>1305</v>
      </c>
      <c r="E679" s="369" t="s">
        <v>1309</v>
      </c>
      <c r="F679" s="370">
        <v>75988</v>
      </c>
      <c r="G679" s="371">
        <v>12.17</v>
      </c>
      <c r="H679" s="368">
        <v>15.86</v>
      </c>
      <c r="I679" s="368" t="s">
        <v>10</v>
      </c>
      <c r="J679" s="379">
        <f t="shared" si="30"/>
        <v>15.86</v>
      </c>
      <c r="K679" s="380" t="s">
        <v>303</v>
      </c>
      <c r="L679" s="381" t="s">
        <v>307</v>
      </c>
      <c r="M679" s="381" t="s">
        <v>259</v>
      </c>
      <c r="N679" s="381"/>
      <c r="O679" s="381"/>
      <c r="P679" s="381" t="s">
        <v>61</v>
      </c>
      <c r="Q679" s="381" t="s">
        <v>240</v>
      </c>
      <c r="R679" s="380" t="s">
        <v>302</v>
      </c>
      <c r="S679" s="368"/>
      <c r="T679" s="368" t="s">
        <v>61</v>
      </c>
      <c r="U679" s="368" t="s">
        <v>240</v>
      </c>
      <c r="V679" s="377" t="s">
        <v>302</v>
      </c>
    </row>
    <row r="680" spans="1:22" outlineLevel="1">
      <c r="A680" s="377" t="s">
        <v>222</v>
      </c>
      <c r="B680" s="368" t="s">
        <v>904</v>
      </c>
      <c r="C680" s="378">
        <v>43616</v>
      </c>
      <c r="D680" s="377" t="s">
        <v>1305</v>
      </c>
      <c r="E680" s="369" t="s">
        <v>622</v>
      </c>
      <c r="F680" s="370">
        <v>75988</v>
      </c>
      <c r="G680" s="371">
        <v>3.12</v>
      </c>
      <c r="H680" s="368">
        <v>4.0599999999999996</v>
      </c>
      <c r="I680" s="368" t="s">
        <v>10</v>
      </c>
      <c r="J680" s="379">
        <f t="shared" si="30"/>
        <v>4.0599999999999996</v>
      </c>
      <c r="K680" s="380" t="s">
        <v>303</v>
      </c>
      <c r="L680" s="381" t="s">
        <v>307</v>
      </c>
      <c r="M680" s="381" t="s">
        <v>259</v>
      </c>
      <c r="N680" s="381"/>
      <c r="O680" s="381"/>
      <c r="P680" s="381" t="s">
        <v>61</v>
      </c>
      <c r="Q680" s="381" t="s">
        <v>240</v>
      </c>
      <c r="R680" s="380" t="s">
        <v>302</v>
      </c>
      <c r="S680" s="368"/>
      <c r="T680" s="368" t="s">
        <v>61</v>
      </c>
      <c r="U680" s="368" t="s">
        <v>240</v>
      </c>
      <c r="V680" s="377" t="s">
        <v>302</v>
      </c>
    </row>
    <row r="681" spans="1:22" outlineLevel="1">
      <c r="A681" s="377" t="s">
        <v>222</v>
      </c>
      <c r="B681" s="368" t="s">
        <v>904</v>
      </c>
      <c r="C681" s="378">
        <v>43616</v>
      </c>
      <c r="D681" s="377" t="s">
        <v>1305</v>
      </c>
      <c r="E681" s="369" t="s">
        <v>622</v>
      </c>
      <c r="F681" s="370">
        <v>75988</v>
      </c>
      <c r="G681" s="371">
        <v>1.07</v>
      </c>
      <c r="H681" s="368">
        <v>1.4</v>
      </c>
      <c r="I681" s="368" t="s">
        <v>10</v>
      </c>
      <c r="J681" s="379">
        <f t="shared" si="30"/>
        <v>1.4</v>
      </c>
      <c r="K681" s="380" t="s">
        <v>303</v>
      </c>
      <c r="L681" s="381" t="s">
        <v>307</v>
      </c>
      <c r="M681" s="381" t="s">
        <v>259</v>
      </c>
      <c r="N681" s="381"/>
      <c r="O681" s="381"/>
      <c r="P681" s="381" t="s">
        <v>61</v>
      </c>
      <c r="Q681" s="381" t="s">
        <v>240</v>
      </c>
      <c r="R681" s="380" t="s">
        <v>302</v>
      </c>
      <c r="S681" s="368"/>
      <c r="T681" s="368" t="s">
        <v>61</v>
      </c>
      <c r="U681" s="368" t="s">
        <v>240</v>
      </c>
      <c r="V681" s="377" t="s">
        <v>302</v>
      </c>
    </row>
    <row r="682" spans="1:22" outlineLevel="1">
      <c r="A682" s="377" t="s">
        <v>222</v>
      </c>
      <c r="B682" s="368" t="s">
        <v>904</v>
      </c>
      <c r="C682" s="378">
        <v>43616</v>
      </c>
      <c r="D682" s="377" t="s">
        <v>1305</v>
      </c>
      <c r="E682" s="369" t="s">
        <v>622</v>
      </c>
      <c r="F682" s="370">
        <v>75988</v>
      </c>
      <c r="G682" s="371">
        <v>4.45</v>
      </c>
      <c r="H682" s="368">
        <v>5.8</v>
      </c>
      <c r="I682" s="368" t="s">
        <v>10</v>
      </c>
      <c r="J682" s="379">
        <f t="shared" si="30"/>
        <v>5.8</v>
      </c>
      <c r="K682" s="380" t="s">
        <v>303</v>
      </c>
      <c r="L682" s="381" t="s">
        <v>307</v>
      </c>
      <c r="M682" s="381" t="s">
        <v>259</v>
      </c>
      <c r="N682" s="381"/>
      <c r="O682" s="381"/>
      <c r="P682" s="381" t="s">
        <v>61</v>
      </c>
      <c r="Q682" s="381" t="s">
        <v>240</v>
      </c>
      <c r="R682" s="380" t="s">
        <v>302</v>
      </c>
      <c r="S682" s="368"/>
      <c r="T682" s="368" t="s">
        <v>61</v>
      </c>
      <c r="U682" s="368" t="s">
        <v>240</v>
      </c>
      <c r="V682" s="377" t="s">
        <v>302</v>
      </c>
    </row>
    <row r="683" spans="1:22" outlineLevel="1">
      <c r="A683" s="377" t="s">
        <v>222</v>
      </c>
      <c r="B683" s="368" t="s">
        <v>904</v>
      </c>
      <c r="C683" s="378">
        <v>43616</v>
      </c>
      <c r="D683" s="377" t="s">
        <v>1305</v>
      </c>
      <c r="E683" s="369" t="s">
        <v>622</v>
      </c>
      <c r="F683" s="370">
        <v>75988</v>
      </c>
      <c r="G683" s="371">
        <v>9.8699999999999992</v>
      </c>
      <c r="H683" s="368">
        <v>12.86</v>
      </c>
      <c r="I683" s="368" t="s">
        <v>10</v>
      </c>
      <c r="J683" s="379">
        <f t="shared" si="30"/>
        <v>12.86</v>
      </c>
      <c r="K683" s="380" t="s">
        <v>303</v>
      </c>
      <c r="L683" s="381" t="s">
        <v>307</v>
      </c>
      <c r="M683" s="381" t="s">
        <v>259</v>
      </c>
      <c r="N683" s="381"/>
      <c r="O683" s="381"/>
      <c r="P683" s="381" t="s">
        <v>61</v>
      </c>
      <c r="Q683" s="381" t="s">
        <v>240</v>
      </c>
      <c r="R683" s="380" t="s">
        <v>302</v>
      </c>
      <c r="S683" s="368"/>
      <c r="T683" s="368" t="s">
        <v>61</v>
      </c>
      <c r="U683" s="368" t="s">
        <v>240</v>
      </c>
      <c r="V683" s="377" t="s">
        <v>302</v>
      </c>
    </row>
    <row r="684" spans="1:22" outlineLevel="1">
      <c r="A684" s="377" t="s">
        <v>222</v>
      </c>
      <c r="B684" s="368" t="s">
        <v>904</v>
      </c>
      <c r="C684" s="378">
        <v>43616</v>
      </c>
      <c r="D684" s="377" t="s">
        <v>1305</v>
      </c>
      <c r="E684" s="369" t="s">
        <v>1309</v>
      </c>
      <c r="F684" s="370">
        <v>75988</v>
      </c>
      <c r="G684" s="371">
        <v>1.97</v>
      </c>
      <c r="H684" s="368">
        <v>2.57</v>
      </c>
      <c r="I684" s="368" t="s">
        <v>10</v>
      </c>
      <c r="J684" s="379">
        <f t="shared" si="30"/>
        <v>2.57</v>
      </c>
      <c r="K684" s="380" t="s">
        <v>303</v>
      </c>
      <c r="L684" s="381" t="s">
        <v>307</v>
      </c>
      <c r="M684" s="381" t="s">
        <v>259</v>
      </c>
      <c r="N684" s="381"/>
      <c r="O684" s="381"/>
      <c r="P684" s="381" t="s">
        <v>61</v>
      </c>
      <c r="Q684" s="381" t="s">
        <v>240</v>
      </c>
      <c r="R684" s="380" t="s">
        <v>302</v>
      </c>
      <c r="S684" s="368"/>
      <c r="T684" s="368" t="s">
        <v>61</v>
      </c>
      <c r="U684" s="368" t="s">
        <v>240</v>
      </c>
      <c r="V684" s="377" t="s">
        <v>302</v>
      </c>
    </row>
    <row r="685" spans="1:22" outlineLevel="1">
      <c r="A685" s="377" t="s">
        <v>222</v>
      </c>
      <c r="B685" s="368" t="s">
        <v>904</v>
      </c>
      <c r="C685" s="378">
        <v>43616</v>
      </c>
      <c r="D685" s="377" t="s">
        <v>1305</v>
      </c>
      <c r="E685" s="369" t="s">
        <v>622</v>
      </c>
      <c r="F685" s="370">
        <v>75988</v>
      </c>
      <c r="G685" s="371">
        <v>19.63</v>
      </c>
      <c r="H685" s="368">
        <v>25.58</v>
      </c>
      <c r="I685" s="368" t="s">
        <v>10</v>
      </c>
      <c r="J685" s="379">
        <f t="shared" si="30"/>
        <v>25.58</v>
      </c>
      <c r="K685" s="380" t="s">
        <v>303</v>
      </c>
      <c r="L685" s="381" t="s">
        <v>307</v>
      </c>
      <c r="M685" s="381" t="s">
        <v>259</v>
      </c>
      <c r="N685" s="381"/>
      <c r="O685" s="381"/>
      <c r="P685" s="381" t="s">
        <v>61</v>
      </c>
      <c r="Q685" s="381" t="s">
        <v>240</v>
      </c>
      <c r="R685" s="380" t="s">
        <v>302</v>
      </c>
      <c r="S685" s="368"/>
      <c r="T685" s="368" t="s">
        <v>61</v>
      </c>
      <c r="U685" s="368" t="s">
        <v>240</v>
      </c>
      <c r="V685" s="377" t="s">
        <v>302</v>
      </c>
    </row>
    <row r="686" spans="1:22" outlineLevel="1">
      <c r="A686" s="377" t="s">
        <v>222</v>
      </c>
      <c r="B686" s="368" t="s">
        <v>904</v>
      </c>
      <c r="C686" s="378">
        <v>43616</v>
      </c>
      <c r="D686" s="377" t="s">
        <v>1305</v>
      </c>
      <c r="E686" s="369" t="s">
        <v>622</v>
      </c>
      <c r="F686" s="370">
        <v>75988</v>
      </c>
      <c r="G686" s="371">
        <v>7.3</v>
      </c>
      <c r="H686" s="368">
        <v>9.51</v>
      </c>
      <c r="I686" s="368" t="s">
        <v>10</v>
      </c>
      <c r="J686" s="379">
        <f t="shared" si="30"/>
        <v>9.51</v>
      </c>
      <c r="K686" s="380" t="s">
        <v>303</v>
      </c>
      <c r="L686" s="381" t="s">
        <v>307</v>
      </c>
      <c r="M686" s="381" t="s">
        <v>259</v>
      </c>
      <c r="N686" s="381"/>
      <c r="O686" s="381"/>
      <c r="P686" s="381" t="s">
        <v>61</v>
      </c>
      <c r="Q686" s="381" t="s">
        <v>240</v>
      </c>
      <c r="R686" s="380" t="s">
        <v>302</v>
      </c>
      <c r="S686" s="368"/>
      <c r="T686" s="368" t="s">
        <v>61</v>
      </c>
      <c r="U686" s="368" t="s">
        <v>240</v>
      </c>
      <c r="V686" s="377" t="s">
        <v>302</v>
      </c>
    </row>
    <row r="687" spans="1:22" outlineLevel="1">
      <c r="A687" s="377" t="s">
        <v>222</v>
      </c>
      <c r="B687" s="368" t="s">
        <v>904</v>
      </c>
      <c r="C687" s="378">
        <v>43616</v>
      </c>
      <c r="D687" s="377" t="s">
        <v>1305</v>
      </c>
      <c r="E687" s="369" t="s">
        <v>1310</v>
      </c>
      <c r="F687" s="370">
        <v>75988</v>
      </c>
      <c r="G687" s="371">
        <v>1.48</v>
      </c>
      <c r="H687" s="368">
        <v>1.93</v>
      </c>
      <c r="I687" s="368" t="s">
        <v>10</v>
      </c>
      <c r="J687" s="379">
        <f t="shared" si="30"/>
        <v>1.93</v>
      </c>
      <c r="K687" s="380" t="s">
        <v>303</v>
      </c>
      <c r="L687" s="381" t="s">
        <v>307</v>
      </c>
      <c r="M687" s="381" t="s">
        <v>259</v>
      </c>
      <c r="N687" s="381"/>
      <c r="O687" s="381"/>
      <c r="P687" s="381" t="s">
        <v>61</v>
      </c>
      <c r="Q687" s="381" t="s">
        <v>240</v>
      </c>
      <c r="R687" s="380" t="s">
        <v>302</v>
      </c>
      <c r="S687" s="368"/>
      <c r="T687" s="368" t="s">
        <v>61</v>
      </c>
      <c r="U687" s="368" t="s">
        <v>240</v>
      </c>
      <c r="V687" s="377" t="s">
        <v>302</v>
      </c>
    </row>
    <row r="688" spans="1:22" outlineLevel="1">
      <c r="A688" s="377" t="s">
        <v>222</v>
      </c>
      <c r="B688" s="368" t="s">
        <v>904</v>
      </c>
      <c r="C688" s="378">
        <v>43616</v>
      </c>
      <c r="D688" s="377" t="s">
        <v>1305</v>
      </c>
      <c r="E688" s="369" t="s">
        <v>1311</v>
      </c>
      <c r="F688" s="370">
        <v>75988</v>
      </c>
      <c r="G688" s="371">
        <v>2.56</v>
      </c>
      <c r="H688" s="368">
        <v>3.33</v>
      </c>
      <c r="I688" s="368" t="s">
        <v>10</v>
      </c>
      <c r="J688" s="379">
        <f t="shared" si="30"/>
        <v>3.33</v>
      </c>
      <c r="K688" s="380" t="s">
        <v>303</v>
      </c>
      <c r="L688" s="381" t="s">
        <v>307</v>
      </c>
      <c r="M688" s="381" t="s">
        <v>259</v>
      </c>
      <c r="N688" s="381"/>
      <c r="O688" s="381"/>
      <c r="P688" s="381" t="s">
        <v>61</v>
      </c>
      <c r="Q688" s="381" t="s">
        <v>240</v>
      </c>
      <c r="R688" s="380" t="s">
        <v>302</v>
      </c>
      <c r="S688" s="368"/>
      <c r="T688" s="368" t="s">
        <v>61</v>
      </c>
      <c r="U688" s="368" t="s">
        <v>240</v>
      </c>
      <c r="V688" s="377" t="s">
        <v>302</v>
      </c>
    </row>
    <row r="689" spans="1:22" outlineLevel="1">
      <c r="A689" s="377" t="s">
        <v>222</v>
      </c>
      <c r="B689" s="368" t="s">
        <v>904</v>
      </c>
      <c r="C689" s="378">
        <v>43616</v>
      </c>
      <c r="D689" s="377" t="s">
        <v>1305</v>
      </c>
      <c r="E689" s="369" t="s">
        <v>1312</v>
      </c>
      <c r="F689" s="370">
        <v>75988</v>
      </c>
      <c r="G689" s="371">
        <v>0.41</v>
      </c>
      <c r="H689" s="368">
        <v>0.53</v>
      </c>
      <c r="I689" s="368" t="s">
        <v>10</v>
      </c>
      <c r="J689" s="379">
        <f t="shared" si="30"/>
        <v>0.53</v>
      </c>
      <c r="K689" s="380" t="s">
        <v>303</v>
      </c>
      <c r="L689" s="381" t="s">
        <v>307</v>
      </c>
      <c r="M689" s="381" t="s">
        <v>259</v>
      </c>
      <c r="N689" s="381"/>
      <c r="O689" s="381"/>
      <c r="P689" s="381" t="s">
        <v>61</v>
      </c>
      <c r="Q689" s="381" t="s">
        <v>240</v>
      </c>
      <c r="R689" s="380" t="s">
        <v>302</v>
      </c>
      <c r="S689" s="368"/>
      <c r="T689" s="368" t="s">
        <v>61</v>
      </c>
      <c r="U689" s="368" t="s">
        <v>240</v>
      </c>
      <c r="V689" s="377" t="s">
        <v>302</v>
      </c>
    </row>
    <row r="690" spans="1:22" outlineLevel="1">
      <c r="A690" s="377" t="s">
        <v>222</v>
      </c>
      <c r="B690" s="368" t="s">
        <v>904</v>
      </c>
      <c r="C690" s="378">
        <v>43616</v>
      </c>
      <c r="D690" s="377" t="s">
        <v>1305</v>
      </c>
      <c r="E690" s="369" t="s">
        <v>1313</v>
      </c>
      <c r="F690" s="370">
        <v>75988</v>
      </c>
      <c r="G690" s="371">
        <v>4.78</v>
      </c>
      <c r="H690" s="368">
        <v>6.23</v>
      </c>
      <c r="I690" s="368" t="s">
        <v>10</v>
      </c>
      <c r="J690" s="379">
        <f t="shared" si="30"/>
        <v>6.23</v>
      </c>
      <c r="K690" s="380" t="s">
        <v>303</v>
      </c>
      <c r="L690" s="381" t="s">
        <v>307</v>
      </c>
      <c r="M690" s="381" t="s">
        <v>259</v>
      </c>
      <c r="N690" s="381"/>
      <c r="O690" s="381"/>
      <c r="P690" s="381" t="s">
        <v>61</v>
      </c>
      <c r="Q690" s="381" t="s">
        <v>240</v>
      </c>
      <c r="R690" s="380" t="s">
        <v>302</v>
      </c>
      <c r="S690" s="368"/>
      <c r="T690" s="368" t="s">
        <v>61</v>
      </c>
      <c r="U690" s="368" t="s">
        <v>240</v>
      </c>
      <c r="V690" s="377" t="s">
        <v>302</v>
      </c>
    </row>
    <row r="691" spans="1:22" outlineLevel="1">
      <c r="A691" s="377" t="s">
        <v>222</v>
      </c>
      <c r="B691" s="368" t="s">
        <v>904</v>
      </c>
      <c r="C691" s="378">
        <v>43616</v>
      </c>
      <c r="D691" s="377" t="s">
        <v>1305</v>
      </c>
      <c r="E691" s="369" t="s">
        <v>622</v>
      </c>
      <c r="F691" s="370">
        <v>75988</v>
      </c>
      <c r="G691" s="371">
        <v>5.04</v>
      </c>
      <c r="H691" s="368">
        <v>6.57</v>
      </c>
      <c r="I691" s="368" t="s">
        <v>10</v>
      </c>
      <c r="J691" s="379">
        <f t="shared" si="30"/>
        <v>6.57</v>
      </c>
      <c r="K691" s="380" t="s">
        <v>303</v>
      </c>
      <c r="L691" s="381" t="s">
        <v>307</v>
      </c>
      <c r="M691" s="381" t="s">
        <v>259</v>
      </c>
      <c r="N691" s="381"/>
      <c r="O691" s="381"/>
      <c r="P691" s="381" t="s">
        <v>61</v>
      </c>
      <c r="Q691" s="381" t="s">
        <v>240</v>
      </c>
      <c r="R691" s="380" t="s">
        <v>302</v>
      </c>
      <c r="S691" s="368"/>
      <c r="T691" s="368" t="s">
        <v>61</v>
      </c>
      <c r="U691" s="368" t="s">
        <v>240</v>
      </c>
      <c r="V691" s="377" t="s">
        <v>302</v>
      </c>
    </row>
    <row r="692" spans="1:22" outlineLevel="1">
      <c r="A692" s="377" t="s">
        <v>222</v>
      </c>
      <c r="B692" s="368" t="s">
        <v>904</v>
      </c>
      <c r="C692" s="378">
        <v>43616</v>
      </c>
      <c r="D692" s="377" t="s">
        <v>1305</v>
      </c>
      <c r="E692" s="369" t="s">
        <v>622</v>
      </c>
      <c r="F692" s="370">
        <v>75988</v>
      </c>
      <c r="G692" s="371">
        <v>1.61</v>
      </c>
      <c r="H692" s="368">
        <v>2.1</v>
      </c>
      <c r="I692" s="368" t="s">
        <v>10</v>
      </c>
      <c r="J692" s="379">
        <f t="shared" si="30"/>
        <v>2.1</v>
      </c>
      <c r="K692" s="380" t="s">
        <v>303</v>
      </c>
      <c r="L692" s="381" t="s">
        <v>307</v>
      </c>
      <c r="M692" s="381" t="s">
        <v>259</v>
      </c>
      <c r="N692" s="381"/>
      <c r="O692" s="381"/>
      <c r="P692" s="381" t="s">
        <v>61</v>
      </c>
      <c r="Q692" s="381" t="s">
        <v>240</v>
      </c>
      <c r="R692" s="380" t="s">
        <v>302</v>
      </c>
      <c r="S692" s="368"/>
      <c r="T692" s="368" t="s">
        <v>61</v>
      </c>
      <c r="U692" s="368" t="s">
        <v>240</v>
      </c>
      <c r="V692" s="377" t="s">
        <v>302</v>
      </c>
    </row>
    <row r="693" spans="1:22" outlineLevel="1">
      <c r="A693" s="377" t="s">
        <v>222</v>
      </c>
      <c r="B693" s="368" t="s">
        <v>904</v>
      </c>
      <c r="C693" s="378">
        <v>43616</v>
      </c>
      <c r="D693" s="377" t="s">
        <v>1305</v>
      </c>
      <c r="E693" s="369" t="s">
        <v>622</v>
      </c>
      <c r="F693" s="370">
        <v>75988</v>
      </c>
      <c r="G693" s="371">
        <v>4.51</v>
      </c>
      <c r="H693" s="368">
        <v>5.87</v>
      </c>
      <c r="I693" s="368" t="s">
        <v>10</v>
      </c>
      <c r="J693" s="379">
        <f t="shared" si="30"/>
        <v>5.87</v>
      </c>
      <c r="K693" s="380" t="s">
        <v>303</v>
      </c>
      <c r="L693" s="381" t="s">
        <v>307</v>
      </c>
      <c r="M693" s="381" t="s">
        <v>259</v>
      </c>
      <c r="N693" s="381"/>
      <c r="O693" s="381"/>
      <c r="P693" s="381" t="s">
        <v>61</v>
      </c>
      <c r="Q693" s="381" t="s">
        <v>240</v>
      </c>
      <c r="R693" s="380" t="s">
        <v>302</v>
      </c>
      <c r="S693" s="368"/>
      <c r="T693" s="368" t="s">
        <v>61</v>
      </c>
      <c r="U693" s="368" t="s">
        <v>240</v>
      </c>
      <c r="V693" s="377" t="s">
        <v>302</v>
      </c>
    </row>
    <row r="694" spans="1:22" outlineLevel="1">
      <c r="A694" s="377" t="s">
        <v>222</v>
      </c>
      <c r="B694" s="368" t="s">
        <v>904</v>
      </c>
      <c r="C694" s="378">
        <v>43616</v>
      </c>
      <c r="D694" s="377" t="s">
        <v>1305</v>
      </c>
      <c r="E694" s="369" t="s">
        <v>622</v>
      </c>
      <c r="F694" s="370">
        <v>75988</v>
      </c>
      <c r="G694" s="371">
        <v>1.48</v>
      </c>
      <c r="H694" s="368">
        <v>1.93</v>
      </c>
      <c r="I694" s="368" t="s">
        <v>10</v>
      </c>
      <c r="J694" s="379">
        <f t="shared" si="30"/>
        <v>1.93</v>
      </c>
      <c r="K694" s="380" t="s">
        <v>303</v>
      </c>
      <c r="L694" s="381" t="s">
        <v>307</v>
      </c>
      <c r="M694" s="381" t="s">
        <v>259</v>
      </c>
      <c r="N694" s="381"/>
      <c r="O694" s="381"/>
      <c r="P694" s="381" t="s">
        <v>61</v>
      </c>
      <c r="Q694" s="381" t="s">
        <v>240</v>
      </c>
      <c r="R694" s="380" t="s">
        <v>302</v>
      </c>
      <c r="S694" s="368"/>
      <c r="T694" s="368" t="s">
        <v>61</v>
      </c>
      <c r="U694" s="368" t="s">
        <v>240</v>
      </c>
      <c r="V694" s="377" t="s">
        <v>302</v>
      </c>
    </row>
    <row r="695" spans="1:22" outlineLevel="1">
      <c r="A695" s="377" t="s">
        <v>222</v>
      </c>
      <c r="B695" s="368" t="s">
        <v>904</v>
      </c>
      <c r="C695" s="378">
        <v>43616</v>
      </c>
      <c r="D695" s="377" t="s">
        <v>1305</v>
      </c>
      <c r="E695" s="369" t="s">
        <v>622</v>
      </c>
      <c r="F695" s="370">
        <v>75988</v>
      </c>
      <c r="G695" s="371">
        <v>1.36</v>
      </c>
      <c r="H695" s="368">
        <v>1.77</v>
      </c>
      <c r="I695" s="368" t="s">
        <v>10</v>
      </c>
      <c r="J695" s="379">
        <f t="shared" si="30"/>
        <v>1.77</v>
      </c>
      <c r="K695" s="380" t="s">
        <v>303</v>
      </c>
      <c r="L695" s="381" t="s">
        <v>307</v>
      </c>
      <c r="M695" s="381" t="s">
        <v>259</v>
      </c>
      <c r="N695" s="381"/>
      <c r="O695" s="381"/>
      <c r="P695" s="381" t="s">
        <v>61</v>
      </c>
      <c r="Q695" s="381" t="s">
        <v>240</v>
      </c>
      <c r="R695" s="380" t="s">
        <v>302</v>
      </c>
      <c r="S695" s="368"/>
      <c r="T695" s="368" t="s">
        <v>61</v>
      </c>
      <c r="U695" s="368" t="s">
        <v>240</v>
      </c>
      <c r="V695" s="377" t="s">
        <v>302</v>
      </c>
    </row>
    <row r="696" spans="1:22" outlineLevel="1">
      <c r="A696" s="377" t="s">
        <v>222</v>
      </c>
      <c r="B696" s="368" t="s">
        <v>904</v>
      </c>
      <c r="C696" s="378">
        <v>43616</v>
      </c>
      <c r="D696" s="377" t="s">
        <v>1305</v>
      </c>
      <c r="E696" s="369" t="s">
        <v>622</v>
      </c>
      <c r="F696" s="370">
        <v>75988</v>
      </c>
      <c r="G696" s="371">
        <v>2.59</v>
      </c>
      <c r="H696" s="368">
        <v>3.38</v>
      </c>
      <c r="I696" s="368" t="s">
        <v>10</v>
      </c>
      <c r="J696" s="379">
        <f t="shared" si="30"/>
        <v>3.38</v>
      </c>
      <c r="K696" s="380" t="s">
        <v>303</v>
      </c>
      <c r="L696" s="381" t="s">
        <v>307</v>
      </c>
      <c r="M696" s="381" t="s">
        <v>259</v>
      </c>
      <c r="N696" s="381"/>
      <c r="O696" s="381"/>
      <c r="P696" s="381" t="s">
        <v>61</v>
      </c>
      <c r="Q696" s="381" t="s">
        <v>240</v>
      </c>
      <c r="R696" s="380" t="s">
        <v>302</v>
      </c>
      <c r="S696" s="368"/>
      <c r="T696" s="368" t="s">
        <v>61</v>
      </c>
      <c r="U696" s="368" t="s">
        <v>240</v>
      </c>
      <c r="V696" s="377" t="s">
        <v>302</v>
      </c>
    </row>
    <row r="697" spans="1:22" outlineLevel="1">
      <c r="A697" s="377" t="s">
        <v>222</v>
      </c>
      <c r="B697" s="368" t="s">
        <v>904</v>
      </c>
      <c r="C697" s="378">
        <v>43616</v>
      </c>
      <c r="D697" s="377" t="s">
        <v>1305</v>
      </c>
      <c r="E697" s="369" t="s">
        <v>622</v>
      </c>
      <c r="F697" s="370">
        <v>75988</v>
      </c>
      <c r="G697" s="371">
        <v>23.49</v>
      </c>
      <c r="H697" s="368">
        <v>30.6</v>
      </c>
      <c r="I697" s="368" t="s">
        <v>10</v>
      </c>
      <c r="J697" s="379">
        <f t="shared" si="30"/>
        <v>30.6</v>
      </c>
      <c r="K697" s="380" t="s">
        <v>303</v>
      </c>
      <c r="L697" s="381" t="s">
        <v>307</v>
      </c>
      <c r="M697" s="381" t="s">
        <v>259</v>
      </c>
      <c r="N697" s="381"/>
      <c r="O697" s="381"/>
      <c r="P697" s="381" t="s">
        <v>61</v>
      </c>
      <c r="Q697" s="381" t="s">
        <v>240</v>
      </c>
      <c r="R697" s="380" t="s">
        <v>302</v>
      </c>
      <c r="S697" s="368"/>
      <c r="T697" s="368" t="s">
        <v>61</v>
      </c>
      <c r="U697" s="368" t="s">
        <v>240</v>
      </c>
      <c r="V697" s="377" t="s">
        <v>302</v>
      </c>
    </row>
    <row r="698" spans="1:22" outlineLevel="1">
      <c r="A698" s="377" t="s">
        <v>222</v>
      </c>
      <c r="B698" s="368" t="s">
        <v>904</v>
      </c>
      <c r="C698" s="378">
        <v>43616</v>
      </c>
      <c r="D698" s="377" t="s">
        <v>1305</v>
      </c>
      <c r="E698" s="369" t="s">
        <v>1314</v>
      </c>
      <c r="F698" s="370">
        <v>75988</v>
      </c>
      <c r="G698" s="371">
        <v>56.2</v>
      </c>
      <c r="H698" s="368">
        <v>73.22</v>
      </c>
      <c r="I698" s="368" t="s">
        <v>10</v>
      </c>
      <c r="J698" s="379">
        <f t="shared" si="30"/>
        <v>73.22</v>
      </c>
      <c r="K698" s="380" t="s">
        <v>303</v>
      </c>
      <c r="L698" s="381" t="s">
        <v>307</v>
      </c>
      <c r="M698" s="381" t="s">
        <v>259</v>
      </c>
      <c r="N698" s="381"/>
      <c r="O698" s="381"/>
      <c r="P698" s="381" t="s">
        <v>61</v>
      </c>
      <c r="Q698" s="381" t="s">
        <v>240</v>
      </c>
      <c r="R698" s="380" t="s">
        <v>302</v>
      </c>
      <c r="S698" s="368"/>
      <c r="T698" s="368" t="s">
        <v>61</v>
      </c>
      <c r="U698" s="368" t="s">
        <v>240</v>
      </c>
      <c r="V698" s="377" t="s">
        <v>302</v>
      </c>
    </row>
    <row r="699" spans="1:22" outlineLevel="1">
      <c r="A699" s="377" t="s">
        <v>222</v>
      </c>
      <c r="B699" s="368" t="s">
        <v>904</v>
      </c>
      <c r="C699" s="378">
        <v>43616</v>
      </c>
      <c r="D699" s="377" t="s">
        <v>1305</v>
      </c>
      <c r="E699" s="369" t="s">
        <v>1315</v>
      </c>
      <c r="F699" s="370">
        <v>75988</v>
      </c>
      <c r="G699" s="371">
        <v>8.99</v>
      </c>
      <c r="H699" s="368">
        <v>11.71</v>
      </c>
      <c r="I699" s="368" t="s">
        <v>10</v>
      </c>
      <c r="J699" s="379">
        <f t="shared" si="30"/>
        <v>11.71</v>
      </c>
      <c r="K699" s="380" t="s">
        <v>303</v>
      </c>
      <c r="L699" s="381" t="s">
        <v>307</v>
      </c>
      <c r="M699" s="381" t="s">
        <v>259</v>
      </c>
      <c r="N699" s="381"/>
      <c r="O699" s="381"/>
      <c r="P699" s="381" t="s">
        <v>61</v>
      </c>
      <c r="Q699" s="381" t="s">
        <v>240</v>
      </c>
      <c r="R699" s="380" t="s">
        <v>302</v>
      </c>
      <c r="S699" s="368"/>
      <c r="T699" s="368" t="s">
        <v>61</v>
      </c>
      <c r="U699" s="368" t="s">
        <v>240</v>
      </c>
      <c r="V699" s="377" t="s">
        <v>302</v>
      </c>
    </row>
    <row r="700" spans="1:22" outlineLevel="1">
      <c r="A700" s="377" t="s">
        <v>222</v>
      </c>
      <c r="B700" s="368" t="s">
        <v>904</v>
      </c>
      <c r="C700" s="378">
        <v>43616</v>
      </c>
      <c r="D700" s="377" t="s">
        <v>1305</v>
      </c>
      <c r="E700" s="369" t="s">
        <v>1316</v>
      </c>
      <c r="F700" s="370">
        <v>75988</v>
      </c>
      <c r="G700" s="371">
        <v>122.98</v>
      </c>
      <c r="H700" s="368">
        <v>160.22999999999999</v>
      </c>
      <c r="I700" s="368" t="s">
        <v>10</v>
      </c>
      <c r="J700" s="379">
        <f t="shared" si="30"/>
        <v>160.22999999999999</v>
      </c>
      <c r="K700" s="380" t="s">
        <v>303</v>
      </c>
      <c r="L700" s="381" t="s">
        <v>307</v>
      </c>
      <c r="M700" s="381" t="s">
        <v>259</v>
      </c>
      <c r="N700" s="381"/>
      <c r="O700" s="381"/>
      <c r="P700" s="381" t="s">
        <v>61</v>
      </c>
      <c r="Q700" s="381" t="s">
        <v>240</v>
      </c>
      <c r="R700" s="380" t="s">
        <v>302</v>
      </c>
      <c r="S700" s="368"/>
      <c r="T700" s="368" t="s">
        <v>61</v>
      </c>
      <c r="U700" s="368" t="s">
        <v>240</v>
      </c>
      <c r="V700" s="377" t="s">
        <v>302</v>
      </c>
    </row>
    <row r="701" spans="1:22" outlineLevel="1">
      <c r="A701" s="377" t="s">
        <v>222</v>
      </c>
      <c r="B701" s="368" t="s">
        <v>904</v>
      </c>
      <c r="C701" s="378">
        <v>43616</v>
      </c>
      <c r="D701" s="377" t="s">
        <v>1317</v>
      </c>
      <c r="E701" s="369" t="s">
        <v>1318</v>
      </c>
      <c r="F701" s="370">
        <v>75988</v>
      </c>
      <c r="G701" s="371">
        <v>8.57</v>
      </c>
      <c r="H701" s="368">
        <v>11.16</v>
      </c>
      <c r="I701" s="368" t="s">
        <v>10</v>
      </c>
      <c r="J701" s="379">
        <f t="shared" si="30"/>
        <v>11.16</v>
      </c>
      <c r="K701" s="380" t="s">
        <v>303</v>
      </c>
      <c r="L701" s="381" t="s">
        <v>307</v>
      </c>
      <c r="M701" s="381" t="s">
        <v>259</v>
      </c>
      <c r="N701" s="381"/>
      <c r="O701" s="381"/>
      <c r="P701" s="381" t="s">
        <v>61</v>
      </c>
      <c r="Q701" s="381" t="s">
        <v>240</v>
      </c>
      <c r="R701" s="380" t="s">
        <v>302</v>
      </c>
      <c r="S701" s="368"/>
      <c r="T701" s="368" t="s">
        <v>61</v>
      </c>
      <c r="U701" s="368" t="s">
        <v>240</v>
      </c>
      <c r="V701" s="377" t="s">
        <v>302</v>
      </c>
    </row>
    <row r="702" spans="1:22" outlineLevel="1">
      <c r="A702" s="377" t="s">
        <v>222</v>
      </c>
      <c r="B702" s="368" t="s">
        <v>904</v>
      </c>
      <c r="C702" s="378">
        <v>43616</v>
      </c>
      <c r="D702" s="377" t="s">
        <v>1319</v>
      </c>
      <c r="E702" s="369" t="s">
        <v>1320</v>
      </c>
      <c r="F702" s="370">
        <v>75988</v>
      </c>
      <c r="G702" s="371">
        <v>2.67</v>
      </c>
      <c r="H702" s="368">
        <v>3.48</v>
      </c>
      <c r="I702" s="368" t="s">
        <v>10</v>
      </c>
      <c r="J702" s="379">
        <f t="shared" si="30"/>
        <v>3.48</v>
      </c>
      <c r="K702" s="380" t="s">
        <v>303</v>
      </c>
      <c r="L702" s="381" t="s">
        <v>307</v>
      </c>
      <c r="M702" s="381" t="s">
        <v>259</v>
      </c>
      <c r="N702" s="381"/>
      <c r="O702" s="381"/>
      <c r="P702" s="381" t="s">
        <v>61</v>
      </c>
      <c r="Q702" s="381" t="s">
        <v>240</v>
      </c>
      <c r="R702" s="380" t="s">
        <v>302</v>
      </c>
      <c r="S702" s="368"/>
      <c r="T702" s="368" t="s">
        <v>61</v>
      </c>
      <c r="U702" s="368" t="s">
        <v>240</v>
      </c>
      <c r="V702" s="377" t="s">
        <v>302</v>
      </c>
    </row>
    <row r="703" spans="1:22" outlineLevel="1">
      <c r="A703" s="377" t="s">
        <v>222</v>
      </c>
      <c r="B703" s="368" t="s">
        <v>804</v>
      </c>
      <c r="C703" s="378">
        <v>43644</v>
      </c>
      <c r="D703" s="377" t="s">
        <v>1321</v>
      </c>
      <c r="E703" s="369" t="s">
        <v>600</v>
      </c>
      <c r="F703" s="370">
        <v>76250</v>
      </c>
      <c r="G703" s="371">
        <v>4.5999999999999996</v>
      </c>
      <c r="H703" s="368">
        <v>5.8</v>
      </c>
      <c r="I703" s="368" t="s">
        <v>10</v>
      </c>
      <c r="J703" s="379">
        <f t="shared" si="30"/>
        <v>5.8</v>
      </c>
      <c r="K703" s="380" t="s">
        <v>303</v>
      </c>
      <c r="L703" s="381" t="s">
        <v>307</v>
      </c>
      <c r="M703" s="381" t="s">
        <v>259</v>
      </c>
      <c r="N703" s="381"/>
      <c r="O703" s="381"/>
      <c r="P703" s="381" t="s">
        <v>61</v>
      </c>
      <c r="Q703" s="381" t="s">
        <v>240</v>
      </c>
      <c r="R703" s="380" t="s">
        <v>302</v>
      </c>
      <c r="S703" s="368"/>
      <c r="T703" s="368" t="s">
        <v>61</v>
      </c>
      <c r="U703" s="368" t="s">
        <v>240</v>
      </c>
      <c r="V703" s="377" t="s">
        <v>302</v>
      </c>
    </row>
    <row r="704" spans="1:22" outlineLevel="1">
      <c r="A704" s="377" t="s">
        <v>222</v>
      </c>
      <c r="B704" s="368" t="s">
        <v>804</v>
      </c>
      <c r="C704" s="378">
        <v>43644</v>
      </c>
      <c r="D704" s="377" t="s">
        <v>1321</v>
      </c>
      <c r="E704" s="369" t="s">
        <v>601</v>
      </c>
      <c r="F704" s="370">
        <v>76250</v>
      </c>
      <c r="G704" s="371">
        <v>4.5999999999999996</v>
      </c>
      <c r="H704" s="368">
        <v>5.8</v>
      </c>
      <c r="I704" s="368" t="s">
        <v>10</v>
      </c>
      <c r="J704" s="379">
        <f t="shared" si="30"/>
        <v>5.8</v>
      </c>
      <c r="K704" s="380" t="s">
        <v>303</v>
      </c>
      <c r="L704" s="381" t="s">
        <v>307</v>
      </c>
      <c r="M704" s="381" t="s">
        <v>259</v>
      </c>
      <c r="N704" s="381"/>
      <c r="O704" s="381"/>
      <c r="P704" s="381" t="s">
        <v>61</v>
      </c>
      <c r="Q704" s="381" t="s">
        <v>240</v>
      </c>
      <c r="R704" s="380" t="s">
        <v>302</v>
      </c>
      <c r="S704" s="368"/>
      <c r="T704" s="368" t="s">
        <v>61</v>
      </c>
      <c r="U704" s="368" t="s">
        <v>240</v>
      </c>
      <c r="V704" s="377" t="s">
        <v>302</v>
      </c>
    </row>
    <row r="705" spans="1:22" outlineLevel="1">
      <c r="A705" s="377" t="s">
        <v>222</v>
      </c>
      <c r="B705" s="368" t="s">
        <v>804</v>
      </c>
      <c r="C705" s="378">
        <v>43644</v>
      </c>
      <c r="D705" s="377" t="s">
        <v>1321</v>
      </c>
      <c r="E705" s="369" t="s">
        <v>602</v>
      </c>
      <c r="F705" s="370">
        <v>76250</v>
      </c>
      <c r="G705" s="371">
        <v>4.5999999999999996</v>
      </c>
      <c r="H705" s="368">
        <v>5.8</v>
      </c>
      <c r="I705" s="368" t="s">
        <v>10</v>
      </c>
      <c r="J705" s="379">
        <f t="shared" si="30"/>
        <v>5.8</v>
      </c>
      <c r="K705" s="380" t="s">
        <v>303</v>
      </c>
      <c r="L705" s="381" t="s">
        <v>307</v>
      </c>
      <c r="M705" s="381" t="s">
        <v>259</v>
      </c>
      <c r="N705" s="381"/>
      <c r="O705" s="381"/>
      <c r="P705" s="381" t="s">
        <v>61</v>
      </c>
      <c r="Q705" s="381" t="s">
        <v>240</v>
      </c>
      <c r="R705" s="380" t="s">
        <v>302</v>
      </c>
      <c r="S705" s="368"/>
      <c r="T705" s="368" t="s">
        <v>61</v>
      </c>
      <c r="U705" s="368" t="s">
        <v>240</v>
      </c>
      <c r="V705" s="377" t="s">
        <v>302</v>
      </c>
    </row>
    <row r="706" spans="1:22" outlineLevel="1">
      <c r="A706" s="377" t="s">
        <v>222</v>
      </c>
      <c r="B706" s="368" t="s">
        <v>804</v>
      </c>
      <c r="C706" s="378">
        <v>43644</v>
      </c>
      <c r="D706" s="377" t="s">
        <v>1321</v>
      </c>
      <c r="E706" s="369" t="s">
        <v>603</v>
      </c>
      <c r="F706" s="370">
        <v>76250</v>
      </c>
      <c r="G706" s="371">
        <v>4.5999999999999996</v>
      </c>
      <c r="H706" s="368">
        <v>5.8</v>
      </c>
      <c r="I706" s="368" t="s">
        <v>10</v>
      </c>
      <c r="J706" s="379">
        <f t="shared" si="30"/>
        <v>5.8</v>
      </c>
      <c r="K706" s="380" t="s">
        <v>303</v>
      </c>
      <c r="L706" s="381" t="s">
        <v>307</v>
      </c>
      <c r="M706" s="381" t="s">
        <v>259</v>
      </c>
      <c r="N706" s="381"/>
      <c r="O706" s="381"/>
      <c r="P706" s="381" t="s">
        <v>61</v>
      </c>
      <c r="Q706" s="381" t="s">
        <v>240</v>
      </c>
      <c r="R706" s="380" t="s">
        <v>302</v>
      </c>
      <c r="S706" s="368"/>
      <c r="T706" s="368" t="s">
        <v>61</v>
      </c>
      <c r="U706" s="368" t="s">
        <v>240</v>
      </c>
      <c r="V706" s="377" t="s">
        <v>302</v>
      </c>
    </row>
    <row r="707" spans="1:22" outlineLevel="1">
      <c r="A707" s="377" t="s">
        <v>222</v>
      </c>
      <c r="B707" s="368" t="s">
        <v>804</v>
      </c>
      <c r="C707" s="378">
        <v>43644</v>
      </c>
      <c r="D707" s="377" t="s">
        <v>1321</v>
      </c>
      <c r="E707" s="369" t="s">
        <v>605</v>
      </c>
      <c r="F707" s="370">
        <v>76250</v>
      </c>
      <c r="G707" s="371">
        <v>4.5999999999999996</v>
      </c>
      <c r="H707" s="368">
        <v>5.8</v>
      </c>
      <c r="I707" s="368" t="s">
        <v>10</v>
      </c>
      <c r="J707" s="379">
        <f t="shared" si="30"/>
        <v>5.8</v>
      </c>
      <c r="K707" s="380" t="s">
        <v>303</v>
      </c>
      <c r="L707" s="381" t="s">
        <v>307</v>
      </c>
      <c r="M707" s="381" t="s">
        <v>259</v>
      </c>
      <c r="N707" s="381"/>
      <c r="O707" s="381"/>
      <c r="P707" s="381" t="s">
        <v>61</v>
      </c>
      <c r="Q707" s="381" t="s">
        <v>240</v>
      </c>
      <c r="R707" s="380" t="s">
        <v>302</v>
      </c>
      <c r="S707" s="368"/>
      <c r="T707" s="368" t="s">
        <v>61</v>
      </c>
      <c r="U707" s="368" t="s">
        <v>240</v>
      </c>
      <c r="V707" s="377" t="s">
        <v>302</v>
      </c>
    </row>
    <row r="708" spans="1:22" outlineLevel="1">
      <c r="A708" s="377" t="s">
        <v>222</v>
      </c>
      <c r="B708" s="368" t="s">
        <v>804</v>
      </c>
      <c r="C708" s="378">
        <v>43644</v>
      </c>
      <c r="D708" s="377" t="s">
        <v>1321</v>
      </c>
      <c r="E708" s="369" t="s">
        <v>1322</v>
      </c>
      <c r="F708" s="370">
        <v>76250</v>
      </c>
      <c r="G708" s="371">
        <v>4.5999999999999996</v>
      </c>
      <c r="H708" s="368">
        <v>5.8</v>
      </c>
      <c r="I708" s="368" t="s">
        <v>10</v>
      </c>
      <c r="J708" s="379">
        <f t="shared" si="30"/>
        <v>5.8</v>
      </c>
      <c r="K708" s="380" t="s">
        <v>303</v>
      </c>
      <c r="L708" s="381" t="s">
        <v>307</v>
      </c>
      <c r="M708" s="381" t="s">
        <v>259</v>
      </c>
      <c r="N708" s="381"/>
      <c r="O708" s="381"/>
      <c r="P708" s="381" t="s">
        <v>61</v>
      </c>
      <c r="Q708" s="381" t="s">
        <v>240</v>
      </c>
      <c r="R708" s="380" t="s">
        <v>302</v>
      </c>
      <c r="S708" s="368"/>
      <c r="T708" s="368" t="s">
        <v>61</v>
      </c>
      <c r="U708" s="368" t="s">
        <v>240</v>
      </c>
      <c r="V708" s="377" t="s">
        <v>302</v>
      </c>
    </row>
    <row r="709" spans="1:22" outlineLevel="1">
      <c r="A709" s="377" t="s">
        <v>222</v>
      </c>
      <c r="B709" s="368" t="s">
        <v>804</v>
      </c>
      <c r="C709" s="378">
        <v>43644</v>
      </c>
      <c r="D709" s="377" t="s">
        <v>1321</v>
      </c>
      <c r="E709" s="369" t="s">
        <v>1306</v>
      </c>
      <c r="F709" s="370">
        <v>76250</v>
      </c>
      <c r="G709" s="371">
        <v>4.5999999999999996</v>
      </c>
      <c r="H709" s="368">
        <v>5.8</v>
      </c>
      <c r="I709" s="368" t="s">
        <v>10</v>
      </c>
      <c r="J709" s="379">
        <f t="shared" si="30"/>
        <v>5.8</v>
      </c>
      <c r="K709" s="380" t="s">
        <v>303</v>
      </c>
      <c r="L709" s="381" t="s">
        <v>307</v>
      </c>
      <c r="M709" s="381" t="s">
        <v>259</v>
      </c>
      <c r="N709" s="381"/>
      <c r="O709" s="381"/>
      <c r="P709" s="381" t="s">
        <v>61</v>
      </c>
      <c r="Q709" s="381" t="s">
        <v>240</v>
      </c>
      <c r="R709" s="380" t="s">
        <v>302</v>
      </c>
      <c r="S709" s="368"/>
      <c r="T709" s="368" t="s">
        <v>61</v>
      </c>
      <c r="U709" s="368" t="s">
        <v>240</v>
      </c>
      <c r="V709" s="377" t="s">
        <v>302</v>
      </c>
    </row>
    <row r="710" spans="1:22" outlineLevel="1">
      <c r="A710" s="377" t="s">
        <v>222</v>
      </c>
      <c r="B710" s="368" t="s">
        <v>804</v>
      </c>
      <c r="C710" s="378">
        <v>43644</v>
      </c>
      <c r="D710" s="377" t="s">
        <v>1321</v>
      </c>
      <c r="E710" s="369" t="s">
        <v>1323</v>
      </c>
      <c r="F710" s="370">
        <v>76250</v>
      </c>
      <c r="G710" s="371">
        <v>13.21</v>
      </c>
      <c r="H710" s="368">
        <v>16.670000000000002</v>
      </c>
      <c r="I710" s="368" t="s">
        <v>10</v>
      </c>
      <c r="J710" s="379">
        <f t="shared" si="30"/>
        <v>16.670000000000002</v>
      </c>
      <c r="K710" s="380" t="s">
        <v>303</v>
      </c>
      <c r="L710" s="381" t="s">
        <v>307</v>
      </c>
      <c r="M710" s="381" t="s">
        <v>259</v>
      </c>
      <c r="N710" s="381"/>
      <c r="O710" s="381"/>
      <c r="P710" s="381" t="s">
        <v>61</v>
      </c>
      <c r="Q710" s="381" t="s">
        <v>240</v>
      </c>
      <c r="R710" s="380" t="s">
        <v>302</v>
      </c>
      <c r="S710" s="368"/>
      <c r="T710" s="368" t="s">
        <v>61</v>
      </c>
      <c r="U710" s="368" t="s">
        <v>240</v>
      </c>
      <c r="V710" s="377" t="s">
        <v>302</v>
      </c>
    </row>
    <row r="711" spans="1:22" outlineLevel="1">
      <c r="A711" s="377" t="s">
        <v>222</v>
      </c>
      <c r="B711" s="368" t="s">
        <v>804</v>
      </c>
      <c r="C711" s="378">
        <v>43644</v>
      </c>
      <c r="D711" s="377" t="s">
        <v>1321</v>
      </c>
      <c r="E711" s="369" t="s">
        <v>1323</v>
      </c>
      <c r="F711" s="370">
        <v>76250</v>
      </c>
      <c r="G711" s="371">
        <v>3.07</v>
      </c>
      <c r="H711" s="368">
        <v>3.87</v>
      </c>
      <c r="I711" s="368" t="s">
        <v>10</v>
      </c>
      <c r="J711" s="379">
        <f t="shared" si="30"/>
        <v>3.87</v>
      </c>
      <c r="K711" s="380" t="s">
        <v>303</v>
      </c>
      <c r="L711" s="381" t="s">
        <v>307</v>
      </c>
      <c r="M711" s="381" t="s">
        <v>259</v>
      </c>
      <c r="N711" s="381"/>
      <c r="O711" s="381"/>
      <c r="P711" s="381" t="s">
        <v>61</v>
      </c>
      <c r="Q711" s="381" t="s">
        <v>240</v>
      </c>
      <c r="R711" s="380" t="s">
        <v>302</v>
      </c>
      <c r="S711" s="368"/>
      <c r="T711" s="368" t="s">
        <v>61</v>
      </c>
      <c r="U711" s="368" t="s">
        <v>240</v>
      </c>
      <c r="V711" s="377" t="s">
        <v>302</v>
      </c>
    </row>
    <row r="712" spans="1:22" outlineLevel="1">
      <c r="A712" s="377" t="s">
        <v>222</v>
      </c>
      <c r="B712" s="368" t="s">
        <v>804</v>
      </c>
      <c r="C712" s="378">
        <v>43644</v>
      </c>
      <c r="D712" s="377" t="s">
        <v>1321</v>
      </c>
      <c r="E712" s="369" t="s">
        <v>608</v>
      </c>
      <c r="F712" s="370">
        <v>76250</v>
      </c>
      <c r="G712" s="371">
        <v>9.17</v>
      </c>
      <c r="H712" s="368">
        <v>11.58</v>
      </c>
      <c r="I712" s="368" t="s">
        <v>10</v>
      </c>
      <c r="J712" s="379">
        <f t="shared" si="30"/>
        <v>11.58</v>
      </c>
      <c r="K712" s="380" t="s">
        <v>303</v>
      </c>
      <c r="L712" s="381" t="s">
        <v>307</v>
      </c>
      <c r="M712" s="381" t="s">
        <v>259</v>
      </c>
      <c r="N712" s="381"/>
      <c r="O712" s="381"/>
      <c r="P712" s="381" t="s">
        <v>61</v>
      </c>
      <c r="Q712" s="381" t="s">
        <v>240</v>
      </c>
      <c r="R712" s="380" t="s">
        <v>302</v>
      </c>
      <c r="S712" s="368"/>
      <c r="T712" s="368" t="s">
        <v>61</v>
      </c>
      <c r="U712" s="368" t="s">
        <v>240</v>
      </c>
      <c r="V712" s="377" t="s">
        <v>302</v>
      </c>
    </row>
    <row r="713" spans="1:22" outlineLevel="1">
      <c r="A713" s="377" t="s">
        <v>222</v>
      </c>
      <c r="B713" s="368" t="s">
        <v>804</v>
      </c>
      <c r="C713" s="378">
        <v>43644</v>
      </c>
      <c r="D713" s="377" t="s">
        <v>1321</v>
      </c>
      <c r="E713" s="369" t="s">
        <v>1308</v>
      </c>
      <c r="F713" s="370">
        <v>76250</v>
      </c>
      <c r="G713" s="371">
        <v>12.83</v>
      </c>
      <c r="H713" s="368">
        <v>16.2</v>
      </c>
      <c r="I713" s="368" t="s">
        <v>10</v>
      </c>
      <c r="J713" s="379">
        <f t="shared" si="30"/>
        <v>16.2</v>
      </c>
      <c r="K713" s="380" t="s">
        <v>303</v>
      </c>
      <c r="L713" s="381" t="s">
        <v>307</v>
      </c>
      <c r="M713" s="381" t="s">
        <v>259</v>
      </c>
      <c r="N713" s="381"/>
      <c r="O713" s="381"/>
      <c r="P713" s="381" t="s">
        <v>61</v>
      </c>
      <c r="Q713" s="381" t="s">
        <v>240</v>
      </c>
      <c r="R713" s="380" t="s">
        <v>302</v>
      </c>
      <c r="S713" s="368"/>
      <c r="T713" s="368" t="s">
        <v>61</v>
      </c>
      <c r="U713" s="368" t="s">
        <v>240</v>
      </c>
      <c r="V713" s="377" t="s">
        <v>302</v>
      </c>
    </row>
    <row r="714" spans="1:22" outlineLevel="1">
      <c r="A714" s="377" t="s">
        <v>222</v>
      </c>
      <c r="B714" s="368" t="s">
        <v>804</v>
      </c>
      <c r="C714" s="378">
        <v>43644</v>
      </c>
      <c r="D714" s="377" t="s">
        <v>1321</v>
      </c>
      <c r="E714" s="369" t="s">
        <v>608</v>
      </c>
      <c r="F714" s="370">
        <v>76250</v>
      </c>
      <c r="G714" s="371">
        <v>1.0900000000000001</v>
      </c>
      <c r="H714" s="368">
        <v>1.38</v>
      </c>
      <c r="I714" s="368" t="s">
        <v>10</v>
      </c>
      <c r="J714" s="379">
        <f t="shared" si="30"/>
        <v>1.38</v>
      </c>
      <c r="K714" s="380" t="s">
        <v>303</v>
      </c>
      <c r="L714" s="381" t="s">
        <v>307</v>
      </c>
      <c r="M714" s="381" t="s">
        <v>259</v>
      </c>
      <c r="N714" s="381"/>
      <c r="O714" s="381"/>
      <c r="P714" s="381" t="s">
        <v>61</v>
      </c>
      <c r="Q714" s="381" t="s">
        <v>240</v>
      </c>
      <c r="R714" s="380" t="s">
        <v>302</v>
      </c>
      <c r="S714" s="368"/>
      <c r="T714" s="368" t="s">
        <v>61</v>
      </c>
      <c r="U714" s="368" t="s">
        <v>240</v>
      </c>
      <c r="V714" s="377" t="s">
        <v>302</v>
      </c>
    </row>
    <row r="715" spans="1:22" outlineLevel="1">
      <c r="A715" s="377" t="s">
        <v>222</v>
      </c>
      <c r="B715" s="368" t="s">
        <v>804</v>
      </c>
      <c r="C715" s="378">
        <v>43644</v>
      </c>
      <c r="D715" s="377" t="s">
        <v>1321</v>
      </c>
      <c r="E715" s="369" t="s">
        <v>1324</v>
      </c>
      <c r="F715" s="370">
        <v>76250</v>
      </c>
      <c r="G715" s="371">
        <v>32.68</v>
      </c>
      <c r="H715" s="368">
        <v>41.25</v>
      </c>
      <c r="I715" s="368" t="s">
        <v>10</v>
      </c>
      <c r="J715" s="379">
        <f t="shared" si="30"/>
        <v>41.25</v>
      </c>
      <c r="K715" s="380" t="s">
        <v>303</v>
      </c>
      <c r="L715" s="381" t="s">
        <v>307</v>
      </c>
      <c r="M715" s="381" t="s">
        <v>259</v>
      </c>
      <c r="N715" s="381"/>
      <c r="O715" s="381"/>
      <c r="P715" s="381" t="s">
        <v>61</v>
      </c>
      <c r="Q715" s="381" t="s">
        <v>240</v>
      </c>
      <c r="R715" s="380" t="s">
        <v>302</v>
      </c>
      <c r="S715" s="368"/>
      <c r="T715" s="368" t="s">
        <v>61</v>
      </c>
      <c r="U715" s="368" t="s">
        <v>240</v>
      </c>
      <c r="V715" s="377" t="s">
        <v>302</v>
      </c>
    </row>
    <row r="716" spans="1:22" outlineLevel="1">
      <c r="A716" s="377" t="s">
        <v>222</v>
      </c>
      <c r="B716" s="368" t="s">
        <v>804</v>
      </c>
      <c r="C716" s="378">
        <v>43644</v>
      </c>
      <c r="D716" s="377" t="s">
        <v>1321</v>
      </c>
      <c r="E716" s="369" t="s">
        <v>608</v>
      </c>
      <c r="F716" s="370">
        <v>76250</v>
      </c>
      <c r="G716" s="371">
        <v>23.66</v>
      </c>
      <c r="H716" s="368">
        <v>29.87</v>
      </c>
      <c r="I716" s="368" t="s">
        <v>10</v>
      </c>
      <c r="J716" s="379">
        <f t="shared" si="30"/>
        <v>29.87</v>
      </c>
      <c r="K716" s="380" t="s">
        <v>303</v>
      </c>
      <c r="L716" s="381" t="s">
        <v>307</v>
      </c>
      <c r="M716" s="381" t="s">
        <v>259</v>
      </c>
      <c r="N716" s="381"/>
      <c r="O716" s="381"/>
      <c r="P716" s="381" t="s">
        <v>61</v>
      </c>
      <c r="Q716" s="381" t="s">
        <v>240</v>
      </c>
      <c r="R716" s="380" t="s">
        <v>302</v>
      </c>
      <c r="S716" s="368"/>
      <c r="T716" s="368" t="s">
        <v>61</v>
      </c>
      <c r="U716" s="368" t="s">
        <v>240</v>
      </c>
      <c r="V716" s="377" t="s">
        <v>302</v>
      </c>
    </row>
    <row r="717" spans="1:22" outlineLevel="1">
      <c r="A717" s="377" t="s">
        <v>222</v>
      </c>
      <c r="B717" s="368" t="s">
        <v>804</v>
      </c>
      <c r="C717" s="378">
        <v>43644</v>
      </c>
      <c r="D717" s="377" t="s">
        <v>1321</v>
      </c>
      <c r="E717" s="369" t="s">
        <v>1325</v>
      </c>
      <c r="F717" s="370">
        <v>76250</v>
      </c>
      <c r="G717" s="371">
        <v>260.97000000000003</v>
      </c>
      <c r="H717" s="368">
        <v>329.41</v>
      </c>
      <c r="I717" s="368" t="s">
        <v>10</v>
      </c>
      <c r="J717" s="379">
        <f t="shared" si="30"/>
        <v>329.41</v>
      </c>
      <c r="K717" s="380" t="s">
        <v>303</v>
      </c>
      <c r="L717" s="381" t="s">
        <v>307</v>
      </c>
      <c r="M717" s="381" t="s">
        <v>259</v>
      </c>
      <c r="N717" s="381"/>
      <c r="O717" s="381"/>
      <c r="P717" s="381" t="s">
        <v>61</v>
      </c>
      <c r="Q717" s="381" t="s">
        <v>240</v>
      </c>
      <c r="R717" s="380" t="s">
        <v>302</v>
      </c>
      <c r="S717" s="368"/>
      <c r="T717" s="368" t="s">
        <v>61</v>
      </c>
      <c r="U717" s="368" t="s">
        <v>240</v>
      </c>
      <c r="V717" s="377" t="s">
        <v>302</v>
      </c>
    </row>
    <row r="718" spans="1:22" outlineLevel="1">
      <c r="A718" s="377" t="s">
        <v>222</v>
      </c>
      <c r="B718" s="368" t="s">
        <v>804</v>
      </c>
      <c r="C718" s="378">
        <v>43644</v>
      </c>
      <c r="D718" s="377" t="s">
        <v>1321</v>
      </c>
      <c r="E718" s="369" t="s">
        <v>1325</v>
      </c>
      <c r="F718" s="370">
        <v>76250</v>
      </c>
      <c r="G718" s="371">
        <v>37.56</v>
      </c>
      <c r="H718" s="368">
        <v>47.41</v>
      </c>
      <c r="I718" s="368" t="s">
        <v>10</v>
      </c>
      <c r="J718" s="379">
        <f t="shared" si="30"/>
        <v>47.41</v>
      </c>
      <c r="K718" s="380" t="s">
        <v>303</v>
      </c>
      <c r="L718" s="381" t="s">
        <v>307</v>
      </c>
      <c r="M718" s="381" t="s">
        <v>259</v>
      </c>
      <c r="N718" s="381"/>
      <c r="O718" s="381"/>
      <c r="P718" s="381" t="s">
        <v>61</v>
      </c>
      <c r="Q718" s="381" t="s">
        <v>240</v>
      </c>
      <c r="R718" s="380" t="s">
        <v>302</v>
      </c>
      <c r="S718" s="368"/>
      <c r="T718" s="368" t="s">
        <v>61</v>
      </c>
      <c r="U718" s="368" t="s">
        <v>240</v>
      </c>
      <c r="V718" s="377" t="s">
        <v>302</v>
      </c>
    </row>
    <row r="719" spans="1:22" outlineLevel="1">
      <c r="A719" s="377" t="s">
        <v>222</v>
      </c>
      <c r="B719" s="368" t="s">
        <v>804</v>
      </c>
      <c r="C719" s="378">
        <v>43644</v>
      </c>
      <c r="D719" s="377" t="s">
        <v>1321</v>
      </c>
      <c r="E719" s="369" t="s">
        <v>608</v>
      </c>
      <c r="F719" s="370">
        <v>76250</v>
      </c>
      <c r="G719" s="371">
        <v>1.22</v>
      </c>
      <c r="H719" s="368">
        <v>1.54</v>
      </c>
      <c r="I719" s="368" t="s">
        <v>10</v>
      </c>
      <c r="J719" s="379">
        <f t="shared" si="30"/>
        <v>1.54</v>
      </c>
      <c r="K719" s="380" t="s">
        <v>303</v>
      </c>
      <c r="L719" s="381" t="s">
        <v>307</v>
      </c>
      <c r="M719" s="381" t="s">
        <v>259</v>
      </c>
      <c r="N719" s="381"/>
      <c r="O719" s="381"/>
      <c r="P719" s="381" t="s">
        <v>61</v>
      </c>
      <c r="Q719" s="381" t="s">
        <v>240</v>
      </c>
      <c r="R719" s="380" t="s">
        <v>302</v>
      </c>
      <c r="S719" s="368"/>
      <c r="T719" s="368" t="s">
        <v>61</v>
      </c>
      <c r="U719" s="368" t="s">
        <v>240</v>
      </c>
      <c r="V719" s="377" t="s">
        <v>302</v>
      </c>
    </row>
    <row r="720" spans="1:22" outlineLevel="1">
      <c r="A720" s="377" t="s">
        <v>222</v>
      </c>
      <c r="B720" s="368" t="s">
        <v>804</v>
      </c>
      <c r="C720" s="378">
        <v>43644</v>
      </c>
      <c r="D720" s="377" t="s">
        <v>1321</v>
      </c>
      <c r="E720" s="369" t="s">
        <v>608</v>
      </c>
      <c r="F720" s="370">
        <v>76250</v>
      </c>
      <c r="G720" s="371">
        <v>5.7</v>
      </c>
      <c r="H720" s="368">
        <v>7.19</v>
      </c>
      <c r="I720" s="368" t="s">
        <v>10</v>
      </c>
      <c r="J720" s="379">
        <f t="shared" si="30"/>
        <v>7.19</v>
      </c>
      <c r="K720" s="380" t="s">
        <v>303</v>
      </c>
      <c r="L720" s="381" t="s">
        <v>307</v>
      </c>
      <c r="M720" s="381" t="s">
        <v>259</v>
      </c>
      <c r="N720" s="381"/>
      <c r="O720" s="381"/>
      <c r="P720" s="381" t="s">
        <v>61</v>
      </c>
      <c r="Q720" s="381" t="s">
        <v>240</v>
      </c>
      <c r="R720" s="380" t="s">
        <v>302</v>
      </c>
      <c r="S720" s="368"/>
      <c r="T720" s="368" t="s">
        <v>61</v>
      </c>
      <c r="U720" s="368" t="s">
        <v>240</v>
      </c>
      <c r="V720" s="377" t="s">
        <v>302</v>
      </c>
    </row>
    <row r="721" spans="1:22" outlineLevel="1">
      <c r="A721" s="377" t="s">
        <v>222</v>
      </c>
      <c r="B721" s="368" t="s">
        <v>804</v>
      </c>
      <c r="C721" s="378">
        <v>43644</v>
      </c>
      <c r="D721" s="377" t="s">
        <v>1321</v>
      </c>
      <c r="E721" s="369" t="s">
        <v>608</v>
      </c>
      <c r="F721" s="370">
        <v>76250</v>
      </c>
      <c r="G721" s="371">
        <v>12.25</v>
      </c>
      <c r="H721" s="368">
        <v>15.46</v>
      </c>
      <c r="I721" s="368" t="s">
        <v>10</v>
      </c>
      <c r="J721" s="379">
        <f t="shared" si="30"/>
        <v>15.46</v>
      </c>
      <c r="K721" s="380" t="s">
        <v>303</v>
      </c>
      <c r="L721" s="381" t="s">
        <v>307</v>
      </c>
      <c r="M721" s="381" t="s">
        <v>259</v>
      </c>
      <c r="N721" s="381"/>
      <c r="O721" s="381"/>
      <c r="P721" s="381" t="s">
        <v>61</v>
      </c>
      <c r="Q721" s="381" t="s">
        <v>240</v>
      </c>
      <c r="R721" s="380" t="s">
        <v>302</v>
      </c>
      <c r="S721" s="368"/>
      <c r="T721" s="368" t="s">
        <v>61</v>
      </c>
      <c r="U721" s="368" t="s">
        <v>240</v>
      </c>
      <c r="V721" s="377" t="s">
        <v>302</v>
      </c>
    </row>
    <row r="722" spans="1:22" outlineLevel="1">
      <c r="A722" s="377" t="s">
        <v>222</v>
      </c>
      <c r="B722" s="368" t="s">
        <v>804</v>
      </c>
      <c r="C722" s="378">
        <v>43644</v>
      </c>
      <c r="D722" s="377" t="s">
        <v>1321</v>
      </c>
      <c r="E722" s="369" t="s">
        <v>608</v>
      </c>
      <c r="F722" s="370">
        <v>76250</v>
      </c>
      <c r="G722" s="371">
        <v>1.53</v>
      </c>
      <c r="H722" s="368">
        <v>1.93</v>
      </c>
      <c r="I722" s="368" t="s">
        <v>10</v>
      </c>
      <c r="J722" s="379">
        <f t="shared" si="30"/>
        <v>1.93</v>
      </c>
      <c r="K722" s="380" t="s">
        <v>303</v>
      </c>
      <c r="L722" s="381" t="s">
        <v>307</v>
      </c>
      <c r="M722" s="381" t="s">
        <v>259</v>
      </c>
      <c r="N722" s="381"/>
      <c r="O722" s="381"/>
      <c r="P722" s="381" t="s">
        <v>61</v>
      </c>
      <c r="Q722" s="381" t="s">
        <v>240</v>
      </c>
      <c r="R722" s="380" t="s">
        <v>302</v>
      </c>
      <c r="S722" s="368"/>
      <c r="T722" s="368" t="s">
        <v>61</v>
      </c>
      <c r="U722" s="368" t="s">
        <v>240</v>
      </c>
      <c r="V722" s="377" t="s">
        <v>302</v>
      </c>
    </row>
    <row r="723" spans="1:22" outlineLevel="1">
      <c r="A723" s="377" t="s">
        <v>222</v>
      </c>
      <c r="B723" s="368" t="s">
        <v>804</v>
      </c>
      <c r="C723" s="378">
        <v>43644</v>
      </c>
      <c r="D723" s="377" t="s">
        <v>1321</v>
      </c>
      <c r="E723" s="369" t="s">
        <v>608</v>
      </c>
      <c r="F723" s="370">
        <v>76250</v>
      </c>
      <c r="G723" s="371">
        <v>1.48</v>
      </c>
      <c r="H723" s="368">
        <v>1.87</v>
      </c>
      <c r="I723" s="368" t="s">
        <v>10</v>
      </c>
      <c r="J723" s="379">
        <f t="shared" si="30"/>
        <v>1.87</v>
      </c>
      <c r="K723" s="380" t="s">
        <v>303</v>
      </c>
      <c r="L723" s="381" t="s">
        <v>307</v>
      </c>
      <c r="M723" s="381" t="s">
        <v>259</v>
      </c>
      <c r="N723" s="381"/>
      <c r="O723" s="381"/>
      <c r="P723" s="381" t="s">
        <v>61</v>
      </c>
      <c r="Q723" s="381" t="s">
        <v>240</v>
      </c>
      <c r="R723" s="380" t="s">
        <v>302</v>
      </c>
      <c r="S723" s="368"/>
      <c r="T723" s="368" t="s">
        <v>61</v>
      </c>
      <c r="U723" s="368" t="s">
        <v>240</v>
      </c>
      <c r="V723" s="377" t="s">
        <v>302</v>
      </c>
    </row>
    <row r="724" spans="1:22" outlineLevel="1">
      <c r="A724" s="377" t="s">
        <v>222</v>
      </c>
      <c r="B724" s="368" t="s">
        <v>804</v>
      </c>
      <c r="C724" s="378">
        <v>43644</v>
      </c>
      <c r="D724" s="377" t="s">
        <v>1321</v>
      </c>
      <c r="E724" s="369" t="s">
        <v>608</v>
      </c>
      <c r="F724" s="370">
        <v>76250</v>
      </c>
      <c r="G724" s="371">
        <v>2.94</v>
      </c>
      <c r="H724" s="368">
        <v>3.71</v>
      </c>
      <c r="I724" s="368" t="s">
        <v>10</v>
      </c>
      <c r="J724" s="379">
        <f t="shared" si="30"/>
        <v>3.71</v>
      </c>
      <c r="K724" s="380" t="s">
        <v>303</v>
      </c>
      <c r="L724" s="381" t="s">
        <v>307</v>
      </c>
      <c r="M724" s="381" t="s">
        <v>259</v>
      </c>
      <c r="N724" s="381"/>
      <c r="O724" s="381"/>
      <c r="P724" s="381" t="s">
        <v>61</v>
      </c>
      <c r="Q724" s="381" t="s">
        <v>240</v>
      </c>
      <c r="R724" s="380" t="s">
        <v>302</v>
      </c>
      <c r="S724" s="368"/>
      <c r="T724" s="368" t="s">
        <v>61</v>
      </c>
      <c r="U724" s="368" t="s">
        <v>240</v>
      </c>
      <c r="V724" s="377" t="s">
        <v>302</v>
      </c>
    </row>
    <row r="725" spans="1:22" outlineLevel="1">
      <c r="A725" s="377" t="s">
        <v>222</v>
      </c>
      <c r="B725" s="368" t="s">
        <v>804</v>
      </c>
      <c r="C725" s="378">
        <v>43644</v>
      </c>
      <c r="D725" s="377" t="s">
        <v>1321</v>
      </c>
      <c r="E725" s="369" t="s">
        <v>608</v>
      </c>
      <c r="F725" s="370">
        <v>76250</v>
      </c>
      <c r="G725" s="371">
        <v>24.63</v>
      </c>
      <c r="H725" s="368">
        <v>31.09</v>
      </c>
      <c r="I725" s="368" t="s">
        <v>10</v>
      </c>
      <c r="J725" s="379">
        <f t="shared" si="30"/>
        <v>31.09</v>
      </c>
      <c r="K725" s="380" t="s">
        <v>303</v>
      </c>
      <c r="L725" s="381" t="s">
        <v>307</v>
      </c>
      <c r="M725" s="381" t="s">
        <v>259</v>
      </c>
      <c r="N725" s="381"/>
      <c r="O725" s="381"/>
      <c r="P725" s="381" t="s">
        <v>61</v>
      </c>
      <c r="Q725" s="381" t="s">
        <v>240</v>
      </c>
      <c r="R725" s="380" t="s">
        <v>302</v>
      </c>
      <c r="S725" s="368"/>
      <c r="T725" s="368" t="s">
        <v>61</v>
      </c>
      <c r="U725" s="368" t="s">
        <v>240</v>
      </c>
      <c r="V725" s="377" t="s">
        <v>302</v>
      </c>
    </row>
    <row r="726" spans="1:22" outlineLevel="1">
      <c r="A726" s="377" t="s">
        <v>222</v>
      </c>
      <c r="B726" s="368" t="s">
        <v>804</v>
      </c>
      <c r="C726" s="378">
        <v>43644</v>
      </c>
      <c r="D726" s="377" t="s">
        <v>1321</v>
      </c>
      <c r="E726" s="369" t="s">
        <v>1326</v>
      </c>
      <c r="F726" s="370">
        <v>76250</v>
      </c>
      <c r="G726" s="371">
        <v>46.29</v>
      </c>
      <c r="H726" s="368">
        <v>58.43</v>
      </c>
      <c r="I726" s="368" t="s">
        <v>10</v>
      </c>
      <c r="J726" s="379">
        <f t="shared" si="30"/>
        <v>58.43</v>
      </c>
      <c r="K726" s="380" t="s">
        <v>303</v>
      </c>
      <c r="L726" s="381" t="s">
        <v>307</v>
      </c>
      <c r="M726" s="381" t="s">
        <v>259</v>
      </c>
      <c r="N726" s="381"/>
      <c r="O726" s="381"/>
      <c r="P726" s="381" t="s">
        <v>61</v>
      </c>
      <c r="Q726" s="381" t="s">
        <v>240</v>
      </c>
      <c r="R726" s="380" t="s">
        <v>302</v>
      </c>
      <c r="S726" s="368"/>
      <c r="T726" s="368" t="s">
        <v>61</v>
      </c>
      <c r="U726" s="368" t="s">
        <v>240</v>
      </c>
      <c r="V726" s="377" t="s">
        <v>302</v>
      </c>
    </row>
    <row r="727" spans="1:22" outlineLevel="1">
      <c r="A727" s="377" t="s">
        <v>222</v>
      </c>
      <c r="B727" s="368" t="s">
        <v>804</v>
      </c>
      <c r="C727" s="378">
        <v>43644</v>
      </c>
      <c r="D727" s="377" t="s">
        <v>1321</v>
      </c>
      <c r="E727" s="369" t="s">
        <v>1327</v>
      </c>
      <c r="F727" s="370">
        <v>76250</v>
      </c>
      <c r="G727" s="371">
        <v>7.4</v>
      </c>
      <c r="H727" s="368">
        <v>9.34</v>
      </c>
      <c r="I727" s="368" t="s">
        <v>10</v>
      </c>
      <c r="J727" s="379">
        <f t="shared" si="30"/>
        <v>9.34</v>
      </c>
      <c r="K727" s="380" t="s">
        <v>303</v>
      </c>
      <c r="L727" s="381" t="s">
        <v>307</v>
      </c>
      <c r="M727" s="381" t="s">
        <v>259</v>
      </c>
      <c r="N727" s="381"/>
      <c r="O727" s="381"/>
      <c r="P727" s="381" t="s">
        <v>61</v>
      </c>
      <c r="Q727" s="381" t="s">
        <v>240</v>
      </c>
      <c r="R727" s="380" t="s">
        <v>302</v>
      </c>
      <c r="S727" s="368"/>
      <c r="T727" s="368" t="s">
        <v>61</v>
      </c>
      <c r="U727" s="368" t="s">
        <v>240</v>
      </c>
      <c r="V727" s="377" t="s">
        <v>302</v>
      </c>
    </row>
    <row r="728" spans="1:22" outlineLevel="1">
      <c r="A728" s="377" t="s">
        <v>222</v>
      </c>
      <c r="B728" s="368" t="s">
        <v>804</v>
      </c>
      <c r="C728" s="378">
        <v>43644</v>
      </c>
      <c r="D728" s="377" t="s">
        <v>1321</v>
      </c>
      <c r="E728" s="369" t="s">
        <v>1328</v>
      </c>
      <c r="F728" s="370">
        <v>76250</v>
      </c>
      <c r="G728" s="371">
        <v>7.53</v>
      </c>
      <c r="H728" s="368">
        <v>9.51</v>
      </c>
      <c r="I728" s="368" t="s">
        <v>10</v>
      </c>
      <c r="J728" s="379">
        <f t="shared" si="30"/>
        <v>9.51</v>
      </c>
      <c r="K728" s="380" t="s">
        <v>303</v>
      </c>
      <c r="L728" s="381" t="s">
        <v>307</v>
      </c>
      <c r="M728" s="381" t="s">
        <v>259</v>
      </c>
      <c r="N728" s="381"/>
      <c r="O728" s="381"/>
      <c r="P728" s="381" t="s">
        <v>61</v>
      </c>
      <c r="Q728" s="381" t="s">
        <v>240</v>
      </c>
      <c r="R728" s="380" t="s">
        <v>302</v>
      </c>
      <c r="S728" s="368"/>
      <c r="T728" s="368" t="s">
        <v>61</v>
      </c>
      <c r="U728" s="368" t="s">
        <v>240</v>
      </c>
      <c r="V728" s="377" t="s">
        <v>302</v>
      </c>
    </row>
    <row r="729" spans="1:22" outlineLevel="1">
      <c r="A729" s="377" t="s">
        <v>222</v>
      </c>
      <c r="B729" s="368" t="s">
        <v>804</v>
      </c>
      <c r="C729" s="378">
        <v>43644</v>
      </c>
      <c r="D729" s="377" t="s">
        <v>1321</v>
      </c>
      <c r="E729" s="369" t="s">
        <v>1328</v>
      </c>
      <c r="F729" s="370">
        <v>76250</v>
      </c>
      <c r="G729" s="371">
        <v>1.22</v>
      </c>
      <c r="H729" s="368">
        <v>1.54</v>
      </c>
      <c r="I729" s="368" t="s">
        <v>10</v>
      </c>
      <c r="J729" s="379">
        <f>H729</f>
        <v>1.54</v>
      </c>
      <c r="K729" s="380" t="s">
        <v>303</v>
      </c>
      <c r="L729" s="381" t="s">
        <v>307</v>
      </c>
      <c r="M729" s="381" t="s">
        <v>259</v>
      </c>
      <c r="N729" s="381"/>
      <c r="O729" s="381"/>
      <c r="P729" s="381" t="s">
        <v>61</v>
      </c>
      <c r="Q729" s="381" t="s">
        <v>240</v>
      </c>
      <c r="R729" s="380" t="s">
        <v>302</v>
      </c>
      <c r="S729" s="368"/>
      <c r="T729" s="368" t="s">
        <v>61</v>
      </c>
      <c r="U729" s="368" t="s">
        <v>240</v>
      </c>
      <c r="V729" s="377" t="s">
        <v>302</v>
      </c>
    </row>
    <row r="730" spans="1:22" outlineLevel="1">
      <c r="A730" s="377" t="s">
        <v>222</v>
      </c>
      <c r="B730" s="368" t="s">
        <v>804</v>
      </c>
      <c r="C730" s="378">
        <v>43644</v>
      </c>
      <c r="D730" s="377" t="s">
        <v>1329</v>
      </c>
      <c r="E730" s="369" t="s">
        <v>1330</v>
      </c>
      <c r="F730" s="370">
        <v>76250</v>
      </c>
      <c r="G730" s="371">
        <v>2.76</v>
      </c>
      <c r="H730" s="368">
        <v>3.48</v>
      </c>
      <c r="I730" s="368" t="s">
        <v>10</v>
      </c>
      <c r="J730" s="379">
        <f>H730</f>
        <v>3.48</v>
      </c>
      <c r="K730" s="380" t="s">
        <v>303</v>
      </c>
      <c r="L730" s="381" t="s">
        <v>307</v>
      </c>
      <c r="M730" s="381" t="s">
        <v>259</v>
      </c>
      <c r="N730" s="381"/>
      <c r="O730" s="381"/>
      <c r="P730" s="381" t="s">
        <v>61</v>
      </c>
      <c r="Q730" s="381" t="s">
        <v>240</v>
      </c>
      <c r="R730" s="380" t="s">
        <v>302</v>
      </c>
      <c r="S730" s="368"/>
      <c r="T730" s="368" t="s">
        <v>61</v>
      </c>
      <c r="U730" s="368" t="s">
        <v>240</v>
      </c>
      <c r="V730" s="377" t="s">
        <v>302</v>
      </c>
    </row>
    <row r="731" spans="1:22" outlineLevel="1">
      <c r="A731" s="377" t="s">
        <v>222</v>
      </c>
      <c r="B731" s="368" t="s">
        <v>804</v>
      </c>
      <c r="C731" s="378">
        <v>43644</v>
      </c>
      <c r="D731" s="377" t="s">
        <v>1329</v>
      </c>
      <c r="E731" s="369" t="s">
        <v>1331</v>
      </c>
      <c r="F731" s="370">
        <v>76250</v>
      </c>
      <c r="G731" s="371">
        <v>5.21</v>
      </c>
      <c r="H731" s="368">
        <v>6.57</v>
      </c>
      <c r="I731" s="368" t="s">
        <v>10</v>
      </c>
      <c r="J731" s="379">
        <f>H731</f>
        <v>6.57</v>
      </c>
      <c r="K731" s="380" t="s">
        <v>303</v>
      </c>
      <c r="L731" s="381" t="s">
        <v>307</v>
      </c>
      <c r="M731" s="381" t="s">
        <v>259</v>
      </c>
      <c r="N731" s="381"/>
      <c r="O731" s="381"/>
      <c r="P731" s="381" t="s">
        <v>61</v>
      </c>
      <c r="Q731" s="381" t="s">
        <v>240</v>
      </c>
      <c r="R731" s="380" t="s">
        <v>302</v>
      </c>
      <c r="S731" s="368"/>
      <c r="T731" s="368" t="s">
        <v>61</v>
      </c>
      <c r="U731" s="368" t="s">
        <v>240</v>
      </c>
      <c r="V731" s="377" t="s">
        <v>302</v>
      </c>
    </row>
    <row r="732" spans="1:22">
      <c r="A732" s="383" t="s">
        <v>301</v>
      </c>
      <c r="B732" s="383"/>
      <c r="C732" s="383"/>
      <c r="D732" s="383"/>
      <c r="E732" s="384"/>
      <c r="F732" s="385"/>
      <c r="G732" s="386">
        <f>SUM(G629:G731)</f>
        <v>1875.6499999999996</v>
      </c>
      <c r="H732" s="387">
        <f>SUM(H629:H731)</f>
        <v>2419.6699999999992</v>
      </c>
      <c r="I732" s="383"/>
      <c r="J732" s="387">
        <f>SUM(J629:J731)</f>
        <v>2423.0299999999993</v>
      </c>
      <c r="K732" s="383"/>
      <c r="L732" s="383"/>
      <c r="M732" s="383"/>
      <c r="N732" s="383"/>
      <c r="O732" s="383"/>
      <c r="P732" s="383"/>
      <c r="Q732" s="383"/>
      <c r="R732" s="383"/>
      <c r="S732" s="368"/>
      <c r="T732" s="368"/>
      <c r="U732" s="368"/>
      <c r="V732" s="368"/>
    </row>
    <row r="733" spans="1:22" outlineLevel="1">
      <c r="A733" s="377" t="s">
        <v>223</v>
      </c>
      <c r="B733" s="368" t="s">
        <v>803</v>
      </c>
      <c r="C733" s="378">
        <v>43585</v>
      </c>
      <c r="D733" s="377" t="s">
        <v>1332</v>
      </c>
      <c r="E733" s="369" t="s">
        <v>1333</v>
      </c>
      <c r="F733" s="370">
        <v>75694</v>
      </c>
      <c r="G733" s="371">
        <v>131.88</v>
      </c>
      <c r="H733" s="368">
        <v>172</v>
      </c>
      <c r="I733" s="368" t="s">
        <v>10</v>
      </c>
      <c r="J733" s="379">
        <f>H733</f>
        <v>172</v>
      </c>
      <c r="K733" s="380" t="s">
        <v>640</v>
      </c>
      <c r="L733" s="381" t="s">
        <v>307</v>
      </c>
      <c r="M733" s="381" t="s">
        <v>259</v>
      </c>
      <c r="N733" s="381"/>
      <c r="O733" s="381"/>
      <c r="P733" s="381" t="s">
        <v>61</v>
      </c>
      <c r="Q733" s="381" t="s">
        <v>240</v>
      </c>
      <c r="R733" s="380" t="s">
        <v>302</v>
      </c>
      <c r="S733" s="368"/>
      <c r="T733" s="368" t="s">
        <v>61</v>
      </c>
      <c r="U733" s="368" t="s">
        <v>240</v>
      </c>
      <c r="V733" s="377" t="s">
        <v>302</v>
      </c>
    </row>
    <row r="734" spans="1:22" outlineLevel="1">
      <c r="A734" s="377" t="s">
        <v>223</v>
      </c>
      <c r="B734" s="368" t="s">
        <v>904</v>
      </c>
      <c r="C734" s="378">
        <v>43606</v>
      </c>
      <c r="D734" s="377" t="s">
        <v>1157</v>
      </c>
      <c r="E734" s="369" t="s">
        <v>1334</v>
      </c>
      <c r="F734" s="370">
        <v>75988</v>
      </c>
      <c r="G734" s="371">
        <v>184.2</v>
      </c>
      <c r="H734" s="368">
        <v>240</v>
      </c>
      <c r="I734" s="368" t="s">
        <v>10</v>
      </c>
      <c r="J734" s="379">
        <f>H734</f>
        <v>240</v>
      </c>
      <c r="K734" s="380" t="s">
        <v>640</v>
      </c>
      <c r="L734" s="381" t="s">
        <v>307</v>
      </c>
      <c r="M734" s="381" t="s">
        <v>259</v>
      </c>
      <c r="N734" s="381"/>
      <c r="O734" s="381"/>
      <c r="P734" s="381" t="s">
        <v>61</v>
      </c>
      <c r="Q734" s="381" t="s">
        <v>240</v>
      </c>
      <c r="R734" s="380" t="s">
        <v>302</v>
      </c>
      <c r="S734" s="368"/>
      <c r="T734" s="368" t="s">
        <v>61</v>
      </c>
      <c r="U734" s="368" t="s">
        <v>240</v>
      </c>
      <c r="V734" s="377" t="s">
        <v>302</v>
      </c>
    </row>
    <row r="735" spans="1:22" outlineLevel="1">
      <c r="A735" s="377" t="s">
        <v>223</v>
      </c>
      <c r="B735" s="368" t="s">
        <v>804</v>
      </c>
      <c r="C735" s="378">
        <v>43622</v>
      </c>
      <c r="D735" s="377" t="s">
        <v>1165</v>
      </c>
      <c r="E735" s="369" t="s">
        <v>1333</v>
      </c>
      <c r="F735" s="370">
        <v>76250</v>
      </c>
      <c r="G735" s="371">
        <v>164.79</v>
      </c>
      <c r="H735" s="368">
        <v>208</v>
      </c>
      <c r="I735" s="368" t="s">
        <v>10</v>
      </c>
      <c r="J735" s="379">
        <f>H735</f>
        <v>208</v>
      </c>
      <c r="K735" s="380" t="s">
        <v>640</v>
      </c>
      <c r="L735" s="381" t="s">
        <v>307</v>
      </c>
      <c r="M735" s="381" t="s">
        <v>259</v>
      </c>
      <c r="N735" s="381"/>
      <c r="O735" s="381"/>
      <c r="P735" s="381" t="s">
        <v>61</v>
      </c>
      <c r="Q735" s="381" t="s">
        <v>240</v>
      </c>
      <c r="R735" s="380" t="s">
        <v>302</v>
      </c>
      <c r="S735" s="368"/>
      <c r="T735" s="368" t="s">
        <v>61</v>
      </c>
      <c r="U735" s="368" t="s">
        <v>240</v>
      </c>
      <c r="V735" s="377" t="s">
        <v>302</v>
      </c>
    </row>
    <row r="736" spans="1:22">
      <c r="A736" s="383" t="s">
        <v>301</v>
      </c>
      <c r="B736" s="383"/>
      <c r="C736" s="383"/>
      <c r="D736" s="383"/>
      <c r="E736" s="384"/>
      <c r="F736" s="385"/>
      <c r="G736" s="386">
        <f>SUM(G733:G735)</f>
        <v>480.87</v>
      </c>
      <c r="H736" s="387">
        <f>SUM(H733:H735)</f>
        <v>620</v>
      </c>
      <c r="I736" s="383"/>
      <c r="J736" s="387">
        <f>SUM(J733:J735)</f>
        <v>620</v>
      </c>
      <c r="K736" s="383"/>
      <c r="L736" s="383"/>
      <c r="M736" s="383"/>
      <c r="N736" s="383"/>
      <c r="O736" s="383"/>
      <c r="P736" s="383"/>
      <c r="Q736" s="383"/>
      <c r="R736" s="383"/>
      <c r="S736" s="368"/>
      <c r="T736" s="368"/>
      <c r="U736" s="368"/>
      <c r="V736" s="368"/>
    </row>
    <row r="737" spans="1:22" outlineLevel="1">
      <c r="A737" s="377" t="s">
        <v>224</v>
      </c>
      <c r="B737" s="368" t="s">
        <v>803</v>
      </c>
      <c r="C737" s="378">
        <v>43585</v>
      </c>
      <c r="D737" s="377" t="s">
        <v>961</v>
      </c>
      <c r="E737" s="369" t="s">
        <v>1335</v>
      </c>
      <c r="F737" s="370">
        <v>75694</v>
      </c>
      <c r="G737" s="371">
        <v>7.67</v>
      </c>
      <c r="H737" s="368">
        <v>10</v>
      </c>
      <c r="I737" s="368" t="s">
        <v>10</v>
      </c>
      <c r="J737" s="379">
        <f>H737</f>
        <v>10</v>
      </c>
      <c r="K737" s="380" t="s">
        <v>490</v>
      </c>
      <c r="L737" s="381" t="s">
        <v>307</v>
      </c>
      <c r="M737" s="381" t="s">
        <v>259</v>
      </c>
      <c r="N737" s="381"/>
      <c r="O737" s="381"/>
      <c r="P737" s="381" t="s">
        <v>61</v>
      </c>
      <c r="Q737" s="381" t="s">
        <v>240</v>
      </c>
      <c r="R737" s="380" t="s">
        <v>302</v>
      </c>
      <c r="S737" s="368"/>
      <c r="T737" s="368" t="s">
        <v>61</v>
      </c>
      <c r="U737" s="368" t="s">
        <v>240</v>
      </c>
      <c r="V737" s="377" t="s">
        <v>302</v>
      </c>
    </row>
    <row r="738" spans="1:22" outlineLevel="1">
      <c r="A738" s="377" t="s">
        <v>224</v>
      </c>
      <c r="B738" s="368" t="s">
        <v>904</v>
      </c>
      <c r="C738" s="378">
        <v>43607</v>
      </c>
      <c r="D738" s="377" t="s">
        <v>1086</v>
      </c>
      <c r="E738" s="369" t="s">
        <v>1336</v>
      </c>
      <c r="F738" s="370">
        <v>75988</v>
      </c>
      <c r="G738" s="371">
        <v>7.67</v>
      </c>
      <c r="H738" s="368">
        <v>10</v>
      </c>
      <c r="I738" s="368" t="s">
        <v>10</v>
      </c>
      <c r="J738" s="379">
        <f>H738</f>
        <v>10</v>
      </c>
      <c r="K738" s="380" t="s">
        <v>490</v>
      </c>
      <c r="L738" s="381" t="s">
        <v>307</v>
      </c>
      <c r="M738" s="381" t="s">
        <v>259</v>
      </c>
      <c r="N738" s="381"/>
      <c r="O738" s="381"/>
      <c r="P738" s="381" t="s">
        <v>61</v>
      </c>
      <c r="Q738" s="381" t="s">
        <v>240</v>
      </c>
      <c r="R738" s="380" t="s">
        <v>302</v>
      </c>
      <c r="S738" s="368"/>
      <c r="T738" s="368" t="s">
        <v>61</v>
      </c>
      <c r="U738" s="368" t="s">
        <v>240</v>
      </c>
      <c r="V738" s="377" t="s">
        <v>302</v>
      </c>
    </row>
    <row r="739" spans="1:22" outlineLevel="1">
      <c r="A739" s="377" t="s">
        <v>224</v>
      </c>
      <c r="B739" s="368" t="s">
        <v>904</v>
      </c>
      <c r="C739" s="378">
        <v>43616</v>
      </c>
      <c r="D739" s="377" t="s">
        <v>911</v>
      </c>
      <c r="E739" s="369" t="s">
        <v>1337</v>
      </c>
      <c r="F739" s="370">
        <v>75988</v>
      </c>
      <c r="G739" s="371">
        <v>15.35</v>
      </c>
      <c r="H739" s="368">
        <v>20</v>
      </c>
      <c r="I739" s="368" t="s">
        <v>10</v>
      </c>
      <c r="J739" s="379">
        <f>H739</f>
        <v>20</v>
      </c>
      <c r="K739" s="380" t="s">
        <v>490</v>
      </c>
      <c r="L739" s="381" t="s">
        <v>307</v>
      </c>
      <c r="M739" s="381" t="s">
        <v>259</v>
      </c>
      <c r="N739" s="381"/>
      <c r="O739" s="381"/>
      <c r="P739" s="381" t="s">
        <v>61</v>
      </c>
      <c r="Q739" s="381" t="s">
        <v>240</v>
      </c>
      <c r="R739" s="380" t="s">
        <v>302</v>
      </c>
      <c r="S739" s="368"/>
      <c r="T739" s="368" t="s">
        <v>61</v>
      </c>
      <c r="U739" s="368" t="s">
        <v>240</v>
      </c>
      <c r="V739" s="377" t="s">
        <v>302</v>
      </c>
    </row>
    <row r="740" spans="1:22" outlineLevel="1">
      <c r="A740" s="377" t="s">
        <v>224</v>
      </c>
      <c r="B740" s="368" t="s">
        <v>904</v>
      </c>
      <c r="C740" s="378">
        <v>43616</v>
      </c>
      <c r="D740" s="377" t="s">
        <v>911</v>
      </c>
      <c r="E740" s="369" t="s">
        <v>646</v>
      </c>
      <c r="F740" s="370">
        <v>75988</v>
      </c>
      <c r="G740" s="371">
        <v>1.53</v>
      </c>
      <c r="H740" s="368">
        <v>2</v>
      </c>
      <c r="I740" s="368" t="s">
        <v>10</v>
      </c>
      <c r="J740" s="379">
        <f>H740</f>
        <v>2</v>
      </c>
      <c r="K740" s="380" t="s">
        <v>490</v>
      </c>
      <c r="L740" s="381" t="s">
        <v>307</v>
      </c>
      <c r="M740" s="381" t="s">
        <v>259</v>
      </c>
      <c r="N740" s="381"/>
      <c r="O740" s="381"/>
      <c r="P740" s="381" t="s">
        <v>61</v>
      </c>
      <c r="Q740" s="381" t="s">
        <v>240</v>
      </c>
      <c r="R740" s="380" t="s">
        <v>302</v>
      </c>
      <c r="S740" s="368"/>
      <c r="T740" s="368" t="s">
        <v>61</v>
      </c>
      <c r="U740" s="368" t="s">
        <v>240</v>
      </c>
      <c r="V740" s="377" t="s">
        <v>302</v>
      </c>
    </row>
    <row r="741" spans="1:22">
      <c r="A741" s="383" t="s">
        <v>301</v>
      </c>
      <c r="B741" s="383"/>
      <c r="C741" s="383"/>
      <c r="D741" s="383"/>
      <c r="E741" s="384"/>
      <c r="F741" s="385"/>
      <c r="G741" s="386">
        <f>SUM(G737:G740)</f>
        <v>32.22</v>
      </c>
      <c r="H741" s="387">
        <f>SUM(H737:H740)</f>
        <v>42</v>
      </c>
      <c r="I741" s="383"/>
      <c r="J741" s="387">
        <f>SUM(J737:J740)</f>
        <v>42</v>
      </c>
      <c r="K741" s="383"/>
      <c r="L741" s="383"/>
      <c r="M741" s="383"/>
      <c r="N741" s="383"/>
      <c r="O741" s="383"/>
      <c r="P741" s="383"/>
      <c r="Q741" s="383"/>
      <c r="R741" s="383"/>
      <c r="S741" s="368"/>
      <c r="T741" s="368"/>
      <c r="U741" s="368"/>
      <c r="V741" s="368"/>
    </row>
    <row r="742" spans="1:22" outlineLevel="1">
      <c r="A742" s="377" t="s">
        <v>225</v>
      </c>
      <c r="B742" s="368" t="s">
        <v>803</v>
      </c>
      <c r="C742" s="378">
        <v>43579</v>
      </c>
      <c r="D742" s="377" t="s">
        <v>1338</v>
      </c>
      <c r="E742" s="369" t="s">
        <v>1339</v>
      </c>
      <c r="F742" s="370">
        <v>75694</v>
      </c>
      <c r="G742" s="371">
        <v>230.02</v>
      </c>
      <c r="H742" s="368">
        <v>300</v>
      </c>
      <c r="I742" s="368" t="s">
        <v>10</v>
      </c>
      <c r="J742" s="379">
        <f t="shared" ref="J742:J750" si="31">H742</f>
        <v>300</v>
      </c>
      <c r="K742" s="380" t="s">
        <v>481</v>
      </c>
      <c r="L742" s="381" t="s">
        <v>307</v>
      </c>
      <c r="M742" s="381" t="s">
        <v>259</v>
      </c>
      <c r="N742" s="381"/>
      <c r="O742" s="381"/>
      <c r="P742" s="381" t="s">
        <v>61</v>
      </c>
      <c r="Q742" s="381" t="s">
        <v>240</v>
      </c>
      <c r="R742" s="380" t="s">
        <v>302</v>
      </c>
      <c r="S742" s="368"/>
      <c r="T742" s="368" t="s">
        <v>61</v>
      </c>
      <c r="U742" s="368" t="s">
        <v>240</v>
      </c>
      <c r="V742" s="377" t="s">
        <v>302</v>
      </c>
    </row>
    <row r="743" spans="1:22" outlineLevel="1">
      <c r="A743" s="377" t="s">
        <v>225</v>
      </c>
      <c r="B743" s="368" t="s">
        <v>803</v>
      </c>
      <c r="C743" s="378">
        <v>43579</v>
      </c>
      <c r="D743" s="377" t="s">
        <v>1338</v>
      </c>
      <c r="E743" s="369" t="s">
        <v>1340</v>
      </c>
      <c r="F743" s="370">
        <v>75694</v>
      </c>
      <c r="G743" s="371">
        <v>49.45</v>
      </c>
      <c r="H743" s="368">
        <v>64.5</v>
      </c>
      <c r="I743" s="368" t="s">
        <v>10</v>
      </c>
      <c r="J743" s="379">
        <f t="shared" si="31"/>
        <v>64.5</v>
      </c>
      <c r="K743" s="380" t="s">
        <v>481</v>
      </c>
      <c r="L743" s="381" t="s">
        <v>307</v>
      </c>
      <c r="M743" s="381" t="s">
        <v>259</v>
      </c>
      <c r="N743" s="381"/>
      <c r="O743" s="381"/>
      <c r="P743" s="381" t="s">
        <v>61</v>
      </c>
      <c r="Q743" s="381" t="s">
        <v>240</v>
      </c>
      <c r="R743" s="380" t="s">
        <v>302</v>
      </c>
      <c r="S743" s="368"/>
      <c r="T743" s="368" t="s">
        <v>61</v>
      </c>
      <c r="U743" s="368" t="s">
        <v>240</v>
      </c>
      <c r="V743" s="377" t="s">
        <v>302</v>
      </c>
    </row>
    <row r="744" spans="1:22" outlineLevel="1">
      <c r="A744" s="377" t="s">
        <v>225</v>
      </c>
      <c r="B744" s="368" t="s">
        <v>803</v>
      </c>
      <c r="C744" s="378">
        <v>43580</v>
      </c>
      <c r="D744" s="377" t="s">
        <v>961</v>
      </c>
      <c r="E744" s="369" t="s">
        <v>1341</v>
      </c>
      <c r="F744" s="370">
        <v>75694</v>
      </c>
      <c r="G744" s="371">
        <v>23</v>
      </c>
      <c r="H744" s="368">
        <v>30</v>
      </c>
      <c r="I744" s="368" t="s">
        <v>10</v>
      </c>
      <c r="J744" s="379">
        <f t="shared" si="31"/>
        <v>30</v>
      </c>
      <c r="K744" s="380" t="s">
        <v>481</v>
      </c>
      <c r="L744" s="381" t="s">
        <v>307</v>
      </c>
      <c r="M744" s="381" t="s">
        <v>259</v>
      </c>
      <c r="N744" s="381"/>
      <c r="O744" s="381"/>
      <c r="P744" s="381" t="s">
        <v>61</v>
      </c>
      <c r="Q744" s="381" t="s">
        <v>240</v>
      </c>
      <c r="R744" s="380" t="s">
        <v>302</v>
      </c>
      <c r="S744" s="368"/>
      <c r="T744" s="368" t="s">
        <v>61</v>
      </c>
      <c r="U744" s="368" t="s">
        <v>240</v>
      </c>
      <c r="V744" s="377" t="s">
        <v>302</v>
      </c>
    </row>
    <row r="745" spans="1:22" outlineLevel="1">
      <c r="A745" s="377" t="s">
        <v>225</v>
      </c>
      <c r="B745" s="368" t="s">
        <v>803</v>
      </c>
      <c r="C745" s="378">
        <v>43580</v>
      </c>
      <c r="D745" s="377" t="s">
        <v>961</v>
      </c>
      <c r="E745" s="369" t="s">
        <v>1341</v>
      </c>
      <c r="F745" s="370">
        <v>75694</v>
      </c>
      <c r="G745" s="371">
        <v>4.95</v>
      </c>
      <c r="H745" s="368">
        <v>6.45</v>
      </c>
      <c r="I745" s="368" t="s">
        <v>10</v>
      </c>
      <c r="J745" s="379">
        <f t="shared" si="31"/>
        <v>6.45</v>
      </c>
      <c r="K745" s="380" t="s">
        <v>481</v>
      </c>
      <c r="L745" s="381" t="s">
        <v>307</v>
      </c>
      <c r="M745" s="381" t="s">
        <v>259</v>
      </c>
      <c r="N745" s="381"/>
      <c r="O745" s="381"/>
      <c r="P745" s="381" t="s">
        <v>61</v>
      </c>
      <c r="Q745" s="381" t="s">
        <v>240</v>
      </c>
      <c r="R745" s="380" t="s">
        <v>302</v>
      </c>
      <c r="S745" s="368"/>
      <c r="T745" s="368" t="s">
        <v>61</v>
      </c>
      <c r="U745" s="368" t="s">
        <v>240</v>
      </c>
      <c r="V745" s="377" t="s">
        <v>302</v>
      </c>
    </row>
    <row r="746" spans="1:22" outlineLevel="1">
      <c r="A746" s="377" t="s">
        <v>225</v>
      </c>
      <c r="B746" s="368" t="s">
        <v>904</v>
      </c>
      <c r="C746" s="378">
        <v>43601</v>
      </c>
      <c r="D746" s="377" t="s">
        <v>1086</v>
      </c>
      <c r="E746" s="369" t="s">
        <v>1342</v>
      </c>
      <c r="F746" s="370">
        <v>75988</v>
      </c>
      <c r="G746" s="371">
        <v>25.33</v>
      </c>
      <c r="H746" s="368">
        <v>33</v>
      </c>
      <c r="I746" s="368" t="s">
        <v>10</v>
      </c>
      <c r="J746" s="379">
        <f t="shared" si="31"/>
        <v>33</v>
      </c>
      <c r="K746" s="380" t="s">
        <v>490</v>
      </c>
      <c r="L746" s="381" t="s">
        <v>307</v>
      </c>
      <c r="M746" s="381" t="s">
        <v>259</v>
      </c>
      <c r="N746" s="381"/>
      <c r="O746" s="381"/>
      <c r="P746" s="381" t="s">
        <v>61</v>
      </c>
      <c r="Q746" s="381" t="s">
        <v>240</v>
      </c>
      <c r="R746" s="380" t="s">
        <v>302</v>
      </c>
      <c r="S746" s="368"/>
      <c r="T746" s="368" t="s">
        <v>61</v>
      </c>
      <c r="U746" s="368" t="s">
        <v>240</v>
      </c>
      <c r="V746" s="377" t="s">
        <v>302</v>
      </c>
    </row>
    <row r="747" spans="1:22" outlineLevel="1">
      <c r="A747" s="377" t="s">
        <v>225</v>
      </c>
      <c r="B747" s="368" t="s">
        <v>904</v>
      </c>
      <c r="C747" s="378">
        <v>43601</v>
      </c>
      <c r="D747" s="377" t="s">
        <v>1086</v>
      </c>
      <c r="E747" s="369" t="s">
        <v>1343</v>
      </c>
      <c r="F747" s="370">
        <v>75988</v>
      </c>
      <c r="G747" s="371">
        <v>25.33</v>
      </c>
      <c r="H747" s="368">
        <v>33</v>
      </c>
      <c r="I747" s="368" t="s">
        <v>10</v>
      </c>
      <c r="J747" s="379">
        <f t="shared" si="31"/>
        <v>33</v>
      </c>
      <c r="K747" s="380" t="s">
        <v>490</v>
      </c>
      <c r="L747" s="381" t="s">
        <v>307</v>
      </c>
      <c r="M747" s="381" t="s">
        <v>259</v>
      </c>
      <c r="N747" s="381"/>
      <c r="O747" s="381"/>
      <c r="P747" s="381" t="s">
        <v>61</v>
      </c>
      <c r="Q747" s="381" t="s">
        <v>240</v>
      </c>
      <c r="R747" s="380" t="s">
        <v>302</v>
      </c>
      <c r="S747" s="368"/>
      <c r="T747" s="368" t="s">
        <v>61</v>
      </c>
      <c r="U747" s="368" t="s">
        <v>240</v>
      </c>
      <c r="V747" s="377" t="s">
        <v>302</v>
      </c>
    </row>
    <row r="748" spans="1:22" outlineLevel="1">
      <c r="A748" s="377" t="s">
        <v>225</v>
      </c>
      <c r="B748" s="368" t="s">
        <v>904</v>
      </c>
      <c r="C748" s="378">
        <v>43601</v>
      </c>
      <c r="D748" s="377" t="s">
        <v>1086</v>
      </c>
      <c r="E748" s="369" t="s">
        <v>1344</v>
      </c>
      <c r="F748" s="370">
        <v>75988</v>
      </c>
      <c r="G748" s="371">
        <v>10.64</v>
      </c>
      <c r="H748" s="368">
        <v>13.86</v>
      </c>
      <c r="I748" s="368" t="s">
        <v>10</v>
      </c>
      <c r="J748" s="379">
        <f t="shared" si="31"/>
        <v>13.86</v>
      </c>
      <c r="K748" s="380" t="s">
        <v>490</v>
      </c>
      <c r="L748" s="381" t="s">
        <v>307</v>
      </c>
      <c r="M748" s="381" t="s">
        <v>259</v>
      </c>
      <c r="N748" s="381"/>
      <c r="O748" s="381"/>
      <c r="P748" s="381" t="s">
        <v>61</v>
      </c>
      <c r="Q748" s="381" t="s">
        <v>240</v>
      </c>
      <c r="R748" s="380" t="s">
        <v>302</v>
      </c>
      <c r="S748" s="368"/>
      <c r="T748" s="368" t="s">
        <v>61</v>
      </c>
      <c r="U748" s="368" t="s">
        <v>240</v>
      </c>
      <c r="V748" s="377" t="s">
        <v>302</v>
      </c>
    </row>
    <row r="749" spans="1:22" outlineLevel="1">
      <c r="A749" s="377" t="s">
        <v>225</v>
      </c>
      <c r="B749" s="368" t="s">
        <v>904</v>
      </c>
      <c r="C749" s="378">
        <v>43601</v>
      </c>
      <c r="D749" s="377" t="s">
        <v>1086</v>
      </c>
      <c r="E749" s="369" t="s">
        <v>1345</v>
      </c>
      <c r="F749" s="370">
        <v>75988</v>
      </c>
      <c r="G749" s="371">
        <v>10.64</v>
      </c>
      <c r="H749" s="368">
        <v>13.86</v>
      </c>
      <c r="I749" s="368" t="s">
        <v>10</v>
      </c>
      <c r="J749" s="379">
        <f t="shared" si="31"/>
        <v>13.86</v>
      </c>
      <c r="K749" s="380" t="s">
        <v>490</v>
      </c>
      <c r="L749" s="381" t="s">
        <v>307</v>
      </c>
      <c r="M749" s="381" t="s">
        <v>259</v>
      </c>
      <c r="N749" s="381"/>
      <c r="O749" s="381"/>
      <c r="P749" s="381" t="s">
        <v>61</v>
      </c>
      <c r="Q749" s="381" t="s">
        <v>240</v>
      </c>
      <c r="R749" s="380" t="s">
        <v>302</v>
      </c>
      <c r="S749" s="368"/>
      <c r="T749" s="368" t="s">
        <v>61</v>
      </c>
      <c r="U749" s="368" t="s">
        <v>240</v>
      </c>
      <c r="V749" s="377" t="s">
        <v>302</v>
      </c>
    </row>
    <row r="750" spans="1:22" outlineLevel="1">
      <c r="A750" s="377" t="s">
        <v>225</v>
      </c>
      <c r="B750" s="368" t="s">
        <v>804</v>
      </c>
      <c r="C750" s="378">
        <v>43622</v>
      </c>
      <c r="D750" s="377" t="s">
        <v>914</v>
      </c>
      <c r="E750" s="369" t="s">
        <v>1346</v>
      </c>
      <c r="F750" s="370">
        <v>76250</v>
      </c>
      <c r="G750" s="371">
        <v>16.760000000000002</v>
      </c>
      <c r="H750" s="368">
        <v>21.15</v>
      </c>
      <c r="I750" s="368" t="s">
        <v>10</v>
      </c>
      <c r="J750" s="379">
        <f t="shared" si="31"/>
        <v>21.15</v>
      </c>
      <c r="K750" s="380" t="s">
        <v>651</v>
      </c>
      <c r="L750" s="381" t="s">
        <v>307</v>
      </c>
      <c r="M750" s="381" t="s">
        <v>259</v>
      </c>
      <c r="N750" s="381"/>
      <c r="O750" s="381"/>
      <c r="P750" s="381" t="s">
        <v>61</v>
      </c>
      <c r="Q750" s="381" t="s">
        <v>240</v>
      </c>
      <c r="R750" s="380" t="s">
        <v>302</v>
      </c>
      <c r="S750" s="368"/>
      <c r="T750" s="368" t="s">
        <v>61</v>
      </c>
      <c r="U750" s="368" t="s">
        <v>240</v>
      </c>
      <c r="V750" s="377" t="s">
        <v>302</v>
      </c>
    </row>
    <row r="751" spans="1:22">
      <c r="A751" s="383" t="s">
        <v>301</v>
      </c>
      <c r="B751" s="383"/>
      <c r="C751" s="383"/>
      <c r="D751" s="383"/>
      <c r="E751" s="384"/>
      <c r="F751" s="385"/>
      <c r="G751" s="386">
        <f>SUM(G742:G750)</f>
        <v>396.11999999999995</v>
      </c>
      <c r="H751" s="387">
        <f>SUM(H742:H750)</f>
        <v>515.82000000000005</v>
      </c>
      <c r="I751" s="383"/>
      <c r="J751" s="387">
        <f>SUM(J742:J750)</f>
        <v>515.82000000000005</v>
      </c>
      <c r="K751" s="383"/>
      <c r="L751" s="383"/>
      <c r="M751" s="383"/>
      <c r="N751" s="383"/>
      <c r="O751" s="383"/>
      <c r="P751" s="383"/>
      <c r="Q751" s="383"/>
      <c r="R751" s="383"/>
      <c r="S751" s="368"/>
      <c r="T751" s="368"/>
      <c r="U751" s="368"/>
      <c r="V751" s="368"/>
    </row>
    <row r="752" spans="1:22" outlineLevel="1">
      <c r="A752" s="377" t="s">
        <v>226</v>
      </c>
      <c r="B752" s="368" t="s">
        <v>803</v>
      </c>
      <c r="C752" s="378">
        <v>43558</v>
      </c>
      <c r="D752" s="377" t="s">
        <v>977</v>
      </c>
      <c r="E752" s="369" t="s">
        <v>1347</v>
      </c>
      <c r="F752" s="370">
        <v>75694</v>
      </c>
      <c r="G752" s="371">
        <v>9.89</v>
      </c>
      <c r="H752" s="368">
        <v>12.9</v>
      </c>
      <c r="I752" s="368" t="s">
        <v>10</v>
      </c>
      <c r="J752" s="379">
        <f>H752</f>
        <v>12.9</v>
      </c>
      <c r="K752" s="380" t="s">
        <v>680</v>
      </c>
      <c r="L752" s="381" t="s">
        <v>307</v>
      </c>
      <c r="M752" s="381" t="s">
        <v>259</v>
      </c>
      <c r="N752" s="381"/>
      <c r="O752" s="381"/>
      <c r="P752" s="381" t="s">
        <v>61</v>
      </c>
      <c r="Q752" s="381" t="s">
        <v>240</v>
      </c>
      <c r="R752" s="380" t="s">
        <v>302</v>
      </c>
      <c r="S752" s="368"/>
      <c r="T752" s="368" t="s">
        <v>61</v>
      </c>
      <c r="U752" s="368" t="s">
        <v>240</v>
      </c>
      <c r="V752" s="377" t="s">
        <v>302</v>
      </c>
    </row>
    <row r="753" spans="1:22" outlineLevel="1">
      <c r="A753" s="377" t="s">
        <v>226</v>
      </c>
      <c r="B753" s="368" t="s">
        <v>803</v>
      </c>
      <c r="C753" s="378">
        <v>43558</v>
      </c>
      <c r="D753" s="377" t="s">
        <v>977</v>
      </c>
      <c r="E753" s="369" t="s">
        <v>1348</v>
      </c>
      <c r="F753" s="370">
        <v>75694</v>
      </c>
      <c r="G753" s="371">
        <v>15.33</v>
      </c>
      <c r="H753" s="368">
        <v>20</v>
      </c>
      <c r="I753" s="368" t="s">
        <v>10</v>
      </c>
      <c r="J753" s="379">
        <f>H753</f>
        <v>20</v>
      </c>
      <c r="K753" s="380" t="s">
        <v>1349</v>
      </c>
      <c r="L753" s="381" t="s">
        <v>307</v>
      </c>
      <c r="M753" s="381" t="s">
        <v>259</v>
      </c>
      <c r="N753" s="381"/>
      <c r="O753" s="381"/>
      <c r="P753" s="381" t="s">
        <v>61</v>
      </c>
      <c r="Q753" s="381" t="s">
        <v>240</v>
      </c>
      <c r="R753" s="380" t="s">
        <v>302</v>
      </c>
      <c r="S753" s="368"/>
      <c r="T753" s="368" t="s">
        <v>61</v>
      </c>
      <c r="U753" s="368" t="s">
        <v>240</v>
      </c>
      <c r="V753" s="377" t="s">
        <v>302</v>
      </c>
    </row>
    <row r="754" spans="1:22" outlineLevel="1">
      <c r="A754" s="377" t="s">
        <v>226</v>
      </c>
      <c r="B754" s="368" t="s">
        <v>904</v>
      </c>
      <c r="C754" s="378">
        <v>43599</v>
      </c>
      <c r="D754" s="377" t="s">
        <v>1086</v>
      </c>
      <c r="E754" s="369" t="s">
        <v>1350</v>
      </c>
      <c r="F754" s="370">
        <v>75988</v>
      </c>
      <c r="G754" s="371">
        <v>69.069999999999993</v>
      </c>
      <c r="H754" s="368">
        <v>90</v>
      </c>
      <c r="I754" s="368" t="s">
        <v>10</v>
      </c>
      <c r="J754" s="379">
        <f>H754</f>
        <v>90</v>
      </c>
      <c r="K754" s="380" t="s">
        <v>690</v>
      </c>
      <c r="L754" s="381" t="s">
        <v>307</v>
      </c>
      <c r="M754" s="381" t="s">
        <v>259</v>
      </c>
      <c r="N754" s="381"/>
      <c r="O754" s="381"/>
      <c r="P754" s="381" t="s">
        <v>61</v>
      </c>
      <c r="Q754" s="381" t="s">
        <v>240</v>
      </c>
      <c r="R754" s="380" t="s">
        <v>302</v>
      </c>
      <c r="S754" s="368"/>
      <c r="T754" s="368" t="s">
        <v>61</v>
      </c>
      <c r="U754" s="368" t="s">
        <v>240</v>
      </c>
      <c r="V754" s="377" t="s">
        <v>302</v>
      </c>
    </row>
    <row r="755" spans="1:22">
      <c r="A755" s="383" t="s">
        <v>301</v>
      </c>
      <c r="B755" s="383"/>
      <c r="C755" s="383"/>
      <c r="D755" s="383"/>
      <c r="E755" s="384"/>
      <c r="F755" s="385"/>
      <c r="G755" s="386">
        <f>SUM(G752:G754)</f>
        <v>94.289999999999992</v>
      </c>
      <c r="H755" s="387">
        <f>SUM(H752:H754)</f>
        <v>122.9</v>
      </c>
      <c r="I755" s="383"/>
      <c r="J755" s="387">
        <f>SUM(J752:J754)</f>
        <v>122.9</v>
      </c>
      <c r="K755" s="383"/>
      <c r="L755" s="383"/>
      <c r="M755" s="383"/>
      <c r="N755" s="383"/>
      <c r="O755" s="383"/>
      <c r="P755" s="383"/>
      <c r="Q755" s="383"/>
      <c r="R755" s="383"/>
      <c r="S755" s="368"/>
      <c r="T755" s="368"/>
      <c r="U755" s="368"/>
      <c r="V755" s="368"/>
    </row>
    <row r="756" spans="1:22" outlineLevel="1">
      <c r="A756" s="377" t="s">
        <v>227</v>
      </c>
      <c r="B756" s="368" t="s">
        <v>803</v>
      </c>
      <c r="C756" s="378">
        <v>43558</v>
      </c>
      <c r="D756" s="377" t="s">
        <v>977</v>
      </c>
      <c r="E756" s="369" t="s">
        <v>1351</v>
      </c>
      <c r="F756" s="370">
        <v>75694</v>
      </c>
      <c r="G756" s="371">
        <v>25.89</v>
      </c>
      <c r="H756" s="368">
        <v>33.770000000000003</v>
      </c>
      <c r="I756" s="368" t="s">
        <v>10</v>
      </c>
      <c r="J756" s="379">
        <f t="shared" ref="J756:J773" si="32">H756</f>
        <v>33.770000000000003</v>
      </c>
      <c r="K756" s="380" t="s">
        <v>694</v>
      </c>
      <c r="L756" s="381" t="s">
        <v>307</v>
      </c>
      <c r="M756" s="381" t="s">
        <v>259</v>
      </c>
      <c r="N756" s="381"/>
      <c r="O756" s="381"/>
      <c r="P756" s="381" t="s">
        <v>61</v>
      </c>
      <c r="Q756" s="381" t="s">
        <v>240</v>
      </c>
      <c r="R756" s="380" t="s">
        <v>302</v>
      </c>
      <c r="S756" s="368"/>
      <c r="T756" s="368" t="s">
        <v>61</v>
      </c>
      <c r="U756" s="368" t="s">
        <v>240</v>
      </c>
      <c r="V756" s="377" t="s">
        <v>302</v>
      </c>
    </row>
    <row r="757" spans="1:22" outlineLevel="1">
      <c r="A757" s="377" t="s">
        <v>227</v>
      </c>
      <c r="B757" s="368" t="s">
        <v>803</v>
      </c>
      <c r="C757" s="378">
        <v>43557</v>
      </c>
      <c r="D757" s="377" t="s">
        <v>977</v>
      </c>
      <c r="E757" s="369" t="s">
        <v>1352</v>
      </c>
      <c r="F757" s="370">
        <v>75694</v>
      </c>
      <c r="G757" s="371">
        <v>13.19</v>
      </c>
      <c r="H757" s="368">
        <v>17.2</v>
      </c>
      <c r="I757" s="368" t="s">
        <v>10</v>
      </c>
      <c r="J757" s="379">
        <f t="shared" si="32"/>
        <v>17.2</v>
      </c>
      <c r="K757" s="380" t="s">
        <v>654</v>
      </c>
      <c r="L757" s="381" t="s">
        <v>307</v>
      </c>
      <c r="M757" s="381" t="s">
        <v>259</v>
      </c>
      <c r="N757" s="381"/>
      <c r="O757" s="381"/>
      <c r="P757" s="381" t="s">
        <v>61</v>
      </c>
      <c r="Q757" s="381" t="s">
        <v>240</v>
      </c>
      <c r="R757" s="380" t="s">
        <v>302</v>
      </c>
      <c r="S757" s="368"/>
      <c r="T757" s="368" t="s">
        <v>61</v>
      </c>
      <c r="U757" s="368" t="s">
        <v>240</v>
      </c>
      <c r="V757" s="377" t="s">
        <v>302</v>
      </c>
    </row>
    <row r="758" spans="1:22" outlineLevel="1">
      <c r="A758" s="377" t="s">
        <v>227</v>
      </c>
      <c r="B758" s="368" t="s">
        <v>803</v>
      </c>
      <c r="C758" s="378">
        <v>43558</v>
      </c>
      <c r="D758" s="377" t="s">
        <v>977</v>
      </c>
      <c r="E758" s="369" t="s">
        <v>1353</v>
      </c>
      <c r="F758" s="370">
        <v>75694</v>
      </c>
      <c r="G758" s="371">
        <v>6.59</v>
      </c>
      <c r="H758" s="368">
        <v>8.6</v>
      </c>
      <c r="I758" s="368" t="s">
        <v>10</v>
      </c>
      <c r="J758" s="379">
        <f t="shared" si="32"/>
        <v>8.6</v>
      </c>
      <c r="K758" s="380" t="s">
        <v>654</v>
      </c>
      <c r="L758" s="381" t="s">
        <v>307</v>
      </c>
      <c r="M758" s="381" t="s">
        <v>259</v>
      </c>
      <c r="N758" s="381"/>
      <c r="O758" s="381"/>
      <c r="P758" s="381" t="s">
        <v>61</v>
      </c>
      <c r="Q758" s="381" t="s">
        <v>240</v>
      </c>
      <c r="R758" s="380" t="s">
        <v>302</v>
      </c>
      <c r="S758" s="368"/>
      <c r="T758" s="368" t="s">
        <v>61</v>
      </c>
      <c r="U758" s="368" t="s">
        <v>240</v>
      </c>
      <c r="V758" s="377" t="s">
        <v>302</v>
      </c>
    </row>
    <row r="759" spans="1:22" outlineLevel="1">
      <c r="A759" s="377" t="s">
        <v>227</v>
      </c>
      <c r="B759" s="368" t="s">
        <v>803</v>
      </c>
      <c r="C759" s="378">
        <v>43563</v>
      </c>
      <c r="D759" s="377" t="s">
        <v>1354</v>
      </c>
      <c r="E759" s="369" t="s">
        <v>1355</v>
      </c>
      <c r="F759" s="370">
        <v>75694</v>
      </c>
      <c r="G759" s="371">
        <v>105.5</v>
      </c>
      <c r="H759" s="368">
        <v>137.6</v>
      </c>
      <c r="I759" s="368" t="s">
        <v>10</v>
      </c>
      <c r="J759" s="379">
        <f t="shared" si="32"/>
        <v>137.6</v>
      </c>
      <c r="K759" s="380" t="s">
        <v>654</v>
      </c>
      <c r="L759" s="381" t="s">
        <v>307</v>
      </c>
      <c r="M759" s="381" t="s">
        <v>259</v>
      </c>
      <c r="N759" s="381"/>
      <c r="O759" s="381"/>
      <c r="P759" s="381" t="s">
        <v>61</v>
      </c>
      <c r="Q759" s="381" t="s">
        <v>240</v>
      </c>
      <c r="R759" s="380" t="s">
        <v>302</v>
      </c>
      <c r="S759" s="368"/>
      <c r="T759" s="368" t="s">
        <v>61</v>
      </c>
      <c r="U759" s="368" t="s">
        <v>240</v>
      </c>
      <c r="V759" s="377" t="s">
        <v>302</v>
      </c>
    </row>
    <row r="760" spans="1:22" outlineLevel="1">
      <c r="A760" s="377" t="s">
        <v>227</v>
      </c>
      <c r="B760" s="368" t="s">
        <v>803</v>
      </c>
      <c r="C760" s="378">
        <v>43572</v>
      </c>
      <c r="D760" s="377" t="s">
        <v>961</v>
      </c>
      <c r="E760" s="369" t="s">
        <v>656</v>
      </c>
      <c r="F760" s="370">
        <v>75694</v>
      </c>
      <c r="G760" s="371">
        <v>6.59</v>
      </c>
      <c r="H760" s="368">
        <v>8.6</v>
      </c>
      <c r="I760" s="368" t="s">
        <v>10</v>
      </c>
      <c r="J760" s="379">
        <f t="shared" si="32"/>
        <v>8.6</v>
      </c>
      <c r="K760" s="380" t="s">
        <v>654</v>
      </c>
      <c r="L760" s="381" t="s">
        <v>307</v>
      </c>
      <c r="M760" s="381" t="s">
        <v>259</v>
      </c>
      <c r="N760" s="381"/>
      <c r="O760" s="381"/>
      <c r="P760" s="381" t="s">
        <v>61</v>
      </c>
      <c r="Q760" s="381" t="s">
        <v>240</v>
      </c>
      <c r="R760" s="380" t="s">
        <v>302</v>
      </c>
      <c r="S760" s="368"/>
      <c r="T760" s="368" t="s">
        <v>61</v>
      </c>
      <c r="U760" s="368" t="s">
        <v>240</v>
      </c>
      <c r="V760" s="377" t="s">
        <v>302</v>
      </c>
    </row>
    <row r="761" spans="1:22" outlineLevel="1">
      <c r="A761" s="377" t="s">
        <v>227</v>
      </c>
      <c r="B761" s="368" t="s">
        <v>803</v>
      </c>
      <c r="C761" s="378">
        <v>43572</v>
      </c>
      <c r="D761" s="377" t="s">
        <v>961</v>
      </c>
      <c r="E761" s="369" t="s">
        <v>1356</v>
      </c>
      <c r="F761" s="370">
        <v>75694</v>
      </c>
      <c r="G761" s="371">
        <v>2.16</v>
      </c>
      <c r="H761" s="368">
        <v>2.82</v>
      </c>
      <c r="I761" s="368" t="s">
        <v>10</v>
      </c>
      <c r="J761" s="379">
        <f t="shared" si="32"/>
        <v>2.82</v>
      </c>
      <c r="K761" s="380" t="s">
        <v>662</v>
      </c>
      <c r="L761" s="381" t="s">
        <v>307</v>
      </c>
      <c r="M761" s="381" t="s">
        <v>259</v>
      </c>
      <c r="N761" s="381"/>
      <c r="O761" s="381"/>
      <c r="P761" s="381" t="s">
        <v>61</v>
      </c>
      <c r="Q761" s="381" t="s">
        <v>240</v>
      </c>
      <c r="R761" s="380" t="s">
        <v>302</v>
      </c>
      <c r="S761" s="368"/>
      <c r="T761" s="368" t="s">
        <v>61</v>
      </c>
      <c r="U761" s="368" t="s">
        <v>240</v>
      </c>
      <c r="V761" s="377" t="s">
        <v>302</v>
      </c>
    </row>
    <row r="762" spans="1:22" outlineLevel="1">
      <c r="A762" s="377" t="s">
        <v>227</v>
      </c>
      <c r="B762" s="368" t="s">
        <v>803</v>
      </c>
      <c r="C762" s="378">
        <v>43584</v>
      </c>
      <c r="D762" s="377" t="s">
        <v>961</v>
      </c>
      <c r="E762" s="369" t="s">
        <v>1357</v>
      </c>
      <c r="F762" s="370">
        <v>75694</v>
      </c>
      <c r="G762" s="371">
        <v>8</v>
      </c>
      <c r="H762" s="368">
        <v>10.44</v>
      </c>
      <c r="I762" s="368" t="s">
        <v>10</v>
      </c>
      <c r="J762" s="379">
        <f t="shared" si="32"/>
        <v>10.44</v>
      </c>
      <c r="K762" s="380" t="s">
        <v>664</v>
      </c>
      <c r="L762" s="381" t="s">
        <v>307</v>
      </c>
      <c r="M762" s="381" t="s">
        <v>259</v>
      </c>
      <c r="N762" s="381"/>
      <c r="O762" s="381"/>
      <c r="P762" s="381" t="s">
        <v>61</v>
      </c>
      <c r="Q762" s="381" t="s">
        <v>240</v>
      </c>
      <c r="R762" s="380" t="s">
        <v>302</v>
      </c>
      <c r="S762" s="368"/>
      <c r="T762" s="368" t="s">
        <v>61</v>
      </c>
      <c r="U762" s="368" t="s">
        <v>240</v>
      </c>
      <c r="V762" s="377" t="s">
        <v>302</v>
      </c>
    </row>
    <row r="763" spans="1:22" outlineLevel="1">
      <c r="A763" s="377" t="s">
        <v>227</v>
      </c>
      <c r="B763" s="368" t="s">
        <v>904</v>
      </c>
      <c r="C763" s="378">
        <v>43587</v>
      </c>
      <c r="D763" s="377" t="s">
        <v>1160</v>
      </c>
      <c r="E763" s="369" t="s">
        <v>1358</v>
      </c>
      <c r="F763" s="370">
        <v>75988</v>
      </c>
      <c r="G763" s="371">
        <v>3.84</v>
      </c>
      <c r="H763" s="368">
        <v>5</v>
      </c>
      <c r="I763" s="368" t="s">
        <v>10</v>
      </c>
      <c r="J763" s="379">
        <f t="shared" si="32"/>
        <v>5</v>
      </c>
      <c r="K763" s="380" t="s">
        <v>918</v>
      </c>
      <c r="L763" s="381" t="s">
        <v>307</v>
      </c>
      <c r="M763" s="381" t="s">
        <v>259</v>
      </c>
      <c r="N763" s="381"/>
      <c r="O763" s="381"/>
      <c r="P763" s="381" t="s">
        <v>61</v>
      </c>
      <c r="Q763" s="381" t="s">
        <v>240</v>
      </c>
      <c r="R763" s="380" t="s">
        <v>302</v>
      </c>
      <c r="S763" s="368"/>
      <c r="T763" s="368" t="s">
        <v>61</v>
      </c>
      <c r="U763" s="368" t="s">
        <v>240</v>
      </c>
      <c r="V763" s="377" t="s">
        <v>302</v>
      </c>
    </row>
    <row r="764" spans="1:22" outlineLevel="1">
      <c r="A764" s="377" t="s">
        <v>227</v>
      </c>
      <c r="B764" s="368" t="s">
        <v>904</v>
      </c>
      <c r="C764" s="378">
        <v>43616</v>
      </c>
      <c r="D764" s="377" t="s">
        <v>911</v>
      </c>
      <c r="E764" s="369" t="s">
        <v>1359</v>
      </c>
      <c r="F764" s="370">
        <v>75988</v>
      </c>
      <c r="G764" s="371">
        <v>5.94</v>
      </c>
      <c r="H764" s="368">
        <v>7.74</v>
      </c>
      <c r="I764" s="368" t="s">
        <v>10</v>
      </c>
      <c r="J764" s="379">
        <f t="shared" si="32"/>
        <v>7.74</v>
      </c>
      <c r="K764" s="380" t="s">
        <v>654</v>
      </c>
      <c r="L764" s="381" t="s">
        <v>307</v>
      </c>
      <c r="M764" s="381" t="s">
        <v>259</v>
      </c>
      <c r="N764" s="381"/>
      <c r="O764" s="381"/>
      <c r="P764" s="381" t="s">
        <v>61</v>
      </c>
      <c r="Q764" s="381" t="s">
        <v>240</v>
      </c>
      <c r="R764" s="380" t="s">
        <v>302</v>
      </c>
      <c r="S764" s="368"/>
      <c r="T764" s="368" t="s">
        <v>61</v>
      </c>
      <c r="U764" s="368" t="s">
        <v>240</v>
      </c>
      <c r="V764" s="377" t="s">
        <v>302</v>
      </c>
    </row>
    <row r="765" spans="1:22" outlineLevel="1">
      <c r="A765" s="377" t="s">
        <v>227</v>
      </c>
      <c r="B765" s="368" t="s">
        <v>904</v>
      </c>
      <c r="C765" s="378">
        <v>43588</v>
      </c>
      <c r="D765" s="377" t="s">
        <v>1160</v>
      </c>
      <c r="E765" s="369" t="s">
        <v>656</v>
      </c>
      <c r="F765" s="370">
        <v>75988</v>
      </c>
      <c r="G765" s="371">
        <v>5.94</v>
      </c>
      <c r="H765" s="368">
        <v>7.74</v>
      </c>
      <c r="I765" s="368" t="s">
        <v>10</v>
      </c>
      <c r="J765" s="379">
        <f t="shared" si="32"/>
        <v>7.74</v>
      </c>
      <c r="K765" s="380" t="s">
        <v>654</v>
      </c>
      <c r="L765" s="381" t="s">
        <v>307</v>
      </c>
      <c r="M765" s="381" t="s">
        <v>259</v>
      </c>
      <c r="N765" s="381"/>
      <c r="O765" s="381"/>
      <c r="P765" s="381" t="s">
        <v>61</v>
      </c>
      <c r="Q765" s="381" t="s">
        <v>240</v>
      </c>
      <c r="R765" s="380" t="s">
        <v>302</v>
      </c>
      <c r="S765" s="368"/>
      <c r="T765" s="368" t="s">
        <v>61</v>
      </c>
      <c r="U765" s="368" t="s">
        <v>240</v>
      </c>
      <c r="V765" s="377" t="s">
        <v>302</v>
      </c>
    </row>
    <row r="766" spans="1:22" outlineLevel="1">
      <c r="A766" s="377" t="s">
        <v>227</v>
      </c>
      <c r="B766" s="368" t="s">
        <v>904</v>
      </c>
      <c r="C766" s="378">
        <v>43588</v>
      </c>
      <c r="D766" s="377" t="s">
        <v>1160</v>
      </c>
      <c r="E766" s="369" t="s">
        <v>656</v>
      </c>
      <c r="F766" s="370">
        <v>75988</v>
      </c>
      <c r="G766" s="371">
        <v>5.94</v>
      </c>
      <c r="H766" s="368">
        <v>7.74</v>
      </c>
      <c r="I766" s="368" t="s">
        <v>10</v>
      </c>
      <c r="J766" s="379">
        <f t="shared" si="32"/>
        <v>7.74</v>
      </c>
      <c r="K766" s="380" t="s">
        <v>654</v>
      </c>
      <c r="L766" s="381" t="s">
        <v>307</v>
      </c>
      <c r="M766" s="381" t="s">
        <v>259</v>
      </c>
      <c r="N766" s="381"/>
      <c r="O766" s="381"/>
      <c r="P766" s="381" t="s">
        <v>61</v>
      </c>
      <c r="Q766" s="381" t="s">
        <v>240</v>
      </c>
      <c r="R766" s="380" t="s">
        <v>302</v>
      </c>
      <c r="S766" s="368"/>
      <c r="T766" s="368" t="s">
        <v>61</v>
      </c>
      <c r="U766" s="368" t="s">
        <v>240</v>
      </c>
      <c r="V766" s="377" t="s">
        <v>302</v>
      </c>
    </row>
    <row r="767" spans="1:22" outlineLevel="1">
      <c r="A767" s="377" t="s">
        <v>227</v>
      </c>
      <c r="B767" s="368" t="s">
        <v>904</v>
      </c>
      <c r="C767" s="378">
        <v>43594</v>
      </c>
      <c r="D767" s="377" t="s">
        <v>1360</v>
      </c>
      <c r="E767" s="369" t="s">
        <v>1361</v>
      </c>
      <c r="F767" s="370">
        <v>75988</v>
      </c>
      <c r="G767" s="371">
        <v>79.37</v>
      </c>
      <c r="H767" s="368">
        <v>103.42</v>
      </c>
      <c r="I767" s="368" t="s">
        <v>10</v>
      </c>
      <c r="J767" s="379">
        <f t="shared" si="32"/>
        <v>103.42</v>
      </c>
      <c r="K767" s="380" t="s">
        <v>654</v>
      </c>
      <c r="L767" s="381" t="s">
        <v>307</v>
      </c>
      <c r="M767" s="381" t="s">
        <v>259</v>
      </c>
      <c r="N767" s="381"/>
      <c r="O767" s="381"/>
      <c r="P767" s="381" t="s">
        <v>61</v>
      </c>
      <c r="Q767" s="381" t="s">
        <v>240</v>
      </c>
      <c r="R767" s="380" t="s">
        <v>302</v>
      </c>
      <c r="S767" s="368"/>
      <c r="T767" s="368" t="s">
        <v>61</v>
      </c>
      <c r="U767" s="368" t="s">
        <v>240</v>
      </c>
      <c r="V767" s="377" t="s">
        <v>302</v>
      </c>
    </row>
    <row r="768" spans="1:22" outlineLevel="1">
      <c r="A768" s="377" t="s">
        <v>227</v>
      </c>
      <c r="B768" s="368" t="s">
        <v>904</v>
      </c>
      <c r="C768" s="378">
        <v>43605</v>
      </c>
      <c r="D768" s="377" t="s">
        <v>1086</v>
      </c>
      <c r="E768" s="369" t="s">
        <v>1362</v>
      </c>
      <c r="F768" s="370">
        <v>75988</v>
      </c>
      <c r="G768" s="371">
        <v>23.43</v>
      </c>
      <c r="H768" s="368">
        <v>30.53</v>
      </c>
      <c r="I768" s="368" t="s">
        <v>10</v>
      </c>
      <c r="J768" s="379">
        <f t="shared" si="32"/>
        <v>30.53</v>
      </c>
      <c r="K768" s="380" t="s">
        <v>664</v>
      </c>
      <c r="L768" s="381" t="s">
        <v>307</v>
      </c>
      <c r="M768" s="381" t="s">
        <v>259</v>
      </c>
      <c r="N768" s="381"/>
      <c r="O768" s="381"/>
      <c r="P768" s="381" t="s">
        <v>61</v>
      </c>
      <c r="Q768" s="381" t="s">
        <v>240</v>
      </c>
      <c r="R768" s="380" t="s">
        <v>302</v>
      </c>
      <c r="S768" s="368"/>
      <c r="T768" s="368" t="s">
        <v>61</v>
      </c>
      <c r="U768" s="368" t="s">
        <v>240</v>
      </c>
      <c r="V768" s="377" t="s">
        <v>302</v>
      </c>
    </row>
    <row r="769" spans="1:22" outlineLevel="1">
      <c r="A769" s="377" t="s">
        <v>227</v>
      </c>
      <c r="B769" s="368" t="s">
        <v>904</v>
      </c>
      <c r="C769" s="378">
        <v>43594</v>
      </c>
      <c r="D769" s="377" t="s">
        <v>1160</v>
      </c>
      <c r="E769" s="369" t="s">
        <v>1363</v>
      </c>
      <c r="F769" s="370">
        <v>75988</v>
      </c>
      <c r="G769" s="371">
        <v>3.3</v>
      </c>
      <c r="H769" s="368">
        <v>4.3</v>
      </c>
      <c r="I769" s="368" t="s">
        <v>10</v>
      </c>
      <c r="J769" s="379">
        <f t="shared" si="32"/>
        <v>4.3</v>
      </c>
      <c r="K769" s="380" t="s">
        <v>682</v>
      </c>
      <c r="L769" s="381" t="s">
        <v>307</v>
      </c>
      <c r="M769" s="381" t="s">
        <v>259</v>
      </c>
      <c r="N769" s="381"/>
      <c r="O769" s="381"/>
      <c r="P769" s="381" t="s">
        <v>61</v>
      </c>
      <c r="Q769" s="381" t="s">
        <v>240</v>
      </c>
      <c r="R769" s="380" t="s">
        <v>302</v>
      </c>
      <c r="S769" s="368"/>
      <c r="T769" s="368" t="s">
        <v>61</v>
      </c>
      <c r="U769" s="368" t="s">
        <v>240</v>
      </c>
      <c r="V769" s="377" t="s">
        <v>302</v>
      </c>
    </row>
    <row r="770" spans="1:22" outlineLevel="1">
      <c r="A770" s="377" t="s">
        <v>227</v>
      </c>
      <c r="B770" s="368" t="s">
        <v>804</v>
      </c>
      <c r="C770" s="378">
        <v>43636</v>
      </c>
      <c r="D770" s="377" t="s">
        <v>855</v>
      </c>
      <c r="E770" s="369" t="s">
        <v>1364</v>
      </c>
      <c r="F770" s="370">
        <v>76250</v>
      </c>
      <c r="G770" s="371">
        <v>14.97</v>
      </c>
      <c r="H770" s="368">
        <v>18.899999999999999</v>
      </c>
      <c r="I770" s="368" t="s">
        <v>10</v>
      </c>
      <c r="J770" s="379">
        <f t="shared" si="32"/>
        <v>18.899999999999999</v>
      </c>
      <c r="K770" s="380" t="s">
        <v>654</v>
      </c>
      <c r="L770" s="381" t="s">
        <v>307</v>
      </c>
      <c r="M770" s="381" t="s">
        <v>259</v>
      </c>
      <c r="N770" s="381"/>
      <c r="O770" s="381"/>
      <c r="P770" s="381" t="s">
        <v>61</v>
      </c>
      <c r="Q770" s="381" t="s">
        <v>240</v>
      </c>
      <c r="R770" s="380" t="s">
        <v>302</v>
      </c>
      <c r="S770" s="368"/>
      <c r="T770" s="368" t="s">
        <v>61</v>
      </c>
      <c r="U770" s="368" t="s">
        <v>240</v>
      </c>
      <c r="V770" s="377" t="s">
        <v>302</v>
      </c>
    </row>
    <row r="771" spans="1:22" outlineLevel="1">
      <c r="A771" s="377" t="s">
        <v>227</v>
      </c>
      <c r="B771" s="368" t="s">
        <v>804</v>
      </c>
      <c r="C771" s="378">
        <v>43622</v>
      </c>
      <c r="D771" s="377" t="s">
        <v>914</v>
      </c>
      <c r="E771" s="369" t="s">
        <v>1365</v>
      </c>
      <c r="F771" s="370">
        <v>76250</v>
      </c>
      <c r="G771" s="371">
        <v>10.9</v>
      </c>
      <c r="H771" s="368">
        <v>13.76</v>
      </c>
      <c r="I771" s="368" t="s">
        <v>10</v>
      </c>
      <c r="J771" s="379">
        <f t="shared" si="32"/>
        <v>13.76</v>
      </c>
      <c r="K771" s="380" t="s">
        <v>662</v>
      </c>
      <c r="L771" s="381" t="s">
        <v>307</v>
      </c>
      <c r="M771" s="381" t="s">
        <v>259</v>
      </c>
      <c r="N771" s="381"/>
      <c r="O771" s="381"/>
      <c r="P771" s="381" t="s">
        <v>61</v>
      </c>
      <c r="Q771" s="381" t="s">
        <v>240</v>
      </c>
      <c r="R771" s="380" t="s">
        <v>302</v>
      </c>
      <c r="S771" s="368"/>
      <c r="T771" s="368" t="s">
        <v>61</v>
      </c>
      <c r="U771" s="368" t="s">
        <v>240</v>
      </c>
      <c r="V771" s="377" t="s">
        <v>302</v>
      </c>
    </row>
    <row r="772" spans="1:22" outlineLevel="1">
      <c r="A772" s="377" t="s">
        <v>227</v>
      </c>
      <c r="B772" s="368" t="s">
        <v>804</v>
      </c>
      <c r="C772" s="378">
        <v>43637</v>
      </c>
      <c r="D772" s="377" t="s">
        <v>855</v>
      </c>
      <c r="E772" s="369" t="s">
        <v>1366</v>
      </c>
      <c r="F772" s="370">
        <v>76250</v>
      </c>
      <c r="G772" s="371">
        <v>16.22</v>
      </c>
      <c r="H772" s="368">
        <v>20.47</v>
      </c>
      <c r="I772" s="368" t="s">
        <v>10</v>
      </c>
      <c r="J772" s="379">
        <f t="shared" si="32"/>
        <v>20.47</v>
      </c>
      <c r="K772" s="380" t="s">
        <v>664</v>
      </c>
      <c r="L772" s="381" t="s">
        <v>307</v>
      </c>
      <c r="M772" s="381" t="s">
        <v>259</v>
      </c>
      <c r="N772" s="381"/>
      <c r="O772" s="381"/>
      <c r="P772" s="381" t="s">
        <v>61</v>
      </c>
      <c r="Q772" s="381" t="s">
        <v>240</v>
      </c>
      <c r="R772" s="380" t="s">
        <v>302</v>
      </c>
      <c r="S772" s="368"/>
      <c r="T772" s="368" t="s">
        <v>61</v>
      </c>
      <c r="U772" s="368" t="s">
        <v>240</v>
      </c>
      <c r="V772" s="377" t="s">
        <v>302</v>
      </c>
    </row>
    <row r="773" spans="1:22" outlineLevel="1">
      <c r="A773" s="377" t="s">
        <v>227</v>
      </c>
      <c r="B773" s="368" t="s">
        <v>804</v>
      </c>
      <c r="C773" s="378">
        <v>43622</v>
      </c>
      <c r="D773" s="377" t="s">
        <v>914</v>
      </c>
      <c r="E773" s="369" t="s">
        <v>1367</v>
      </c>
      <c r="F773" s="370">
        <v>76250</v>
      </c>
      <c r="G773" s="371">
        <v>11.92</v>
      </c>
      <c r="H773" s="368">
        <v>15.05</v>
      </c>
      <c r="I773" s="368" t="s">
        <v>10</v>
      </c>
      <c r="J773" s="379">
        <f t="shared" si="32"/>
        <v>15.05</v>
      </c>
      <c r="K773" s="380" t="s">
        <v>678</v>
      </c>
      <c r="L773" s="381" t="s">
        <v>307</v>
      </c>
      <c r="M773" s="381" t="s">
        <v>259</v>
      </c>
      <c r="N773" s="381"/>
      <c r="O773" s="381"/>
      <c r="P773" s="381" t="s">
        <v>61</v>
      </c>
      <c r="Q773" s="381" t="s">
        <v>240</v>
      </c>
      <c r="R773" s="380" t="s">
        <v>302</v>
      </c>
      <c r="S773" s="368"/>
      <c r="T773" s="368" t="s">
        <v>61</v>
      </c>
      <c r="U773" s="368" t="s">
        <v>240</v>
      </c>
      <c r="V773" s="377" t="s">
        <v>302</v>
      </c>
    </row>
    <row r="774" spans="1:22">
      <c r="A774" s="383" t="s">
        <v>301</v>
      </c>
      <c r="B774" s="383"/>
      <c r="C774" s="383"/>
      <c r="D774" s="383"/>
      <c r="E774" s="384"/>
      <c r="F774" s="385"/>
      <c r="G774" s="386">
        <f>SUM(G756:G773)</f>
        <v>349.69000000000011</v>
      </c>
      <c r="H774" s="387">
        <f>SUM(H756:H773)</f>
        <v>453.68</v>
      </c>
      <c r="I774" s="383"/>
      <c r="J774" s="387">
        <f>SUM(J756:J773)</f>
        <v>453.68</v>
      </c>
      <c r="K774" s="383"/>
      <c r="L774" s="383"/>
      <c r="M774" s="383"/>
      <c r="N774" s="383"/>
      <c r="O774" s="383"/>
      <c r="P774" s="383"/>
      <c r="Q774" s="383"/>
      <c r="R774" s="383"/>
      <c r="S774" s="368"/>
      <c r="T774" s="368"/>
      <c r="U774" s="368"/>
      <c r="V774" s="368"/>
    </row>
    <row r="775" spans="1:22" outlineLevel="1">
      <c r="A775" s="377" t="s">
        <v>228</v>
      </c>
      <c r="B775" s="368" t="s">
        <v>904</v>
      </c>
      <c r="C775" s="378">
        <v>43608</v>
      </c>
      <c r="D775" s="377" t="s">
        <v>1368</v>
      </c>
      <c r="E775" s="369" t="s">
        <v>1369</v>
      </c>
      <c r="F775" s="370">
        <v>75988</v>
      </c>
      <c r="G775" s="371">
        <v>2970.2</v>
      </c>
      <c r="H775" s="368">
        <v>3870</v>
      </c>
      <c r="I775" s="368" t="s">
        <v>10</v>
      </c>
      <c r="J775" s="379">
        <f>H775</f>
        <v>3870</v>
      </c>
      <c r="K775" s="380" t="s">
        <v>672</v>
      </c>
      <c r="L775" s="381" t="s">
        <v>307</v>
      </c>
      <c r="M775" s="381" t="s">
        <v>259</v>
      </c>
      <c r="N775" s="381"/>
      <c r="O775" s="381"/>
      <c r="P775" s="381" t="s">
        <v>61</v>
      </c>
      <c r="Q775" s="381" t="s">
        <v>240</v>
      </c>
      <c r="R775" s="380" t="s">
        <v>302</v>
      </c>
      <c r="S775" s="368"/>
      <c r="T775" s="368" t="s">
        <v>61</v>
      </c>
      <c r="U775" s="368" t="s">
        <v>240</v>
      </c>
      <c r="V775" s="377" t="s">
        <v>302</v>
      </c>
    </row>
    <row r="776" spans="1:22" outlineLevel="1">
      <c r="A776" s="377" t="s">
        <v>228</v>
      </c>
      <c r="B776" s="368" t="s">
        <v>904</v>
      </c>
      <c r="C776" s="378">
        <v>43608</v>
      </c>
      <c r="D776" s="377" t="s">
        <v>1368</v>
      </c>
      <c r="E776" s="369" t="s">
        <v>1369</v>
      </c>
      <c r="F776" s="370">
        <v>75988</v>
      </c>
      <c r="G776" s="371">
        <v>1782.12</v>
      </c>
      <c r="H776" s="368">
        <v>2322</v>
      </c>
      <c r="I776" s="368" t="s">
        <v>10</v>
      </c>
      <c r="J776" s="379">
        <f>H776</f>
        <v>2322</v>
      </c>
      <c r="K776" s="380" t="s">
        <v>672</v>
      </c>
      <c r="L776" s="381" t="s">
        <v>307</v>
      </c>
      <c r="M776" s="381" t="s">
        <v>259</v>
      </c>
      <c r="N776" s="381"/>
      <c r="O776" s="381"/>
      <c r="P776" s="381" t="s">
        <v>61</v>
      </c>
      <c r="Q776" s="381" t="s">
        <v>240</v>
      </c>
      <c r="R776" s="380" t="s">
        <v>302</v>
      </c>
      <c r="S776" s="368"/>
      <c r="T776" s="368" t="s">
        <v>61</v>
      </c>
      <c r="U776" s="368" t="s">
        <v>240</v>
      </c>
      <c r="V776" s="377" t="s">
        <v>302</v>
      </c>
    </row>
    <row r="777" spans="1:22" outlineLevel="1">
      <c r="A777" s="377" t="s">
        <v>228</v>
      </c>
      <c r="B777" s="368" t="s">
        <v>904</v>
      </c>
      <c r="C777" s="378">
        <v>43615</v>
      </c>
      <c r="D777" s="377" t="s">
        <v>1370</v>
      </c>
      <c r="E777" s="369" t="s">
        <v>1371</v>
      </c>
      <c r="F777" s="370">
        <v>75988</v>
      </c>
      <c r="G777" s="371">
        <v>770.38</v>
      </c>
      <c r="H777" s="368">
        <v>1003.76</v>
      </c>
      <c r="I777" s="368" t="s">
        <v>10</v>
      </c>
      <c r="J777" s="379">
        <f>H777</f>
        <v>1003.76</v>
      </c>
      <c r="K777" s="380" t="s">
        <v>672</v>
      </c>
      <c r="L777" s="381" t="s">
        <v>307</v>
      </c>
      <c r="M777" s="381" t="s">
        <v>259</v>
      </c>
      <c r="N777" s="381"/>
      <c r="O777" s="381"/>
      <c r="P777" s="381" t="s">
        <v>61</v>
      </c>
      <c r="Q777" s="381" t="s">
        <v>240</v>
      </c>
      <c r="R777" s="380" t="s">
        <v>302</v>
      </c>
      <c r="S777" s="368"/>
      <c r="T777" s="368" t="s">
        <v>61</v>
      </c>
      <c r="U777" s="368" t="s">
        <v>240</v>
      </c>
      <c r="V777" s="377" t="s">
        <v>302</v>
      </c>
    </row>
    <row r="778" spans="1:22" outlineLevel="1">
      <c r="A778" s="377" t="s">
        <v>228</v>
      </c>
      <c r="B778" s="368" t="s">
        <v>804</v>
      </c>
      <c r="C778" s="378">
        <v>43644</v>
      </c>
      <c r="D778" s="377" t="s">
        <v>1372</v>
      </c>
      <c r="E778" s="369" t="s">
        <v>1373</v>
      </c>
      <c r="F778" s="370">
        <v>76250</v>
      </c>
      <c r="G778" s="371">
        <v>-795.22</v>
      </c>
      <c r="H778" s="368">
        <v>-1003.76</v>
      </c>
      <c r="I778" s="368" t="s">
        <v>10</v>
      </c>
      <c r="J778" s="379">
        <f>H778</f>
        <v>-1003.76</v>
      </c>
      <c r="K778" s="380" t="s">
        <v>672</v>
      </c>
      <c r="L778" s="381" t="s">
        <v>307</v>
      </c>
      <c r="M778" s="381" t="s">
        <v>259</v>
      </c>
      <c r="N778" s="381"/>
      <c r="O778" s="381"/>
      <c r="P778" s="381" t="s">
        <v>61</v>
      </c>
      <c r="Q778" s="381" t="s">
        <v>240</v>
      </c>
      <c r="R778" s="380" t="s">
        <v>302</v>
      </c>
      <c r="S778" s="368"/>
      <c r="T778" s="368" t="s">
        <v>61</v>
      </c>
      <c r="U778" s="368" t="s">
        <v>240</v>
      </c>
      <c r="V778" s="377" t="s">
        <v>302</v>
      </c>
    </row>
    <row r="779" spans="1:22">
      <c r="A779" s="383" t="s">
        <v>301</v>
      </c>
      <c r="B779" s="383"/>
      <c r="C779" s="383"/>
      <c r="D779" s="383"/>
      <c r="E779" s="384"/>
      <c r="F779" s="385"/>
      <c r="G779" s="386">
        <f>SUM(G775:G778)</f>
        <v>4727.4799999999996</v>
      </c>
      <c r="H779" s="387">
        <f>SUM(H775:H778)</f>
        <v>6192</v>
      </c>
      <c r="I779" s="383"/>
      <c r="J779" s="387">
        <f>SUM(J775:J778)</f>
        <v>6192</v>
      </c>
      <c r="K779" s="383"/>
      <c r="L779" s="383"/>
      <c r="M779" s="383"/>
      <c r="N779" s="383"/>
      <c r="O779" s="383"/>
      <c r="P779" s="383"/>
      <c r="Q779" s="383"/>
      <c r="R779" s="383"/>
      <c r="S779" s="368"/>
      <c r="T779" s="368"/>
      <c r="U779" s="368"/>
      <c r="V779" s="368"/>
    </row>
    <row r="780" spans="1:22" outlineLevel="1">
      <c r="A780" s="377" t="s">
        <v>229</v>
      </c>
      <c r="B780" s="368" t="s">
        <v>803</v>
      </c>
      <c r="C780" s="378">
        <v>43585</v>
      </c>
      <c r="D780" s="377" t="s">
        <v>961</v>
      </c>
      <c r="E780" s="369" t="s">
        <v>1374</v>
      </c>
      <c r="F780" s="370">
        <v>75694</v>
      </c>
      <c r="G780" s="371">
        <v>60.99</v>
      </c>
      <c r="H780" s="368">
        <v>79.55</v>
      </c>
      <c r="I780" s="368" t="s">
        <v>10</v>
      </c>
      <c r="J780" s="379">
        <f t="shared" ref="J780:J795" si="33">H780</f>
        <v>79.55</v>
      </c>
      <c r="K780" s="380" t="s">
        <v>654</v>
      </c>
      <c r="L780" s="381" t="s">
        <v>307</v>
      </c>
      <c r="M780" s="381" t="s">
        <v>259</v>
      </c>
      <c r="N780" s="381"/>
      <c r="O780" s="381"/>
      <c r="P780" s="381" t="s">
        <v>61</v>
      </c>
      <c r="Q780" s="381" t="s">
        <v>240</v>
      </c>
      <c r="R780" s="380" t="s">
        <v>302</v>
      </c>
      <c r="S780" s="368"/>
      <c r="T780" s="368" t="s">
        <v>61</v>
      </c>
      <c r="U780" s="368" t="s">
        <v>240</v>
      </c>
      <c r="V780" s="377" t="s">
        <v>302</v>
      </c>
    </row>
    <row r="781" spans="1:22" outlineLevel="1">
      <c r="A781" s="377" t="s">
        <v>229</v>
      </c>
      <c r="B781" s="368" t="s">
        <v>803</v>
      </c>
      <c r="C781" s="378">
        <v>43570</v>
      </c>
      <c r="D781" s="377" t="s">
        <v>961</v>
      </c>
      <c r="E781" s="369" t="s">
        <v>656</v>
      </c>
      <c r="F781" s="370">
        <v>75694</v>
      </c>
      <c r="G781" s="371">
        <v>5.93</v>
      </c>
      <c r="H781" s="368">
        <v>7.74</v>
      </c>
      <c r="I781" s="368" t="s">
        <v>10</v>
      </c>
      <c r="J781" s="379">
        <f t="shared" si="33"/>
        <v>7.74</v>
      </c>
      <c r="K781" s="380" t="s">
        <v>654</v>
      </c>
      <c r="L781" s="381" t="s">
        <v>307</v>
      </c>
      <c r="M781" s="381" t="s">
        <v>259</v>
      </c>
      <c r="N781" s="381"/>
      <c r="O781" s="381"/>
      <c r="P781" s="381" t="s">
        <v>61</v>
      </c>
      <c r="Q781" s="381" t="s">
        <v>240</v>
      </c>
      <c r="R781" s="380" t="s">
        <v>302</v>
      </c>
      <c r="S781" s="368"/>
      <c r="T781" s="368" t="s">
        <v>61</v>
      </c>
      <c r="U781" s="368" t="s">
        <v>240</v>
      </c>
      <c r="V781" s="377" t="s">
        <v>302</v>
      </c>
    </row>
    <row r="782" spans="1:22" outlineLevel="1">
      <c r="A782" s="377" t="s">
        <v>229</v>
      </c>
      <c r="B782" s="368" t="s">
        <v>803</v>
      </c>
      <c r="C782" s="378">
        <v>43559</v>
      </c>
      <c r="D782" s="377" t="s">
        <v>977</v>
      </c>
      <c r="E782" s="369" t="s">
        <v>1375</v>
      </c>
      <c r="F782" s="370">
        <v>75694</v>
      </c>
      <c r="G782" s="371">
        <v>11.54</v>
      </c>
      <c r="H782" s="368">
        <v>15.05</v>
      </c>
      <c r="I782" s="368" t="s">
        <v>10</v>
      </c>
      <c r="J782" s="379">
        <f t="shared" si="33"/>
        <v>15.05</v>
      </c>
      <c r="K782" s="380" t="s">
        <v>678</v>
      </c>
      <c r="L782" s="381" t="s">
        <v>307</v>
      </c>
      <c r="M782" s="381" t="s">
        <v>259</v>
      </c>
      <c r="N782" s="381"/>
      <c r="O782" s="381"/>
      <c r="P782" s="381" t="s">
        <v>61</v>
      </c>
      <c r="Q782" s="381" t="s">
        <v>240</v>
      </c>
      <c r="R782" s="380" t="s">
        <v>302</v>
      </c>
      <c r="S782" s="368"/>
      <c r="T782" s="368" t="s">
        <v>61</v>
      </c>
      <c r="U782" s="368" t="s">
        <v>240</v>
      </c>
      <c r="V782" s="377" t="s">
        <v>302</v>
      </c>
    </row>
    <row r="783" spans="1:22" outlineLevel="1">
      <c r="A783" s="377" t="s">
        <v>229</v>
      </c>
      <c r="B783" s="368" t="s">
        <v>803</v>
      </c>
      <c r="C783" s="378">
        <v>43563</v>
      </c>
      <c r="D783" s="377" t="s">
        <v>976</v>
      </c>
      <c r="E783" s="369" t="s">
        <v>1376</v>
      </c>
      <c r="F783" s="370">
        <v>75694</v>
      </c>
      <c r="G783" s="371">
        <v>7.91</v>
      </c>
      <c r="H783" s="368">
        <v>10.32</v>
      </c>
      <c r="I783" s="368" t="s">
        <v>10</v>
      </c>
      <c r="J783" s="379">
        <f t="shared" si="33"/>
        <v>10.32</v>
      </c>
      <c r="K783" s="380" t="s">
        <v>680</v>
      </c>
      <c r="L783" s="381" t="s">
        <v>307</v>
      </c>
      <c r="M783" s="381" t="s">
        <v>259</v>
      </c>
      <c r="N783" s="381"/>
      <c r="O783" s="381"/>
      <c r="P783" s="381" t="s">
        <v>61</v>
      </c>
      <c r="Q783" s="381" t="s">
        <v>240</v>
      </c>
      <c r="R783" s="380" t="s">
        <v>302</v>
      </c>
      <c r="S783" s="368"/>
      <c r="T783" s="368" t="s">
        <v>61</v>
      </c>
      <c r="U783" s="368" t="s">
        <v>240</v>
      </c>
      <c r="V783" s="377" t="s">
        <v>302</v>
      </c>
    </row>
    <row r="784" spans="1:22" outlineLevel="1">
      <c r="A784" s="377" t="s">
        <v>229</v>
      </c>
      <c r="B784" s="368" t="s">
        <v>803</v>
      </c>
      <c r="C784" s="378">
        <v>43585</v>
      </c>
      <c r="D784" s="377" t="s">
        <v>961</v>
      </c>
      <c r="E784" s="369" t="s">
        <v>1377</v>
      </c>
      <c r="F784" s="370">
        <v>75694</v>
      </c>
      <c r="G784" s="371">
        <v>37.909999999999997</v>
      </c>
      <c r="H784" s="368">
        <v>49.45</v>
      </c>
      <c r="I784" s="368" t="s">
        <v>10</v>
      </c>
      <c r="J784" s="379">
        <f t="shared" si="33"/>
        <v>49.45</v>
      </c>
      <c r="K784" s="380" t="s">
        <v>682</v>
      </c>
      <c r="L784" s="381" t="s">
        <v>307</v>
      </c>
      <c r="M784" s="381" t="s">
        <v>259</v>
      </c>
      <c r="N784" s="381"/>
      <c r="O784" s="381"/>
      <c r="P784" s="381" t="s">
        <v>61</v>
      </c>
      <c r="Q784" s="381" t="s">
        <v>240</v>
      </c>
      <c r="R784" s="380" t="s">
        <v>302</v>
      </c>
      <c r="S784" s="368"/>
      <c r="T784" s="368" t="s">
        <v>61</v>
      </c>
      <c r="U784" s="368" t="s">
        <v>240</v>
      </c>
      <c r="V784" s="377" t="s">
        <v>302</v>
      </c>
    </row>
    <row r="785" spans="1:22" outlineLevel="1">
      <c r="A785" s="377" t="s">
        <v>229</v>
      </c>
      <c r="B785" s="368" t="s">
        <v>803</v>
      </c>
      <c r="C785" s="378">
        <v>43558</v>
      </c>
      <c r="D785" s="377" t="s">
        <v>977</v>
      </c>
      <c r="E785" s="369" t="s">
        <v>1378</v>
      </c>
      <c r="F785" s="370">
        <v>75694</v>
      </c>
      <c r="G785" s="371">
        <v>-16.48</v>
      </c>
      <c r="H785" s="368">
        <v>-21.5</v>
      </c>
      <c r="I785" s="368" t="s">
        <v>10</v>
      </c>
      <c r="J785" s="379">
        <f t="shared" si="33"/>
        <v>-21.5</v>
      </c>
      <c r="K785" s="380" t="s">
        <v>690</v>
      </c>
      <c r="L785" s="381" t="s">
        <v>307</v>
      </c>
      <c r="M785" s="381" t="s">
        <v>259</v>
      </c>
      <c r="N785" s="381"/>
      <c r="O785" s="381"/>
      <c r="P785" s="381" t="s">
        <v>61</v>
      </c>
      <c r="Q785" s="381" t="s">
        <v>240</v>
      </c>
      <c r="R785" s="380" t="s">
        <v>302</v>
      </c>
      <c r="S785" s="368"/>
      <c r="T785" s="368" t="s">
        <v>61</v>
      </c>
      <c r="U785" s="368" t="s">
        <v>240</v>
      </c>
      <c r="V785" s="377" t="s">
        <v>302</v>
      </c>
    </row>
    <row r="786" spans="1:22" outlineLevel="1">
      <c r="A786" s="377" t="s">
        <v>229</v>
      </c>
      <c r="B786" s="368" t="s">
        <v>904</v>
      </c>
      <c r="C786" s="378">
        <v>43607</v>
      </c>
      <c r="D786" s="377" t="s">
        <v>1086</v>
      </c>
      <c r="E786" s="369" t="s">
        <v>1379</v>
      </c>
      <c r="F786" s="370">
        <v>75988</v>
      </c>
      <c r="G786" s="371">
        <v>1.65</v>
      </c>
      <c r="H786" s="368">
        <v>2.15</v>
      </c>
      <c r="I786" s="368" t="s">
        <v>10</v>
      </c>
      <c r="J786" s="379">
        <f t="shared" si="33"/>
        <v>2.15</v>
      </c>
      <c r="K786" s="380" t="s">
        <v>918</v>
      </c>
      <c r="L786" s="381" t="s">
        <v>307</v>
      </c>
      <c r="M786" s="381" t="s">
        <v>259</v>
      </c>
      <c r="N786" s="381"/>
      <c r="O786" s="381"/>
      <c r="P786" s="381" t="s">
        <v>61</v>
      </c>
      <c r="Q786" s="381" t="s">
        <v>240</v>
      </c>
      <c r="R786" s="380" t="s">
        <v>302</v>
      </c>
      <c r="S786" s="368"/>
      <c r="T786" s="368" t="s">
        <v>61</v>
      </c>
      <c r="U786" s="368" t="s">
        <v>240</v>
      </c>
      <c r="V786" s="377" t="s">
        <v>302</v>
      </c>
    </row>
    <row r="787" spans="1:22" outlineLevel="1">
      <c r="A787" s="377" t="s">
        <v>229</v>
      </c>
      <c r="B787" s="368" t="s">
        <v>904</v>
      </c>
      <c r="C787" s="378">
        <v>43616</v>
      </c>
      <c r="D787" s="377" t="s">
        <v>911</v>
      </c>
      <c r="E787" s="369" t="s">
        <v>656</v>
      </c>
      <c r="F787" s="370">
        <v>75988</v>
      </c>
      <c r="G787" s="371">
        <v>6.93</v>
      </c>
      <c r="H787" s="368">
        <v>9.0299999999999994</v>
      </c>
      <c r="I787" s="368" t="s">
        <v>10</v>
      </c>
      <c r="J787" s="379">
        <f t="shared" si="33"/>
        <v>9.0299999999999994</v>
      </c>
      <c r="K787" s="380" t="s">
        <v>654</v>
      </c>
      <c r="L787" s="381" t="s">
        <v>307</v>
      </c>
      <c r="M787" s="381" t="s">
        <v>259</v>
      </c>
      <c r="N787" s="381"/>
      <c r="O787" s="381"/>
      <c r="P787" s="381" t="s">
        <v>61</v>
      </c>
      <c r="Q787" s="381" t="s">
        <v>240</v>
      </c>
      <c r="R787" s="380" t="s">
        <v>302</v>
      </c>
      <c r="S787" s="368"/>
      <c r="T787" s="368" t="s">
        <v>61</v>
      </c>
      <c r="U787" s="368" t="s">
        <v>240</v>
      </c>
      <c r="V787" s="377" t="s">
        <v>302</v>
      </c>
    </row>
    <row r="788" spans="1:22" outlineLevel="1">
      <c r="A788" s="377" t="s">
        <v>229</v>
      </c>
      <c r="B788" s="368" t="s">
        <v>904</v>
      </c>
      <c r="C788" s="378">
        <v>43594</v>
      </c>
      <c r="D788" s="377" t="s">
        <v>1160</v>
      </c>
      <c r="E788" s="369" t="s">
        <v>1380</v>
      </c>
      <c r="F788" s="370">
        <v>75988</v>
      </c>
      <c r="G788" s="371">
        <v>11.55</v>
      </c>
      <c r="H788" s="368">
        <v>15.05</v>
      </c>
      <c r="I788" s="368" t="s">
        <v>10</v>
      </c>
      <c r="J788" s="379">
        <f t="shared" si="33"/>
        <v>15.05</v>
      </c>
      <c r="K788" s="380" t="s">
        <v>678</v>
      </c>
      <c r="L788" s="381" t="s">
        <v>307</v>
      </c>
      <c r="M788" s="381" t="s">
        <v>259</v>
      </c>
      <c r="N788" s="381"/>
      <c r="O788" s="381"/>
      <c r="P788" s="381" t="s">
        <v>61</v>
      </c>
      <c r="Q788" s="381" t="s">
        <v>240</v>
      </c>
      <c r="R788" s="380" t="s">
        <v>302</v>
      </c>
      <c r="S788" s="368"/>
      <c r="T788" s="368" t="s">
        <v>61</v>
      </c>
      <c r="U788" s="368" t="s">
        <v>240</v>
      </c>
      <c r="V788" s="377" t="s">
        <v>302</v>
      </c>
    </row>
    <row r="789" spans="1:22" outlineLevel="1">
      <c r="A789" s="377" t="s">
        <v>229</v>
      </c>
      <c r="B789" s="368" t="s">
        <v>904</v>
      </c>
      <c r="C789" s="378">
        <v>43607</v>
      </c>
      <c r="D789" s="377" t="s">
        <v>1086</v>
      </c>
      <c r="E789" s="369" t="s">
        <v>1381</v>
      </c>
      <c r="F789" s="370">
        <v>75988</v>
      </c>
      <c r="G789" s="371">
        <v>66</v>
      </c>
      <c r="H789" s="368">
        <v>86</v>
      </c>
      <c r="I789" s="368" t="s">
        <v>10</v>
      </c>
      <c r="J789" s="379">
        <f t="shared" si="33"/>
        <v>86</v>
      </c>
      <c r="K789" s="380" t="s">
        <v>682</v>
      </c>
      <c r="L789" s="381" t="s">
        <v>307</v>
      </c>
      <c r="M789" s="381" t="s">
        <v>259</v>
      </c>
      <c r="N789" s="381"/>
      <c r="O789" s="381"/>
      <c r="P789" s="381" t="s">
        <v>61</v>
      </c>
      <c r="Q789" s="381" t="s">
        <v>240</v>
      </c>
      <c r="R789" s="380" t="s">
        <v>302</v>
      </c>
      <c r="S789" s="368"/>
      <c r="T789" s="368" t="s">
        <v>61</v>
      </c>
      <c r="U789" s="368" t="s">
        <v>240</v>
      </c>
      <c r="V789" s="377" t="s">
        <v>302</v>
      </c>
    </row>
    <row r="790" spans="1:22" outlineLevel="1">
      <c r="A790" s="377" t="s">
        <v>229</v>
      </c>
      <c r="B790" s="368" t="s">
        <v>804</v>
      </c>
      <c r="C790" s="378">
        <v>43644</v>
      </c>
      <c r="D790" s="377" t="s">
        <v>857</v>
      </c>
      <c r="E790" s="369" t="s">
        <v>1382</v>
      </c>
      <c r="F790" s="370">
        <v>76250</v>
      </c>
      <c r="G790" s="371">
        <v>89.9</v>
      </c>
      <c r="H790" s="368">
        <v>113.48</v>
      </c>
      <c r="I790" s="368" t="s">
        <v>10</v>
      </c>
      <c r="J790" s="379">
        <f t="shared" si="33"/>
        <v>113.48</v>
      </c>
      <c r="K790" s="380" t="s">
        <v>654</v>
      </c>
      <c r="L790" s="381" t="s">
        <v>307</v>
      </c>
      <c r="M790" s="381" t="s">
        <v>259</v>
      </c>
      <c r="N790" s="381"/>
      <c r="O790" s="381"/>
      <c r="P790" s="381" t="s">
        <v>61</v>
      </c>
      <c r="Q790" s="381" t="s">
        <v>240</v>
      </c>
      <c r="R790" s="380" t="s">
        <v>302</v>
      </c>
      <c r="S790" s="368"/>
      <c r="T790" s="368" t="s">
        <v>61</v>
      </c>
      <c r="U790" s="368" t="s">
        <v>240</v>
      </c>
      <c r="V790" s="377" t="s">
        <v>302</v>
      </c>
    </row>
    <row r="791" spans="1:22" outlineLevel="1">
      <c r="A791" s="377" t="s">
        <v>229</v>
      </c>
      <c r="B791" s="368" t="s">
        <v>804</v>
      </c>
      <c r="C791" s="378">
        <v>43622</v>
      </c>
      <c r="D791" s="377" t="s">
        <v>914</v>
      </c>
      <c r="E791" s="369" t="s">
        <v>1383</v>
      </c>
      <c r="F791" s="370">
        <v>76250</v>
      </c>
      <c r="G791" s="371">
        <v>73.760000000000005</v>
      </c>
      <c r="H791" s="368">
        <v>93.1</v>
      </c>
      <c r="I791" s="368" t="s">
        <v>10</v>
      </c>
      <c r="J791" s="379">
        <f t="shared" si="33"/>
        <v>93.1</v>
      </c>
      <c r="K791" s="380" t="s">
        <v>654</v>
      </c>
      <c r="L791" s="381" t="s">
        <v>307</v>
      </c>
      <c r="M791" s="381" t="s">
        <v>259</v>
      </c>
      <c r="N791" s="381"/>
      <c r="O791" s="381"/>
      <c r="P791" s="381" t="s">
        <v>61</v>
      </c>
      <c r="Q791" s="381" t="s">
        <v>240</v>
      </c>
      <c r="R791" s="380" t="s">
        <v>302</v>
      </c>
      <c r="S791" s="368"/>
      <c r="T791" s="368" t="s">
        <v>61</v>
      </c>
      <c r="U791" s="368" t="s">
        <v>240</v>
      </c>
      <c r="V791" s="377" t="s">
        <v>302</v>
      </c>
    </row>
    <row r="792" spans="1:22" outlineLevel="1">
      <c r="A792" s="377" t="s">
        <v>229</v>
      </c>
      <c r="B792" s="368" t="s">
        <v>804</v>
      </c>
      <c r="C792" s="378">
        <v>43630</v>
      </c>
      <c r="D792" s="377" t="s">
        <v>1384</v>
      </c>
      <c r="E792" s="369" t="s">
        <v>1385</v>
      </c>
      <c r="F792" s="370">
        <v>76250</v>
      </c>
      <c r="G792" s="371">
        <v>136.27000000000001</v>
      </c>
      <c r="H792" s="368">
        <v>172</v>
      </c>
      <c r="I792" s="368" t="s">
        <v>10</v>
      </c>
      <c r="J792" s="379">
        <f t="shared" si="33"/>
        <v>172</v>
      </c>
      <c r="K792" s="380" t="s">
        <v>654</v>
      </c>
      <c r="L792" s="381" t="s">
        <v>307</v>
      </c>
      <c r="M792" s="381" t="s">
        <v>259</v>
      </c>
      <c r="N792" s="381"/>
      <c r="O792" s="381"/>
      <c r="P792" s="381" t="s">
        <v>61</v>
      </c>
      <c r="Q792" s="381" t="s">
        <v>240</v>
      </c>
      <c r="R792" s="380" t="s">
        <v>302</v>
      </c>
      <c r="S792" s="368"/>
      <c r="T792" s="368" t="s">
        <v>61</v>
      </c>
      <c r="U792" s="368" t="s">
        <v>240</v>
      </c>
      <c r="V792" s="377" t="s">
        <v>302</v>
      </c>
    </row>
    <row r="793" spans="1:22" outlineLevel="1">
      <c r="A793" s="377" t="s">
        <v>229</v>
      </c>
      <c r="B793" s="368" t="s">
        <v>804</v>
      </c>
      <c r="C793" s="378">
        <v>43636</v>
      </c>
      <c r="D793" s="377" t="s">
        <v>855</v>
      </c>
      <c r="E793" s="369" t="s">
        <v>1386</v>
      </c>
      <c r="F793" s="370">
        <v>76250</v>
      </c>
      <c r="G793" s="371">
        <v>3.96</v>
      </c>
      <c r="H793" s="368">
        <v>5</v>
      </c>
      <c r="I793" s="368" t="s">
        <v>10</v>
      </c>
      <c r="J793" s="379">
        <f t="shared" si="33"/>
        <v>5</v>
      </c>
      <c r="K793" s="380" t="s">
        <v>1387</v>
      </c>
      <c r="L793" s="381" t="s">
        <v>307</v>
      </c>
      <c r="M793" s="381" t="s">
        <v>259</v>
      </c>
      <c r="N793" s="381"/>
      <c r="O793" s="381"/>
      <c r="P793" s="381" t="s">
        <v>61</v>
      </c>
      <c r="Q793" s="381" t="s">
        <v>240</v>
      </c>
      <c r="R793" s="380" t="s">
        <v>302</v>
      </c>
      <c r="S793" s="368"/>
      <c r="T793" s="368" t="s">
        <v>61</v>
      </c>
      <c r="U793" s="368" t="s">
        <v>240</v>
      </c>
      <c r="V793" s="377" t="s">
        <v>302</v>
      </c>
    </row>
    <row r="794" spans="1:22" outlineLevel="1">
      <c r="A794" s="377" t="s">
        <v>229</v>
      </c>
      <c r="B794" s="368" t="s">
        <v>804</v>
      </c>
      <c r="C794" s="378">
        <v>43622</v>
      </c>
      <c r="D794" s="377" t="s">
        <v>914</v>
      </c>
      <c r="E794" s="369" t="s">
        <v>1388</v>
      </c>
      <c r="F794" s="370">
        <v>76250</v>
      </c>
      <c r="G794" s="371">
        <v>8.52</v>
      </c>
      <c r="H794" s="368">
        <v>10.75</v>
      </c>
      <c r="I794" s="368" t="s">
        <v>10</v>
      </c>
      <c r="J794" s="379">
        <f t="shared" si="33"/>
        <v>10.75</v>
      </c>
      <c r="K794" s="380" t="s">
        <v>544</v>
      </c>
      <c r="L794" s="381" t="s">
        <v>307</v>
      </c>
      <c r="M794" s="381" t="s">
        <v>259</v>
      </c>
      <c r="N794" s="381"/>
      <c r="O794" s="381"/>
      <c r="P794" s="381" t="s">
        <v>61</v>
      </c>
      <c r="Q794" s="381" t="s">
        <v>240</v>
      </c>
      <c r="R794" s="380" t="s">
        <v>302</v>
      </c>
      <c r="S794" s="368"/>
      <c r="T794" s="368" t="s">
        <v>61</v>
      </c>
      <c r="U794" s="368" t="s">
        <v>240</v>
      </c>
      <c r="V794" s="377" t="s">
        <v>302</v>
      </c>
    </row>
    <row r="795" spans="1:22" outlineLevel="1">
      <c r="A795" s="377" t="s">
        <v>229</v>
      </c>
      <c r="B795" s="368" t="s">
        <v>804</v>
      </c>
      <c r="C795" s="378">
        <v>43622</v>
      </c>
      <c r="D795" s="377" t="s">
        <v>914</v>
      </c>
      <c r="E795" s="369" t="s">
        <v>1389</v>
      </c>
      <c r="F795" s="370">
        <v>76250</v>
      </c>
      <c r="G795" s="371">
        <v>47.53</v>
      </c>
      <c r="H795" s="368">
        <v>60</v>
      </c>
      <c r="I795" s="368" t="s">
        <v>10</v>
      </c>
      <c r="J795" s="379">
        <f t="shared" si="33"/>
        <v>60</v>
      </c>
      <c r="K795" s="380" t="s">
        <v>544</v>
      </c>
      <c r="L795" s="381" t="s">
        <v>307</v>
      </c>
      <c r="M795" s="381" t="s">
        <v>259</v>
      </c>
      <c r="N795" s="381"/>
      <c r="O795" s="381"/>
      <c r="P795" s="381" t="s">
        <v>61</v>
      </c>
      <c r="Q795" s="381" t="s">
        <v>240</v>
      </c>
      <c r="R795" s="380" t="s">
        <v>302</v>
      </c>
      <c r="S795" s="368"/>
      <c r="T795" s="368" t="s">
        <v>61</v>
      </c>
      <c r="U795" s="368" t="s">
        <v>240</v>
      </c>
      <c r="V795" s="377" t="s">
        <v>302</v>
      </c>
    </row>
    <row r="796" spans="1:22">
      <c r="A796" s="383" t="s">
        <v>301</v>
      </c>
      <c r="B796" s="383"/>
      <c r="C796" s="383"/>
      <c r="D796" s="383"/>
      <c r="E796" s="384"/>
      <c r="F796" s="385"/>
      <c r="G796" s="386">
        <f>SUM(G780:G795)</f>
        <v>553.87</v>
      </c>
      <c r="H796" s="387">
        <f>SUM(H780:H795)</f>
        <v>707.17000000000007</v>
      </c>
      <c r="I796" s="383"/>
      <c r="J796" s="387">
        <f>SUM(J780:J795)</f>
        <v>707.17000000000007</v>
      </c>
      <c r="K796" s="383"/>
      <c r="L796" s="383"/>
      <c r="M796" s="383"/>
      <c r="N796" s="383"/>
      <c r="O796" s="383"/>
      <c r="P796" s="383"/>
      <c r="Q796" s="383"/>
      <c r="R796" s="383"/>
      <c r="S796" s="368"/>
      <c r="T796" s="368"/>
      <c r="U796" s="368"/>
      <c r="V796" s="368"/>
    </row>
    <row r="797" spans="1:22" outlineLevel="1">
      <c r="A797" s="377" t="s">
        <v>230</v>
      </c>
      <c r="B797" s="368" t="s">
        <v>803</v>
      </c>
      <c r="C797" s="378">
        <v>43563</v>
      </c>
      <c r="D797" s="377" t="s">
        <v>1390</v>
      </c>
      <c r="E797" s="369" t="s">
        <v>1391</v>
      </c>
      <c r="F797" s="370">
        <v>75694</v>
      </c>
      <c r="G797" s="371">
        <v>76.67</v>
      </c>
      <c r="H797" s="368">
        <v>100</v>
      </c>
      <c r="I797" s="368" t="s">
        <v>10</v>
      </c>
      <c r="J797" s="379">
        <f t="shared" ref="J797:J822" si="34">H797</f>
        <v>100</v>
      </c>
      <c r="K797" s="380" t="s">
        <v>700</v>
      </c>
      <c r="L797" s="381" t="s">
        <v>307</v>
      </c>
      <c r="M797" s="381" t="s">
        <v>259</v>
      </c>
      <c r="N797" s="381"/>
      <c r="O797" s="381"/>
      <c r="P797" s="381" t="s">
        <v>61</v>
      </c>
      <c r="Q797" s="381" t="s">
        <v>240</v>
      </c>
      <c r="R797" s="380" t="s">
        <v>302</v>
      </c>
      <c r="S797" s="368"/>
      <c r="T797" s="368" t="s">
        <v>61</v>
      </c>
      <c r="U797" s="368" t="s">
        <v>240</v>
      </c>
      <c r="V797" s="377" t="s">
        <v>302</v>
      </c>
    </row>
    <row r="798" spans="1:22" outlineLevel="1">
      <c r="A798" s="377" t="s">
        <v>230</v>
      </c>
      <c r="B798" s="368" t="s">
        <v>803</v>
      </c>
      <c r="C798" s="378">
        <v>43563</v>
      </c>
      <c r="D798" s="377" t="s">
        <v>1390</v>
      </c>
      <c r="E798" s="369" t="s">
        <v>1392</v>
      </c>
      <c r="F798" s="370">
        <v>75694</v>
      </c>
      <c r="G798" s="371">
        <v>46</v>
      </c>
      <c r="H798" s="368">
        <v>60</v>
      </c>
      <c r="I798" s="368" t="s">
        <v>10</v>
      </c>
      <c r="J798" s="379">
        <f t="shared" si="34"/>
        <v>60</v>
      </c>
      <c r="K798" s="380" t="s">
        <v>700</v>
      </c>
      <c r="L798" s="381" t="s">
        <v>307</v>
      </c>
      <c r="M798" s="381" t="s">
        <v>259</v>
      </c>
      <c r="N798" s="381"/>
      <c r="O798" s="381"/>
      <c r="P798" s="381" t="s">
        <v>61</v>
      </c>
      <c r="Q798" s="381" t="s">
        <v>495</v>
      </c>
      <c r="R798" s="380" t="s">
        <v>206</v>
      </c>
      <c r="S798" s="368"/>
      <c r="T798" s="368" t="s">
        <v>61</v>
      </c>
      <c r="U798" s="368" t="s">
        <v>495</v>
      </c>
      <c r="V798" s="377" t="s">
        <v>206</v>
      </c>
    </row>
    <row r="799" spans="1:22" outlineLevel="1">
      <c r="A799" s="377" t="s">
        <v>230</v>
      </c>
      <c r="B799" s="368" t="s">
        <v>803</v>
      </c>
      <c r="C799" s="378">
        <v>43563</v>
      </c>
      <c r="D799" s="377" t="s">
        <v>1390</v>
      </c>
      <c r="E799" s="369" t="s">
        <v>1393</v>
      </c>
      <c r="F799" s="370">
        <v>75694</v>
      </c>
      <c r="G799" s="371">
        <v>46</v>
      </c>
      <c r="H799" s="368">
        <v>60</v>
      </c>
      <c r="I799" s="368" t="s">
        <v>10</v>
      </c>
      <c r="J799" s="379">
        <f t="shared" si="34"/>
        <v>60</v>
      </c>
      <c r="K799" s="380" t="s">
        <v>700</v>
      </c>
      <c r="L799" s="381" t="s">
        <v>307</v>
      </c>
      <c r="M799" s="381" t="s">
        <v>259</v>
      </c>
      <c r="N799" s="381"/>
      <c r="O799" s="381"/>
      <c r="P799" s="381" t="s">
        <v>61</v>
      </c>
      <c r="Q799" s="381" t="s">
        <v>495</v>
      </c>
      <c r="R799" s="380" t="s">
        <v>206</v>
      </c>
      <c r="S799" s="368"/>
      <c r="T799" s="368" t="s">
        <v>61</v>
      </c>
      <c r="U799" s="368" t="s">
        <v>495</v>
      </c>
      <c r="V799" s="377" t="s">
        <v>206</v>
      </c>
    </row>
    <row r="800" spans="1:22" outlineLevel="1">
      <c r="A800" s="377" t="s">
        <v>230</v>
      </c>
      <c r="B800" s="368" t="s">
        <v>803</v>
      </c>
      <c r="C800" s="378">
        <v>43563</v>
      </c>
      <c r="D800" s="377" t="s">
        <v>1390</v>
      </c>
      <c r="E800" s="369" t="s">
        <v>1394</v>
      </c>
      <c r="F800" s="370">
        <v>75694</v>
      </c>
      <c r="G800" s="371">
        <v>23</v>
      </c>
      <c r="H800" s="368">
        <v>30</v>
      </c>
      <c r="I800" s="368" t="s">
        <v>10</v>
      </c>
      <c r="J800" s="379">
        <f t="shared" si="34"/>
        <v>30</v>
      </c>
      <c r="K800" s="380" t="s">
        <v>700</v>
      </c>
      <c r="L800" s="381" t="s">
        <v>307</v>
      </c>
      <c r="M800" s="381" t="s">
        <v>259</v>
      </c>
      <c r="N800" s="381"/>
      <c r="O800" s="381"/>
      <c r="P800" s="381" t="s">
        <v>61</v>
      </c>
      <c r="Q800" s="381" t="s">
        <v>495</v>
      </c>
      <c r="R800" s="380" t="s">
        <v>206</v>
      </c>
      <c r="S800" s="368"/>
      <c r="T800" s="368" t="s">
        <v>61</v>
      </c>
      <c r="U800" s="368" t="s">
        <v>495</v>
      </c>
      <c r="V800" s="377" t="s">
        <v>206</v>
      </c>
    </row>
    <row r="801" spans="1:22" outlineLevel="1">
      <c r="A801" s="377" t="s">
        <v>230</v>
      </c>
      <c r="B801" s="368" t="s">
        <v>803</v>
      </c>
      <c r="C801" s="378">
        <v>43563</v>
      </c>
      <c r="D801" s="377" t="s">
        <v>1390</v>
      </c>
      <c r="E801" s="369" t="s">
        <v>1395</v>
      </c>
      <c r="F801" s="370">
        <v>75694</v>
      </c>
      <c r="G801" s="371">
        <v>15.33</v>
      </c>
      <c r="H801" s="368">
        <v>20</v>
      </c>
      <c r="I801" s="368" t="s">
        <v>10</v>
      </c>
      <c r="J801" s="379">
        <f t="shared" si="34"/>
        <v>20</v>
      </c>
      <c r="K801" s="380" t="s">
        <v>700</v>
      </c>
      <c r="L801" s="381" t="s">
        <v>307</v>
      </c>
      <c r="M801" s="381" t="s">
        <v>259</v>
      </c>
      <c r="N801" s="381"/>
      <c r="O801" s="381"/>
      <c r="P801" s="381" t="s">
        <v>61</v>
      </c>
      <c r="Q801" s="381" t="s">
        <v>495</v>
      </c>
      <c r="R801" s="380" t="s">
        <v>206</v>
      </c>
      <c r="S801" s="368"/>
      <c r="T801" s="368" t="s">
        <v>61</v>
      </c>
      <c r="U801" s="368" t="s">
        <v>495</v>
      </c>
      <c r="V801" s="377" t="s">
        <v>206</v>
      </c>
    </row>
    <row r="802" spans="1:22" outlineLevel="1">
      <c r="A802" s="377" t="s">
        <v>230</v>
      </c>
      <c r="B802" s="368" t="s">
        <v>803</v>
      </c>
      <c r="C802" s="378">
        <v>43563</v>
      </c>
      <c r="D802" s="377" t="s">
        <v>1390</v>
      </c>
      <c r="E802" s="369" t="s">
        <v>1396</v>
      </c>
      <c r="F802" s="370">
        <v>75694</v>
      </c>
      <c r="G802" s="371">
        <v>12.96</v>
      </c>
      <c r="H802" s="368">
        <v>16.899999999999999</v>
      </c>
      <c r="I802" s="368" t="s">
        <v>10</v>
      </c>
      <c r="J802" s="379">
        <f t="shared" si="34"/>
        <v>16.899999999999999</v>
      </c>
      <c r="K802" s="380" t="s">
        <v>700</v>
      </c>
      <c r="L802" s="381" t="s">
        <v>307</v>
      </c>
      <c r="M802" s="381" t="s">
        <v>259</v>
      </c>
      <c r="N802" s="381"/>
      <c r="O802" s="381"/>
      <c r="P802" s="381" t="s">
        <v>61</v>
      </c>
      <c r="Q802" s="381" t="s">
        <v>495</v>
      </c>
      <c r="R802" s="380" t="s">
        <v>206</v>
      </c>
      <c r="S802" s="368"/>
      <c r="T802" s="368" t="s">
        <v>61</v>
      </c>
      <c r="U802" s="368" t="s">
        <v>495</v>
      </c>
      <c r="V802" s="377" t="s">
        <v>206</v>
      </c>
    </row>
    <row r="803" spans="1:22" outlineLevel="1">
      <c r="A803" s="377" t="s">
        <v>230</v>
      </c>
      <c r="B803" s="368" t="s">
        <v>803</v>
      </c>
      <c r="C803" s="378">
        <v>43563</v>
      </c>
      <c r="D803" s="377" t="s">
        <v>1390</v>
      </c>
      <c r="E803" s="369" t="s">
        <v>1397</v>
      </c>
      <c r="F803" s="370">
        <v>75694</v>
      </c>
      <c r="G803" s="371">
        <v>27.53</v>
      </c>
      <c r="H803" s="368">
        <v>35.9</v>
      </c>
      <c r="I803" s="368" t="s">
        <v>10</v>
      </c>
      <c r="J803" s="379">
        <f t="shared" si="34"/>
        <v>35.9</v>
      </c>
      <c r="K803" s="380" t="s">
        <v>700</v>
      </c>
      <c r="L803" s="381" t="s">
        <v>307</v>
      </c>
      <c r="M803" s="381" t="s">
        <v>259</v>
      </c>
      <c r="N803" s="381"/>
      <c r="O803" s="381"/>
      <c r="P803" s="381" t="s">
        <v>61</v>
      </c>
      <c r="Q803" s="381" t="s">
        <v>495</v>
      </c>
      <c r="R803" s="380" t="s">
        <v>206</v>
      </c>
      <c r="S803" s="368"/>
      <c r="T803" s="368" t="s">
        <v>61</v>
      </c>
      <c r="U803" s="368" t="s">
        <v>495</v>
      </c>
      <c r="V803" s="377" t="s">
        <v>206</v>
      </c>
    </row>
    <row r="804" spans="1:22" outlineLevel="1">
      <c r="A804" s="377" t="s">
        <v>230</v>
      </c>
      <c r="B804" s="368" t="s">
        <v>803</v>
      </c>
      <c r="C804" s="378">
        <v>43563</v>
      </c>
      <c r="D804" s="377" t="s">
        <v>1390</v>
      </c>
      <c r="E804" s="369" t="s">
        <v>1398</v>
      </c>
      <c r="F804" s="370">
        <v>75694</v>
      </c>
      <c r="G804" s="371">
        <v>13.03</v>
      </c>
      <c r="H804" s="368">
        <v>17</v>
      </c>
      <c r="I804" s="368" t="s">
        <v>10</v>
      </c>
      <c r="J804" s="379">
        <f t="shared" si="34"/>
        <v>17</v>
      </c>
      <c r="K804" s="380" t="s">
        <v>700</v>
      </c>
      <c r="L804" s="381" t="s">
        <v>307</v>
      </c>
      <c r="M804" s="381" t="s">
        <v>259</v>
      </c>
      <c r="N804" s="381"/>
      <c r="O804" s="381"/>
      <c r="P804" s="381" t="s">
        <v>61</v>
      </c>
      <c r="Q804" s="381" t="s">
        <v>240</v>
      </c>
      <c r="R804" s="380" t="s">
        <v>302</v>
      </c>
      <c r="S804" s="368"/>
      <c r="T804" s="368" t="s">
        <v>61</v>
      </c>
      <c r="U804" s="368" t="s">
        <v>240</v>
      </c>
      <c r="V804" s="377" t="s">
        <v>302</v>
      </c>
    </row>
    <row r="805" spans="1:22" outlineLevel="1">
      <c r="A805" s="377" t="s">
        <v>230</v>
      </c>
      <c r="B805" s="368" t="s">
        <v>803</v>
      </c>
      <c r="C805" s="378">
        <v>43557</v>
      </c>
      <c r="D805" s="377" t="s">
        <v>977</v>
      </c>
      <c r="E805" s="369" t="s">
        <v>1399</v>
      </c>
      <c r="F805" s="370">
        <v>75694</v>
      </c>
      <c r="G805" s="371">
        <v>6.09</v>
      </c>
      <c r="H805" s="368">
        <v>7.94</v>
      </c>
      <c r="I805" s="368" t="s">
        <v>10</v>
      </c>
      <c r="J805" s="379">
        <f t="shared" si="34"/>
        <v>7.94</v>
      </c>
      <c r="K805" s="380" t="s">
        <v>694</v>
      </c>
      <c r="L805" s="381" t="s">
        <v>307</v>
      </c>
      <c r="M805" s="381" t="s">
        <v>259</v>
      </c>
      <c r="N805" s="381"/>
      <c r="O805" s="381"/>
      <c r="P805" s="381" t="s">
        <v>61</v>
      </c>
      <c r="Q805" s="381" t="s">
        <v>240</v>
      </c>
      <c r="R805" s="380" t="s">
        <v>302</v>
      </c>
      <c r="S805" s="368"/>
      <c r="T805" s="368" t="s">
        <v>61</v>
      </c>
      <c r="U805" s="368" t="s">
        <v>240</v>
      </c>
      <c r="V805" s="377" t="s">
        <v>302</v>
      </c>
    </row>
    <row r="806" spans="1:22" outlineLevel="1">
      <c r="A806" s="377" t="s">
        <v>230</v>
      </c>
      <c r="B806" s="368" t="s">
        <v>803</v>
      </c>
      <c r="C806" s="378">
        <v>43578</v>
      </c>
      <c r="D806" s="377" t="s">
        <v>1400</v>
      </c>
      <c r="E806" s="369" t="s">
        <v>1401</v>
      </c>
      <c r="F806" s="370">
        <v>75694</v>
      </c>
      <c r="G806" s="371">
        <v>53.41</v>
      </c>
      <c r="H806" s="368">
        <v>69.66</v>
      </c>
      <c r="I806" s="368" t="s">
        <v>10</v>
      </c>
      <c r="J806" s="379">
        <f t="shared" si="34"/>
        <v>69.66</v>
      </c>
      <c r="K806" s="380" t="s">
        <v>694</v>
      </c>
      <c r="L806" s="381" t="s">
        <v>307</v>
      </c>
      <c r="M806" s="381" t="s">
        <v>259</v>
      </c>
      <c r="N806" s="381"/>
      <c r="O806" s="381"/>
      <c r="P806" s="381" t="s">
        <v>61</v>
      </c>
      <c r="Q806" s="381" t="s">
        <v>240</v>
      </c>
      <c r="R806" s="380" t="s">
        <v>302</v>
      </c>
      <c r="S806" s="368"/>
      <c r="T806" s="368" t="s">
        <v>61</v>
      </c>
      <c r="U806" s="368" t="s">
        <v>240</v>
      </c>
      <c r="V806" s="377" t="s">
        <v>302</v>
      </c>
    </row>
    <row r="807" spans="1:22" outlineLevel="1">
      <c r="A807" s="377" t="s">
        <v>230</v>
      </c>
      <c r="B807" s="368" t="s">
        <v>904</v>
      </c>
      <c r="C807" s="378">
        <v>43609</v>
      </c>
      <c r="D807" s="377" t="s">
        <v>1402</v>
      </c>
      <c r="E807" s="369" t="s">
        <v>1403</v>
      </c>
      <c r="F807" s="370">
        <v>75988</v>
      </c>
      <c r="G807" s="371">
        <v>82.51</v>
      </c>
      <c r="H807" s="368">
        <v>107.5</v>
      </c>
      <c r="I807" s="368" t="s">
        <v>10</v>
      </c>
      <c r="J807" s="379">
        <f t="shared" si="34"/>
        <v>107.5</v>
      </c>
      <c r="K807" s="380" t="s">
        <v>399</v>
      </c>
      <c r="L807" s="381" t="s">
        <v>307</v>
      </c>
      <c r="M807" s="381" t="s">
        <v>259</v>
      </c>
      <c r="N807" s="381"/>
      <c r="O807" s="381"/>
      <c r="P807" s="381" t="s">
        <v>61</v>
      </c>
      <c r="Q807" s="381" t="s">
        <v>240</v>
      </c>
      <c r="R807" s="380" t="s">
        <v>302</v>
      </c>
      <c r="S807" s="368"/>
      <c r="T807" s="368" t="s">
        <v>61</v>
      </c>
      <c r="U807" s="368" t="s">
        <v>240</v>
      </c>
      <c r="V807" s="377" t="s">
        <v>302</v>
      </c>
    </row>
    <row r="808" spans="1:22" outlineLevel="1">
      <c r="A808" s="377" t="s">
        <v>230</v>
      </c>
      <c r="B808" s="368" t="s">
        <v>904</v>
      </c>
      <c r="C808" s="378">
        <v>43594</v>
      </c>
      <c r="D808" s="377" t="s">
        <v>1404</v>
      </c>
      <c r="E808" s="369" t="s">
        <v>1405</v>
      </c>
      <c r="F808" s="370">
        <v>75988</v>
      </c>
      <c r="G808" s="371">
        <v>82.51</v>
      </c>
      <c r="H808" s="368">
        <v>107.5</v>
      </c>
      <c r="I808" s="368" t="s">
        <v>10</v>
      </c>
      <c r="J808" s="379">
        <f t="shared" si="34"/>
        <v>107.5</v>
      </c>
      <c r="K808" s="380" t="s">
        <v>399</v>
      </c>
      <c r="L808" s="381" t="s">
        <v>307</v>
      </c>
      <c r="M808" s="381" t="s">
        <v>259</v>
      </c>
      <c r="N808" s="381"/>
      <c r="O808" s="381"/>
      <c r="P808" s="381" t="s">
        <v>61</v>
      </c>
      <c r="Q808" s="381" t="s">
        <v>240</v>
      </c>
      <c r="R808" s="380" t="s">
        <v>302</v>
      </c>
      <c r="S808" s="368"/>
      <c r="T808" s="368" t="s">
        <v>61</v>
      </c>
      <c r="U808" s="368" t="s">
        <v>240</v>
      </c>
      <c r="V808" s="377" t="s">
        <v>302</v>
      </c>
    </row>
    <row r="809" spans="1:22" outlineLevel="1">
      <c r="A809" s="377" t="s">
        <v>230</v>
      </c>
      <c r="B809" s="368" t="s">
        <v>904</v>
      </c>
      <c r="C809" s="378">
        <v>43607</v>
      </c>
      <c r="D809" s="377" t="s">
        <v>1406</v>
      </c>
      <c r="E809" s="369" t="s">
        <v>1407</v>
      </c>
      <c r="F809" s="370">
        <v>75988</v>
      </c>
      <c r="G809" s="371">
        <v>38.369999999999997</v>
      </c>
      <c r="H809" s="368">
        <v>50</v>
      </c>
      <c r="I809" s="368" t="s">
        <v>10</v>
      </c>
      <c r="J809" s="379">
        <f t="shared" si="34"/>
        <v>50</v>
      </c>
      <c r="K809" s="380" t="s">
        <v>700</v>
      </c>
      <c r="L809" s="381" t="s">
        <v>307</v>
      </c>
      <c r="M809" s="381" t="s">
        <v>259</v>
      </c>
      <c r="N809" s="381"/>
      <c r="O809" s="381"/>
      <c r="P809" s="381" t="s">
        <v>61</v>
      </c>
      <c r="Q809" s="381" t="s">
        <v>240</v>
      </c>
      <c r="R809" s="380" t="s">
        <v>302</v>
      </c>
      <c r="S809" s="368"/>
      <c r="T809" s="368" t="s">
        <v>61</v>
      </c>
      <c r="U809" s="368" t="s">
        <v>240</v>
      </c>
      <c r="V809" s="377" t="s">
        <v>302</v>
      </c>
    </row>
    <row r="810" spans="1:22" outlineLevel="1">
      <c r="A810" s="377" t="s">
        <v>230</v>
      </c>
      <c r="B810" s="368" t="s">
        <v>904</v>
      </c>
      <c r="C810" s="378">
        <v>43607</v>
      </c>
      <c r="D810" s="377" t="s">
        <v>1406</v>
      </c>
      <c r="E810" s="369" t="s">
        <v>1408</v>
      </c>
      <c r="F810" s="370">
        <v>75988</v>
      </c>
      <c r="G810" s="371">
        <v>23.02</v>
      </c>
      <c r="H810" s="368">
        <v>30</v>
      </c>
      <c r="I810" s="368" t="s">
        <v>10</v>
      </c>
      <c r="J810" s="379">
        <f t="shared" si="34"/>
        <v>30</v>
      </c>
      <c r="K810" s="380" t="s">
        <v>700</v>
      </c>
      <c r="L810" s="381" t="s">
        <v>307</v>
      </c>
      <c r="M810" s="381" t="s">
        <v>259</v>
      </c>
      <c r="N810" s="381"/>
      <c r="O810" s="381"/>
      <c r="P810" s="381" t="s">
        <v>61</v>
      </c>
      <c r="Q810" s="381" t="s">
        <v>240</v>
      </c>
      <c r="R810" s="380" t="s">
        <v>302</v>
      </c>
      <c r="S810" s="368"/>
      <c r="T810" s="368" t="s">
        <v>61</v>
      </c>
      <c r="U810" s="368" t="s">
        <v>240</v>
      </c>
      <c r="V810" s="377" t="s">
        <v>302</v>
      </c>
    </row>
    <row r="811" spans="1:22" outlineLevel="1">
      <c r="A811" s="377" t="s">
        <v>230</v>
      </c>
      <c r="B811" s="368" t="s">
        <v>904</v>
      </c>
      <c r="C811" s="378">
        <v>43607</v>
      </c>
      <c r="D811" s="377" t="s">
        <v>1406</v>
      </c>
      <c r="E811" s="369" t="s">
        <v>1409</v>
      </c>
      <c r="F811" s="370">
        <v>75988</v>
      </c>
      <c r="G811" s="371">
        <v>23.02</v>
      </c>
      <c r="H811" s="368">
        <v>30</v>
      </c>
      <c r="I811" s="368" t="s">
        <v>10</v>
      </c>
      <c r="J811" s="379">
        <f t="shared" si="34"/>
        <v>30</v>
      </c>
      <c r="K811" s="380" t="s">
        <v>700</v>
      </c>
      <c r="L811" s="381" t="s">
        <v>307</v>
      </c>
      <c r="M811" s="381" t="s">
        <v>259</v>
      </c>
      <c r="N811" s="381"/>
      <c r="O811" s="381"/>
      <c r="P811" s="381" t="s">
        <v>61</v>
      </c>
      <c r="Q811" s="381" t="s">
        <v>240</v>
      </c>
      <c r="R811" s="380" t="s">
        <v>302</v>
      </c>
      <c r="S811" s="368"/>
      <c r="T811" s="368" t="s">
        <v>61</v>
      </c>
      <c r="U811" s="368" t="s">
        <v>240</v>
      </c>
      <c r="V811" s="377" t="s">
        <v>302</v>
      </c>
    </row>
    <row r="812" spans="1:22" outlineLevel="1">
      <c r="A812" s="377" t="s">
        <v>230</v>
      </c>
      <c r="B812" s="368" t="s">
        <v>904</v>
      </c>
      <c r="C812" s="378">
        <v>43607</v>
      </c>
      <c r="D812" s="377" t="s">
        <v>1406</v>
      </c>
      <c r="E812" s="369" t="s">
        <v>1410</v>
      </c>
      <c r="F812" s="370">
        <v>75988</v>
      </c>
      <c r="G812" s="371">
        <v>46.05</v>
      </c>
      <c r="H812" s="368">
        <v>60</v>
      </c>
      <c r="I812" s="368" t="s">
        <v>10</v>
      </c>
      <c r="J812" s="379">
        <f t="shared" si="34"/>
        <v>60</v>
      </c>
      <c r="K812" s="380" t="s">
        <v>700</v>
      </c>
      <c r="L812" s="381" t="s">
        <v>307</v>
      </c>
      <c r="M812" s="381" t="s">
        <v>259</v>
      </c>
      <c r="N812" s="381"/>
      <c r="O812" s="381"/>
      <c r="P812" s="381" t="s">
        <v>61</v>
      </c>
      <c r="Q812" s="381" t="s">
        <v>240</v>
      </c>
      <c r="R812" s="380" t="s">
        <v>302</v>
      </c>
      <c r="S812" s="368"/>
      <c r="T812" s="368" t="s">
        <v>61</v>
      </c>
      <c r="U812" s="368" t="s">
        <v>240</v>
      </c>
      <c r="V812" s="377" t="s">
        <v>302</v>
      </c>
    </row>
    <row r="813" spans="1:22" outlineLevel="1">
      <c r="A813" s="377" t="s">
        <v>230</v>
      </c>
      <c r="B813" s="368" t="s">
        <v>904</v>
      </c>
      <c r="C813" s="378">
        <v>43607</v>
      </c>
      <c r="D813" s="377" t="s">
        <v>1406</v>
      </c>
      <c r="E813" s="369" t="s">
        <v>1411</v>
      </c>
      <c r="F813" s="370">
        <v>75988</v>
      </c>
      <c r="G813" s="371">
        <v>15.35</v>
      </c>
      <c r="H813" s="368">
        <v>20</v>
      </c>
      <c r="I813" s="368" t="s">
        <v>10</v>
      </c>
      <c r="J813" s="379">
        <f t="shared" si="34"/>
        <v>20</v>
      </c>
      <c r="K813" s="380" t="s">
        <v>700</v>
      </c>
      <c r="L813" s="381" t="s">
        <v>307</v>
      </c>
      <c r="M813" s="381" t="s">
        <v>259</v>
      </c>
      <c r="N813" s="381"/>
      <c r="O813" s="381"/>
      <c r="P813" s="381" t="s">
        <v>61</v>
      </c>
      <c r="Q813" s="381" t="s">
        <v>240</v>
      </c>
      <c r="R813" s="380" t="s">
        <v>302</v>
      </c>
      <c r="S813" s="368"/>
      <c r="T813" s="368" t="s">
        <v>61</v>
      </c>
      <c r="U813" s="368" t="s">
        <v>240</v>
      </c>
      <c r="V813" s="377" t="s">
        <v>302</v>
      </c>
    </row>
    <row r="814" spans="1:22" outlineLevel="1">
      <c r="A814" s="377" t="s">
        <v>230</v>
      </c>
      <c r="B814" s="368" t="s">
        <v>904</v>
      </c>
      <c r="C814" s="378">
        <v>43607</v>
      </c>
      <c r="D814" s="377" t="s">
        <v>1406</v>
      </c>
      <c r="E814" s="369" t="s">
        <v>1412</v>
      </c>
      <c r="F814" s="370">
        <v>75988</v>
      </c>
      <c r="G814" s="371">
        <v>7.67</v>
      </c>
      <c r="H814" s="368">
        <v>10</v>
      </c>
      <c r="I814" s="368" t="s">
        <v>10</v>
      </c>
      <c r="J814" s="379">
        <f t="shared" si="34"/>
        <v>10</v>
      </c>
      <c r="K814" s="380" t="s">
        <v>700</v>
      </c>
      <c r="L814" s="381" t="s">
        <v>307</v>
      </c>
      <c r="M814" s="381" t="s">
        <v>259</v>
      </c>
      <c r="N814" s="381"/>
      <c r="O814" s="381"/>
      <c r="P814" s="381" t="s">
        <v>61</v>
      </c>
      <c r="Q814" s="381" t="s">
        <v>240</v>
      </c>
      <c r="R814" s="380" t="s">
        <v>302</v>
      </c>
      <c r="S814" s="368"/>
      <c r="T814" s="368" t="s">
        <v>61</v>
      </c>
      <c r="U814" s="368" t="s">
        <v>240</v>
      </c>
      <c r="V814" s="377" t="s">
        <v>302</v>
      </c>
    </row>
    <row r="815" spans="1:22" outlineLevel="1">
      <c r="A815" s="377" t="s">
        <v>230</v>
      </c>
      <c r="B815" s="368" t="s">
        <v>904</v>
      </c>
      <c r="C815" s="378">
        <v>43607</v>
      </c>
      <c r="D815" s="377" t="s">
        <v>1406</v>
      </c>
      <c r="E815" s="369" t="s">
        <v>1413</v>
      </c>
      <c r="F815" s="370">
        <v>75988</v>
      </c>
      <c r="G815" s="371">
        <v>4.3600000000000003</v>
      </c>
      <c r="H815" s="368">
        <v>5.68</v>
      </c>
      <c r="I815" s="368" t="s">
        <v>10</v>
      </c>
      <c r="J815" s="379">
        <f t="shared" si="34"/>
        <v>5.68</v>
      </c>
      <c r="K815" s="380" t="s">
        <v>700</v>
      </c>
      <c r="L815" s="381" t="s">
        <v>307</v>
      </c>
      <c r="M815" s="381" t="s">
        <v>259</v>
      </c>
      <c r="N815" s="381"/>
      <c r="O815" s="381"/>
      <c r="P815" s="381" t="s">
        <v>61</v>
      </c>
      <c r="Q815" s="381" t="s">
        <v>240</v>
      </c>
      <c r="R815" s="380" t="s">
        <v>302</v>
      </c>
      <c r="S815" s="368"/>
      <c r="T815" s="368" t="s">
        <v>61</v>
      </c>
      <c r="U815" s="368" t="s">
        <v>240</v>
      </c>
      <c r="V815" s="377" t="s">
        <v>302</v>
      </c>
    </row>
    <row r="816" spans="1:22" outlineLevel="1">
      <c r="A816" s="377" t="s">
        <v>230</v>
      </c>
      <c r="B816" s="368" t="s">
        <v>904</v>
      </c>
      <c r="C816" s="378">
        <v>43607</v>
      </c>
      <c r="D816" s="377" t="s">
        <v>1406</v>
      </c>
      <c r="E816" s="369" t="s">
        <v>1414</v>
      </c>
      <c r="F816" s="370">
        <v>75988</v>
      </c>
      <c r="G816" s="371">
        <v>9.3000000000000007</v>
      </c>
      <c r="H816" s="368">
        <v>12.12</v>
      </c>
      <c r="I816" s="368" t="s">
        <v>10</v>
      </c>
      <c r="J816" s="379">
        <f t="shared" si="34"/>
        <v>12.12</v>
      </c>
      <c r="K816" s="380" t="s">
        <v>700</v>
      </c>
      <c r="L816" s="381" t="s">
        <v>307</v>
      </c>
      <c r="M816" s="381" t="s">
        <v>259</v>
      </c>
      <c r="N816" s="381"/>
      <c r="O816" s="381"/>
      <c r="P816" s="381" t="s">
        <v>61</v>
      </c>
      <c r="Q816" s="381" t="s">
        <v>240</v>
      </c>
      <c r="R816" s="380" t="s">
        <v>302</v>
      </c>
      <c r="S816" s="368"/>
      <c r="T816" s="368" t="s">
        <v>61</v>
      </c>
      <c r="U816" s="368" t="s">
        <v>240</v>
      </c>
      <c r="V816" s="377" t="s">
        <v>302</v>
      </c>
    </row>
    <row r="817" spans="1:22" outlineLevel="1">
      <c r="A817" s="377" t="s">
        <v>230</v>
      </c>
      <c r="B817" s="368" t="s">
        <v>904</v>
      </c>
      <c r="C817" s="378">
        <v>43607</v>
      </c>
      <c r="D817" s="377" t="s">
        <v>1406</v>
      </c>
      <c r="E817" s="369" t="s">
        <v>1415</v>
      </c>
      <c r="F817" s="370">
        <v>75988</v>
      </c>
      <c r="G817" s="371">
        <v>5.65</v>
      </c>
      <c r="H817" s="368">
        <v>7.36</v>
      </c>
      <c r="I817" s="368" t="s">
        <v>10</v>
      </c>
      <c r="J817" s="379">
        <f t="shared" si="34"/>
        <v>7.36</v>
      </c>
      <c r="K817" s="380" t="s">
        <v>700</v>
      </c>
      <c r="L817" s="381" t="s">
        <v>307</v>
      </c>
      <c r="M817" s="381" t="s">
        <v>259</v>
      </c>
      <c r="N817" s="381"/>
      <c r="O817" s="381"/>
      <c r="P817" s="381" t="s">
        <v>61</v>
      </c>
      <c r="Q817" s="381" t="s">
        <v>240</v>
      </c>
      <c r="R817" s="380" t="s">
        <v>302</v>
      </c>
      <c r="S817" s="368"/>
      <c r="T817" s="368" t="s">
        <v>61</v>
      </c>
      <c r="U817" s="368" t="s">
        <v>240</v>
      </c>
      <c r="V817" s="377" t="s">
        <v>302</v>
      </c>
    </row>
    <row r="818" spans="1:22" outlineLevel="1">
      <c r="A818" s="377" t="s">
        <v>230</v>
      </c>
      <c r="B818" s="368" t="s">
        <v>904</v>
      </c>
      <c r="C818" s="378">
        <v>43607</v>
      </c>
      <c r="D818" s="377" t="s">
        <v>1406</v>
      </c>
      <c r="E818" s="369" t="s">
        <v>1416</v>
      </c>
      <c r="F818" s="370">
        <v>75988</v>
      </c>
      <c r="G818" s="371">
        <v>3.66</v>
      </c>
      <c r="H818" s="368">
        <v>4.7699999999999996</v>
      </c>
      <c r="I818" s="368" t="s">
        <v>10</v>
      </c>
      <c r="J818" s="379">
        <f t="shared" si="34"/>
        <v>4.7699999999999996</v>
      </c>
      <c r="K818" s="380" t="s">
        <v>700</v>
      </c>
      <c r="L818" s="381" t="s">
        <v>307</v>
      </c>
      <c r="M818" s="381" t="s">
        <v>259</v>
      </c>
      <c r="N818" s="381"/>
      <c r="O818" s="381"/>
      <c r="P818" s="381" t="s">
        <v>61</v>
      </c>
      <c r="Q818" s="381" t="s">
        <v>240</v>
      </c>
      <c r="R818" s="380" t="s">
        <v>302</v>
      </c>
      <c r="S818" s="368"/>
      <c r="T818" s="368" t="s">
        <v>61</v>
      </c>
      <c r="U818" s="368" t="s">
        <v>240</v>
      </c>
      <c r="V818" s="377" t="s">
        <v>302</v>
      </c>
    </row>
    <row r="819" spans="1:22" outlineLevel="1">
      <c r="A819" s="377" t="s">
        <v>230</v>
      </c>
      <c r="B819" s="368" t="s">
        <v>904</v>
      </c>
      <c r="C819" s="378">
        <v>43594</v>
      </c>
      <c r="D819" s="377" t="s">
        <v>1404</v>
      </c>
      <c r="E819" s="369" t="s">
        <v>1417</v>
      </c>
      <c r="F819" s="370">
        <v>75988</v>
      </c>
      <c r="G819" s="371">
        <v>264.02</v>
      </c>
      <c r="H819" s="368">
        <v>344</v>
      </c>
      <c r="I819" s="368" t="s">
        <v>10</v>
      </c>
      <c r="J819" s="379">
        <f t="shared" si="34"/>
        <v>344</v>
      </c>
      <c r="K819" s="380" t="s">
        <v>694</v>
      </c>
      <c r="L819" s="381" t="s">
        <v>307</v>
      </c>
      <c r="M819" s="381" t="s">
        <v>259</v>
      </c>
      <c r="N819" s="381"/>
      <c r="O819" s="381"/>
      <c r="P819" s="381" t="s">
        <v>61</v>
      </c>
      <c r="Q819" s="381" t="s">
        <v>240</v>
      </c>
      <c r="R819" s="380" t="s">
        <v>302</v>
      </c>
      <c r="S819" s="368"/>
      <c r="T819" s="368" t="s">
        <v>61</v>
      </c>
      <c r="U819" s="368" t="s">
        <v>240</v>
      </c>
      <c r="V819" s="377" t="s">
        <v>302</v>
      </c>
    </row>
    <row r="820" spans="1:22" outlineLevel="1">
      <c r="A820" s="377" t="s">
        <v>230</v>
      </c>
      <c r="B820" s="368" t="s">
        <v>904</v>
      </c>
      <c r="C820" s="378">
        <v>43605</v>
      </c>
      <c r="D820" s="377" t="s">
        <v>1086</v>
      </c>
      <c r="E820" s="369" t="s">
        <v>1418</v>
      </c>
      <c r="F820" s="370">
        <v>75988</v>
      </c>
      <c r="G820" s="371">
        <v>26.19</v>
      </c>
      <c r="H820" s="368">
        <v>34.130000000000003</v>
      </c>
      <c r="I820" s="368" t="s">
        <v>10</v>
      </c>
      <c r="J820" s="379">
        <f t="shared" si="34"/>
        <v>34.130000000000003</v>
      </c>
      <c r="K820" s="380" t="s">
        <v>694</v>
      </c>
      <c r="L820" s="381" t="s">
        <v>307</v>
      </c>
      <c r="M820" s="381" t="s">
        <v>259</v>
      </c>
      <c r="N820" s="381"/>
      <c r="O820" s="381"/>
      <c r="P820" s="381" t="s">
        <v>61</v>
      </c>
      <c r="Q820" s="381" t="s">
        <v>240</v>
      </c>
      <c r="R820" s="380" t="s">
        <v>302</v>
      </c>
      <c r="S820" s="368"/>
      <c r="T820" s="368" t="s">
        <v>61</v>
      </c>
      <c r="U820" s="368" t="s">
        <v>240</v>
      </c>
      <c r="V820" s="377" t="s">
        <v>302</v>
      </c>
    </row>
    <row r="821" spans="1:22" outlineLevel="1">
      <c r="A821" s="377" t="s">
        <v>230</v>
      </c>
      <c r="B821" s="368" t="s">
        <v>904</v>
      </c>
      <c r="C821" s="378">
        <v>43609</v>
      </c>
      <c r="D821" s="377" t="s">
        <v>1402</v>
      </c>
      <c r="E821" s="369" t="s">
        <v>1419</v>
      </c>
      <c r="F821" s="370">
        <v>75988</v>
      </c>
      <c r="G821" s="371">
        <v>264.02</v>
      </c>
      <c r="H821" s="368">
        <v>344</v>
      </c>
      <c r="I821" s="368" t="s">
        <v>10</v>
      </c>
      <c r="J821" s="379">
        <f t="shared" si="34"/>
        <v>344</v>
      </c>
      <c r="K821" s="380" t="s">
        <v>694</v>
      </c>
      <c r="L821" s="381" t="s">
        <v>307</v>
      </c>
      <c r="M821" s="381" t="s">
        <v>259</v>
      </c>
      <c r="N821" s="381"/>
      <c r="O821" s="381"/>
      <c r="P821" s="381" t="s">
        <v>61</v>
      </c>
      <c r="Q821" s="381" t="s">
        <v>240</v>
      </c>
      <c r="R821" s="380" t="s">
        <v>302</v>
      </c>
      <c r="S821" s="368"/>
      <c r="T821" s="368" t="s">
        <v>61</v>
      </c>
      <c r="U821" s="368" t="s">
        <v>240</v>
      </c>
      <c r="V821" s="377" t="s">
        <v>302</v>
      </c>
    </row>
    <row r="822" spans="1:22" outlineLevel="1">
      <c r="A822" s="377" t="s">
        <v>230</v>
      </c>
      <c r="B822" s="368" t="s">
        <v>804</v>
      </c>
      <c r="C822" s="378">
        <v>43644</v>
      </c>
      <c r="D822" s="377" t="s">
        <v>857</v>
      </c>
      <c r="E822" s="369" t="s">
        <v>1420</v>
      </c>
      <c r="F822" s="370">
        <v>76250</v>
      </c>
      <c r="G822" s="371">
        <v>3.57</v>
      </c>
      <c r="H822" s="368">
        <v>4.5</v>
      </c>
      <c r="I822" s="368" t="s">
        <v>10</v>
      </c>
      <c r="J822" s="379">
        <f t="shared" si="34"/>
        <v>4.5</v>
      </c>
      <c r="K822" s="380" t="s">
        <v>680</v>
      </c>
      <c r="L822" s="381" t="s">
        <v>307</v>
      </c>
      <c r="M822" s="381" t="s">
        <v>259</v>
      </c>
      <c r="N822" s="381"/>
      <c r="O822" s="381"/>
      <c r="P822" s="381" t="s">
        <v>61</v>
      </c>
      <c r="Q822" s="381" t="s">
        <v>240</v>
      </c>
      <c r="R822" s="380" t="s">
        <v>302</v>
      </c>
      <c r="S822" s="368"/>
      <c r="T822" s="368" t="s">
        <v>61</v>
      </c>
      <c r="U822" s="368" t="s">
        <v>240</v>
      </c>
      <c r="V822" s="377" t="s">
        <v>302</v>
      </c>
    </row>
    <row r="823" spans="1:22">
      <c r="A823" s="383" t="s">
        <v>301</v>
      </c>
      <c r="B823" s="383"/>
      <c r="C823" s="383"/>
      <c r="D823" s="383"/>
      <c r="E823" s="384"/>
      <c r="F823" s="385"/>
      <c r="G823" s="386">
        <f>SUM(G797:G822)</f>
        <v>1219.2899999999997</v>
      </c>
      <c r="H823" s="387">
        <f>SUM(H797:H822)</f>
        <v>1588.96</v>
      </c>
      <c r="I823" s="383"/>
      <c r="J823" s="387">
        <f>SUM(J797:J822)</f>
        <v>1588.96</v>
      </c>
      <c r="K823" s="383"/>
      <c r="L823" s="383"/>
      <c r="M823" s="383"/>
      <c r="N823" s="383"/>
      <c r="O823" s="383"/>
      <c r="P823" s="383"/>
      <c r="Q823" s="383"/>
      <c r="R823" s="383"/>
      <c r="S823" s="368"/>
      <c r="T823" s="368"/>
      <c r="U823" s="368"/>
      <c r="V823" s="368"/>
    </row>
    <row r="824" spans="1:22" outlineLevel="1">
      <c r="A824" s="377" t="s">
        <v>231</v>
      </c>
      <c r="B824" s="368" t="s">
        <v>803</v>
      </c>
      <c r="C824" s="378">
        <v>43585</v>
      </c>
      <c r="D824" s="377" t="s">
        <v>1421</v>
      </c>
      <c r="E824" s="369" t="s">
        <v>1422</v>
      </c>
      <c r="F824" s="370">
        <v>75701</v>
      </c>
      <c r="G824" s="371">
        <v>6.52</v>
      </c>
      <c r="H824" s="368">
        <v>8.5</v>
      </c>
      <c r="I824" s="368" t="s">
        <v>10</v>
      </c>
      <c r="J824" s="379">
        <f t="shared" ref="J824:J830" si="35">H824</f>
        <v>8.5</v>
      </c>
      <c r="K824" s="380" t="s">
        <v>501</v>
      </c>
      <c r="L824" s="381" t="s">
        <v>445</v>
      </c>
      <c r="M824" s="381" t="s">
        <v>259</v>
      </c>
      <c r="N824" s="381" t="s">
        <v>420</v>
      </c>
      <c r="O824" s="381"/>
      <c r="P824" s="381" t="s">
        <v>61</v>
      </c>
      <c r="Q824" s="381" t="s">
        <v>240</v>
      </c>
      <c r="R824" s="380" t="s">
        <v>302</v>
      </c>
      <c r="S824" s="368"/>
      <c r="T824" s="368" t="s">
        <v>61</v>
      </c>
      <c r="U824" s="368" t="s">
        <v>240</v>
      </c>
      <c r="V824" s="377" t="s">
        <v>302</v>
      </c>
    </row>
    <row r="825" spans="1:22" outlineLevel="1">
      <c r="A825" s="377" t="s">
        <v>231</v>
      </c>
      <c r="B825" s="368" t="s">
        <v>803</v>
      </c>
      <c r="C825" s="378">
        <v>43556</v>
      </c>
      <c r="D825" s="377" t="s">
        <v>1423</v>
      </c>
      <c r="E825" s="369" t="s">
        <v>1424</v>
      </c>
      <c r="F825" s="370">
        <v>75694</v>
      </c>
      <c r="G825" s="371">
        <v>280.24</v>
      </c>
      <c r="H825" s="368">
        <v>365.5</v>
      </c>
      <c r="I825" s="368" t="s">
        <v>10</v>
      </c>
      <c r="J825" s="379">
        <f t="shared" si="35"/>
        <v>365.5</v>
      </c>
      <c r="K825" s="380" t="s">
        <v>709</v>
      </c>
      <c r="L825" s="381" t="s">
        <v>307</v>
      </c>
      <c r="M825" s="381" t="s">
        <v>259</v>
      </c>
      <c r="N825" s="381"/>
      <c r="O825" s="381"/>
      <c r="P825" s="381" t="s">
        <v>61</v>
      </c>
      <c r="Q825" s="381" t="s">
        <v>240</v>
      </c>
      <c r="R825" s="380" t="s">
        <v>302</v>
      </c>
      <c r="S825" s="368"/>
      <c r="T825" s="368" t="s">
        <v>61</v>
      </c>
      <c r="U825" s="368" t="s">
        <v>240</v>
      </c>
      <c r="V825" s="377" t="s">
        <v>302</v>
      </c>
    </row>
    <row r="826" spans="1:22" outlineLevel="1">
      <c r="A826" s="377" t="s">
        <v>231</v>
      </c>
      <c r="B826" s="368" t="s">
        <v>803</v>
      </c>
      <c r="C826" s="378">
        <v>43579</v>
      </c>
      <c r="D826" s="377" t="s">
        <v>1425</v>
      </c>
      <c r="E826" s="369" t="s">
        <v>1426</v>
      </c>
      <c r="F826" s="370">
        <v>75694</v>
      </c>
      <c r="G826" s="371">
        <v>303.62</v>
      </c>
      <c r="H826" s="368">
        <v>396</v>
      </c>
      <c r="I826" s="368" t="s">
        <v>10</v>
      </c>
      <c r="J826" s="379">
        <f t="shared" si="35"/>
        <v>396</v>
      </c>
      <c r="K826" s="380" t="s">
        <v>709</v>
      </c>
      <c r="L826" s="381" t="s">
        <v>307</v>
      </c>
      <c r="M826" s="381" t="s">
        <v>259</v>
      </c>
      <c r="N826" s="381"/>
      <c r="O826" s="381"/>
      <c r="P826" s="381" t="s">
        <v>61</v>
      </c>
      <c r="Q826" s="381" t="s">
        <v>240</v>
      </c>
      <c r="R826" s="380" t="s">
        <v>302</v>
      </c>
      <c r="S826" s="368"/>
      <c r="T826" s="368" t="s">
        <v>61</v>
      </c>
      <c r="U826" s="368" t="s">
        <v>240</v>
      </c>
      <c r="V826" s="377" t="s">
        <v>302</v>
      </c>
    </row>
    <row r="827" spans="1:22" outlineLevel="1">
      <c r="A827" s="377" t="s">
        <v>231</v>
      </c>
      <c r="B827" s="368" t="s">
        <v>904</v>
      </c>
      <c r="C827" s="378">
        <v>43605</v>
      </c>
      <c r="D827" s="377" t="s">
        <v>1427</v>
      </c>
      <c r="E827" s="369" t="s">
        <v>1428</v>
      </c>
      <c r="F827" s="370">
        <v>75987</v>
      </c>
      <c r="G827" s="371">
        <v>26.09</v>
      </c>
      <c r="H827" s="368">
        <v>34</v>
      </c>
      <c r="I827" s="368" t="s">
        <v>10</v>
      </c>
      <c r="J827" s="379">
        <f t="shared" si="35"/>
        <v>34</v>
      </c>
      <c r="K827" s="380" t="s">
        <v>501</v>
      </c>
      <c r="L827" s="381" t="s">
        <v>445</v>
      </c>
      <c r="M827" s="381" t="s">
        <v>259</v>
      </c>
      <c r="N827" s="381" t="s">
        <v>420</v>
      </c>
      <c r="O827" s="381"/>
      <c r="P827" s="381" t="s">
        <v>61</v>
      </c>
      <c r="Q827" s="381" t="s">
        <v>240</v>
      </c>
      <c r="R827" s="380" t="s">
        <v>302</v>
      </c>
      <c r="S827" s="368"/>
      <c r="T827" s="368" t="s">
        <v>61</v>
      </c>
      <c r="U827" s="368" t="s">
        <v>240</v>
      </c>
      <c r="V827" s="377" t="s">
        <v>302</v>
      </c>
    </row>
    <row r="828" spans="1:22" outlineLevel="1">
      <c r="A828" s="377" t="s">
        <v>231</v>
      </c>
      <c r="B828" s="368" t="s">
        <v>904</v>
      </c>
      <c r="C828" s="378">
        <v>43598</v>
      </c>
      <c r="D828" s="377" t="s">
        <v>1429</v>
      </c>
      <c r="E828" s="369" t="s">
        <v>1430</v>
      </c>
      <c r="F828" s="370">
        <v>75988</v>
      </c>
      <c r="G828" s="371">
        <v>280.52</v>
      </c>
      <c r="H828" s="368">
        <v>365.5</v>
      </c>
      <c r="I828" s="368" t="s">
        <v>10</v>
      </c>
      <c r="J828" s="379">
        <f t="shared" si="35"/>
        <v>365.5</v>
      </c>
      <c r="K828" s="380" t="s">
        <v>709</v>
      </c>
      <c r="L828" s="381" t="s">
        <v>307</v>
      </c>
      <c r="M828" s="381" t="s">
        <v>259</v>
      </c>
      <c r="N828" s="381"/>
      <c r="O828" s="381"/>
      <c r="P828" s="381" t="s">
        <v>61</v>
      </c>
      <c r="Q828" s="381" t="s">
        <v>240</v>
      </c>
      <c r="R828" s="380" t="s">
        <v>302</v>
      </c>
      <c r="S828" s="368"/>
      <c r="T828" s="368" t="s">
        <v>61</v>
      </c>
      <c r="U828" s="368" t="s">
        <v>240</v>
      </c>
      <c r="V828" s="377" t="s">
        <v>302</v>
      </c>
    </row>
    <row r="829" spans="1:22" outlineLevel="1">
      <c r="A829" s="377" t="s">
        <v>231</v>
      </c>
      <c r="B829" s="368" t="s">
        <v>904</v>
      </c>
      <c r="C829" s="378">
        <v>43608</v>
      </c>
      <c r="D829" s="377" t="s">
        <v>1431</v>
      </c>
      <c r="E829" s="369" t="s">
        <v>1432</v>
      </c>
      <c r="F829" s="370">
        <v>75988</v>
      </c>
      <c r="G829" s="371">
        <v>280.52</v>
      </c>
      <c r="H829" s="368">
        <v>365.5</v>
      </c>
      <c r="I829" s="368" t="s">
        <v>10</v>
      </c>
      <c r="J829" s="379">
        <f t="shared" si="35"/>
        <v>365.5</v>
      </c>
      <c r="K829" s="380" t="s">
        <v>709</v>
      </c>
      <c r="L829" s="381" t="s">
        <v>307</v>
      </c>
      <c r="M829" s="381" t="s">
        <v>259</v>
      </c>
      <c r="N829" s="381"/>
      <c r="O829" s="381"/>
      <c r="P829" s="381" t="s">
        <v>61</v>
      </c>
      <c r="Q829" s="381" t="s">
        <v>240</v>
      </c>
      <c r="R829" s="380" t="s">
        <v>302</v>
      </c>
      <c r="S829" s="368"/>
      <c r="T829" s="368" t="s">
        <v>61</v>
      </c>
      <c r="U829" s="368" t="s">
        <v>240</v>
      </c>
      <c r="V829" s="377" t="s">
        <v>302</v>
      </c>
    </row>
    <row r="830" spans="1:22" outlineLevel="1">
      <c r="A830" s="377" t="s">
        <v>231</v>
      </c>
      <c r="B830" s="368" t="s">
        <v>804</v>
      </c>
      <c r="C830" s="378">
        <v>43635</v>
      </c>
      <c r="D830" s="377" t="s">
        <v>1433</v>
      </c>
      <c r="E830" s="369" t="s">
        <v>1434</v>
      </c>
      <c r="F830" s="370">
        <v>76315</v>
      </c>
      <c r="G830" s="371">
        <v>26.94</v>
      </c>
      <c r="H830" s="368">
        <v>34</v>
      </c>
      <c r="I830" s="368" t="s">
        <v>10</v>
      </c>
      <c r="J830" s="379">
        <f t="shared" si="35"/>
        <v>34</v>
      </c>
      <c r="K830" s="380" t="s">
        <v>501</v>
      </c>
      <c r="L830" s="381" t="s">
        <v>445</v>
      </c>
      <c r="M830" s="381" t="s">
        <v>259</v>
      </c>
      <c r="N830" s="381" t="s">
        <v>420</v>
      </c>
      <c r="O830" s="381"/>
      <c r="P830" s="381" t="s">
        <v>61</v>
      </c>
      <c r="Q830" s="381" t="s">
        <v>240</v>
      </c>
      <c r="R830" s="380" t="s">
        <v>302</v>
      </c>
      <c r="S830" s="368"/>
      <c r="T830" s="368" t="s">
        <v>61</v>
      </c>
      <c r="U830" s="368" t="s">
        <v>240</v>
      </c>
      <c r="V830" s="377" t="s">
        <v>302</v>
      </c>
    </row>
    <row r="831" spans="1:22">
      <c r="A831" s="383" t="s">
        <v>301</v>
      </c>
      <c r="B831" s="383"/>
      <c r="C831" s="383"/>
      <c r="D831" s="383"/>
      <c r="E831" s="384"/>
      <c r="F831" s="385"/>
      <c r="G831" s="386">
        <f>SUM(G824:G830)</f>
        <v>1204.45</v>
      </c>
      <c r="H831" s="387">
        <f>SUM(H824:H830)</f>
        <v>1569</v>
      </c>
      <c r="I831" s="383"/>
      <c r="J831" s="387">
        <f>SUM(J824:J830)</f>
        <v>1569</v>
      </c>
      <c r="K831" s="383"/>
      <c r="L831" s="383"/>
      <c r="M831" s="383"/>
      <c r="N831" s="383"/>
      <c r="O831" s="383"/>
      <c r="P831" s="383"/>
      <c r="Q831" s="383"/>
      <c r="R831" s="383"/>
      <c r="S831" s="368"/>
      <c r="T831" s="368"/>
      <c r="U831" s="368"/>
      <c r="V831" s="368"/>
    </row>
    <row r="832" spans="1:22" outlineLevel="1">
      <c r="A832" s="377" t="s">
        <v>232</v>
      </c>
      <c r="B832" s="368" t="s">
        <v>803</v>
      </c>
      <c r="C832" s="378">
        <v>43579</v>
      </c>
      <c r="D832" s="377" t="s">
        <v>1435</v>
      </c>
      <c r="E832" s="369" t="s">
        <v>1436</v>
      </c>
      <c r="F832" s="370">
        <v>75694</v>
      </c>
      <c r="G832" s="371">
        <v>119.92</v>
      </c>
      <c r="H832" s="368">
        <v>156.4</v>
      </c>
      <c r="I832" s="368" t="s">
        <v>10</v>
      </c>
      <c r="J832" s="379">
        <f>H832</f>
        <v>156.4</v>
      </c>
      <c r="K832" s="380" t="s">
        <v>722</v>
      </c>
      <c r="L832" s="381" t="s">
        <v>307</v>
      </c>
      <c r="M832" s="381" t="s">
        <v>259</v>
      </c>
      <c r="N832" s="381"/>
      <c r="O832" s="381"/>
      <c r="P832" s="381" t="s">
        <v>61</v>
      </c>
      <c r="Q832" s="381" t="s">
        <v>240</v>
      </c>
      <c r="R832" s="380" t="s">
        <v>302</v>
      </c>
      <c r="S832" s="368"/>
      <c r="T832" s="368" t="s">
        <v>61</v>
      </c>
      <c r="U832" s="368" t="s">
        <v>240</v>
      </c>
      <c r="V832" s="377" t="s">
        <v>302</v>
      </c>
    </row>
    <row r="833" spans="1:22" outlineLevel="1">
      <c r="A833" s="377" t="s">
        <v>232</v>
      </c>
      <c r="B833" s="368" t="s">
        <v>803</v>
      </c>
      <c r="C833" s="378">
        <v>43566</v>
      </c>
      <c r="D833" s="377" t="s">
        <v>1437</v>
      </c>
      <c r="E833" s="369" t="s">
        <v>1438</v>
      </c>
      <c r="F833" s="370">
        <v>75694</v>
      </c>
      <c r="G833" s="371">
        <v>38.340000000000003</v>
      </c>
      <c r="H833" s="368">
        <v>50</v>
      </c>
      <c r="I833" s="368" t="s">
        <v>10</v>
      </c>
      <c r="J833" s="379">
        <f>H833</f>
        <v>50</v>
      </c>
      <c r="K833" s="380" t="s">
        <v>399</v>
      </c>
      <c r="L833" s="381" t="s">
        <v>307</v>
      </c>
      <c r="M833" s="381" t="s">
        <v>259</v>
      </c>
      <c r="N833" s="381"/>
      <c r="O833" s="381"/>
      <c r="P833" s="381" t="s">
        <v>61</v>
      </c>
      <c r="Q833" s="381" t="s">
        <v>240</v>
      </c>
      <c r="R833" s="380" t="s">
        <v>302</v>
      </c>
      <c r="S833" s="368"/>
      <c r="T833" s="368" t="s">
        <v>61</v>
      </c>
      <c r="U833" s="368" t="s">
        <v>240</v>
      </c>
      <c r="V833" s="377" t="s">
        <v>302</v>
      </c>
    </row>
    <row r="834" spans="1:22" outlineLevel="1">
      <c r="A834" s="377" t="s">
        <v>232</v>
      </c>
      <c r="B834" s="368" t="s">
        <v>904</v>
      </c>
      <c r="C834" s="378">
        <v>43605</v>
      </c>
      <c r="D834" s="377" t="s">
        <v>1439</v>
      </c>
      <c r="E834" s="369" t="s">
        <v>1440</v>
      </c>
      <c r="F834" s="370">
        <v>75988</v>
      </c>
      <c r="G834" s="371">
        <v>107.45</v>
      </c>
      <c r="H834" s="368">
        <v>140</v>
      </c>
      <c r="I834" s="368" t="s">
        <v>10</v>
      </c>
      <c r="J834" s="379">
        <f>H834</f>
        <v>140</v>
      </c>
      <c r="K834" s="380" t="s">
        <v>399</v>
      </c>
      <c r="L834" s="381" t="s">
        <v>307</v>
      </c>
      <c r="M834" s="381" t="s">
        <v>259</v>
      </c>
      <c r="N834" s="381"/>
      <c r="O834" s="381"/>
      <c r="P834" s="381" t="s">
        <v>61</v>
      </c>
      <c r="Q834" s="381" t="s">
        <v>240</v>
      </c>
      <c r="R834" s="380" t="s">
        <v>302</v>
      </c>
      <c r="S834" s="368"/>
      <c r="T834" s="368" t="s">
        <v>61</v>
      </c>
      <c r="U834" s="368" t="s">
        <v>240</v>
      </c>
      <c r="V834" s="377" t="s">
        <v>302</v>
      </c>
    </row>
    <row r="835" spans="1:22" outlineLevel="1">
      <c r="A835" s="377" t="s">
        <v>232</v>
      </c>
      <c r="B835" s="368" t="s">
        <v>804</v>
      </c>
      <c r="C835" s="378">
        <v>43628</v>
      </c>
      <c r="D835" s="377" t="s">
        <v>1441</v>
      </c>
      <c r="E835" s="369" t="s">
        <v>1442</v>
      </c>
      <c r="F835" s="370">
        <v>76250</v>
      </c>
      <c r="G835" s="371">
        <v>79.22</v>
      </c>
      <c r="H835" s="368">
        <v>100</v>
      </c>
      <c r="I835" s="368" t="s">
        <v>10</v>
      </c>
      <c r="J835" s="379">
        <f>H835</f>
        <v>100</v>
      </c>
      <c r="K835" s="380" t="s">
        <v>399</v>
      </c>
      <c r="L835" s="381" t="s">
        <v>307</v>
      </c>
      <c r="M835" s="381" t="s">
        <v>259</v>
      </c>
      <c r="N835" s="381"/>
      <c r="O835" s="381"/>
      <c r="P835" s="381" t="s">
        <v>61</v>
      </c>
      <c r="Q835" s="381" t="s">
        <v>240</v>
      </c>
      <c r="R835" s="380" t="s">
        <v>302</v>
      </c>
      <c r="S835" s="368"/>
      <c r="T835" s="368" t="s">
        <v>61</v>
      </c>
      <c r="U835" s="368" t="s">
        <v>240</v>
      </c>
      <c r="V835" s="377" t="s">
        <v>302</v>
      </c>
    </row>
    <row r="836" spans="1:22">
      <c r="A836" s="383" t="s">
        <v>301</v>
      </c>
      <c r="B836" s="383"/>
      <c r="C836" s="383"/>
      <c r="D836" s="383"/>
      <c r="E836" s="384"/>
      <c r="F836" s="385"/>
      <c r="G836" s="386">
        <f>SUM(G832:G835)</f>
        <v>344.92999999999995</v>
      </c>
      <c r="H836" s="387">
        <f>SUM(H832:H835)</f>
        <v>446.4</v>
      </c>
      <c r="I836" s="383"/>
      <c r="J836" s="387">
        <f>SUM(J832:J835)</f>
        <v>446.4</v>
      </c>
      <c r="K836" s="383"/>
      <c r="L836" s="383"/>
      <c r="M836" s="383"/>
      <c r="N836" s="383"/>
      <c r="O836" s="383"/>
      <c r="P836" s="383"/>
      <c r="Q836" s="383"/>
      <c r="R836" s="383"/>
      <c r="S836" s="368"/>
      <c r="T836" s="368"/>
      <c r="U836" s="368"/>
      <c r="V836" s="368"/>
    </row>
    <row r="837" spans="1:22" outlineLevel="1">
      <c r="A837" s="377" t="s">
        <v>233</v>
      </c>
      <c r="B837" s="368" t="s">
        <v>803</v>
      </c>
      <c r="C837" s="378">
        <v>43585</v>
      </c>
      <c r="D837" s="377" t="s">
        <v>1443</v>
      </c>
      <c r="E837" s="369" t="s">
        <v>1444</v>
      </c>
      <c r="F837" s="370">
        <v>75713</v>
      </c>
      <c r="G837" s="371">
        <v>1147.48</v>
      </c>
      <c r="H837" s="368">
        <v>1147.48</v>
      </c>
      <c r="I837" s="368" t="s">
        <v>237</v>
      </c>
      <c r="J837" s="379">
        <v>1496.6</v>
      </c>
      <c r="K837" s="380" t="s">
        <v>733</v>
      </c>
      <c r="L837" s="381" t="s">
        <v>299</v>
      </c>
      <c r="M837" s="381" t="s">
        <v>259</v>
      </c>
      <c r="N837" s="381"/>
      <c r="O837" s="381"/>
      <c r="P837" s="381" t="s">
        <v>76</v>
      </c>
      <c r="Q837" s="381" t="s">
        <v>240</v>
      </c>
      <c r="R837" s="380" t="s">
        <v>302</v>
      </c>
      <c r="S837" s="368"/>
      <c r="T837" s="368" t="s">
        <v>76</v>
      </c>
      <c r="U837" s="368" t="s">
        <v>240</v>
      </c>
      <c r="V837" s="377" t="s">
        <v>302</v>
      </c>
    </row>
    <row r="838" spans="1:22" outlineLevel="1">
      <c r="A838" s="377" t="s">
        <v>233</v>
      </c>
      <c r="B838" s="368" t="s">
        <v>904</v>
      </c>
      <c r="C838" s="378">
        <v>43616</v>
      </c>
      <c r="D838" s="377" t="s">
        <v>1445</v>
      </c>
      <c r="E838" s="369" t="s">
        <v>1446</v>
      </c>
      <c r="F838" s="370">
        <v>76023</v>
      </c>
      <c r="G838" s="371">
        <v>1589.44</v>
      </c>
      <c r="H838" s="368">
        <v>1589.44</v>
      </c>
      <c r="I838" s="368" t="s">
        <v>237</v>
      </c>
      <c r="J838" s="379">
        <v>2070.9499999999998</v>
      </c>
      <c r="K838" s="380" t="s">
        <v>733</v>
      </c>
      <c r="L838" s="381" t="s">
        <v>299</v>
      </c>
      <c r="M838" s="381" t="s">
        <v>259</v>
      </c>
      <c r="N838" s="381"/>
      <c r="O838" s="381"/>
      <c r="P838" s="381" t="s">
        <v>76</v>
      </c>
      <c r="Q838" s="381" t="s">
        <v>240</v>
      </c>
      <c r="R838" s="380" t="s">
        <v>302</v>
      </c>
      <c r="S838" s="368"/>
      <c r="T838" s="368" t="s">
        <v>76</v>
      </c>
      <c r="U838" s="368" t="s">
        <v>240</v>
      </c>
      <c r="V838" s="377" t="s">
        <v>302</v>
      </c>
    </row>
    <row r="839" spans="1:22" outlineLevel="1">
      <c r="A839" s="377" t="s">
        <v>233</v>
      </c>
      <c r="B839" s="368" t="s">
        <v>804</v>
      </c>
      <c r="C839" s="378">
        <v>43646</v>
      </c>
      <c r="D839" s="377" t="s">
        <v>1447</v>
      </c>
      <c r="E839" s="369" t="s">
        <v>1448</v>
      </c>
      <c r="F839" s="370">
        <v>76406</v>
      </c>
      <c r="G839" s="371">
        <v>5451.24</v>
      </c>
      <c r="H839" s="368">
        <v>5451.24</v>
      </c>
      <c r="I839" s="368" t="s">
        <v>237</v>
      </c>
      <c r="J839" s="379">
        <v>6880.75</v>
      </c>
      <c r="K839" s="380" t="s">
        <v>733</v>
      </c>
      <c r="L839" s="381" t="s">
        <v>299</v>
      </c>
      <c r="M839" s="381" t="s">
        <v>259</v>
      </c>
      <c r="N839" s="381"/>
      <c r="O839" s="381"/>
      <c r="P839" s="381" t="s">
        <v>76</v>
      </c>
      <c r="Q839" s="381" t="s">
        <v>240</v>
      </c>
      <c r="R839" s="380" t="s">
        <v>302</v>
      </c>
      <c r="S839" s="368"/>
      <c r="T839" s="368" t="s">
        <v>76</v>
      </c>
      <c r="U839" s="368" t="s">
        <v>240</v>
      </c>
      <c r="V839" s="377" t="s">
        <v>302</v>
      </c>
    </row>
    <row r="840" spans="1:22">
      <c r="A840" s="383" t="s">
        <v>301</v>
      </c>
      <c r="B840" s="383"/>
      <c r="C840" s="383"/>
      <c r="D840" s="383"/>
      <c r="E840" s="384"/>
      <c r="F840" s="385"/>
      <c r="G840" s="386">
        <f>SUM(G837:G839)</f>
        <v>8188.16</v>
      </c>
      <c r="H840" s="387">
        <f>SUM(H837:H839)</f>
        <v>8188.16</v>
      </c>
      <c r="I840" s="383"/>
      <c r="J840" s="387">
        <f>SUM(J837:J839)</f>
        <v>10448.299999999999</v>
      </c>
      <c r="K840" s="383"/>
      <c r="L840" s="383"/>
      <c r="M840" s="383"/>
      <c r="N840" s="383"/>
      <c r="O840" s="383"/>
      <c r="P840" s="383"/>
      <c r="Q840" s="383"/>
      <c r="R840" s="383"/>
      <c r="S840" s="368"/>
      <c r="T840" s="368"/>
      <c r="U840" s="368"/>
      <c r="V840" s="368"/>
    </row>
    <row r="841" spans="1:22" outlineLevel="1">
      <c r="A841" s="377" t="s">
        <v>195</v>
      </c>
      <c r="B841" s="368" t="s">
        <v>804</v>
      </c>
      <c r="C841" s="378">
        <v>43630</v>
      </c>
      <c r="D841" s="377" t="s">
        <v>1449</v>
      </c>
      <c r="E841" s="369" t="s">
        <v>1450</v>
      </c>
      <c r="F841" s="370">
        <v>76315</v>
      </c>
      <c r="G841" s="371">
        <v>63.38</v>
      </c>
      <c r="H841" s="368">
        <v>80</v>
      </c>
      <c r="I841" s="368" t="s">
        <v>10</v>
      </c>
      <c r="J841" s="379">
        <f>H841</f>
        <v>80</v>
      </c>
      <c r="K841" s="380" t="s">
        <v>416</v>
      </c>
      <c r="L841" s="381" t="s">
        <v>445</v>
      </c>
      <c r="M841" s="381" t="s">
        <v>259</v>
      </c>
      <c r="N841" s="381" t="s">
        <v>947</v>
      </c>
      <c r="O841" s="381"/>
      <c r="P841" s="381" t="s">
        <v>61</v>
      </c>
      <c r="Q841" s="381" t="s">
        <v>240</v>
      </c>
      <c r="R841" s="380" t="s">
        <v>302</v>
      </c>
      <c r="S841" s="368"/>
      <c r="T841" s="368" t="s">
        <v>61</v>
      </c>
      <c r="U841" s="368" t="s">
        <v>240</v>
      </c>
      <c r="V841" s="377" t="s">
        <v>302</v>
      </c>
    </row>
    <row r="842" spans="1:22" outlineLevel="1">
      <c r="A842" s="377" t="s">
        <v>195</v>
      </c>
      <c r="B842" s="368" t="s">
        <v>804</v>
      </c>
      <c r="C842" s="378">
        <v>43630</v>
      </c>
      <c r="D842" s="377" t="s">
        <v>1449</v>
      </c>
      <c r="E842" s="369" t="s">
        <v>1451</v>
      </c>
      <c r="F842" s="370">
        <v>76315</v>
      </c>
      <c r="G842" s="371">
        <v>63.38</v>
      </c>
      <c r="H842" s="368">
        <v>80</v>
      </c>
      <c r="I842" s="368" t="s">
        <v>10</v>
      </c>
      <c r="J842" s="379">
        <f>H842</f>
        <v>80</v>
      </c>
      <c r="K842" s="380" t="s">
        <v>416</v>
      </c>
      <c r="L842" s="381" t="s">
        <v>445</v>
      </c>
      <c r="M842" s="381" t="s">
        <v>259</v>
      </c>
      <c r="N842" s="381" t="s">
        <v>424</v>
      </c>
      <c r="O842" s="381"/>
      <c r="P842" s="381" t="s">
        <v>61</v>
      </c>
      <c r="Q842" s="381" t="s">
        <v>240</v>
      </c>
      <c r="R842" s="380" t="s">
        <v>302</v>
      </c>
      <c r="S842" s="368"/>
      <c r="T842" s="368" t="s">
        <v>61</v>
      </c>
      <c r="U842" s="368" t="s">
        <v>240</v>
      </c>
      <c r="V842" s="377" t="s">
        <v>302</v>
      </c>
    </row>
    <row r="843" spans="1:22" outlineLevel="1">
      <c r="A843" s="377" t="s">
        <v>195</v>
      </c>
      <c r="B843" s="368" t="s">
        <v>804</v>
      </c>
      <c r="C843" s="378">
        <v>43630</v>
      </c>
      <c r="D843" s="377" t="s">
        <v>1449</v>
      </c>
      <c r="E843" s="369" t="s">
        <v>1452</v>
      </c>
      <c r="F843" s="370">
        <v>76315</v>
      </c>
      <c r="G843" s="371">
        <v>47.53</v>
      </c>
      <c r="H843" s="368">
        <v>60</v>
      </c>
      <c r="I843" s="368" t="s">
        <v>10</v>
      </c>
      <c r="J843" s="379">
        <f>H843</f>
        <v>60</v>
      </c>
      <c r="K843" s="380" t="s">
        <v>416</v>
      </c>
      <c r="L843" s="381" t="s">
        <v>445</v>
      </c>
      <c r="M843" s="381" t="s">
        <v>259</v>
      </c>
      <c r="N843" s="381" t="s">
        <v>969</v>
      </c>
      <c r="O843" s="381"/>
      <c r="P843" s="381" t="s">
        <v>61</v>
      </c>
      <c r="Q843" s="381" t="s">
        <v>240</v>
      </c>
      <c r="R843" s="380" t="s">
        <v>302</v>
      </c>
      <c r="S843" s="368"/>
      <c r="T843" s="368" t="s">
        <v>61</v>
      </c>
      <c r="U843" s="368" t="s">
        <v>240</v>
      </c>
      <c r="V843" s="377" t="s">
        <v>302</v>
      </c>
    </row>
    <row r="844" spans="1:22" outlineLevel="1">
      <c r="A844" s="377" t="s">
        <v>195</v>
      </c>
      <c r="B844" s="368" t="s">
        <v>804</v>
      </c>
      <c r="C844" s="378">
        <v>43630</v>
      </c>
      <c r="D844" s="377" t="s">
        <v>1449</v>
      </c>
      <c r="E844" s="369" t="s">
        <v>1453</v>
      </c>
      <c r="F844" s="370">
        <v>76315</v>
      </c>
      <c r="G844" s="371">
        <v>190.14</v>
      </c>
      <c r="H844" s="368">
        <v>240</v>
      </c>
      <c r="I844" s="368" t="s">
        <v>10</v>
      </c>
      <c r="J844" s="379">
        <f>H844</f>
        <v>240</v>
      </c>
      <c r="K844" s="380" t="s">
        <v>416</v>
      </c>
      <c r="L844" s="381" t="s">
        <v>445</v>
      </c>
      <c r="M844" s="381" t="s">
        <v>259</v>
      </c>
      <c r="N844" s="381" t="s">
        <v>388</v>
      </c>
      <c r="O844" s="381"/>
      <c r="P844" s="381" t="s">
        <v>61</v>
      </c>
      <c r="Q844" s="381" t="s">
        <v>240</v>
      </c>
      <c r="R844" s="380" t="s">
        <v>302</v>
      </c>
      <c r="S844" s="368"/>
      <c r="T844" s="368" t="s">
        <v>61</v>
      </c>
      <c r="U844" s="368" t="s">
        <v>240</v>
      </c>
      <c r="V844" s="377" t="s">
        <v>302</v>
      </c>
    </row>
    <row r="845" spans="1:22">
      <c r="A845" s="383" t="s">
        <v>301</v>
      </c>
      <c r="B845" s="383"/>
      <c r="C845" s="383"/>
      <c r="D845" s="383"/>
      <c r="E845" s="384"/>
      <c r="F845" s="385"/>
      <c r="G845" s="386">
        <f>SUM(G841:G844)</f>
        <v>364.43</v>
      </c>
      <c r="H845" s="387">
        <f>SUM(H841:H844)</f>
        <v>460</v>
      </c>
      <c r="I845" s="383"/>
      <c r="J845" s="387">
        <f>SUM(J841:J844)</f>
        <v>460</v>
      </c>
      <c r="K845" s="383"/>
      <c r="L845" s="383"/>
      <c r="M845" s="383"/>
      <c r="N845" s="383"/>
      <c r="O845" s="383"/>
      <c r="P845" s="383"/>
      <c r="Q845" s="383"/>
      <c r="R845" s="383"/>
      <c r="S845" s="368"/>
      <c r="T845" s="368"/>
      <c r="U845" s="368"/>
      <c r="V845" s="368"/>
    </row>
    <row r="846" spans="1:22" outlineLevel="1">
      <c r="A846" s="377" t="s">
        <v>736</v>
      </c>
      <c r="B846" s="368" t="s">
        <v>803</v>
      </c>
      <c r="C846" s="378">
        <v>43558</v>
      </c>
      <c r="D846" s="377" t="s">
        <v>1454</v>
      </c>
      <c r="E846" s="369" t="s">
        <v>1455</v>
      </c>
      <c r="F846" s="370">
        <v>75701</v>
      </c>
      <c r="G846" s="371">
        <v>81184.58</v>
      </c>
      <c r="H846" s="368">
        <v>105885.1</v>
      </c>
      <c r="I846" s="368" t="s">
        <v>10</v>
      </c>
      <c r="J846" s="379">
        <f>H846</f>
        <v>105885.1</v>
      </c>
      <c r="K846" s="380" t="s">
        <v>739</v>
      </c>
      <c r="L846" s="381" t="s">
        <v>445</v>
      </c>
      <c r="M846" s="381" t="s">
        <v>259</v>
      </c>
      <c r="N846" s="381"/>
      <c r="O846" s="381" t="s">
        <v>308</v>
      </c>
      <c r="P846" s="381" t="s">
        <v>61</v>
      </c>
      <c r="Q846" s="381" t="s">
        <v>240</v>
      </c>
      <c r="R846" s="380" t="s">
        <v>302</v>
      </c>
      <c r="S846" s="368" t="s">
        <v>308</v>
      </c>
      <c r="T846" s="368" t="s">
        <v>61</v>
      </c>
      <c r="U846" s="368" t="s">
        <v>240</v>
      </c>
      <c r="V846" s="377" t="s">
        <v>302</v>
      </c>
    </row>
    <row r="847" spans="1:22" outlineLevel="1">
      <c r="A847" s="377" t="s">
        <v>736</v>
      </c>
      <c r="B847" s="368" t="s">
        <v>803</v>
      </c>
      <c r="C847" s="378">
        <v>43571</v>
      </c>
      <c r="D847" s="377" t="s">
        <v>1456</v>
      </c>
      <c r="E847" s="369" t="s">
        <v>1457</v>
      </c>
      <c r="F847" s="370">
        <v>75694</v>
      </c>
      <c r="G847" s="371">
        <v>20531.68</v>
      </c>
      <c r="H847" s="368">
        <v>26778.47</v>
      </c>
      <c r="I847" s="368" t="s">
        <v>10</v>
      </c>
      <c r="J847" s="379">
        <f>H847</f>
        <v>26778.47</v>
      </c>
      <c r="K847" s="380" t="s">
        <v>739</v>
      </c>
      <c r="L847" s="381" t="s">
        <v>307</v>
      </c>
      <c r="M847" s="381" t="s">
        <v>259</v>
      </c>
      <c r="N847" s="381"/>
      <c r="O847" s="381" t="s">
        <v>351</v>
      </c>
      <c r="P847" s="381" t="s">
        <v>61</v>
      </c>
      <c r="Q847" s="381" t="s">
        <v>240</v>
      </c>
      <c r="R847" s="380" t="s">
        <v>302</v>
      </c>
      <c r="S847" s="368" t="s">
        <v>351</v>
      </c>
      <c r="T847" s="368" t="s">
        <v>61</v>
      </c>
      <c r="U847" s="368" t="s">
        <v>240</v>
      </c>
      <c r="V847" s="377" t="s">
        <v>302</v>
      </c>
    </row>
    <row r="848" spans="1:22" outlineLevel="1">
      <c r="A848" s="377" t="s">
        <v>736</v>
      </c>
      <c r="B848" s="368" t="s">
        <v>804</v>
      </c>
      <c r="C848" s="378">
        <v>43617</v>
      </c>
      <c r="D848" s="377" t="s">
        <v>865</v>
      </c>
      <c r="E848" s="369" t="s">
        <v>742</v>
      </c>
      <c r="F848" s="370">
        <v>76295</v>
      </c>
      <c r="G848" s="371">
        <v>-21371.9</v>
      </c>
      <c r="H848" s="368">
        <v>-27874.33</v>
      </c>
      <c r="I848" s="368" t="s">
        <v>10</v>
      </c>
      <c r="J848" s="379">
        <f>H848</f>
        <v>-27874.33</v>
      </c>
      <c r="K848" s="380" t="s">
        <v>739</v>
      </c>
      <c r="L848" s="381" t="s">
        <v>307</v>
      </c>
      <c r="M848" s="381" t="s">
        <v>259</v>
      </c>
      <c r="N848" s="381"/>
      <c r="O848" s="381" t="s">
        <v>351</v>
      </c>
      <c r="P848" s="381" t="s">
        <v>61</v>
      </c>
      <c r="Q848" s="381" t="s">
        <v>240</v>
      </c>
      <c r="R848" s="380" t="s">
        <v>302</v>
      </c>
      <c r="S848" s="368" t="s">
        <v>351</v>
      </c>
      <c r="T848" s="368" t="s">
        <v>61</v>
      </c>
      <c r="U848" s="368" t="s">
        <v>240</v>
      </c>
      <c r="V848" s="377" t="s">
        <v>302</v>
      </c>
    </row>
    <row r="849" spans="1:22" outlineLevel="1">
      <c r="A849" s="377" t="s">
        <v>736</v>
      </c>
      <c r="B849" s="368" t="s">
        <v>804</v>
      </c>
      <c r="C849" s="378">
        <v>43646</v>
      </c>
      <c r="D849" s="377" t="s">
        <v>805</v>
      </c>
      <c r="E849" s="369" t="s">
        <v>1458</v>
      </c>
      <c r="F849" s="370">
        <v>76265</v>
      </c>
      <c r="G849" s="371">
        <v>-39965.68</v>
      </c>
      <c r="H849" s="368">
        <v>-52125.29</v>
      </c>
      <c r="I849" s="368" t="s">
        <v>10</v>
      </c>
      <c r="J849" s="379">
        <f>H849</f>
        <v>-52125.29</v>
      </c>
      <c r="K849" s="380" t="s">
        <v>739</v>
      </c>
      <c r="L849" s="381" t="s">
        <v>307</v>
      </c>
      <c r="M849" s="381" t="s">
        <v>259</v>
      </c>
      <c r="N849" s="381"/>
      <c r="O849" s="381" t="s">
        <v>308</v>
      </c>
      <c r="P849" s="381" t="s">
        <v>61</v>
      </c>
      <c r="Q849" s="381" t="s">
        <v>240</v>
      </c>
      <c r="R849" s="380" t="s">
        <v>302</v>
      </c>
      <c r="S849" s="368" t="s">
        <v>308</v>
      </c>
      <c r="T849" s="368" t="s">
        <v>61</v>
      </c>
      <c r="U849" s="368" t="s">
        <v>240</v>
      </c>
      <c r="V849" s="377" t="s">
        <v>302</v>
      </c>
    </row>
    <row r="850" spans="1:22">
      <c r="A850" s="383" t="s">
        <v>301</v>
      </c>
      <c r="B850" s="383"/>
      <c r="C850" s="383"/>
      <c r="D850" s="383"/>
      <c r="E850" s="384"/>
      <c r="F850" s="385"/>
      <c r="G850" s="386">
        <f>SUM(G846:G849)</f>
        <v>40378.680000000015</v>
      </c>
      <c r="H850" s="387">
        <f>SUM(H846:H849)</f>
        <v>52663.950000000004</v>
      </c>
      <c r="I850" s="383"/>
      <c r="J850" s="387">
        <f>SUM(J846:J849)</f>
        <v>52663.950000000004</v>
      </c>
      <c r="K850" s="383"/>
      <c r="L850" s="383"/>
      <c r="M850" s="383"/>
      <c r="N850" s="383"/>
      <c r="O850" s="383"/>
      <c r="P850" s="383"/>
      <c r="Q850" s="383"/>
      <c r="R850" s="383"/>
      <c r="S850" s="368"/>
      <c r="T850" s="368"/>
      <c r="U850" s="368"/>
      <c r="V850" s="368"/>
    </row>
    <row r="851" spans="1:22">
      <c r="A851" s="368" t="s">
        <v>22</v>
      </c>
      <c r="B851" s="368"/>
      <c r="C851" s="368"/>
      <c r="D851" s="368"/>
      <c r="E851" s="369"/>
      <c r="F851" s="370"/>
      <c r="G851" s="371"/>
      <c r="H851" s="368"/>
      <c r="I851" s="368"/>
      <c r="J851" s="368"/>
      <c r="K851" s="368"/>
      <c r="L851" s="368"/>
      <c r="M851" s="368"/>
      <c r="N851" s="368"/>
      <c r="O851" s="368"/>
      <c r="P851" s="368"/>
      <c r="Q851" s="368"/>
      <c r="R851" s="368"/>
      <c r="S851" s="368"/>
      <c r="T851" s="368"/>
      <c r="U851" s="368"/>
      <c r="V851" s="368"/>
    </row>
    <row r="852" spans="1:22">
      <c r="A852" s="368"/>
      <c r="B852" s="368"/>
      <c r="C852" s="368"/>
      <c r="D852" s="368"/>
      <c r="E852" s="369"/>
      <c r="F852" s="370"/>
      <c r="G852" s="371">
        <f>+G39+G58+G65+G71+G73+G78+G84+G111+G120+G127+G130+G156+G158+G167+G180+G189+G231+G238+G247+G256+G269+G280+G292+G305+G318+G344+G361+G374+G387+G400+G414+G427+G457+G459+G461+G473+G488+G523+G628+G732+G736+G741+G751+G755+G774+G779+G796+G823+G831+G836+G840+G845+G850</f>
        <v>165540.61999999994</v>
      </c>
      <c r="H852" s="388">
        <f>+H39+H58+H65+H71+H73+H78+H84+H111+H120+H127+H130+H156+H158+H167+H180+H189+H231+H238+H247+H256+H269+H280+H292+H305+H318+H344+H361+H374+H387+H400+H414+H427+H457+H459+H461+H473+H488+H523+H628+H732+H736+H741+H751+H755+H774+H779+H796+H823+H831+H836+H840+H845+H850</f>
        <v>211485.80000000002</v>
      </c>
      <c r="I852" s="368"/>
      <c r="J852" s="388">
        <f>+J39+J58+J65+J71+J73+J78+J84+J111+J120+J127+J130+J156+J158+J167+J180+J189+J231+J238+J247+J256+J269+J280+J292+J305+J318+J344+J361+J374+J387+J400+J414+J427+J457+J459+J461+J473+J488+J523+J628+J732+J736+J741+J751+J755+J774+J779+J796+J823+J831+J836+J840+J845+J850</f>
        <v>214950.84999999998</v>
      </c>
      <c r="K852" s="368"/>
      <c r="L852" s="368"/>
      <c r="M852" s="368"/>
      <c r="N852" s="368"/>
      <c r="O852" s="368"/>
      <c r="P852" s="368"/>
      <c r="Q852" s="368"/>
      <c r="R852" s="368"/>
      <c r="S852" s="368"/>
      <c r="T852" s="368"/>
      <c r="U852" s="368"/>
      <c r="V852" s="368"/>
    </row>
    <row r="853" spans="1:22">
      <c r="F853"/>
    </row>
    <row r="854" spans="1:22">
      <c r="F854"/>
      <c r="J854" s="389">
        <f>J852-J850</f>
        <v>162286.89999999997</v>
      </c>
    </row>
    <row r="855" spans="1:22">
      <c r="F855"/>
    </row>
    <row r="856" spans="1:22">
      <c r="F856"/>
    </row>
    <row r="857" spans="1:22">
      <c r="F857"/>
    </row>
    <row r="858" spans="1:22">
      <c r="F858"/>
    </row>
    <row r="859" spans="1:22">
      <c r="F859"/>
    </row>
    <row r="860" spans="1:22">
      <c r="F860"/>
    </row>
    <row r="861" spans="1:22">
      <c r="F861"/>
    </row>
    <row r="862" spans="1:22">
      <c r="F862"/>
    </row>
    <row r="863" spans="1:22">
      <c r="F863"/>
    </row>
    <row r="864" spans="1:22">
      <c r="F864"/>
    </row>
    <row r="865" spans="6:6">
      <c r="F865"/>
    </row>
    <row r="866" spans="6:6">
      <c r="F866"/>
    </row>
    <row r="867" spans="6:6">
      <c r="F867"/>
    </row>
    <row r="868" spans="6:6">
      <c r="F868"/>
    </row>
    <row r="869" spans="6:6">
      <c r="F869"/>
    </row>
    <row r="870" spans="6:6">
      <c r="F870"/>
    </row>
    <row r="871" spans="6:6">
      <c r="F871"/>
    </row>
    <row r="872" spans="6:6">
      <c r="F872"/>
    </row>
    <row r="873" spans="6:6">
      <c r="F873"/>
    </row>
    <row r="874" spans="6:6">
      <c r="F874"/>
    </row>
    <row r="875" spans="6:6">
      <c r="F875"/>
    </row>
    <row r="876" spans="6:6">
      <c r="F876"/>
    </row>
    <row r="877" spans="6:6">
      <c r="F877"/>
    </row>
    <row r="878" spans="6:6">
      <c r="F878"/>
    </row>
    <row r="879" spans="6:6">
      <c r="F879"/>
    </row>
    <row r="880" spans="6:6">
      <c r="F880"/>
    </row>
    <row r="881" spans="6:6">
      <c r="F881"/>
    </row>
    <row r="882" spans="6:6">
      <c r="F882"/>
    </row>
    <row r="883" spans="6:6">
      <c r="F883"/>
    </row>
    <row r="884" spans="6:6">
      <c r="F884"/>
    </row>
    <row r="885" spans="6:6">
      <c r="F885"/>
    </row>
    <row r="886" spans="6:6">
      <c r="F886"/>
    </row>
    <row r="887" spans="6:6">
      <c r="F887"/>
    </row>
    <row r="888" spans="6:6">
      <c r="F888"/>
    </row>
    <row r="889" spans="6:6">
      <c r="F889"/>
    </row>
    <row r="890" spans="6:6">
      <c r="F890"/>
    </row>
    <row r="891" spans="6:6">
      <c r="F891"/>
    </row>
    <row r="892" spans="6:6">
      <c r="F892"/>
    </row>
    <row r="893" spans="6:6">
      <c r="F893"/>
    </row>
    <row r="894" spans="6:6">
      <c r="F894"/>
    </row>
    <row r="895" spans="6:6">
      <c r="F895"/>
    </row>
    <row r="896" spans="6:6">
      <c r="F896"/>
    </row>
    <row r="897" spans="6:6">
      <c r="F897"/>
    </row>
    <row r="898" spans="6:6">
      <c r="F898"/>
    </row>
    <row r="899" spans="6:6">
      <c r="F899"/>
    </row>
    <row r="900" spans="6:6">
      <c r="F900"/>
    </row>
    <row r="901" spans="6:6">
      <c r="F901"/>
    </row>
    <row r="902" spans="6:6">
      <c r="F902"/>
    </row>
    <row r="903" spans="6:6">
      <c r="F903"/>
    </row>
    <row r="904" spans="6:6">
      <c r="F904"/>
    </row>
    <row r="905" spans="6:6">
      <c r="F905"/>
    </row>
    <row r="906" spans="6:6">
      <c r="F906"/>
    </row>
    <row r="907" spans="6:6">
      <c r="F907"/>
    </row>
    <row r="908" spans="6:6">
      <c r="F908"/>
    </row>
    <row r="909" spans="6:6">
      <c r="F909"/>
    </row>
    <row r="910" spans="6:6">
      <c r="F910"/>
    </row>
    <row r="911" spans="6:6">
      <c r="F911"/>
    </row>
    <row r="912" spans="6:6">
      <c r="F912"/>
    </row>
    <row r="913" spans="6:6">
      <c r="F913"/>
    </row>
    <row r="914" spans="6:6">
      <c r="F914"/>
    </row>
    <row r="915" spans="6:6">
      <c r="F915"/>
    </row>
    <row r="916" spans="6:6">
      <c r="F916"/>
    </row>
    <row r="917" spans="6:6">
      <c r="F917"/>
    </row>
    <row r="918" spans="6:6">
      <c r="F918"/>
    </row>
    <row r="919" spans="6:6">
      <c r="F919"/>
    </row>
    <row r="920" spans="6:6">
      <c r="F920"/>
    </row>
    <row r="921" spans="6:6">
      <c r="F921"/>
    </row>
    <row r="922" spans="6:6">
      <c r="F922"/>
    </row>
    <row r="923" spans="6:6">
      <c r="F923"/>
    </row>
    <row r="924" spans="6:6">
      <c r="F924"/>
    </row>
    <row r="925" spans="6:6">
      <c r="F925"/>
    </row>
    <row r="926" spans="6:6">
      <c r="F926"/>
    </row>
    <row r="927" spans="6:6">
      <c r="F927"/>
    </row>
    <row r="928" spans="6:6">
      <c r="F928"/>
    </row>
    <row r="929" spans="6:6">
      <c r="F929"/>
    </row>
    <row r="930" spans="6:6">
      <c r="F930"/>
    </row>
    <row r="931" spans="6:6">
      <c r="F931"/>
    </row>
    <row r="932" spans="6:6">
      <c r="F932"/>
    </row>
    <row r="933" spans="6:6">
      <c r="F933"/>
    </row>
    <row r="934" spans="6:6">
      <c r="F934"/>
    </row>
    <row r="935" spans="6:6">
      <c r="F935"/>
    </row>
    <row r="936" spans="6:6">
      <c r="F936"/>
    </row>
    <row r="937" spans="6:6">
      <c r="F937"/>
    </row>
    <row r="938" spans="6:6">
      <c r="F938"/>
    </row>
    <row r="939" spans="6:6">
      <c r="F939"/>
    </row>
    <row r="940" spans="6:6">
      <c r="F940"/>
    </row>
    <row r="941" spans="6:6">
      <c r="F941"/>
    </row>
    <row r="942" spans="6:6">
      <c r="F942"/>
    </row>
    <row r="943" spans="6:6">
      <c r="F943"/>
    </row>
    <row r="944" spans="6:6">
      <c r="F944"/>
    </row>
    <row r="945" spans="6:6">
      <c r="F945"/>
    </row>
    <row r="946" spans="6:6">
      <c r="F946"/>
    </row>
    <row r="947" spans="6:6">
      <c r="F947"/>
    </row>
    <row r="948" spans="6:6">
      <c r="F948"/>
    </row>
    <row r="949" spans="6:6">
      <c r="F949"/>
    </row>
    <row r="950" spans="6:6" outlineLevel="1">
      <c r="F950"/>
    </row>
    <row r="951" spans="6:6" outlineLevel="1">
      <c r="F951"/>
    </row>
    <row r="952" spans="6:6" outlineLevel="1">
      <c r="F952"/>
    </row>
    <row r="953" spans="6:6" outlineLevel="1">
      <c r="F953"/>
    </row>
    <row r="954" spans="6:6" outlineLevel="1">
      <c r="F954"/>
    </row>
    <row r="955" spans="6:6">
      <c r="F955"/>
    </row>
    <row r="956" spans="6:6" outlineLevel="1">
      <c r="F956"/>
    </row>
    <row r="957" spans="6:6" outlineLevel="1">
      <c r="F957"/>
    </row>
    <row r="958" spans="6:6" outlineLevel="1">
      <c r="F958"/>
    </row>
    <row r="959" spans="6:6" outlineLevel="1">
      <c r="F959"/>
    </row>
    <row r="960" spans="6:6" outlineLevel="1">
      <c r="F960"/>
    </row>
    <row r="961" spans="6:6" outlineLevel="1">
      <c r="F961"/>
    </row>
    <row r="962" spans="6:6" outlineLevel="1">
      <c r="F962"/>
    </row>
    <row r="963" spans="6:6" outlineLevel="1">
      <c r="F963"/>
    </row>
    <row r="964" spans="6:6" outlineLevel="1">
      <c r="F964"/>
    </row>
    <row r="965" spans="6:6" outlineLevel="1">
      <c r="F965"/>
    </row>
    <row r="966" spans="6:6" outlineLevel="1">
      <c r="F966"/>
    </row>
    <row r="967" spans="6:6" outlineLevel="1">
      <c r="F967"/>
    </row>
    <row r="968" spans="6:6" outlineLevel="1">
      <c r="F968"/>
    </row>
    <row r="969" spans="6:6" outlineLevel="1">
      <c r="F969"/>
    </row>
    <row r="970" spans="6:6" outlineLevel="1">
      <c r="F970"/>
    </row>
    <row r="971" spans="6:6" outlineLevel="1">
      <c r="F971"/>
    </row>
    <row r="972" spans="6:6" outlineLevel="1">
      <c r="F972"/>
    </row>
    <row r="973" spans="6:6" outlineLevel="1">
      <c r="F973"/>
    </row>
    <row r="974" spans="6:6" outlineLevel="1">
      <c r="F974"/>
    </row>
    <row r="975" spans="6:6" outlineLevel="1">
      <c r="F975"/>
    </row>
    <row r="976" spans="6:6" outlineLevel="1">
      <c r="F976"/>
    </row>
    <row r="977" spans="6:6" outlineLevel="1">
      <c r="F977"/>
    </row>
    <row r="978" spans="6:6" outlineLevel="1">
      <c r="F978"/>
    </row>
    <row r="979" spans="6:6" outlineLevel="1">
      <c r="F979"/>
    </row>
    <row r="980" spans="6:6" outlineLevel="1">
      <c r="F980"/>
    </row>
    <row r="981" spans="6:6" outlineLevel="1">
      <c r="F981"/>
    </row>
    <row r="982" spans="6:6" outlineLevel="1">
      <c r="F982"/>
    </row>
    <row r="983" spans="6:6" outlineLevel="1">
      <c r="F983"/>
    </row>
    <row r="984" spans="6:6" outlineLevel="1">
      <c r="F984"/>
    </row>
    <row r="985" spans="6:6" outlineLevel="1">
      <c r="F985"/>
    </row>
    <row r="986" spans="6:6" outlineLevel="1">
      <c r="F986"/>
    </row>
    <row r="987" spans="6:6" outlineLevel="1">
      <c r="F987"/>
    </row>
    <row r="988" spans="6:6" outlineLevel="1">
      <c r="F988"/>
    </row>
    <row r="989" spans="6:6" outlineLevel="1">
      <c r="F989"/>
    </row>
    <row r="990" spans="6:6" outlineLevel="1">
      <c r="F990"/>
    </row>
    <row r="991" spans="6:6" outlineLevel="1">
      <c r="F991"/>
    </row>
    <row r="992" spans="6:6" outlineLevel="1">
      <c r="F992"/>
    </row>
    <row r="993" spans="6:6" outlineLevel="1">
      <c r="F993"/>
    </row>
    <row r="994" spans="6:6" outlineLevel="1">
      <c r="F994"/>
    </row>
    <row r="995" spans="6:6" outlineLevel="1">
      <c r="F995"/>
    </row>
    <row r="996" spans="6:6" outlineLevel="1">
      <c r="F996"/>
    </row>
    <row r="997" spans="6:6" outlineLevel="1">
      <c r="F997"/>
    </row>
    <row r="998" spans="6:6" outlineLevel="1">
      <c r="F998"/>
    </row>
    <row r="999" spans="6:6" outlineLevel="1">
      <c r="F999"/>
    </row>
    <row r="1000" spans="6:6" outlineLevel="1">
      <c r="F1000"/>
    </row>
    <row r="1001" spans="6:6" outlineLevel="1">
      <c r="F1001"/>
    </row>
    <row r="1002" spans="6:6" outlineLevel="1">
      <c r="F1002"/>
    </row>
    <row r="1003" spans="6:6" outlineLevel="1">
      <c r="F1003"/>
    </row>
    <row r="1004" spans="6:6" outlineLevel="1">
      <c r="F1004"/>
    </row>
    <row r="1005" spans="6:6" outlineLevel="1">
      <c r="F1005"/>
    </row>
    <row r="1006" spans="6:6" outlineLevel="1">
      <c r="F1006"/>
    </row>
    <row r="1007" spans="6:6" outlineLevel="1">
      <c r="F1007"/>
    </row>
    <row r="1008" spans="6:6" outlineLevel="1">
      <c r="F1008"/>
    </row>
    <row r="1009" spans="6:6" outlineLevel="1">
      <c r="F1009"/>
    </row>
    <row r="1010" spans="6:6" outlineLevel="1">
      <c r="F1010"/>
    </row>
    <row r="1011" spans="6:6" outlineLevel="1">
      <c r="F1011"/>
    </row>
    <row r="1012" spans="6:6" outlineLevel="1">
      <c r="F1012"/>
    </row>
    <row r="1013" spans="6:6" outlineLevel="1">
      <c r="F1013"/>
    </row>
    <row r="1014" spans="6:6" outlineLevel="1">
      <c r="F1014"/>
    </row>
    <row r="1015" spans="6:6" outlineLevel="1">
      <c r="F1015"/>
    </row>
    <row r="1016" spans="6:6" outlineLevel="1">
      <c r="F1016"/>
    </row>
    <row r="1017" spans="6:6" outlineLevel="1">
      <c r="F1017"/>
    </row>
    <row r="1018" spans="6:6" outlineLevel="1">
      <c r="F1018"/>
    </row>
    <row r="1019" spans="6:6" outlineLevel="1">
      <c r="F1019"/>
    </row>
    <row r="1020" spans="6:6" outlineLevel="1">
      <c r="F1020"/>
    </row>
    <row r="1021" spans="6:6" outlineLevel="1">
      <c r="F1021"/>
    </row>
    <row r="1022" spans="6:6" outlineLevel="1">
      <c r="F1022"/>
    </row>
    <row r="1023" spans="6:6" outlineLevel="1">
      <c r="F1023"/>
    </row>
    <row r="1024" spans="6:6" outlineLevel="1">
      <c r="F1024"/>
    </row>
    <row r="1025" spans="6:6" outlineLevel="1">
      <c r="F1025"/>
    </row>
    <row r="1026" spans="6:6" outlineLevel="1">
      <c r="F1026"/>
    </row>
    <row r="1027" spans="6:6" outlineLevel="1">
      <c r="F1027"/>
    </row>
    <row r="1028" spans="6:6" outlineLevel="1">
      <c r="F1028"/>
    </row>
    <row r="1029" spans="6:6" outlineLevel="1">
      <c r="F1029"/>
    </row>
    <row r="1030" spans="6:6" outlineLevel="1">
      <c r="F1030"/>
    </row>
    <row r="1031" spans="6:6" outlineLevel="1">
      <c r="F1031"/>
    </row>
    <row r="1032" spans="6:6" outlineLevel="1">
      <c r="F1032"/>
    </row>
    <row r="1033" spans="6:6" outlineLevel="1">
      <c r="F1033"/>
    </row>
    <row r="1034" spans="6:6" outlineLevel="1">
      <c r="F1034"/>
    </row>
    <row r="1035" spans="6:6" outlineLevel="1">
      <c r="F1035"/>
    </row>
    <row r="1036" spans="6:6" outlineLevel="1">
      <c r="F1036"/>
    </row>
    <row r="1037" spans="6:6" outlineLevel="1">
      <c r="F1037"/>
    </row>
    <row r="1038" spans="6:6" outlineLevel="1">
      <c r="F1038"/>
    </row>
    <row r="1039" spans="6:6" outlineLevel="1">
      <c r="F1039"/>
    </row>
    <row r="1040" spans="6:6" outlineLevel="1">
      <c r="F1040"/>
    </row>
    <row r="1041" spans="6:6" outlineLevel="1">
      <c r="F1041"/>
    </row>
    <row r="1042" spans="6:6" outlineLevel="1">
      <c r="F1042"/>
    </row>
    <row r="1043" spans="6:6" outlineLevel="1">
      <c r="F1043"/>
    </row>
    <row r="1044" spans="6:6">
      <c r="F1044"/>
    </row>
    <row r="1045" spans="6:6" outlineLevel="1">
      <c r="F1045"/>
    </row>
    <row r="1046" spans="6:6" outlineLevel="1">
      <c r="F1046"/>
    </row>
    <row r="1047" spans="6:6" outlineLevel="1">
      <c r="F1047"/>
    </row>
    <row r="1048" spans="6:6" outlineLevel="1">
      <c r="F1048"/>
    </row>
    <row r="1049" spans="6:6" outlineLevel="1">
      <c r="F1049"/>
    </row>
    <row r="1050" spans="6:6" outlineLevel="1">
      <c r="F1050"/>
    </row>
    <row r="1051" spans="6:6" outlineLevel="1">
      <c r="F1051"/>
    </row>
    <row r="1052" spans="6:6" outlineLevel="1">
      <c r="F1052"/>
    </row>
    <row r="1053" spans="6:6" outlineLevel="1">
      <c r="F1053"/>
    </row>
    <row r="1054" spans="6:6" outlineLevel="1">
      <c r="F1054"/>
    </row>
    <row r="1055" spans="6:6" outlineLevel="1">
      <c r="F1055"/>
    </row>
    <row r="1056" spans="6:6" outlineLevel="1">
      <c r="F1056"/>
    </row>
    <row r="1057" spans="6:6" outlineLevel="1">
      <c r="F1057"/>
    </row>
    <row r="1058" spans="6:6" outlineLevel="1">
      <c r="F1058"/>
    </row>
    <row r="1059" spans="6:6" outlineLevel="1">
      <c r="F1059"/>
    </row>
    <row r="1060" spans="6:6" outlineLevel="1">
      <c r="F1060"/>
    </row>
    <row r="1061" spans="6:6" outlineLevel="1">
      <c r="F1061"/>
    </row>
    <row r="1062" spans="6:6" outlineLevel="1">
      <c r="F1062"/>
    </row>
    <row r="1063" spans="6:6" outlineLevel="1">
      <c r="F1063"/>
    </row>
    <row r="1064" spans="6:6" outlineLevel="1">
      <c r="F1064"/>
    </row>
    <row r="1065" spans="6:6" outlineLevel="1">
      <c r="F1065"/>
    </row>
    <row r="1066" spans="6:6" outlineLevel="1">
      <c r="F1066"/>
    </row>
    <row r="1067" spans="6:6" outlineLevel="1">
      <c r="F1067"/>
    </row>
    <row r="1068" spans="6:6" outlineLevel="1">
      <c r="F1068"/>
    </row>
    <row r="1069" spans="6:6" outlineLevel="1">
      <c r="F1069"/>
    </row>
    <row r="1070" spans="6:6" outlineLevel="1">
      <c r="F1070"/>
    </row>
    <row r="1071" spans="6:6" outlineLevel="1">
      <c r="F1071"/>
    </row>
    <row r="1072" spans="6:6" outlineLevel="1">
      <c r="F1072"/>
    </row>
    <row r="1073" spans="6:6" outlineLevel="1">
      <c r="F1073"/>
    </row>
    <row r="1074" spans="6:6" outlineLevel="1">
      <c r="F1074"/>
    </row>
    <row r="1075" spans="6:6" outlineLevel="1">
      <c r="F1075"/>
    </row>
    <row r="1076" spans="6:6" outlineLevel="1">
      <c r="F1076"/>
    </row>
    <row r="1077" spans="6:6" outlineLevel="1">
      <c r="F1077"/>
    </row>
    <row r="1078" spans="6:6" outlineLevel="1">
      <c r="F1078"/>
    </row>
    <row r="1079" spans="6:6" outlineLevel="1">
      <c r="F1079"/>
    </row>
    <row r="1080" spans="6:6" outlineLevel="1">
      <c r="F1080"/>
    </row>
    <row r="1081" spans="6:6" outlineLevel="1">
      <c r="F1081"/>
    </row>
    <row r="1082" spans="6:6" outlineLevel="1">
      <c r="F1082"/>
    </row>
    <row r="1083" spans="6:6" outlineLevel="1">
      <c r="F1083"/>
    </row>
    <row r="1084" spans="6:6" outlineLevel="1">
      <c r="F1084"/>
    </row>
    <row r="1085" spans="6:6" outlineLevel="1">
      <c r="F1085"/>
    </row>
    <row r="1086" spans="6:6" outlineLevel="1">
      <c r="F1086"/>
    </row>
    <row r="1087" spans="6:6" outlineLevel="1">
      <c r="F1087"/>
    </row>
    <row r="1088" spans="6:6" outlineLevel="1">
      <c r="F1088"/>
    </row>
    <row r="1089" spans="6:6" outlineLevel="1">
      <c r="F1089"/>
    </row>
    <row r="1090" spans="6:6" outlineLevel="1">
      <c r="F1090"/>
    </row>
    <row r="1091" spans="6:6" outlineLevel="1">
      <c r="F1091"/>
    </row>
    <row r="1092" spans="6:6" outlineLevel="1">
      <c r="F1092"/>
    </row>
    <row r="1093" spans="6:6" outlineLevel="1">
      <c r="F1093"/>
    </row>
    <row r="1094" spans="6:6" outlineLevel="1">
      <c r="F1094"/>
    </row>
    <row r="1095" spans="6:6" outlineLevel="1">
      <c r="F1095"/>
    </row>
    <row r="1096" spans="6:6" outlineLevel="1">
      <c r="F1096"/>
    </row>
    <row r="1097" spans="6:6" outlineLevel="1">
      <c r="F1097"/>
    </row>
    <row r="1098" spans="6:6" outlineLevel="1">
      <c r="F1098"/>
    </row>
    <row r="1099" spans="6:6" outlineLevel="1">
      <c r="F1099"/>
    </row>
    <row r="1100" spans="6:6" outlineLevel="1">
      <c r="F1100"/>
    </row>
    <row r="1101" spans="6:6" outlineLevel="1">
      <c r="F1101"/>
    </row>
    <row r="1102" spans="6:6" outlineLevel="1">
      <c r="F1102"/>
    </row>
    <row r="1103" spans="6:6" outlineLevel="1">
      <c r="F1103"/>
    </row>
    <row r="1104" spans="6:6" outlineLevel="1">
      <c r="F1104"/>
    </row>
    <row r="1105" spans="6:6" outlineLevel="1">
      <c r="F1105"/>
    </row>
    <row r="1106" spans="6:6" outlineLevel="1">
      <c r="F1106"/>
    </row>
    <row r="1107" spans="6:6" outlineLevel="1">
      <c r="F1107"/>
    </row>
    <row r="1108" spans="6:6" outlineLevel="1">
      <c r="F1108"/>
    </row>
    <row r="1109" spans="6:6" outlineLevel="1">
      <c r="F1109"/>
    </row>
    <row r="1110" spans="6:6" outlineLevel="1">
      <c r="F1110"/>
    </row>
    <row r="1111" spans="6:6" outlineLevel="1">
      <c r="F1111"/>
    </row>
    <row r="1112" spans="6:6" outlineLevel="1">
      <c r="F1112"/>
    </row>
    <row r="1113" spans="6:6" outlineLevel="1">
      <c r="F1113"/>
    </row>
    <row r="1114" spans="6:6" outlineLevel="1">
      <c r="F1114"/>
    </row>
    <row r="1115" spans="6:6" outlineLevel="1">
      <c r="F1115"/>
    </row>
    <row r="1116" spans="6:6" outlineLevel="1">
      <c r="F1116"/>
    </row>
    <row r="1117" spans="6:6">
      <c r="F1117"/>
    </row>
    <row r="1118" spans="6:6" outlineLevel="1">
      <c r="F1118"/>
    </row>
    <row r="1119" spans="6:6" outlineLevel="1">
      <c r="F1119"/>
    </row>
    <row r="1120" spans="6:6" outlineLevel="1">
      <c r="F1120"/>
    </row>
    <row r="1121" spans="6:6" outlineLevel="1">
      <c r="F1121"/>
    </row>
    <row r="1122" spans="6:6" outlineLevel="1">
      <c r="F1122"/>
    </row>
    <row r="1123" spans="6:6" outlineLevel="1">
      <c r="F1123"/>
    </row>
    <row r="1124" spans="6:6" outlineLevel="1">
      <c r="F1124"/>
    </row>
    <row r="1125" spans="6:6" outlineLevel="1">
      <c r="F1125"/>
    </row>
    <row r="1126" spans="6:6" outlineLevel="1">
      <c r="F1126"/>
    </row>
    <row r="1127" spans="6:6" outlineLevel="1">
      <c r="F1127"/>
    </row>
    <row r="1128" spans="6:6" outlineLevel="1">
      <c r="F1128"/>
    </row>
    <row r="1129" spans="6:6" outlineLevel="1">
      <c r="F1129"/>
    </row>
    <row r="1130" spans="6:6" outlineLevel="1">
      <c r="F1130"/>
    </row>
    <row r="1131" spans="6:6" outlineLevel="1">
      <c r="F1131"/>
    </row>
    <row r="1132" spans="6:6" outlineLevel="1">
      <c r="F1132"/>
    </row>
    <row r="1133" spans="6:6" outlineLevel="1">
      <c r="F1133"/>
    </row>
    <row r="1134" spans="6:6" outlineLevel="1">
      <c r="F1134"/>
    </row>
    <row r="1135" spans="6:6" outlineLevel="1">
      <c r="F1135"/>
    </row>
    <row r="1136" spans="6:6" outlineLevel="1">
      <c r="F1136"/>
    </row>
    <row r="1137" spans="6:6" outlineLevel="1">
      <c r="F1137"/>
    </row>
    <row r="1138" spans="6:6" outlineLevel="1">
      <c r="F1138"/>
    </row>
    <row r="1139" spans="6:6" outlineLevel="1">
      <c r="F1139"/>
    </row>
    <row r="1140" spans="6:6" outlineLevel="1">
      <c r="F1140"/>
    </row>
    <row r="1141" spans="6:6" outlineLevel="1">
      <c r="F1141"/>
    </row>
    <row r="1142" spans="6:6" outlineLevel="1">
      <c r="F1142"/>
    </row>
    <row r="1143" spans="6:6" outlineLevel="1">
      <c r="F1143"/>
    </row>
    <row r="1144" spans="6:6" outlineLevel="1">
      <c r="F1144"/>
    </row>
    <row r="1145" spans="6:6" outlineLevel="1">
      <c r="F1145"/>
    </row>
    <row r="1146" spans="6:6" outlineLevel="1">
      <c r="F1146"/>
    </row>
    <row r="1147" spans="6:6" outlineLevel="1">
      <c r="F1147"/>
    </row>
    <row r="1148" spans="6:6" outlineLevel="1">
      <c r="F1148"/>
    </row>
    <row r="1149" spans="6:6" outlineLevel="1">
      <c r="F1149"/>
    </row>
    <row r="1150" spans="6:6" outlineLevel="1">
      <c r="F1150"/>
    </row>
    <row r="1151" spans="6:6" outlineLevel="1">
      <c r="F1151"/>
    </row>
    <row r="1152" spans="6:6" outlineLevel="1">
      <c r="F1152"/>
    </row>
    <row r="1153" spans="6:6" outlineLevel="1">
      <c r="F1153"/>
    </row>
    <row r="1154" spans="6:6" outlineLevel="1">
      <c r="F1154"/>
    </row>
    <row r="1155" spans="6:6" outlineLevel="1">
      <c r="F1155"/>
    </row>
    <row r="1156" spans="6:6" outlineLevel="1">
      <c r="F1156"/>
    </row>
    <row r="1157" spans="6:6" outlineLevel="1">
      <c r="F1157"/>
    </row>
    <row r="1158" spans="6:6" outlineLevel="1">
      <c r="F1158"/>
    </row>
    <row r="1159" spans="6:6" outlineLevel="1">
      <c r="F1159"/>
    </row>
    <row r="1160" spans="6:6" outlineLevel="1">
      <c r="F1160"/>
    </row>
    <row r="1161" spans="6:6" outlineLevel="1">
      <c r="F1161"/>
    </row>
    <row r="1162" spans="6:6" outlineLevel="1">
      <c r="F1162"/>
    </row>
    <row r="1163" spans="6:6" outlineLevel="1">
      <c r="F1163"/>
    </row>
    <row r="1164" spans="6:6" outlineLevel="1">
      <c r="F1164"/>
    </row>
    <row r="1165" spans="6:6" outlineLevel="1">
      <c r="F1165"/>
    </row>
    <row r="1166" spans="6:6" outlineLevel="1">
      <c r="F1166"/>
    </row>
    <row r="1167" spans="6:6" outlineLevel="1">
      <c r="F1167"/>
    </row>
    <row r="1168" spans="6:6" outlineLevel="1">
      <c r="F1168"/>
    </row>
    <row r="1169" spans="6:6" outlineLevel="1">
      <c r="F1169"/>
    </row>
    <row r="1170" spans="6:6" outlineLevel="1">
      <c r="F1170"/>
    </row>
    <row r="1171" spans="6:6" outlineLevel="1">
      <c r="F1171"/>
    </row>
    <row r="1172" spans="6:6" outlineLevel="1">
      <c r="F1172"/>
    </row>
    <row r="1173" spans="6:6" outlineLevel="1">
      <c r="F1173"/>
    </row>
    <row r="1174" spans="6:6" outlineLevel="1">
      <c r="F1174"/>
    </row>
    <row r="1175" spans="6:6" outlineLevel="1">
      <c r="F1175"/>
    </row>
    <row r="1176" spans="6:6" outlineLevel="1">
      <c r="F1176"/>
    </row>
    <row r="1177" spans="6:6" outlineLevel="1">
      <c r="F1177"/>
    </row>
    <row r="1178" spans="6:6" outlineLevel="1">
      <c r="F1178"/>
    </row>
    <row r="1179" spans="6:6" outlineLevel="1">
      <c r="F1179"/>
    </row>
    <row r="1180" spans="6:6" outlineLevel="1">
      <c r="F1180"/>
    </row>
    <row r="1181" spans="6:6" outlineLevel="1">
      <c r="F1181"/>
    </row>
    <row r="1182" spans="6:6" outlineLevel="1">
      <c r="F1182"/>
    </row>
    <row r="1183" spans="6:6" outlineLevel="1">
      <c r="F1183"/>
    </row>
    <row r="1184" spans="6:6" outlineLevel="1">
      <c r="F1184"/>
    </row>
    <row r="1185" spans="6:6" outlineLevel="1">
      <c r="F1185"/>
    </row>
    <row r="1186" spans="6:6" outlineLevel="1">
      <c r="F1186"/>
    </row>
    <row r="1187" spans="6:6" outlineLevel="1">
      <c r="F1187"/>
    </row>
    <row r="1188" spans="6:6" outlineLevel="1">
      <c r="F1188"/>
    </row>
    <row r="1189" spans="6:6" outlineLevel="1">
      <c r="F1189"/>
    </row>
    <row r="1190" spans="6:6" outlineLevel="1">
      <c r="F1190"/>
    </row>
    <row r="1191" spans="6:6" outlineLevel="1">
      <c r="F1191"/>
    </row>
    <row r="1192" spans="6:6" outlineLevel="1">
      <c r="F1192"/>
    </row>
    <row r="1193" spans="6:6" outlineLevel="1">
      <c r="F1193"/>
    </row>
    <row r="1194" spans="6:6" outlineLevel="1">
      <c r="F1194"/>
    </row>
    <row r="1195" spans="6:6" outlineLevel="1">
      <c r="F1195"/>
    </row>
    <row r="1196" spans="6:6" outlineLevel="1">
      <c r="F1196"/>
    </row>
    <row r="1197" spans="6:6" outlineLevel="1">
      <c r="F1197"/>
    </row>
    <row r="1198" spans="6:6" outlineLevel="1">
      <c r="F1198"/>
    </row>
    <row r="1199" spans="6:6" outlineLevel="1">
      <c r="F1199"/>
    </row>
    <row r="1200" spans="6:6" outlineLevel="1">
      <c r="F1200"/>
    </row>
    <row r="1201" spans="6:6" outlineLevel="1">
      <c r="F1201"/>
    </row>
    <row r="1202" spans="6:6" outlineLevel="1">
      <c r="F1202"/>
    </row>
    <row r="1203" spans="6:6" outlineLevel="1">
      <c r="F1203"/>
    </row>
    <row r="1204" spans="6:6" outlineLevel="1">
      <c r="F1204"/>
    </row>
    <row r="1205" spans="6:6" outlineLevel="1">
      <c r="F1205"/>
    </row>
    <row r="1206" spans="6:6" outlineLevel="1">
      <c r="F1206"/>
    </row>
    <row r="1207" spans="6:6" outlineLevel="1">
      <c r="F1207"/>
    </row>
    <row r="1208" spans="6:6" outlineLevel="1">
      <c r="F1208"/>
    </row>
    <row r="1209" spans="6:6" outlineLevel="1">
      <c r="F1209"/>
    </row>
    <row r="1210" spans="6:6" outlineLevel="1">
      <c r="F1210"/>
    </row>
    <row r="1211" spans="6:6" outlineLevel="1">
      <c r="F1211"/>
    </row>
    <row r="1212" spans="6:6" outlineLevel="1">
      <c r="F1212"/>
    </row>
    <row r="1213" spans="6:6" outlineLevel="1">
      <c r="F1213"/>
    </row>
    <row r="1214" spans="6:6" outlineLevel="1">
      <c r="F1214"/>
    </row>
    <row r="1215" spans="6:6" outlineLevel="1">
      <c r="F1215"/>
    </row>
    <row r="1216" spans="6:6" outlineLevel="1">
      <c r="F1216"/>
    </row>
    <row r="1217" spans="6:6" outlineLevel="1">
      <c r="F1217"/>
    </row>
    <row r="1218" spans="6:6" outlineLevel="1">
      <c r="F1218"/>
    </row>
    <row r="1219" spans="6:6" outlineLevel="1">
      <c r="F1219"/>
    </row>
    <row r="1220" spans="6:6" outlineLevel="1">
      <c r="F1220"/>
    </row>
    <row r="1221" spans="6:6" outlineLevel="1">
      <c r="F1221"/>
    </row>
    <row r="1222" spans="6:6">
      <c r="F1222"/>
    </row>
    <row r="1223" spans="6:6" outlineLevel="1">
      <c r="F1223"/>
    </row>
    <row r="1224" spans="6:6" outlineLevel="1">
      <c r="F1224"/>
    </row>
    <row r="1225" spans="6:6" outlineLevel="1">
      <c r="F1225"/>
    </row>
    <row r="1226" spans="6:6" outlineLevel="1">
      <c r="F1226"/>
    </row>
    <row r="1227" spans="6:6" outlineLevel="1">
      <c r="F1227"/>
    </row>
    <row r="1228" spans="6:6" outlineLevel="1">
      <c r="F1228"/>
    </row>
    <row r="1229" spans="6:6" outlineLevel="1">
      <c r="F1229"/>
    </row>
    <row r="1230" spans="6:6" outlineLevel="1">
      <c r="F1230"/>
    </row>
    <row r="1231" spans="6:6" outlineLevel="1">
      <c r="F1231"/>
    </row>
    <row r="1232" spans="6:6" outlineLevel="1">
      <c r="F1232"/>
    </row>
    <row r="1233" spans="6:6" outlineLevel="1">
      <c r="F1233"/>
    </row>
    <row r="1234" spans="6:6" outlineLevel="1">
      <c r="F1234"/>
    </row>
    <row r="1235" spans="6:6" outlineLevel="1">
      <c r="F1235"/>
    </row>
    <row r="1236" spans="6:6" outlineLevel="1">
      <c r="F1236"/>
    </row>
    <row r="1237" spans="6:6" outlineLevel="1">
      <c r="F1237"/>
    </row>
    <row r="1238" spans="6:6" outlineLevel="1">
      <c r="F1238"/>
    </row>
    <row r="1239" spans="6:6" outlineLevel="1">
      <c r="F1239"/>
    </row>
    <row r="1240" spans="6:6" outlineLevel="1">
      <c r="F1240"/>
    </row>
    <row r="1241" spans="6:6" outlineLevel="1">
      <c r="F1241"/>
    </row>
    <row r="1242" spans="6:6" outlineLevel="1">
      <c r="F1242"/>
    </row>
    <row r="1243" spans="6:6" outlineLevel="1">
      <c r="F1243"/>
    </row>
    <row r="1244" spans="6:6" outlineLevel="1">
      <c r="F1244"/>
    </row>
    <row r="1245" spans="6:6" outlineLevel="1">
      <c r="F1245"/>
    </row>
    <row r="1246" spans="6:6" outlineLevel="1">
      <c r="F1246"/>
    </row>
    <row r="1247" spans="6:6" outlineLevel="1">
      <c r="F1247"/>
    </row>
    <row r="1248" spans="6:6" outlineLevel="1">
      <c r="F1248"/>
    </row>
    <row r="1249" spans="6:6" outlineLevel="1">
      <c r="F1249"/>
    </row>
    <row r="1250" spans="6:6" outlineLevel="1">
      <c r="F1250"/>
    </row>
    <row r="1251" spans="6:6" outlineLevel="1">
      <c r="F1251"/>
    </row>
    <row r="1252" spans="6:6" outlineLevel="1">
      <c r="F1252"/>
    </row>
    <row r="1253" spans="6:6" outlineLevel="1">
      <c r="F1253"/>
    </row>
    <row r="1254" spans="6:6" outlineLevel="1">
      <c r="F1254"/>
    </row>
    <row r="1255" spans="6:6" outlineLevel="1">
      <c r="F1255"/>
    </row>
    <row r="1256" spans="6:6" outlineLevel="1">
      <c r="F1256"/>
    </row>
    <row r="1257" spans="6:6" outlineLevel="1">
      <c r="F1257"/>
    </row>
    <row r="1258" spans="6:6" outlineLevel="1">
      <c r="F1258"/>
    </row>
    <row r="1259" spans="6:6" outlineLevel="1">
      <c r="F1259"/>
    </row>
    <row r="1260" spans="6:6" outlineLevel="1">
      <c r="F1260"/>
    </row>
    <row r="1261" spans="6:6" outlineLevel="1">
      <c r="F1261"/>
    </row>
    <row r="1262" spans="6:6" outlineLevel="1">
      <c r="F1262"/>
    </row>
    <row r="1263" spans="6:6" outlineLevel="1">
      <c r="F1263"/>
    </row>
    <row r="1264" spans="6:6" outlineLevel="1">
      <c r="F1264"/>
    </row>
    <row r="1265" spans="6:6" outlineLevel="1">
      <c r="F1265"/>
    </row>
    <row r="1266" spans="6:6" outlineLevel="1">
      <c r="F1266"/>
    </row>
    <row r="1267" spans="6:6" outlineLevel="1">
      <c r="F1267"/>
    </row>
    <row r="1268" spans="6:6" outlineLevel="1">
      <c r="F1268"/>
    </row>
    <row r="1269" spans="6:6" outlineLevel="1">
      <c r="F1269"/>
    </row>
    <row r="1270" spans="6:6" outlineLevel="1">
      <c r="F1270"/>
    </row>
    <row r="1271" spans="6:6" outlineLevel="1">
      <c r="F1271"/>
    </row>
    <row r="1272" spans="6:6" outlineLevel="1">
      <c r="F1272"/>
    </row>
    <row r="1273" spans="6:6" outlineLevel="1">
      <c r="F1273"/>
    </row>
    <row r="1274" spans="6:6" outlineLevel="1">
      <c r="F1274"/>
    </row>
    <row r="1275" spans="6:6" outlineLevel="1">
      <c r="F1275"/>
    </row>
    <row r="1276" spans="6:6" outlineLevel="1">
      <c r="F1276"/>
    </row>
    <row r="1277" spans="6:6" outlineLevel="1">
      <c r="F1277"/>
    </row>
    <row r="1278" spans="6:6" outlineLevel="1">
      <c r="F1278"/>
    </row>
    <row r="1279" spans="6:6" outlineLevel="1">
      <c r="F1279"/>
    </row>
    <row r="1280" spans="6:6" outlineLevel="1">
      <c r="F1280"/>
    </row>
    <row r="1281" spans="6:6" outlineLevel="1">
      <c r="F1281"/>
    </row>
    <row r="1282" spans="6:6" outlineLevel="1">
      <c r="F1282"/>
    </row>
    <row r="1283" spans="6:6" outlineLevel="1">
      <c r="F1283"/>
    </row>
    <row r="1284" spans="6:6" outlineLevel="1">
      <c r="F1284"/>
    </row>
    <row r="1285" spans="6:6" outlineLevel="1">
      <c r="F1285"/>
    </row>
    <row r="1286" spans="6:6" outlineLevel="1">
      <c r="F1286"/>
    </row>
    <row r="1287" spans="6:6" outlineLevel="1">
      <c r="F1287"/>
    </row>
    <row r="1288" spans="6:6" outlineLevel="1">
      <c r="F1288"/>
    </row>
    <row r="1289" spans="6:6" outlineLevel="1">
      <c r="F1289"/>
    </row>
    <row r="1290" spans="6:6" outlineLevel="1">
      <c r="F1290"/>
    </row>
    <row r="1291" spans="6:6" outlineLevel="1">
      <c r="F1291"/>
    </row>
    <row r="1292" spans="6:6" outlineLevel="1">
      <c r="F1292"/>
    </row>
    <row r="1293" spans="6:6" outlineLevel="1">
      <c r="F1293"/>
    </row>
    <row r="1294" spans="6:6" outlineLevel="1">
      <c r="F1294"/>
    </row>
    <row r="1295" spans="6:6" outlineLevel="1">
      <c r="F1295"/>
    </row>
    <row r="1296" spans="6:6" outlineLevel="1">
      <c r="F1296"/>
    </row>
    <row r="1297" spans="6:6" outlineLevel="1">
      <c r="F1297"/>
    </row>
    <row r="1298" spans="6:6" outlineLevel="1">
      <c r="F1298"/>
    </row>
    <row r="1299" spans="6:6" outlineLevel="1">
      <c r="F1299"/>
    </row>
    <row r="1300" spans="6:6" outlineLevel="1">
      <c r="F1300"/>
    </row>
    <row r="1301" spans="6:6" outlineLevel="1">
      <c r="F1301"/>
    </row>
    <row r="1302" spans="6:6" outlineLevel="1">
      <c r="F1302"/>
    </row>
    <row r="1303" spans="6:6" outlineLevel="1">
      <c r="F1303"/>
    </row>
    <row r="1304" spans="6:6" outlineLevel="1">
      <c r="F1304"/>
    </row>
    <row r="1305" spans="6:6" outlineLevel="1">
      <c r="F1305"/>
    </row>
    <row r="1306" spans="6:6" outlineLevel="1">
      <c r="F1306"/>
    </row>
    <row r="1307" spans="6:6" outlineLevel="1">
      <c r="F1307"/>
    </row>
    <row r="1308" spans="6:6" outlineLevel="1">
      <c r="F1308"/>
    </row>
    <row r="1309" spans="6:6">
      <c r="F1309"/>
    </row>
    <row r="1310" spans="6:6" outlineLevel="1">
      <c r="F1310"/>
    </row>
    <row r="1311" spans="6:6" outlineLevel="1">
      <c r="F1311"/>
    </row>
    <row r="1312" spans="6:6" outlineLevel="1">
      <c r="F1312"/>
    </row>
    <row r="1313" spans="6:6" outlineLevel="1">
      <c r="F1313"/>
    </row>
    <row r="1314" spans="6:6" outlineLevel="1">
      <c r="F1314"/>
    </row>
    <row r="1315" spans="6:6" outlineLevel="1">
      <c r="F1315"/>
    </row>
    <row r="1316" spans="6:6" outlineLevel="1">
      <c r="F1316"/>
    </row>
    <row r="1317" spans="6:6" outlineLevel="1">
      <c r="F1317"/>
    </row>
    <row r="1318" spans="6:6" outlineLevel="1">
      <c r="F1318"/>
    </row>
    <row r="1319" spans="6:6" outlineLevel="1">
      <c r="F1319"/>
    </row>
    <row r="1320" spans="6:6">
      <c r="F1320"/>
    </row>
    <row r="1321" spans="6:6" outlineLevel="1">
      <c r="F1321"/>
    </row>
    <row r="1322" spans="6:6" outlineLevel="1">
      <c r="F1322"/>
    </row>
    <row r="1323" spans="6:6" outlineLevel="1">
      <c r="F1323"/>
    </row>
    <row r="1324" spans="6:6" outlineLevel="1">
      <c r="F1324"/>
    </row>
    <row r="1325" spans="6:6" outlineLevel="1">
      <c r="F1325"/>
    </row>
    <row r="1326" spans="6:6" outlineLevel="1">
      <c r="F1326"/>
    </row>
    <row r="1327" spans="6:6" outlineLevel="1">
      <c r="F1327"/>
    </row>
    <row r="1328" spans="6:6" outlineLevel="1">
      <c r="F1328"/>
    </row>
    <row r="1329" spans="6:6" outlineLevel="1">
      <c r="F1329"/>
    </row>
    <row r="1330" spans="6:6" outlineLevel="1">
      <c r="F1330"/>
    </row>
    <row r="1331" spans="6:6">
      <c r="F1331"/>
    </row>
    <row r="1332" spans="6:6" outlineLevel="1">
      <c r="F1332"/>
    </row>
    <row r="1333" spans="6:6" outlineLevel="1">
      <c r="F1333"/>
    </row>
    <row r="1334" spans="6:6" outlineLevel="1">
      <c r="F1334"/>
    </row>
    <row r="1335" spans="6:6" outlineLevel="1">
      <c r="F1335"/>
    </row>
    <row r="1336" spans="6:6" outlineLevel="1">
      <c r="F1336"/>
    </row>
    <row r="1337" spans="6:6" outlineLevel="1">
      <c r="F1337"/>
    </row>
    <row r="1338" spans="6:6" outlineLevel="1">
      <c r="F1338"/>
    </row>
    <row r="1339" spans="6:6" outlineLevel="1">
      <c r="F1339"/>
    </row>
    <row r="1340" spans="6:6" outlineLevel="1">
      <c r="F1340"/>
    </row>
    <row r="1341" spans="6:6" outlineLevel="1">
      <c r="F1341"/>
    </row>
    <row r="1342" spans="6:6" outlineLevel="1">
      <c r="F1342"/>
    </row>
    <row r="1343" spans="6:6" outlineLevel="1">
      <c r="F1343"/>
    </row>
    <row r="1344" spans="6:6" outlineLevel="1">
      <c r="F1344"/>
    </row>
    <row r="1345" spans="6:6" outlineLevel="1">
      <c r="F1345"/>
    </row>
    <row r="1346" spans="6:6" outlineLevel="1">
      <c r="F1346"/>
    </row>
    <row r="1347" spans="6:6" outlineLevel="1">
      <c r="F1347"/>
    </row>
    <row r="1348" spans="6:6" outlineLevel="1">
      <c r="F1348"/>
    </row>
    <row r="1349" spans="6:6" outlineLevel="1">
      <c r="F1349"/>
    </row>
    <row r="1350" spans="6:6" outlineLevel="1">
      <c r="F1350"/>
    </row>
    <row r="1351" spans="6:6" outlineLevel="1">
      <c r="F1351"/>
    </row>
    <row r="1352" spans="6:6" outlineLevel="1">
      <c r="F1352"/>
    </row>
    <row r="1353" spans="6:6" outlineLevel="1">
      <c r="F1353"/>
    </row>
    <row r="1354" spans="6:6" outlineLevel="1">
      <c r="F1354"/>
    </row>
    <row r="1355" spans="6:6" outlineLevel="1">
      <c r="F1355"/>
    </row>
    <row r="1356" spans="6:6" outlineLevel="1">
      <c r="F1356"/>
    </row>
    <row r="1357" spans="6:6" outlineLevel="1">
      <c r="F1357"/>
    </row>
    <row r="1358" spans="6:6" outlineLevel="1">
      <c r="F1358"/>
    </row>
    <row r="1359" spans="6:6">
      <c r="F1359"/>
    </row>
    <row r="1360" spans="6:6" outlineLevel="1">
      <c r="F1360"/>
    </row>
    <row r="1361" spans="6:6" outlineLevel="1">
      <c r="F1361"/>
    </row>
    <row r="1362" spans="6:6" outlineLevel="1">
      <c r="F1362"/>
    </row>
    <row r="1363" spans="6:6" outlineLevel="1">
      <c r="F1363"/>
    </row>
    <row r="1364" spans="6:6" outlineLevel="1">
      <c r="F1364"/>
    </row>
    <row r="1365" spans="6:6" outlineLevel="1">
      <c r="F1365"/>
    </row>
    <row r="1366" spans="6:6" outlineLevel="1">
      <c r="F1366"/>
    </row>
    <row r="1367" spans="6:6" outlineLevel="1">
      <c r="F1367"/>
    </row>
    <row r="1368" spans="6:6" outlineLevel="1">
      <c r="F1368"/>
    </row>
    <row r="1369" spans="6:6" outlineLevel="1">
      <c r="F1369"/>
    </row>
    <row r="1370" spans="6:6" outlineLevel="1">
      <c r="F1370"/>
    </row>
    <row r="1371" spans="6:6" outlineLevel="1">
      <c r="F1371"/>
    </row>
    <row r="1372" spans="6:6" outlineLevel="1">
      <c r="F1372"/>
    </row>
    <row r="1373" spans="6:6" outlineLevel="1">
      <c r="F1373"/>
    </row>
    <row r="1374" spans="6:6" outlineLevel="1">
      <c r="F1374"/>
    </row>
    <row r="1375" spans="6:6" outlineLevel="1">
      <c r="F1375"/>
    </row>
    <row r="1376" spans="6:6" outlineLevel="1">
      <c r="F1376"/>
    </row>
    <row r="1377" spans="6:6" outlineLevel="1">
      <c r="F1377"/>
    </row>
    <row r="1378" spans="6:6" outlineLevel="1">
      <c r="F1378"/>
    </row>
    <row r="1379" spans="6:6" outlineLevel="1">
      <c r="F1379"/>
    </row>
    <row r="1380" spans="6:6" outlineLevel="1">
      <c r="F1380"/>
    </row>
    <row r="1381" spans="6:6" outlineLevel="1">
      <c r="F1381"/>
    </row>
    <row r="1382" spans="6:6" outlineLevel="1">
      <c r="F1382"/>
    </row>
    <row r="1383" spans="6:6" outlineLevel="1">
      <c r="F1383"/>
    </row>
    <row r="1384" spans="6:6" outlineLevel="1">
      <c r="F1384"/>
    </row>
    <row r="1385" spans="6:6" outlineLevel="1">
      <c r="F1385"/>
    </row>
    <row r="1386" spans="6:6" outlineLevel="1">
      <c r="F1386"/>
    </row>
    <row r="1387" spans="6:6" outlineLevel="1">
      <c r="F1387"/>
    </row>
    <row r="1388" spans="6:6" outlineLevel="1">
      <c r="F1388"/>
    </row>
    <row r="1389" spans="6:6">
      <c r="F1389"/>
    </row>
    <row r="1390" spans="6:6" outlineLevel="1">
      <c r="F1390"/>
    </row>
    <row r="1391" spans="6:6" outlineLevel="1">
      <c r="F1391"/>
    </row>
    <row r="1392" spans="6:6" outlineLevel="1">
      <c r="F1392"/>
    </row>
    <row r="1393" spans="6:6" outlineLevel="1">
      <c r="F1393"/>
    </row>
    <row r="1394" spans="6:6" outlineLevel="1">
      <c r="F1394"/>
    </row>
    <row r="1395" spans="6:6" outlineLevel="1">
      <c r="F1395"/>
    </row>
    <row r="1396" spans="6:6" outlineLevel="1">
      <c r="F1396"/>
    </row>
    <row r="1397" spans="6:6" outlineLevel="1">
      <c r="F1397"/>
    </row>
    <row r="1398" spans="6:6" outlineLevel="1">
      <c r="F1398"/>
    </row>
    <row r="1399" spans="6:6" outlineLevel="1">
      <c r="F1399"/>
    </row>
    <row r="1400" spans="6:6" outlineLevel="1">
      <c r="F1400"/>
    </row>
    <row r="1401" spans="6:6" outlineLevel="1">
      <c r="F1401"/>
    </row>
    <row r="1402" spans="6:6" outlineLevel="1">
      <c r="F1402"/>
    </row>
    <row r="1403" spans="6:6" outlineLevel="1">
      <c r="F1403"/>
    </row>
    <row r="1404" spans="6:6">
      <c r="F1404"/>
    </row>
    <row r="1405" spans="6:6" outlineLevel="1">
      <c r="F1405"/>
    </row>
    <row r="1406" spans="6:6" outlineLevel="1">
      <c r="F1406"/>
    </row>
    <row r="1407" spans="6:6" outlineLevel="1">
      <c r="F1407"/>
    </row>
    <row r="1408" spans="6:6" outlineLevel="1">
      <c r="F1408"/>
    </row>
    <row r="1409" spans="6:6" outlineLevel="1">
      <c r="F1409"/>
    </row>
    <row r="1410" spans="6:6" outlineLevel="1">
      <c r="F1410"/>
    </row>
    <row r="1411" spans="6:6" outlineLevel="1">
      <c r="F1411"/>
    </row>
    <row r="1412" spans="6:6" outlineLevel="1">
      <c r="F1412"/>
    </row>
    <row r="1413" spans="6:6" outlineLevel="1">
      <c r="F1413"/>
    </row>
    <row r="1414" spans="6:6" outlineLevel="1">
      <c r="F1414"/>
    </row>
    <row r="1415" spans="6:6" outlineLevel="1">
      <c r="F1415"/>
    </row>
    <row r="1416" spans="6:6" outlineLevel="1">
      <c r="F1416"/>
    </row>
    <row r="1417" spans="6:6" outlineLevel="1">
      <c r="F1417"/>
    </row>
    <row r="1418" spans="6:6" outlineLevel="1">
      <c r="F1418"/>
    </row>
    <row r="1419" spans="6:6" outlineLevel="1">
      <c r="F1419"/>
    </row>
    <row r="1420" spans="6:6" outlineLevel="1">
      <c r="F1420"/>
    </row>
    <row r="1421" spans="6:6" outlineLevel="1">
      <c r="F1421"/>
    </row>
    <row r="1422" spans="6:6" outlineLevel="1">
      <c r="F1422"/>
    </row>
    <row r="1423" spans="6:6" outlineLevel="1">
      <c r="F1423"/>
    </row>
    <row r="1424" spans="6:6" outlineLevel="1">
      <c r="F1424"/>
    </row>
    <row r="1425" spans="6:6" outlineLevel="1">
      <c r="F1425"/>
    </row>
    <row r="1426" spans="6:6" outlineLevel="1">
      <c r="F1426"/>
    </row>
    <row r="1427" spans="6:6" outlineLevel="1">
      <c r="F1427"/>
    </row>
    <row r="1428" spans="6:6" outlineLevel="1">
      <c r="F1428"/>
    </row>
    <row r="1429" spans="6:6" outlineLevel="1">
      <c r="F1429"/>
    </row>
    <row r="1430" spans="6:6" outlineLevel="1">
      <c r="F1430"/>
    </row>
    <row r="1431" spans="6:6" outlineLevel="1">
      <c r="F1431"/>
    </row>
    <row r="1432" spans="6:6" outlineLevel="1">
      <c r="F1432"/>
    </row>
    <row r="1433" spans="6:6" outlineLevel="1">
      <c r="F1433"/>
    </row>
    <row r="1434" spans="6:6" outlineLevel="1">
      <c r="F1434"/>
    </row>
    <row r="1435" spans="6:6" outlineLevel="1">
      <c r="F1435"/>
    </row>
    <row r="1436" spans="6:6" outlineLevel="1">
      <c r="F1436"/>
    </row>
    <row r="1437" spans="6:6" outlineLevel="1">
      <c r="F1437"/>
    </row>
    <row r="1438" spans="6:6" outlineLevel="1">
      <c r="F1438"/>
    </row>
    <row r="1439" spans="6:6" outlineLevel="1">
      <c r="F1439"/>
    </row>
    <row r="1440" spans="6:6" outlineLevel="1">
      <c r="F1440"/>
    </row>
    <row r="1441" spans="6:6" outlineLevel="1">
      <c r="F1441"/>
    </row>
    <row r="1442" spans="6:6" outlineLevel="1">
      <c r="F1442"/>
    </row>
    <row r="1443" spans="6:6" outlineLevel="1">
      <c r="F1443"/>
    </row>
    <row r="1444" spans="6:6" outlineLevel="1">
      <c r="F1444"/>
    </row>
    <row r="1445" spans="6:6" outlineLevel="1">
      <c r="F1445"/>
    </row>
    <row r="1446" spans="6:6" outlineLevel="1">
      <c r="F1446"/>
    </row>
    <row r="1447" spans="6:6" outlineLevel="1">
      <c r="F1447"/>
    </row>
    <row r="1448" spans="6:6" outlineLevel="1">
      <c r="F1448"/>
    </row>
    <row r="1449" spans="6:6" outlineLevel="1">
      <c r="F1449"/>
    </row>
    <row r="1450" spans="6:6" outlineLevel="1">
      <c r="F1450"/>
    </row>
    <row r="1451" spans="6:6" outlineLevel="1">
      <c r="F1451"/>
    </row>
    <row r="1452" spans="6:6" outlineLevel="1">
      <c r="F1452"/>
    </row>
    <row r="1453" spans="6:6" outlineLevel="1">
      <c r="F1453"/>
    </row>
    <row r="1454" spans="6:6" outlineLevel="1">
      <c r="F1454"/>
    </row>
    <row r="1455" spans="6:6" outlineLevel="1">
      <c r="F1455"/>
    </row>
    <row r="1456" spans="6:6" outlineLevel="1">
      <c r="F1456"/>
    </row>
    <row r="1457" spans="6:6" outlineLevel="1">
      <c r="F1457"/>
    </row>
    <row r="1458" spans="6:6" outlineLevel="1">
      <c r="F1458"/>
    </row>
    <row r="1459" spans="6:6" outlineLevel="1">
      <c r="F1459"/>
    </row>
    <row r="1460" spans="6:6" outlineLevel="1">
      <c r="F1460"/>
    </row>
    <row r="1461" spans="6:6" outlineLevel="1">
      <c r="F1461"/>
    </row>
    <row r="1462" spans="6:6" outlineLevel="1">
      <c r="F1462"/>
    </row>
    <row r="1463" spans="6:6" outlineLevel="1">
      <c r="F1463"/>
    </row>
    <row r="1464" spans="6:6" outlineLevel="1">
      <c r="F1464"/>
    </row>
    <row r="1465" spans="6:6" outlineLevel="1">
      <c r="F1465"/>
    </row>
    <row r="1466" spans="6:6" outlineLevel="1">
      <c r="F1466"/>
    </row>
    <row r="1467" spans="6:6" outlineLevel="1">
      <c r="F1467"/>
    </row>
    <row r="1468" spans="6:6" outlineLevel="1">
      <c r="F1468"/>
    </row>
    <row r="1469" spans="6:6" outlineLevel="1">
      <c r="F1469"/>
    </row>
    <row r="1470" spans="6:6" outlineLevel="1">
      <c r="F1470"/>
    </row>
    <row r="1471" spans="6:6" outlineLevel="1">
      <c r="F1471"/>
    </row>
    <row r="1472" spans="6:6" outlineLevel="1">
      <c r="F1472"/>
    </row>
    <row r="1473" spans="6:6" outlineLevel="1">
      <c r="F1473"/>
    </row>
    <row r="1474" spans="6:6" outlineLevel="1">
      <c r="F1474"/>
    </row>
    <row r="1475" spans="6:6" outlineLevel="1">
      <c r="F1475"/>
    </row>
    <row r="1476" spans="6:6" outlineLevel="1">
      <c r="F1476"/>
    </row>
    <row r="1477" spans="6:6" outlineLevel="1">
      <c r="F1477"/>
    </row>
    <row r="1478" spans="6:6" outlineLevel="1">
      <c r="F1478"/>
    </row>
    <row r="1479" spans="6:6" outlineLevel="1">
      <c r="F1479"/>
    </row>
    <row r="1480" spans="6:6" outlineLevel="1">
      <c r="F1480"/>
    </row>
    <row r="1481" spans="6:6" outlineLevel="1">
      <c r="F1481"/>
    </row>
    <row r="1482" spans="6:6" outlineLevel="1">
      <c r="F1482"/>
    </row>
    <row r="1483" spans="6:6" outlineLevel="1">
      <c r="F1483"/>
    </row>
    <row r="1484" spans="6:6" outlineLevel="1">
      <c r="F1484"/>
    </row>
    <row r="1485" spans="6:6">
      <c r="F1485"/>
    </row>
    <row r="1486" spans="6:6" outlineLevel="1">
      <c r="F1486"/>
    </row>
    <row r="1487" spans="6:6" outlineLevel="1">
      <c r="F1487"/>
    </row>
    <row r="1488" spans="6:6" outlineLevel="1">
      <c r="F1488"/>
    </row>
    <row r="1489" spans="6:6" outlineLevel="1">
      <c r="F1489"/>
    </row>
    <row r="1490" spans="6:6" outlineLevel="1">
      <c r="F1490"/>
    </row>
    <row r="1491" spans="6:6" outlineLevel="1">
      <c r="F1491"/>
    </row>
    <row r="1492" spans="6:6" outlineLevel="1">
      <c r="F1492"/>
    </row>
    <row r="1493" spans="6:6" outlineLevel="1">
      <c r="F1493"/>
    </row>
    <row r="1494" spans="6:6" outlineLevel="1">
      <c r="F1494"/>
    </row>
    <row r="1495" spans="6:6" outlineLevel="1">
      <c r="F1495"/>
    </row>
    <row r="1496" spans="6:6" outlineLevel="1">
      <c r="F1496"/>
    </row>
    <row r="1497" spans="6:6" outlineLevel="1">
      <c r="F1497"/>
    </row>
    <row r="1498" spans="6:6" outlineLevel="1">
      <c r="F1498"/>
    </row>
    <row r="1499" spans="6:6" outlineLevel="1">
      <c r="F1499"/>
    </row>
    <row r="1500" spans="6:6" outlineLevel="1">
      <c r="F1500"/>
    </row>
    <row r="1501" spans="6:6" outlineLevel="1">
      <c r="F1501"/>
    </row>
    <row r="1502" spans="6:6" outlineLevel="1">
      <c r="F1502"/>
    </row>
    <row r="1503" spans="6:6" outlineLevel="1">
      <c r="F1503"/>
    </row>
    <row r="1504" spans="6:6" outlineLevel="1">
      <c r="F1504"/>
    </row>
    <row r="1505" spans="6:6">
      <c r="F1505"/>
    </row>
    <row r="1506" spans="6:6" outlineLevel="1">
      <c r="F1506"/>
    </row>
    <row r="1507" spans="6:6" outlineLevel="1">
      <c r="F1507"/>
    </row>
    <row r="1508" spans="6:6" outlineLevel="1">
      <c r="F1508"/>
    </row>
    <row r="1509" spans="6:6" outlineLevel="1">
      <c r="F1509"/>
    </row>
    <row r="1510" spans="6:6">
      <c r="F1510"/>
    </row>
    <row r="1511" spans="6:6" outlineLevel="1">
      <c r="F1511"/>
    </row>
    <row r="1512" spans="6:6" outlineLevel="1">
      <c r="F1512"/>
    </row>
    <row r="1513" spans="6:6" outlineLevel="1">
      <c r="F1513"/>
    </row>
    <row r="1514" spans="6:6" outlineLevel="1">
      <c r="F1514"/>
    </row>
    <row r="1515" spans="6:6" outlineLevel="1">
      <c r="F1515"/>
    </row>
    <row r="1516" spans="6:6" outlineLevel="1">
      <c r="F1516"/>
    </row>
    <row r="1517" spans="6:6" outlineLevel="1">
      <c r="F1517"/>
    </row>
    <row r="1518" spans="6:6" outlineLevel="1">
      <c r="F1518"/>
    </row>
    <row r="1519" spans="6:6" outlineLevel="1">
      <c r="F1519"/>
    </row>
    <row r="1520" spans="6:6" outlineLevel="1">
      <c r="F1520"/>
    </row>
    <row r="1521" spans="6:6" outlineLevel="1">
      <c r="F1521"/>
    </row>
    <row r="1522" spans="6:6" outlineLevel="1">
      <c r="F1522"/>
    </row>
    <row r="1523" spans="6:6" outlineLevel="1">
      <c r="F1523"/>
    </row>
    <row r="1524" spans="6:6" outlineLevel="1">
      <c r="F1524"/>
    </row>
    <row r="1525" spans="6:6" outlineLevel="1">
      <c r="F1525"/>
    </row>
    <row r="1526" spans="6:6" outlineLevel="1">
      <c r="F1526"/>
    </row>
    <row r="1527" spans="6:6">
      <c r="F1527"/>
    </row>
    <row r="1528" spans="6:6" outlineLevel="1">
      <c r="F1528"/>
    </row>
    <row r="1529" spans="6:6" outlineLevel="1">
      <c r="F1529"/>
    </row>
    <row r="1530" spans="6:6" outlineLevel="1">
      <c r="F1530"/>
    </row>
    <row r="1531" spans="6:6" outlineLevel="1">
      <c r="F1531"/>
    </row>
    <row r="1532" spans="6:6" outlineLevel="1">
      <c r="F1532"/>
    </row>
    <row r="1533" spans="6:6" outlineLevel="1">
      <c r="F1533"/>
    </row>
    <row r="1534" spans="6:6" outlineLevel="1">
      <c r="F1534"/>
    </row>
    <row r="1535" spans="6:6" outlineLevel="1">
      <c r="F1535"/>
    </row>
    <row r="1536" spans="6:6" outlineLevel="1">
      <c r="F1536"/>
    </row>
    <row r="1537" spans="6:6" outlineLevel="1">
      <c r="F1537"/>
    </row>
    <row r="1538" spans="6:6" outlineLevel="1">
      <c r="F1538"/>
    </row>
    <row r="1539" spans="6:6" outlineLevel="1">
      <c r="F1539"/>
    </row>
    <row r="1540" spans="6:6" outlineLevel="1">
      <c r="F1540"/>
    </row>
    <row r="1541" spans="6:6" outlineLevel="1">
      <c r="F1541"/>
    </row>
    <row r="1542" spans="6:6" outlineLevel="1">
      <c r="F1542"/>
    </row>
    <row r="1543" spans="6:6" outlineLevel="1">
      <c r="F1543"/>
    </row>
    <row r="1544" spans="6:6" outlineLevel="1">
      <c r="F1544"/>
    </row>
    <row r="1545" spans="6:6" outlineLevel="1">
      <c r="F1545"/>
    </row>
    <row r="1546" spans="6:6" outlineLevel="1">
      <c r="F1546"/>
    </row>
    <row r="1547" spans="6:6" outlineLevel="1">
      <c r="F1547"/>
    </row>
    <row r="1548" spans="6:6" outlineLevel="1">
      <c r="F1548"/>
    </row>
    <row r="1549" spans="6:6" outlineLevel="1">
      <c r="F1549"/>
    </row>
    <row r="1550" spans="6:6" outlineLevel="1">
      <c r="F1550"/>
    </row>
    <row r="1551" spans="6:6" outlineLevel="1">
      <c r="F1551"/>
    </row>
    <row r="1552" spans="6:6" outlineLevel="1">
      <c r="F1552"/>
    </row>
    <row r="1553" spans="6:6" outlineLevel="1">
      <c r="F1553"/>
    </row>
    <row r="1554" spans="6:6" outlineLevel="1">
      <c r="F1554"/>
    </row>
    <row r="1555" spans="6:6" outlineLevel="1">
      <c r="F1555"/>
    </row>
    <row r="1556" spans="6:6" outlineLevel="1">
      <c r="F1556"/>
    </row>
    <row r="1557" spans="6:6" outlineLevel="1">
      <c r="F1557"/>
    </row>
    <row r="1558" spans="6:6" outlineLevel="1">
      <c r="F1558"/>
    </row>
    <row r="1559" spans="6:6" outlineLevel="1">
      <c r="F1559"/>
    </row>
    <row r="1560" spans="6:6" outlineLevel="1">
      <c r="F1560"/>
    </row>
    <row r="1561" spans="6:6" outlineLevel="1">
      <c r="F1561"/>
    </row>
    <row r="1562" spans="6:6" outlineLevel="1">
      <c r="F1562"/>
    </row>
    <row r="1563" spans="6:6" outlineLevel="1">
      <c r="F1563"/>
    </row>
    <row r="1564" spans="6:6">
      <c r="F1564"/>
    </row>
    <row r="1565" spans="6:6" outlineLevel="1">
      <c r="F1565"/>
    </row>
    <row r="1566" spans="6:6" outlineLevel="1">
      <c r="F1566"/>
    </row>
    <row r="1567" spans="6:6" outlineLevel="1">
      <c r="F1567"/>
    </row>
    <row r="1568" spans="6:6" outlineLevel="1">
      <c r="F1568"/>
    </row>
    <row r="1569" spans="6:6" outlineLevel="1">
      <c r="F1569"/>
    </row>
    <row r="1570" spans="6:6" outlineLevel="1">
      <c r="F1570"/>
    </row>
    <row r="1571" spans="6:6" outlineLevel="1">
      <c r="F1571"/>
    </row>
    <row r="1572" spans="6:6" outlineLevel="1">
      <c r="F1572"/>
    </row>
    <row r="1573" spans="6:6" outlineLevel="1">
      <c r="F1573"/>
    </row>
    <row r="1574" spans="6:6" outlineLevel="1">
      <c r="F1574"/>
    </row>
    <row r="1575" spans="6:6" outlineLevel="1">
      <c r="F1575"/>
    </row>
    <row r="1576" spans="6:6" outlineLevel="1">
      <c r="F1576"/>
    </row>
    <row r="1577" spans="6:6" outlineLevel="1">
      <c r="F1577"/>
    </row>
    <row r="1578" spans="6:6" outlineLevel="1">
      <c r="F1578"/>
    </row>
    <row r="1579" spans="6:6" outlineLevel="1">
      <c r="F1579"/>
    </row>
    <row r="1580" spans="6:6" outlineLevel="1">
      <c r="F1580"/>
    </row>
    <row r="1581" spans="6:6" outlineLevel="1">
      <c r="F1581"/>
    </row>
    <row r="1582" spans="6:6" outlineLevel="1">
      <c r="F1582"/>
    </row>
    <row r="1583" spans="6:6" outlineLevel="1">
      <c r="F1583"/>
    </row>
    <row r="1584" spans="6:6" outlineLevel="1">
      <c r="F1584"/>
    </row>
    <row r="1585" spans="6:6" outlineLevel="1">
      <c r="F1585"/>
    </row>
    <row r="1586" spans="6:6" outlineLevel="1">
      <c r="F1586"/>
    </row>
    <row r="1587" spans="6:6" outlineLevel="1">
      <c r="F1587"/>
    </row>
    <row r="1588" spans="6:6" outlineLevel="1">
      <c r="F1588"/>
    </row>
    <row r="1589" spans="6:6" outlineLevel="1">
      <c r="F1589"/>
    </row>
    <row r="1590" spans="6:6" outlineLevel="1">
      <c r="F1590"/>
    </row>
    <row r="1591" spans="6:6" outlineLevel="1">
      <c r="F1591"/>
    </row>
    <row r="1592" spans="6:6" outlineLevel="1">
      <c r="F1592"/>
    </row>
    <row r="1593" spans="6:6" outlineLevel="1">
      <c r="F1593"/>
    </row>
    <row r="1594" spans="6:6">
      <c r="F1594"/>
    </row>
    <row r="1595" spans="6:6" outlineLevel="1">
      <c r="F1595"/>
    </row>
    <row r="1596" spans="6:6" outlineLevel="1">
      <c r="F1596"/>
    </row>
    <row r="1597" spans="6:6" outlineLevel="1">
      <c r="F1597"/>
    </row>
    <row r="1598" spans="6:6" outlineLevel="1">
      <c r="F1598"/>
    </row>
    <row r="1599" spans="6:6" outlineLevel="1">
      <c r="F1599"/>
    </row>
    <row r="1600" spans="6:6" outlineLevel="1">
      <c r="F1600"/>
    </row>
    <row r="1601" spans="6:6" outlineLevel="1">
      <c r="F1601"/>
    </row>
    <row r="1602" spans="6:6" outlineLevel="1">
      <c r="F1602"/>
    </row>
    <row r="1603" spans="6:6" outlineLevel="1">
      <c r="F1603"/>
    </row>
    <row r="1604" spans="6:6" outlineLevel="1">
      <c r="F1604"/>
    </row>
    <row r="1605" spans="6:6" outlineLevel="1">
      <c r="F1605"/>
    </row>
    <row r="1606" spans="6:6" outlineLevel="1">
      <c r="F1606"/>
    </row>
    <row r="1607" spans="6:6" outlineLevel="1">
      <c r="F1607"/>
    </row>
    <row r="1608" spans="6:6" outlineLevel="1">
      <c r="F1608"/>
    </row>
    <row r="1609" spans="6:6" outlineLevel="1">
      <c r="F1609"/>
    </row>
    <row r="1610" spans="6:6" outlineLevel="1">
      <c r="F1610"/>
    </row>
    <row r="1611" spans="6:6" outlineLevel="1">
      <c r="F1611"/>
    </row>
    <row r="1612" spans="6:6" outlineLevel="1">
      <c r="F1612"/>
    </row>
    <row r="1613" spans="6:6" outlineLevel="1">
      <c r="F1613"/>
    </row>
    <row r="1614" spans="6:6" outlineLevel="1">
      <c r="F1614"/>
    </row>
    <row r="1615" spans="6:6" outlineLevel="1">
      <c r="F1615"/>
    </row>
    <row r="1616" spans="6:6" outlineLevel="1">
      <c r="F1616"/>
    </row>
    <row r="1617" spans="6:6" outlineLevel="1">
      <c r="F1617"/>
    </row>
    <row r="1618" spans="6:6" outlineLevel="1">
      <c r="F1618"/>
    </row>
    <row r="1619" spans="6:6" outlineLevel="1">
      <c r="F1619"/>
    </row>
    <row r="1620" spans="6:6" outlineLevel="1">
      <c r="F1620"/>
    </row>
    <row r="1621" spans="6:6" outlineLevel="1">
      <c r="F1621"/>
    </row>
    <row r="1622" spans="6:6" outlineLevel="1">
      <c r="F1622"/>
    </row>
    <row r="1623" spans="6:6" outlineLevel="1">
      <c r="F1623"/>
    </row>
    <row r="1624" spans="6:6" outlineLevel="1">
      <c r="F1624"/>
    </row>
    <row r="1625" spans="6:6" outlineLevel="1">
      <c r="F1625"/>
    </row>
    <row r="1626" spans="6:6" outlineLevel="1">
      <c r="F1626"/>
    </row>
    <row r="1627" spans="6:6" outlineLevel="1">
      <c r="F1627"/>
    </row>
    <row r="1628" spans="6:6" outlineLevel="1">
      <c r="F1628"/>
    </row>
    <row r="1629" spans="6:6" outlineLevel="1">
      <c r="F1629"/>
    </row>
    <row r="1630" spans="6:6" outlineLevel="1">
      <c r="F1630"/>
    </row>
    <row r="1631" spans="6:6" outlineLevel="1">
      <c r="F1631"/>
    </row>
    <row r="1632" spans="6:6" outlineLevel="1">
      <c r="F1632"/>
    </row>
    <row r="1633" spans="6:6" outlineLevel="1">
      <c r="F1633"/>
    </row>
    <row r="1634" spans="6:6" outlineLevel="1">
      <c r="F1634"/>
    </row>
    <row r="1635" spans="6:6" outlineLevel="1">
      <c r="F1635"/>
    </row>
    <row r="1636" spans="6:6" outlineLevel="1">
      <c r="F1636"/>
    </row>
    <row r="1637" spans="6:6" outlineLevel="1">
      <c r="F1637"/>
    </row>
    <row r="1638" spans="6:6" outlineLevel="1">
      <c r="F1638"/>
    </row>
    <row r="1639" spans="6:6" outlineLevel="1">
      <c r="F1639"/>
    </row>
    <row r="1640" spans="6:6" outlineLevel="1">
      <c r="F1640"/>
    </row>
    <row r="1641" spans="6:6" outlineLevel="1">
      <c r="F1641"/>
    </row>
    <row r="1642" spans="6:6" outlineLevel="1">
      <c r="F1642"/>
    </row>
    <row r="1643" spans="6:6" outlineLevel="1">
      <c r="F1643"/>
    </row>
    <row r="1644" spans="6:6" outlineLevel="1">
      <c r="F1644"/>
    </row>
    <row r="1645" spans="6:6" outlineLevel="1">
      <c r="F1645"/>
    </row>
    <row r="1646" spans="6:6" outlineLevel="1">
      <c r="F1646"/>
    </row>
    <row r="1647" spans="6:6" outlineLevel="1">
      <c r="F1647"/>
    </row>
    <row r="1648" spans="6:6" outlineLevel="1">
      <c r="F1648"/>
    </row>
    <row r="1649" spans="6:6" outlineLevel="1">
      <c r="F1649"/>
    </row>
    <row r="1650" spans="6:6" outlineLevel="1">
      <c r="F1650"/>
    </row>
    <row r="1651" spans="6:6" outlineLevel="1">
      <c r="F1651"/>
    </row>
    <row r="1652" spans="6:6" outlineLevel="1">
      <c r="F1652"/>
    </row>
    <row r="1653" spans="6:6" outlineLevel="1">
      <c r="F1653"/>
    </row>
    <row r="1654" spans="6:6" outlineLevel="1">
      <c r="F1654"/>
    </row>
    <row r="1655" spans="6:6" outlineLevel="1">
      <c r="F1655"/>
    </row>
    <row r="1656" spans="6:6" outlineLevel="1">
      <c r="F1656"/>
    </row>
    <row r="1657" spans="6:6" outlineLevel="1">
      <c r="F1657"/>
    </row>
    <row r="1658" spans="6:6" outlineLevel="1">
      <c r="F1658"/>
    </row>
    <row r="1659" spans="6:6" outlineLevel="1">
      <c r="F1659"/>
    </row>
    <row r="1660" spans="6:6" outlineLevel="1">
      <c r="F1660"/>
    </row>
    <row r="1661" spans="6:6" outlineLevel="1">
      <c r="F1661"/>
    </row>
    <row r="1662" spans="6:6" outlineLevel="1">
      <c r="F1662"/>
    </row>
    <row r="1663" spans="6:6" outlineLevel="1">
      <c r="F1663"/>
    </row>
    <row r="1664" spans="6:6" outlineLevel="1">
      <c r="F1664"/>
    </row>
    <row r="1665" spans="6:6" outlineLevel="1">
      <c r="F1665"/>
    </row>
    <row r="1666" spans="6:6" outlineLevel="1">
      <c r="F1666"/>
    </row>
    <row r="1667" spans="6:6" outlineLevel="1">
      <c r="F1667"/>
    </row>
    <row r="1668" spans="6:6" outlineLevel="1">
      <c r="F1668"/>
    </row>
    <row r="1669" spans="6:6" outlineLevel="1">
      <c r="F1669"/>
    </row>
    <row r="1670" spans="6:6" outlineLevel="1">
      <c r="F1670"/>
    </row>
    <row r="1671" spans="6:6" outlineLevel="1">
      <c r="F1671"/>
    </row>
    <row r="1672" spans="6:6" outlineLevel="1">
      <c r="F1672"/>
    </row>
    <row r="1673" spans="6:6" outlineLevel="1">
      <c r="F1673"/>
    </row>
    <row r="1674" spans="6:6" outlineLevel="1">
      <c r="F1674"/>
    </row>
    <row r="1675" spans="6:6" outlineLevel="1">
      <c r="F1675"/>
    </row>
    <row r="1676" spans="6:6" outlineLevel="1">
      <c r="F1676"/>
    </row>
    <row r="1677" spans="6:6" outlineLevel="1">
      <c r="F1677"/>
    </row>
    <row r="1678" spans="6:6" outlineLevel="1">
      <c r="F1678"/>
    </row>
    <row r="1679" spans="6:6" outlineLevel="1">
      <c r="F1679"/>
    </row>
    <row r="1680" spans="6:6" outlineLevel="1">
      <c r="F1680"/>
    </row>
    <row r="1681" spans="6:6" outlineLevel="1">
      <c r="F1681"/>
    </row>
    <row r="1682" spans="6:6" outlineLevel="1">
      <c r="F1682"/>
    </row>
    <row r="1683" spans="6:6" outlineLevel="1">
      <c r="F1683"/>
    </row>
    <row r="1684" spans="6:6" outlineLevel="1">
      <c r="F1684"/>
    </row>
    <row r="1685" spans="6:6" outlineLevel="1">
      <c r="F1685"/>
    </row>
    <row r="1686" spans="6:6" outlineLevel="1">
      <c r="F1686"/>
    </row>
    <row r="1687" spans="6:6" outlineLevel="1">
      <c r="F1687"/>
    </row>
    <row r="1688" spans="6:6" outlineLevel="1">
      <c r="F1688"/>
    </row>
    <row r="1689" spans="6:6" outlineLevel="1">
      <c r="F1689"/>
    </row>
    <row r="1690" spans="6:6" outlineLevel="1">
      <c r="F1690"/>
    </row>
    <row r="1691" spans="6:6" outlineLevel="1">
      <c r="F1691"/>
    </row>
    <row r="1692" spans="6:6" outlineLevel="1">
      <c r="F1692"/>
    </row>
    <row r="1693" spans="6:6" outlineLevel="1">
      <c r="F1693"/>
    </row>
    <row r="1694" spans="6:6" outlineLevel="1">
      <c r="F1694"/>
    </row>
    <row r="1695" spans="6:6" outlineLevel="1">
      <c r="F1695"/>
    </row>
    <row r="1696" spans="6:6" outlineLevel="1">
      <c r="F1696"/>
    </row>
    <row r="1697" spans="6:6" outlineLevel="1">
      <c r="F1697"/>
    </row>
    <row r="1698" spans="6:6" outlineLevel="1">
      <c r="F1698"/>
    </row>
    <row r="1699" spans="6:6" outlineLevel="1">
      <c r="F1699"/>
    </row>
    <row r="1700" spans="6:6" outlineLevel="1">
      <c r="F1700"/>
    </row>
    <row r="1701" spans="6:6" outlineLevel="1">
      <c r="F1701"/>
    </row>
    <row r="1702" spans="6:6" outlineLevel="1">
      <c r="F1702"/>
    </row>
    <row r="1703" spans="6:6" outlineLevel="1">
      <c r="F1703"/>
    </row>
    <row r="1704" spans="6:6" outlineLevel="1">
      <c r="F1704"/>
    </row>
    <row r="1705" spans="6:6" outlineLevel="1">
      <c r="F1705"/>
    </row>
    <row r="1706" spans="6:6" outlineLevel="1">
      <c r="F1706"/>
    </row>
    <row r="1707" spans="6:6" outlineLevel="1">
      <c r="F1707"/>
    </row>
    <row r="1708" spans="6:6" outlineLevel="1">
      <c r="F1708"/>
    </row>
    <row r="1709" spans="6:6" outlineLevel="1">
      <c r="F1709"/>
    </row>
    <row r="1710" spans="6:6" outlineLevel="1">
      <c r="F1710"/>
    </row>
    <row r="1711" spans="6:6" outlineLevel="1">
      <c r="F1711"/>
    </row>
    <row r="1712" spans="6:6" outlineLevel="1">
      <c r="F1712"/>
    </row>
    <row r="1713" spans="6:6" outlineLevel="1">
      <c r="F1713"/>
    </row>
    <row r="1714" spans="6:6" outlineLevel="1">
      <c r="F1714"/>
    </row>
    <row r="1715" spans="6:6" outlineLevel="1">
      <c r="F1715"/>
    </row>
    <row r="1716" spans="6:6" outlineLevel="1">
      <c r="F1716"/>
    </row>
    <row r="1717" spans="6:6" outlineLevel="1">
      <c r="F1717"/>
    </row>
    <row r="1718" spans="6:6" outlineLevel="1">
      <c r="F1718"/>
    </row>
    <row r="1719" spans="6:6" outlineLevel="1">
      <c r="F1719"/>
    </row>
    <row r="1720" spans="6:6" outlineLevel="1">
      <c r="F1720"/>
    </row>
    <row r="1721" spans="6:6" outlineLevel="1">
      <c r="F1721"/>
    </row>
    <row r="1722" spans="6:6" outlineLevel="1">
      <c r="F1722"/>
    </row>
    <row r="1723" spans="6:6" outlineLevel="1">
      <c r="F1723"/>
    </row>
    <row r="1724" spans="6:6" outlineLevel="1">
      <c r="F1724"/>
    </row>
    <row r="1725" spans="6:6" outlineLevel="1">
      <c r="F1725"/>
    </row>
    <row r="1726" spans="6:6" outlineLevel="1">
      <c r="F1726"/>
    </row>
    <row r="1727" spans="6:6" outlineLevel="1">
      <c r="F1727"/>
    </row>
    <row r="1728" spans="6:6" outlineLevel="1">
      <c r="F1728"/>
    </row>
    <row r="1729" spans="6:6" outlineLevel="1">
      <c r="F1729"/>
    </row>
    <row r="1730" spans="6:6" outlineLevel="1">
      <c r="F1730"/>
    </row>
    <row r="1731" spans="6:6" outlineLevel="1">
      <c r="F1731"/>
    </row>
    <row r="1732" spans="6:6" outlineLevel="1">
      <c r="F1732"/>
    </row>
    <row r="1733" spans="6:6" outlineLevel="1">
      <c r="F1733"/>
    </row>
    <row r="1734" spans="6:6" outlineLevel="1">
      <c r="F1734"/>
    </row>
    <row r="1735" spans="6:6" outlineLevel="1">
      <c r="F1735"/>
    </row>
    <row r="1736" spans="6:6" outlineLevel="1">
      <c r="F1736"/>
    </row>
    <row r="1737" spans="6:6" outlineLevel="1">
      <c r="F1737"/>
    </row>
    <row r="1738" spans="6:6" outlineLevel="1">
      <c r="F1738"/>
    </row>
    <row r="1739" spans="6:6" outlineLevel="1">
      <c r="F1739"/>
    </row>
    <row r="1740" spans="6:6" outlineLevel="1">
      <c r="F1740"/>
    </row>
    <row r="1741" spans="6:6" outlineLevel="1">
      <c r="F1741"/>
    </row>
    <row r="1742" spans="6:6" outlineLevel="1">
      <c r="F1742"/>
    </row>
    <row r="1743" spans="6:6" outlineLevel="1">
      <c r="F1743"/>
    </row>
    <row r="1744" spans="6:6" outlineLevel="1">
      <c r="F1744"/>
    </row>
    <row r="1745" spans="6:6" outlineLevel="1">
      <c r="F1745"/>
    </row>
    <row r="1746" spans="6:6" outlineLevel="1">
      <c r="F1746"/>
    </row>
    <row r="1747" spans="6:6" outlineLevel="1">
      <c r="F1747"/>
    </row>
    <row r="1748" spans="6:6" outlineLevel="1">
      <c r="F1748"/>
    </row>
    <row r="1749" spans="6:6" outlineLevel="1">
      <c r="F1749"/>
    </row>
    <row r="1750" spans="6:6">
      <c r="F1750"/>
    </row>
    <row r="1751" spans="6:6" outlineLevel="1">
      <c r="F1751"/>
    </row>
    <row r="1752" spans="6:6" outlineLevel="1">
      <c r="F1752"/>
    </row>
    <row r="1753" spans="6:6" outlineLevel="1">
      <c r="F1753"/>
    </row>
    <row r="1754" spans="6:6" outlineLevel="1">
      <c r="F1754"/>
    </row>
    <row r="1755" spans="6:6" outlineLevel="1">
      <c r="F1755"/>
    </row>
    <row r="1756" spans="6:6" outlineLevel="1">
      <c r="F1756"/>
    </row>
    <row r="1757" spans="6:6" outlineLevel="1">
      <c r="F1757"/>
    </row>
    <row r="1758" spans="6:6" outlineLevel="1">
      <c r="F1758"/>
    </row>
    <row r="1759" spans="6:6" outlineLevel="1">
      <c r="F1759"/>
    </row>
    <row r="1760" spans="6:6" outlineLevel="1">
      <c r="F1760"/>
    </row>
    <row r="1761" spans="6:6" outlineLevel="1">
      <c r="F1761"/>
    </row>
    <row r="1762" spans="6:6" outlineLevel="1">
      <c r="F1762"/>
    </row>
    <row r="1763" spans="6:6" outlineLevel="1">
      <c r="F1763"/>
    </row>
    <row r="1764" spans="6:6" outlineLevel="1">
      <c r="F1764"/>
    </row>
    <row r="1765" spans="6:6" outlineLevel="1">
      <c r="F1765"/>
    </row>
    <row r="1766" spans="6:6" outlineLevel="1">
      <c r="F1766"/>
    </row>
    <row r="1767" spans="6:6" outlineLevel="1">
      <c r="F1767"/>
    </row>
    <row r="1768" spans="6:6" outlineLevel="1">
      <c r="F1768"/>
    </row>
    <row r="1769" spans="6:6" outlineLevel="1">
      <c r="F1769"/>
    </row>
    <row r="1770" spans="6:6" outlineLevel="1">
      <c r="F1770"/>
    </row>
    <row r="1771" spans="6:6" outlineLevel="1">
      <c r="F1771"/>
    </row>
    <row r="1772" spans="6:6" outlineLevel="1">
      <c r="F1772"/>
    </row>
    <row r="1773" spans="6:6" outlineLevel="1">
      <c r="F1773"/>
    </row>
    <row r="1774" spans="6:6" outlineLevel="1">
      <c r="F1774"/>
    </row>
    <row r="1775" spans="6:6" outlineLevel="1">
      <c r="F1775"/>
    </row>
    <row r="1776" spans="6:6" outlineLevel="1">
      <c r="F1776"/>
    </row>
    <row r="1777" spans="6:6" outlineLevel="1">
      <c r="F1777"/>
    </row>
    <row r="1778" spans="6:6" outlineLevel="1">
      <c r="F1778"/>
    </row>
    <row r="1779" spans="6:6">
      <c r="F1779"/>
    </row>
    <row r="1780" spans="6:6" outlineLevel="1">
      <c r="F1780"/>
    </row>
    <row r="1781" spans="6:6" outlineLevel="1">
      <c r="F1781"/>
    </row>
    <row r="1782" spans="6:6" outlineLevel="1">
      <c r="F1782"/>
    </row>
    <row r="1783" spans="6:6" outlineLevel="1">
      <c r="F1783"/>
    </row>
    <row r="1784" spans="6:6" outlineLevel="1">
      <c r="F1784"/>
    </row>
    <row r="1785" spans="6:6" outlineLevel="1">
      <c r="F1785"/>
    </row>
    <row r="1786" spans="6:6" outlineLevel="1">
      <c r="F1786"/>
    </row>
    <row r="1787" spans="6:6" outlineLevel="1">
      <c r="F1787"/>
    </row>
    <row r="1788" spans="6:6" outlineLevel="1">
      <c r="F1788"/>
    </row>
    <row r="1789" spans="6:6" outlineLevel="1">
      <c r="F1789"/>
    </row>
    <row r="1790" spans="6:6" outlineLevel="1">
      <c r="F1790"/>
    </row>
    <row r="1791" spans="6:6" outlineLevel="1">
      <c r="F1791"/>
    </row>
    <row r="1792" spans="6:6" outlineLevel="1">
      <c r="F1792"/>
    </row>
    <row r="1793" spans="6:6" outlineLevel="1">
      <c r="F1793"/>
    </row>
    <row r="1794" spans="6:6" outlineLevel="1">
      <c r="F1794"/>
    </row>
    <row r="1795" spans="6:6" outlineLevel="1">
      <c r="F1795"/>
    </row>
    <row r="1796" spans="6:6" outlineLevel="1">
      <c r="F1796"/>
    </row>
    <row r="1797" spans="6:6" outlineLevel="1">
      <c r="F1797"/>
    </row>
    <row r="1798" spans="6:6" outlineLevel="1">
      <c r="F1798"/>
    </row>
    <row r="1799" spans="6:6" outlineLevel="1">
      <c r="F1799"/>
    </row>
    <row r="1800" spans="6:6" outlineLevel="1">
      <c r="F1800"/>
    </row>
    <row r="1801" spans="6:6" outlineLevel="1">
      <c r="F1801"/>
    </row>
    <row r="1802" spans="6:6" outlineLevel="1">
      <c r="F1802"/>
    </row>
    <row r="1803" spans="6:6" outlineLevel="1">
      <c r="F1803"/>
    </row>
    <row r="1804" spans="6:6" outlineLevel="1">
      <c r="F1804"/>
    </row>
    <row r="1805" spans="6:6" outlineLevel="1">
      <c r="F1805"/>
    </row>
    <row r="1806" spans="6:6" outlineLevel="1">
      <c r="F1806"/>
    </row>
    <row r="1807" spans="6:6" outlineLevel="1">
      <c r="F1807"/>
    </row>
    <row r="1808" spans="6:6" outlineLevel="1">
      <c r="F1808"/>
    </row>
    <row r="1809" spans="6:6" outlineLevel="1">
      <c r="F1809"/>
    </row>
    <row r="1810" spans="6:6" outlineLevel="1">
      <c r="F1810"/>
    </row>
    <row r="1811" spans="6:6" outlineLevel="1">
      <c r="F1811"/>
    </row>
    <row r="1812" spans="6:6" outlineLevel="1">
      <c r="F1812"/>
    </row>
    <row r="1813" spans="6:6" outlineLevel="1">
      <c r="F1813"/>
    </row>
    <row r="1814" spans="6:6" outlineLevel="1">
      <c r="F1814"/>
    </row>
    <row r="1815" spans="6:6" outlineLevel="1">
      <c r="F1815"/>
    </row>
    <row r="1816" spans="6:6" outlineLevel="1">
      <c r="F1816"/>
    </row>
    <row r="1817" spans="6:6" outlineLevel="1">
      <c r="F1817"/>
    </row>
    <row r="1818" spans="6:6" outlineLevel="1">
      <c r="F1818"/>
    </row>
    <row r="1819" spans="6:6" outlineLevel="1">
      <c r="F1819"/>
    </row>
    <row r="1820" spans="6:6" outlineLevel="1">
      <c r="F1820"/>
    </row>
    <row r="1821" spans="6:6" outlineLevel="1">
      <c r="F1821"/>
    </row>
    <row r="1822" spans="6:6" outlineLevel="1">
      <c r="F1822"/>
    </row>
    <row r="1823" spans="6:6" outlineLevel="1">
      <c r="F1823"/>
    </row>
    <row r="1824" spans="6:6" outlineLevel="1">
      <c r="F1824"/>
    </row>
    <row r="1825" spans="6:6" outlineLevel="1">
      <c r="F1825"/>
    </row>
    <row r="1826" spans="6:6" outlineLevel="1">
      <c r="F1826"/>
    </row>
    <row r="1827" spans="6:6" outlineLevel="1">
      <c r="F1827"/>
    </row>
    <row r="1828" spans="6:6" outlineLevel="1">
      <c r="F1828"/>
    </row>
    <row r="1829" spans="6:6" outlineLevel="1">
      <c r="F1829"/>
    </row>
    <row r="1830" spans="6:6" outlineLevel="1">
      <c r="F1830"/>
    </row>
    <row r="1831" spans="6:6" outlineLevel="1">
      <c r="F1831"/>
    </row>
    <row r="1832" spans="6:6" outlineLevel="1">
      <c r="F1832"/>
    </row>
    <row r="1833" spans="6:6" outlineLevel="1">
      <c r="F1833"/>
    </row>
    <row r="1834" spans="6:6" outlineLevel="1">
      <c r="F1834"/>
    </row>
    <row r="1835" spans="6:6" outlineLevel="1">
      <c r="F1835"/>
    </row>
    <row r="1836" spans="6:6" outlineLevel="1">
      <c r="F1836"/>
    </row>
    <row r="1837" spans="6:6" outlineLevel="1">
      <c r="F1837"/>
    </row>
    <row r="1838" spans="6:6" outlineLevel="1">
      <c r="F1838"/>
    </row>
    <row r="1839" spans="6:6" outlineLevel="1">
      <c r="F1839"/>
    </row>
    <row r="1840" spans="6:6" outlineLevel="1">
      <c r="F1840"/>
    </row>
    <row r="1841" spans="6:6" outlineLevel="1">
      <c r="F1841"/>
    </row>
    <row r="1842" spans="6:6" outlineLevel="1">
      <c r="F1842"/>
    </row>
    <row r="1843" spans="6:6" outlineLevel="1">
      <c r="F1843"/>
    </row>
    <row r="1844" spans="6:6" outlineLevel="1">
      <c r="F1844"/>
    </row>
    <row r="1845" spans="6:6" outlineLevel="1">
      <c r="F1845"/>
    </row>
    <row r="1846" spans="6:6">
      <c r="F1846"/>
    </row>
    <row r="1847" spans="6:6" outlineLevel="1">
      <c r="F1847"/>
    </row>
    <row r="1848" spans="6:6" outlineLevel="1">
      <c r="F1848"/>
    </row>
    <row r="1849" spans="6:6" outlineLevel="1">
      <c r="F1849"/>
    </row>
    <row r="1850" spans="6:6" outlineLevel="1">
      <c r="F1850"/>
    </row>
    <row r="1851" spans="6:6" outlineLevel="1">
      <c r="F1851"/>
    </row>
    <row r="1852" spans="6:6" outlineLevel="1">
      <c r="F1852"/>
    </row>
    <row r="1853" spans="6:6" outlineLevel="1">
      <c r="F1853"/>
    </row>
    <row r="1854" spans="6:6" outlineLevel="1">
      <c r="F1854"/>
    </row>
    <row r="1855" spans="6:6" outlineLevel="1">
      <c r="F1855"/>
    </row>
    <row r="1856" spans="6:6" outlineLevel="1">
      <c r="F1856"/>
    </row>
    <row r="1857" spans="6:6" outlineLevel="1">
      <c r="F1857"/>
    </row>
    <row r="1858" spans="6:6" outlineLevel="1">
      <c r="F1858"/>
    </row>
    <row r="1859" spans="6:6" outlineLevel="1">
      <c r="F1859"/>
    </row>
    <row r="1860" spans="6:6" outlineLevel="1">
      <c r="F1860"/>
    </row>
    <row r="1861" spans="6:6" outlineLevel="1">
      <c r="F1861"/>
    </row>
    <row r="1862" spans="6:6" outlineLevel="1">
      <c r="F1862"/>
    </row>
    <row r="1863" spans="6:6" outlineLevel="1">
      <c r="F1863"/>
    </row>
    <row r="1864" spans="6:6" outlineLevel="1">
      <c r="F1864"/>
    </row>
    <row r="1865" spans="6:6" outlineLevel="1">
      <c r="F1865"/>
    </row>
    <row r="1866" spans="6:6" outlineLevel="1">
      <c r="F1866"/>
    </row>
    <row r="1867" spans="6:6" outlineLevel="1">
      <c r="F1867"/>
    </row>
    <row r="1868" spans="6:6" outlineLevel="1">
      <c r="F1868"/>
    </row>
    <row r="1869" spans="6:6" outlineLevel="1">
      <c r="F1869"/>
    </row>
    <row r="1870" spans="6:6" outlineLevel="1">
      <c r="F1870"/>
    </row>
    <row r="1871" spans="6:6" outlineLevel="1">
      <c r="F1871"/>
    </row>
    <row r="1872" spans="6:6" outlineLevel="1">
      <c r="F1872"/>
    </row>
    <row r="1873" spans="6:6" outlineLevel="1">
      <c r="F1873"/>
    </row>
    <row r="1874" spans="6:6" outlineLevel="1">
      <c r="F1874"/>
    </row>
    <row r="1875" spans="6:6" outlineLevel="1">
      <c r="F1875"/>
    </row>
    <row r="1876" spans="6:6" outlineLevel="1">
      <c r="F1876"/>
    </row>
    <row r="1877" spans="6:6" outlineLevel="1">
      <c r="F1877"/>
    </row>
    <row r="1878" spans="6:6" outlineLevel="1">
      <c r="F1878"/>
    </row>
    <row r="1879" spans="6:6" outlineLevel="1">
      <c r="F1879"/>
    </row>
    <row r="1880" spans="6:6" outlineLevel="1">
      <c r="F1880"/>
    </row>
    <row r="1881" spans="6:6" outlineLevel="1">
      <c r="F1881"/>
    </row>
    <row r="1882" spans="6:6" outlineLevel="1">
      <c r="F1882"/>
    </row>
    <row r="1883" spans="6:6" outlineLevel="1">
      <c r="F1883"/>
    </row>
    <row r="1884" spans="6:6" outlineLevel="1">
      <c r="F1884"/>
    </row>
    <row r="1885" spans="6:6" outlineLevel="1">
      <c r="F1885"/>
    </row>
    <row r="1886" spans="6:6" outlineLevel="1">
      <c r="F1886"/>
    </row>
    <row r="1887" spans="6:6" outlineLevel="1">
      <c r="F1887"/>
    </row>
    <row r="1888" spans="6:6" outlineLevel="1">
      <c r="F1888"/>
    </row>
    <row r="1889" spans="6:6" outlineLevel="1">
      <c r="F1889"/>
    </row>
    <row r="1890" spans="6:6" outlineLevel="1">
      <c r="F1890"/>
    </row>
    <row r="1891" spans="6:6" outlineLevel="1">
      <c r="F1891"/>
    </row>
    <row r="1892" spans="6:6" outlineLevel="1">
      <c r="F1892"/>
    </row>
    <row r="1893" spans="6:6" outlineLevel="1">
      <c r="F1893"/>
    </row>
    <row r="1894" spans="6:6" outlineLevel="1">
      <c r="F1894"/>
    </row>
    <row r="1895" spans="6:6" outlineLevel="1">
      <c r="F1895"/>
    </row>
    <row r="1896" spans="6:6" outlineLevel="1">
      <c r="F1896"/>
    </row>
    <row r="1897" spans="6:6" outlineLevel="1">
      <c r="F1897"/>
    </row>
    <row r="1898" spans="6:6" outlineLevel="1">
      <c r="F1898"/>
    </row>
    <row r="1899" spans="6:6" outlineLevel="1">
      <c r="F1899"/>
    </row>
    <row r="1900" spans="6:6" outlineLevel="1">
      <c r="F1900"/>
    </row>
    <row r="1901" spans="6:6" outlineLevel="1">
      <c r="F1901"/>
    </row>
    <row r="1902" spans="6:6" outlineLevel="1">
      <c r="F1902"/>
    </row>
    <row r="1903" spans="6:6" outlineLevel="1">
      <c r="F1903"/>
    </row>
    <row r="1904" spans="6:6" outlineLevel="1">
      <c r="F1904"/>
    </row>
    <row r="1905" spans="6:6" outlineLevel="1">
      <c r="F1905"/>
    </row>
    <row r="1906" spans="6:6" outlineLevel="1">
      <c r="F1906"/>
    </row>
    <row r="1907" spans="6:6" outlineLevel="1">
      <c r="F1907"/>
    </row>
    <row r="1908" spans="6:6" outlineLevel="1">
      <c r="F1908"/>
    </row>
    <row r="1909" spans="6:6" outlineLevel="1">
      <c r="F1909"/>
    </row>
    <row r="1910" spans="6:6" outlineLevel="1">
      <c r="F1910"/>
    </row>
    <row r="1911" spans="6:6" outlineLevel="1">
      <c r="F1911"/>
    </row>
    <row r="1912" spans="6:6" outlineLevel="1">
      <c r="F1912"/>
    </row>
    <row r="1913" spans="6:6" outlineLevel="1">
      <c r="F1913"/>
    </row>
    <row r="1914" spans="6:6" outlineLevel="1">
      <c r="F1914"/>
    </row>
    <row r="1915" spans="6:6" outlineLevel="1">
      <c r="F1915"/>
    </row>
    <row r="1916" spans="6:6" outlineLevel="1">
      <c r="F1916"/>
    </row>
    <row r="1917" spans="6:6" outlineLevel="1">
      <c r="F1917"/>
    </row>
    <row r="1918" spans="6:6" outlineLevel="1">
      <c r="F1918"/>
    </row>
    <row r="1919" spans="6:6" outlineLevel="1">
      <c r="F1919"/>
    </row>
    <row r="1920" spans="6:6" outlineLevel="1">
      <c r="F1920"/>
    </row>
    <row r="1921" spans="6:6" outlineLevel="1">
      <c r="F1921"/>
    </row>
    <row r="1922" spans="6:6" outlineLevel="1">
      <c r="F1922"/>
    </row>
    <row r="1923" spans="6:6" outlineLevel="1">
      <c r="F1923"/>
    </row>
    <row r="1924" spans="6:6" outlineLevel="1">
      <c r="F1924"/>
    </row>
    <row r="1925" spans="6:6" outlineLevel="1">
      <c r="F1925"/>
    </row>
    <row r="1926" spans="6:6" outlineLevel="1">
      <c r="F1926"/>
    </row>
    <row r="1927" spans="6:6" outlineLevel="1">
      <c r="F1927"/>
    </row>
    <row r="1928" spans="6:6" outlineLevel="1">
      <c r="F1928"/>
    </row>
    <row r="1929" spans="6:6" outlineLevel="1">
      <c r="F1929"/>
    </row>
    <row r="1930" spans="6:6" outlineLevel="1">
      <c r="F1930"/>
    </row>
    <row r="1931" spans="6:6" outlineLevel="1">
      <c r="F1931"/>
    </row>
    <row r="1932" spans="6:6" outlineLevel="1">
      <c r="F1932"/>
    </row>
    <row r="1933" spans="6:6" outlineLevel="1">
      <c r="F1933"/>
    </row>
    <row r="1934" spans="6:6" outlineLevel="1">
      <c r="F1934"/>
    </row>
    <row r="1935" spans="6:6" outlineLevel="1">
      <c r="F1935"/>
    </row>
    <row r="1936" spans="6:6" outlineLevel="1">
      <c r="F1936"/>
    </row>
    <row r="1937" spans="6:6" outlineLevel="1">
      <c r="F1937"/>
    </row>
    <row r="1938" spans="6:6" outlineLevel="1">
      <c r="F1938"/>
    </row>
    <row r="1939" spans="6:6" outlineLevel="1">
      <c r="F1939"/>
    </row>
    <row r="1940" spans="6:6" outlineLevel="1">
      <c r="F1940"/>
    </row>
    <row r="1941" spans="6:6" outlineLevel="1">
      <c r="F1941"/>
    </row>
    <row r="1942" spans="6:6" outlineLevel="1">
      <c r="F1942"/>
    </row>
    <row r="1943" spans="6:6" outlineLevel="1">
      <c r="F1943"/>
    </row>
    <row r="1944" spans="6:6" outlineLevel="1">
      <c r="F1944"/>
    </row>
    <row r="1945" spans="6:6" outlineLevel="1">
      <c r="F1945"/>
    </row>
    <row r="1946" spans="6:6" outlineLevel="1">
      <c r="F1946"/>
    </row>
    <row r="1947" spans="6:6" outlineLevel="1">
      <c r="F1947"/>
    </row>
    <row r="1948" spans="6:6" outlineLevel="1">
      <c r="F1948"/>
    </row>
    <row r="1949" spans="6:6" outlineLevel="1">
      <c r="F1949"/>
    </row>
    <row r="1950" spans="6:6" outlineLevel="1">
      <c r="F1950"/>
    </row>
    <row r="1951" spans="6:6" outlineLevel="1">
      <c r="F1951"/>
    </row>
    <row r="1952" spans="6:6" outlineLevel="1">
      <c r="F1952"/>
    </row>
    <row r="1953" spans="6:6" outlineLevel="1">
      <c r="F1953"/>
    </row>
    <row r="1954" spans="6:6" outlineLevel="1">
      <c r="F1954"/>
    </row>
    <row r="1955" spans="6:6" outlineLevel="1">
      <c r="F1955"/>
    </row>
    <row r="1956" spans="6:6" outlineLevel="1">
      <c r="F1956"/>
    </row>
    <row r="1957" spans="6:6" outlineLevel="1">
      <c r="F1957"/>
    </row>
    <row r="1958" spans="6:6" outlineLevel="1">
      <c r="F1958"/>
    </row>
    <row r="1959" spans="6:6" outlineLevel="1">
      <c r="F1959"/>
    </row>
    <row r="1960" spans="6:6" outlineLevel="1">
      <c r="F1960"/>
    </row>
    <row r="1961" spans="6:6" outlineLevel="1">
      <c r="F1961"/>
    </row>
    <row r="1962" spans="6:6" outlineLevel="1">
      <c r="F1962"/>
    </row>
    <row r="1963" spans="6:6" outlineLevel="1">
      <c r="F1963"/>
    </row>
    <row r="1964" spans="6:6" outlineLevel="1">
      <c r="F1964"/>
    </row>
    <row r="1965" spans="6:6" outlineLevel="1">
      <c r="F1965"/>
    </row>
    <row r="1966" spans="6:6" outlineLevel="1">
      <c r="F1966"/>
    </row>
    <row r="1967" spans="6:6" outlineLevel="1">
      <c r="F1967"/>
    </row>
    <row r="1968" spans="6:6" outlineLevel="1">
      <c r="F1968"/>
    </row>
    <row r="1969" spans="6:6" outlineLevel="1">
      <c r="F1969"/>
    </row>
    <row r="1970" spans="6:6" outlineLevel="1">
      <c r="F1970"/>
    </row>
    <row r="1971" spans="6:6" outlineLevel="1">
      <c r="F1971"/>
    </row>
    <row r="1972" spans="6:6">
      <c r="F1972"/>
    </row>
    <row r="1973" spans="6:6" outlineLevel="1">
      <c r="F1973"/>
    </row>
    <row r="1974" spans="6:6" outlineLevel="1">
      <c r="F1974"/>
    </row>
    <row r="1975" spans="6:6" outlineLevel="1">
      <c r="F1975"/>
    </row>
    <row r="1976" spans="6:6" outlineLevel="1">
      <c r="F1976"/>
    </row>
    <row r="1977" spans="6:6" outlineLevel="1">
      <c r="F1977"/>
    </row>
    <row r="1978" spans="6:6" outlineLevel="1">
      <c r="F1978"/>
    </row>
    <row r="1979" spans="6:6" outlineLevel="1">
      <c r="F1979"/>
    </row>
    <row r="1980" spans="6:6" outlineLevel="1">
      <c r="F1980"/>
    </row>
    <row r="1981" spans="6:6" outlineLevel="1">
      <c r="F1981"/>
    </row>
    <row r="1982" spans="6:6" outlineLevel="1">
      <c r="F1982"/>
    </row>
    <row r="1983" spans="6:6" outlineLevel="1">
      <c r="F1983"/>
    </row>
    <row r="1984" spans="6:6" outlineLevel="1">
      <c r="F1984"/>
    </row>
    <row r="1985" spans="6:6" outlineLevel="1">
      <c r="F1985"/>
    </row>
    <row r="1986" spans="6:6" outlineLevel="1">
      <c r="F1986"/>
    </row>
    <row r="1987" spans="6:6" outlineLevel="1">
      <c r="F1987"/>
    </row>
    <row r="1988" spans="6:6" outlineLevel="1">
      <c r="F1988"/>
    </row>
    <row r="1989" spans="6:6" outlineLevel="1">
      <c r="F1989"/>
    </row>
    <row r="1990" spans="6:6" outlineLevel="1">
      <c r="F1990"/>
    </row>
    <row r="1991" spans="6:6" outlineLevel="1">
      <c r="F1991"/>
    </row>
    <row r="1992" spans="6:6" outlineLevel="1">
      <c r="F1992"/>
    </row>
    <row r="1993" spans="6:6" outlineLevel="1">
      <c r="F1993"/>
    </row>
    <row r="1994" spans="6:6" outlineLevel="1">
      <c r="F1994"/>
    </row>
    <row r="1995" spans="6:6" outlineLevel="1">
      <c r="F1995"/>
    </row>
    <row r="1996" spans="6:6" outlineLevel="1">
      <c r="F1996"/>
    </row>
    <row r="1997" spans="6:6" outlineLevel="1">
      <c r="F1997"/>
    </row>
    <row r="1998" spans="6:6" outlineLevel="1">
      <c r="F1998"/>
    </row>
    <row r="1999" spans="6:6" outlineLevel="1">
      <c r="F1999"/>
    </row>
    <row r="2000" spans="6:6" outlineLevel="1">
      <c r="F2000"/>
    </row>
    <row r="2001" spans="6:6" outlineLevel="1">
      <c r="F2001"/>
    </row>
    <row r="2002" spans="6:6" outlineLevel="1">
      <c r="F2002"/>
    </row>
    <row r="2003" spans="6:6" outlineLevel="1">
      <c r="F2003"/>
    </row>
    <row r="2004" spans="6:6" outlineLevel="1">
      <c r="F2004"/>
    </row>
    <row r="2005" spans="6:6" outlineLevel="1">
      <c r="F2005"/>
    </row>
    <row r="2006" spans="6:6" outlineLevel="1">
      <c r="F2006"/>
    </row>
    <row r="2007" spans="6:6" outlineLevel="1">
      <c r="F2007"/>
    </row>
    <row r="2008" spans="6:6" outlineLevel="1">
      <c r="F2008"/>
    </row>
    <row r="2009" spans="6:6" outlineLevel="1">
      <c r="F2009"/>
    </row>
    <row r="2010" spans="6:6" outlineLevel="1">
      <c r="F2010"/>
    </row>
    <row r="2011" spans="6:6" outlineLevel="1">
      <c r="F2011"/>
    </row>
    <row r="2012" spans="6:6" outlineLevel="1">
      <c r="F2012"/>
    </row>
    <row r="2013" spans="6:6" outlineLevel="1">
      <c r="F2013"/>
    </row>
    <row r="2014" spans="6:6" outlineLevel="1">
      <c r="F2014"/>
    </row>
    <row r="2015" spans="6:6" outlineLevel="1">
      <c r="F2015"/>
    </row>
    <row r="2016" spans="6:6" outlineLevel="1">
      <c r="F2016"/>
    </row>
    <row r="2017" spans="6:6" outlineLevel="1">
      <c r="F2017"/>
    </row>
    <row r="2018" spans="6:6" outlineLevel="1">
      <c r="F2018"/>
    </row>
    <row r="2019" spans="6:6" outlineLevel="1">
      <c r="F2019"/>
    </row>
    <row r="2020" spans="6:6" outlineLevel="1">
      <c r="F2020"/>
    </row>
    <row r="2021" spans="6:6" outlineLevel="1">
      <c r="F2021"/>
    </row>
    <row r="2022" spans="6:6" outlineLevel="1">
      <c r="F2022"/>
    </row>
    <row r="2023" spans="6:6" outlineLevel="1">
      <c r="F2023"/>
    </row>
    <row r="2024" spans="6:6" outlineLevel="1">
      <c r="F2024"/>
    </row>
    <row r="2025" spans="6:6" outlineLevel="1">
      <c r="F2025"/>
    </row>
    <row r="2026" spans="6:6" outlineLevel="1">
      <c r="F2026"/>
    </row>
    <row r="2027" spans="6:6" outlineLevel="1">
      <c r="F2027"/>
    </row>
    <row r="2028" spans="6:6" outlineLevel="1">
      <c r="F2028"/>
    </row>
    <row r="2029" spans="6:6" outlineLevel="1">
      <c r="F2029"/>
    </row>
    <row r="2030" spans="6:6" outlineLevel="1">
      <c r="F2030"/>
    </row>
    <row r="2031" spans="6:6" outlineLevel="1">
      <c r="F2031"/>
    </row>
    <row r="2032" spans="6:6" outlineLevel="1">
      <c r="F2032"/>
    </row>
    <row r="2033" spans="6:6" outlineLevel="1">
      <c r="F2033"/>
    </row>
    <row r="2034" spans="6:6" outlineLevel="1">
      <c r="F2034"/>
    </row>
    <row r="2035" spans="6:6" outlineLevel="1">
      <c r="F2035"/>
    </row>
    <row r="2036" spans="6:6" outlineLevel="1">
      <c r="F2036"/>
    </row>
    <row r="2037" spans="6:6" outlineLevel="1">
      <c r="F2037"/>
    </row>
    <row r="2038" spans="6:6" outlineLevel="1">
      <c r="F2038"/>
    </row>
    <row r="2039" spans="6:6" outlineLevel="1">
      <c r="F2039"/>
    </row>
    <row r="2040" spans="6:6" outlineLevel="1">
      <c r="F2040"/>
    </row>
    <row r="2041" spans="6:6" outlineLevel="1">
      <c r="F2041"/>
    </row>
    <row r="2042" spans="6:6" outlineLevel="1">
      <c r="F2042"/>
    </row>
    <row r="2043" spans="6:6" outlineLevel="1">
      <c r="F2043"/>
    </row>
    <row r="2044" spans="6:6" outlineLevel="1">
      <c r="F2044"/>
    </row>
    <row r="2045" spans="6:6">
      <c r="F2045"/>
    </row>
    <row r="2046" spans="6:6" outlineLevel="1">
      <c r="F2046"/>
    </row>
    <row r="2047" spans="6:6" outlineLevel="1">
      <c r="F2047"/>
    </row>
    <row r="2048" spans="6:6" outlineLevel="1">
      <c r="F2048"/>
    </row>
    <row r="2049" spans="6:6" outlineLevel="1">
      <c r="F2049"/>
    </row>
    <row r="2050" spans="6:6" outlineLevel="1">
      <c r="F2050"/>
    </row>
    <row r="2051" spans="6:6" outlineLevel="1">
      <c r="F2051"/>
    </row>
    <row r="2052" spans="6:6">
      <c r="F2052"/>
    </row>
    <row r="2053" spans="6:6" outlineLevel="1">
      <c r="F2053"/>
    </row>
    <row r="2054" spans="6:6" outlineLevel="1">
      <c r="F2054"/>
    </row>
    <row r="2055" spans="6:6" outlineLevel="1">
      <c r="F2055"/>
    </row>
    <row r="2056" spans="6:6" outlineLevel="1">
      <c r="F2056"/>
    </row>
    <row r="2057" spans="6:6" outlineLevel="1">
      <c r="F2057"/>
    </row>
    <row r="2058" spans="6:6" outlineLevel="1">
      <c r="F2058"/>
    </row>
    <row r="2059" spans="6:6" outlineLevel="1">
      <c r="F2059"/>
    </row>
    <row r="2060" spans="6:6" outlineLevel="1">
      <c r="F2060"/>
    </row>
    <row r="2061" spans="6:6" outlineLevel="1">
      <c r="F2061"/>
    </row>
    <row r="2062" spans="6:6" outlineLevel="1">
      <c r="F2062"/>
    </row>
    <row r="2063" spans="6:6" outlineLevel="1">
      <c r="F2063"/>
    </row>
    <row r="2064" spans="6:6" outlineLevel="1">
      <c r="F2064"/>
    </row>
    <row r="2065" spans="6:6" outlineLevel="1">
      <c r="F2065"/>
    </row>
    <row r="2066" spans="6:6" outlineLevel="1">
      <c r="F2066"/>
    </row>
    <row r="2067" spans="6:6" outlineLevel="1">
      <c r="F2067"/>
    </row>
    <row r="2068" spans="6:6" outlineLevel="1">
      <c r="F2068"/>
    </row>
    <row r="2069" spans="6:6" outlineLevel="1">
      <c r="F2069"/>
    </row>
    <row r="2070" spans="6:6" outlineLevel="1">
      <c r="F2070"/>
    </row>
    <row r="2071" spans="6:6" outlineLevel="1">
      <c r="F2071"/>
    </row>
    <row r="2072" spans="6:6" outlineLevel="1">
      <c r="F2072"/>
    </row>
    <row r="2073" spans="6:6" outlineLevel="1">
      <c r="F2073"/>
    </row>
    <row r="2074" spans="6:6" outlineLevel="1">
      <c r="F2074"/>
    </row>
    <row r="2075" spans="6:6" outlineLevel="1">
      <c r="F2075"/>
    </row>
    <row r="2076" spans="6:6" outlineLevel="1">
      <c r="F2076"/>
    </row>
    <row r="2077" spans="6:6" outlineLevel="1">
      <c r="F2077"/>
    </row>
    <row r="2078" spans="6:6" outlineLevel="1">
      <c r="F2078"/>
    </row>
    <row r="2079" spans="6:6" outlineLevel="1">
      <c r="F2079"/>
    </row>
    <row r="2080" spans="6:6" outlineLevel="1">
      <c r="F2080"/>
    </row>
    <row r="2081" spans="6:6" outlineLevel="1">
      <c r="F2081"/>
    </row>
    <row r="2082" spans="6:6" outlineLevel="1">
      <c r="F2082"/>
    </row>
    <row r="2083" spans="6:6">
      <c r="F2083"/>
    </row>
    <row r="2084" spans="6:6" outlineLevel="1">
      <c r="F2084"/>
    </row>
    <row r="2085" spans="6:6" outlineLevel="1">
      <c r="F2085"/>
    </row>
    <row r="2086" spans="6:6" outlineLevel="1">
      <c r="F2086"/>
    </row>
    <row r="2087" spans="6:6" outlineLevel="1">
      <c r="F2087"/>
    </row>
    <row r="2088" spans="6:6" outlineLevel="1">
      <c r="F2088"/>
    </row>
    <row r="2089" spans="6:6" outlineLevel="1">
      <c r="F2089"/>
    </row>
    <row r="2090" spans="6:6" outlineLevel="1">
      <c r="F2090"/>
    </row>
    <row r="2091" spans="6:6" outlineLevel="1">
      <c r="F2091"/>
    </row>
    <row r="2092" spans="6:6" outlineLevel="1">
      <c r="F2092"/>
    </row>
    <row r="2093" spans="6:6" outlineLevel="1">
      <c r="F2093"/>
    </row>
    <row r="2094" spans="6:6" outlineLevel="1">
      <c r="F2094"/>
    </row>
    <row r="2095" spans="6:6" outlineLevel="1">
      <c r="F2095"/>
    </row>
    <row r="2096" spans="6:6" outlineLevel="1">
      <c r="F2096"/>
    </row>
    <row r="2097" spans="6:6" outlineLevel="1">
      <c r="F2097"/>
    </row>
    <row r="2098" spans="6:6" outlineLevel="1">
      <c r="F2098"/>
    </row>
    <row r="2099" spans="6:6" outlineLevel="1">
      <c r="F2099"/>
    </row>
    <row r="2100" spans="6:6" outlineLevel="1">
      <c r="F2100"/>
    </row>
    <row r="2101" spans="6:6" outlineLevel="1">
      <c r="F2101"/>
    </row>
    <row r="2102" spans="6:6" outlineLevel="1">
      <c r="F2102"/>
    </row>
    <row r="2103" spans="6:6" outlineLevel="1">
      <c r="F2103"/>
    </row>
    <row r="2104" spans="6:6" outlineLevel="1">
      <c r="F2104"/>
    </row>
    <row r="2105" spans="6:6" outlineLevel="1">
      <c r="F2105"/>
    </row>
    <row r="2106" spans="6:6" outlineLevel="1">
      <c r="F2106"/>
    </row>
    <row r="2107" spans="6:6" outlineLevel="1">
      <c r="F2107"/>
    </row>
    <row r="2108" spans="6:6" outlineLevel="1">
      <c r="F2108"/>
    </row>
    <row r="2109" spans="6:6" outlineLevel="1">
      <c r="F2109"/>
    </row>
    <row r="2110" spans="6:6">
      <c r="F2110"/>
    </row>
    <row r="2111" spans="6:6" outlineLevel="1">
      <c r="F2111"/>
    </row>
    <row r="2112" spans="6:6" outlineLevel="1">
      <c r="F2112"/>
    </row>
    <row r="2113" spans="6:6" outlineLevel="1">
      <c r="F2113"/>
    </row>
    <row r="2114" spans="6:6" outlineLevel="1">
      <c r="F2114"/>
    </row>
    <row r="2115" spans="6:6" outlineLevel="1">
      <c r="F2115"/>
    </row>
    <row r="2116" spans="6:6" outlineLevel="1">
      <c r="F2116"/>
    </row>
    <row r="2117" spans="6:6" outlineLevel="1">
      <c r="F2117"/>
    </row>
    <row r="2118" spans="6:6" outlineLevel="1">
      <c r="F2118"/>
    </row>
    <row r="2119" spans="6:6" outlineLevel="1">
      <c r="F2119"/>
    </row>
    <row r="2120" spans="6:6" outlineLevel="1">
      <c r="F2120"/>
    </row>
    <row r="2121" spans="6:6" outlineLevel="1">
      <c r="F2121"/>
    </row>
    <row r="2122" spans="6:6" outlineLevel="1">
      <c r="F2122"/>
    </row>
    <row r="2123" spans="6:6" outlineLevel="1">
      <c r="F2123"/>
    </row>
    <row r="2124" spans="6:6" outlineLevel="1">
      <c r="F2124"/>
    </row>
    <row r="2125" spans="6:6" outlineLevel="1">
      <c r="F2125"/>
    </row>
    <row r="2126" spans="6:6" outlineLevel="1">
      <c r="F2126"/>
    </row>
    <row r="2127" spans="6:6" outlineLevel="1">
      <c r="F2127"/>
    </row>
    <row r="2128" spans="6:6" outlineLevel="1">
      <c r="F2128"/>
    </row>
    <row r="2129" spans="6:6" outlineLevel="1">
      <c r="F2129"/>
    </row>
    <row r="2130" spans="6:6" outlineLevel="1">
      <c r="F2130"/>
    </row>
    <row r="2131" spans="6:6" outlineLevel="1">
      <c r="F2131"/>
    </row>
    <row r="2132" spans="6:6">
      <c r="F2132"/>
    </row>
    <row r="2133" spans="6:6" outlineLevel="1">
      <c r="F2133"/>
    </row>
    <row r="2134" spans="6:6" outlineLevel="1">
      <c r="F2134"/>
    </row>
    <row r="2135" spans="6:6" outlineLevel="1">
      <c r="F2135"/>
    </row>
    <row r="2136" spans="6:6" outlineLevel="1">
      <c r="F2136"/>
    </row>
    <row r="2137" spans="6:6" outlineLevel="1">
      <c r="F2137"/>
    </row>
    <row r="2138" spans="6:6" outlineLevel="1">
      <c r="F2138"/>
    </row>
    <row r="2139" spans="6:6" outlineLevel="1">
      <c r="F2139"/>
    </row>
    <row r="2140" spans="6:6" outlineLevel="1">
      <c r="F2140"/>
    </row>
    <row r="2141" spans="6:6" outlineLevel="1">
      <c r="F2141"/>
    </row>
    <row r="2142" spans="6:6" outlineLevel="1">
      <c r="F2142"/>
    </row>
    <row r="2143" spans="6:6" outlineLevel="1">
      <c r="F2143"/>
    </row>
    <row r="2144" spans="6:6" outlineLevel="1">
      <c r="F2144"/>
    </row>
    <row r="2145" spans="6:6" outlineLevel="1">
      <c r="F2145"/>
    </row>
    <row r="2146" spans="6:6" outlineLevel="1">
      <c r="F2146"/>
    </row>
    <row r="2147" spans="6:6" outlineLevel="1">
      <c r="F2147"/>
    </row>
    <row r="2148" spans="6:6" outlineLevel="1">
      <c r="F2148"/>
    </row>
    <row r="2149" spans="6:6" outlineLevel="1">
      <c r="F2149"/>
    </row>
    <row r="2150" spans="6:6" outlineLevel="1">
      <c r="F2150"/>
    </row>
    <row r="2151" spans="6:6" outlineLevel="1">
      <c r="F2151"/>
    </row>
    <row r="2152" spans="6:6" outlineLevel="1">
      <c r="F2152"/>
    </row>
    <row r="2153" spans="6:6" outlineLevel="1">
      <c r="F2153"/>
    </row>
    <row r="2154" spans="6:6" outlineLevel="1">
      <c r="F2154"/>
    </row>
    <row r="2155" spans="6:6" outlineLevel="1">
      <c r="F2155"/>
    </row>
    <row r="2156" spans="6:6" outlineLevel="1">
      <c r="F2156"/>
    </row>
    <row r="2157" spans="6:6" outlineLevel="1">
      <c r="F2157"/>
    </row>
    <row r="2158" spans="6:6" outlineLevel="1">
      <c r="F2158"/>
    </row>
    <row r="2159" spans="6:6">
      <c r="F2159"/>
    </row>
    <row r="2160" spans="6:6" outlineLevel="1">
      <c r="F2160"/>
    </row>
    <row r="2161" spans="6:6" outlineLevel="1">
      <c r="F2161"/>
    </row>
    <row r="2162" spans="6:6" outlineLevel="1">
      <c r="F2162"/>
    </row>
    <row r="2163" spans="6:6" outlineLevel="1">
      <c r="F2163"/>
    </row>
    <row r="2164" spans="6:6" outlineLevel="1">
      <c r="F2164"/>
    </row>
    <row r="2165" spans="6:6" outlineLevel="1">
      <c r="F2165"/>
    </row>
    <row r="2166" spans="6:6" outlineLevel="1">
      <c r="F2166"/>
    </row>
    <row r="2167" spans="6:6" outlineLevel="1">
      <c r="F2167"/>
    </row>
    <row r="2168" spans="6:6" outlineLevel="1">
      <c r="F2168"/>
    </row>
    <row r="2169" spans="6:6" outlineLevel="1">
      <c r="F2169"/>
    </row>
    <row r="2170" spans="6:6" outlineLevel="1">
      <c r="F2170"/>
    </row>
    <row r="2171" spans="6:6" outlineLevel="1">
      <c r="F2171"/>
    </row>
    <row r="2172" spans="6:6" outlineLevel="1">
      <c r="F2172"/>
    </row>
    <row r="2173" spans="6:6" outlineLevel="1">
      <c r="F2173"/>
    </row>
    <row r="2174" spans="6:6" outlineLevel="1">
      <c r="F2174"/>
    </row>
    <row r="2175" spans="6:6" outlineLevel="1">
      <c r="F2175"/>
    </row>
    <row r="2176" spans="6:6" outlineLevel="1">
      <c r="F2176"/>
    </row>
    <row r="2177" spans="6:6" outlineLevel="1">
      <c r="F2177"/>
    </row>
    <row r="2178" spans="6:6" outlineLevel="1">
      <c r="F2178"/>
    </row>
    <row r="2179" spans="6:6" outlineLevel="1">
      <c r="F2179"/>
    </row>
    <row r="2180" spans="6:6" outlineLevel="1">
      <c r="F2180"/>
    </row>
    <row r="2181" spans="6:6" outlineLevel="1">
      <c r="F2181"/>
    </row>
    <row r="2182" spans="6:6" outlineLevel="1">
      <c r="F2182"/>
    </row>
    <row r="2183" spans="6:6" outlineLevel="1">
      <c r="F2183"/>
    </row>
    <row r="2184" spans="6:6" outlineLevel="1">
      <c r="F2184"/>
    </row>
    <row r="2185" spans="6:6" outlineLevel="1">
      <c r="F2185"/>
    </row>
    <row r="2186" spans="6:6" outlineLevel="1">
      <c r="F2186"/>
    </row>
    <row r="2187" spans="6:6" outlineLevel="1">
      <c r="F2187"/>
    </row>
    <row r="2188" spans="6:6" outlineLevel="1">
      <c r="F2188"/>
    </row>
    <row r="2189" spans="6:6" outlineLevel="1">
      <c r="F2189"/>
    </row>
    <row r="2190" spans="6:6" outlineLevel="1">
      <c r="F2190"/>
    </row>
    <row r="2191" spans="6:6" outlineLevel="1">
      <c r="F2191"/>
    </row>
    <row r="2192" spans="6:6" outlineLevel="1">
      <c r="F2192"/>
    </row>
    <row r="2193" spans="6:6" outlineLevel="1">
      <c r="F2193"/>
    </row>
    <row r="2194" spans="6:6" outlineLevel="1">
      <c r="F2194"/>
    </row>
    <row r="2195" spans="6:6" outlineLevel="1">
      <c r="F2195"/>
    </row>
    <row r="2196" spans="6:6" outlineLevel="1">
      <c r="F2196"/>
    </row>
    <row r="2197" spans="6:6" outlineLevel="1">
      <c r="F2197"/>
    </row>
    <row r="2198" spans="6:6" outlineLevel="1">
      <c r="F2198"/>
    </row>
    <row r="2199" spans="6:6" outlineLevel="1">
      <c r="F2199"/>
    </row>
    <row r="2200" spans="6:6" outlineLevel="1">
      <c r="F2200"/>
    </row>
    <row r="2201" spans="6:6" outlineLevel="1">
      <c r="F2201"/>
    </row>
    <row r="2202" spans="6:6" outlineLevel="1">
      <c r="F2202"/>
    </row>
    <row r="2203" spans="6:6" outlineLevel="1">
      <c r="F2203"/>
    </row>
    <row r="2204" spans="6:6" outlineLevel="1">
      <c r="F2204"/>
    </row>
    <row r="2205" spans="6:6" outlineLevel="1">
      <c r="F2205"/>
    </row>
    <row r="2206" spans="6:6" outlineLevel="1">
      <c r="F2206"/>
    </row>
    <row r="2207" spans="6:6" outlineLevel="1">
      <c r="F2207"/>
    </row>
    <row r="2208" spans="6:6" outlineLevel="1">
      <c r="F2208"/>
    </row>
    <row r="2209" spans="6:6" outlineLevel="1">
      <c r="F2209"/>
    </row>
    <row r="2210" spans="6:6" outlineLevel="1">
      <c r="F2210"/>
    </row>
    <row r="2211" spans="6:6" outlineLevel="1">
      <c r="F2211"/>
    </row>
    <row r="2212" spans="6:6" outlineLevel="1">
      <c r="F2212"/>
    </row>
    <row r="2213" spans="6:6" outlineLevel="1">
      <c r="F2213"/>
    </row>
    <row r="2214" spans="6:6" outlineLevel="1">
      <c r="F2214"/>
    </row>
    <row r="2215" spans="6:6" outlineLevel="1">
      <c r="F2215"/>
    </row>
    <row r="2216" spans="6:6" outlineLevel="1">
      <c r="F2216"/>
    </row>
    <row r="2217" spans="6:6" outlineLevel="1">
      <c r="F2217"/>
    </row>
    <row r="2218" spans="6:6" outlineLevel="1">
      <c r="F2218"/>
    </row>
    <row r="2219" spans="6:6" outlineLevel="1">
      <c r="F2219"/>
    </row>
    <row r="2220" spans="6:6" outlineLevel="1">
      <c r="F2220"/>
    </row>
    <row r="2221" spans="6:6" outlineLevel="1">
      <c r="F2221"/>
    </row>
    <row r="2222" spans="6:6" outlineLevel="1">
      <c r="F2222"/>
    </row>
    <row r="2223" spans="6:6" outlineLevel="1">
      <c r="F2223"/>
    </row>
    <row r="2224" spans="6:6" outlineLevel="1">
      <c r="F2224"/>
    </row>
    <row r="2225" spans="6:6" outlineLevel="1">
      <c r="F2225"/>
    </row>
    <row r="2226" spans="6:6" outlineLevel="1">
      <c r="F2226"/>
    </row>
    <row r="2227" spans="6:6" outlineLevel="1">
      <c r="F2227"/>
    </row>
    <row r="2228" spans="6:6" outlineLevel="1">
      <c r="F2228"/>
    </row>
    <row r="2229" spans="6:6" outlineLevel="1">
      <c r="F2229"/>
    </row>
    <row r="2230" spans="6:6" outlineLevel="1">
      <c r="F2230"/>
    </row>
    <row r="2231" spans="6:6" outlineLevel="1">
      <c r="F2231"/>
    </row>
    <row r="2232" spans="6:6" outlineLevel="1">
      <c r="F2232"/>
    </row>
    <row r="2233" spans="6:6" outlineLevel="1">
      <c r="F2233"/>
    </row>
    <row r="2234" spans="6:6" outlineLevel="1">
      <c r="F2234"/>
    </row>
    <row r="2235" spans="6:6" outlineLevel="1">
      <c r="F2235"/>
    </row>
    <row r="2236" spans="6:6" outlineLevel="1">
      <c r="F2236"/>
    </row>
    <row r="2237" spans="6:6" outlineLevel="1">
      <c r="F2237"/>
    </row>
    <row r="2238" spans="6:6" outlineLevel="1">
      <c r="F2238"/>
    </row>
    <row r="2239" spans="6:6" outlineLevel="1">
      <c r="F2239"/>
    </row>
    <row r="2240" spans="6:6" outlineLevel="1">
      <c r="F2240"/>
    </row>
    <row r="2241" spans="6:6" outlineLevel="1">
      <c r="F2241"/>
    </row>
    <row r="2242" spans="6:6" outlineLevel="1">
      <c r="F2242"/>
    </row>
    <row r="2243" spans="6:6" outlineLevel="1">
      <c r="F2243"/>
    </row>
    <row r="2244" spans="6:6" outlineLevel="1">
      <c r="F2244"/>
    </row>
    <row r="2245" spans="6:6" outlineLevel="1">
      <c r="F2245"/>
    </row>
    <row r="2246" spans="6:6" outlineLevel="1">
      <c r="F2246"/>
    </row>
    <row r="2247" spans="6:6" outlineLevel="1">
      <c r="F2247"/>
    </row>
    <row r="2248" spans="6:6" outlineLevel="1">
      <c r="F2248"/>
    </row>
    <row r="2249" spans="6:6" outlineLevel="1">
      <c r="F2249"/>
    </row>
    <row r="2250" spans="6:6" outlineLevel="1">
      <c r="F2250"/>
    </row>
    <row r="2251" spans="6:6" outlineLevel="1">
      <c r="F2251"/>
    </row>
    <row r="2252" spans="6:6" outlineLevel="1">
      <c r="F2252"/>
    </row>
    <row r="2253" spans="6:6" outlineLevel="1">
      <c r="F2253"/>
    </row>
    <row r="2254" spans="6:6" outlineLevel="1">
      <c r="F2254"/>
    </row>
    <row r="2255" spans="6:6" outlineLevel="1">
      <c r="F2255"/>
    </row>
    <row r="2256" spans="6:6" outlineLevel="1">
      <c r="F2256"/>
    </row>
    <row r="2257" spans="6:6" outlineLevel="1">
      <c r="F2257"/>
    </row>
    <row r="2258" spans="6:6" outlineLevel="1">
      <c r="F2258"/>
    </row>
    <row r="2259" spans="6:6" outlineLevel="1">
      <c r="F2259"/>
    </row>
    <row r="2260" spans="6:6" outlineLevel="1">
      <c r="F2260"/>
    </row>
    <row r="2261" spans="6:6" outlineLevel="1">
      <c r="F2261"/>
    </row>
    <row r="2262" spans="6:6" outlineLevel="1">
      <c r="F2262"/>
    </row>
    <row r="2263" spans="6:6" outlineLevel="1">
      <c r="F2263"/>
    </row>
    <row r="2264" spans="6:6" outlineLevel="1">
      <c r="F2264"/>
    </row>
    <row r="2265" spans="6:6" outlineLevel="1">
      <c r="F2265"/>
    </row>
    <row r="2266" spans="6:6" outlineLevel="1">
      <c r="F2266"/>
    </row>
    <row r="2267" spans="6:6" outlineLevel="1">
      <c r="F2267"/>
    </row>
    <row r="2268" spans="6:6" outlineLevel="1">
      <c r="F2268"/>
    </row>
    <row r="2269" spans="6:6" outlineLevel="1">
      <c r="F2269"/>
    </row>
    <row r="2270" spans="6:6" outlineLevel="1">
      <c r="F2270"/>
    </row>
    <row r="2271" spans="6:6" outlineLevel="1">
      <c r="F2271"/>
    </row>
    <row r="2272" spans="6:6" outlineLevel="1">
      <c r="F2272"/>
    </row>
    <row r="2273" spans="6:6" outlineLevel="1">
      <c r="F2273"/>
    </row>
    <row r="2274" spans="6:6" outlineLevel="1">
      <c r="F2274"/>
    </row>
    <row r="2275" spans="6:6" outlineLevel="1">
      <c r="F2275"/>
    </row>
    <row r="2276" spans="6:6" outlineLevel="1">
      <c r="F2276"/>
    </row>
    <row r="2277" spans="6:6" outlineLevel="1">
      <c r="F2277"/>
    </row>
    <row r="2278" spans="6:6" outlineLevel="1">
      <c r="F2278"/>
    </row>
    <row r="2279" spans="6:6" outlineLevel="1">
      <c r="F2279"/>
    </row>
    <row r="2280" spans="6:6" outlineLevel="1">
      <c r="F2280"/>
    </row>
    <row r="2281" spans="6:6" outlineLevel="1">
      <c r="F2281"/>
    </row>
    <row r="2282" spans="6:6" outlineLevel="1">
      <c r="F2282"/>
    </row>
    <row r="2283" spans="6:6" outlineLevel="1">
      <c r="F2283"/>
    </row>
    <row r="2284" spans="6:6" outlineLevel="1">
      <c r="F2284"/>
    </row>
    <row r="2285" spans="6:6" outlineLevel="1">
      <c r="F2285"/>
    </row>
    <row r="2286" spans="6:6" outlineLevel="1">
      <c r="F2286"/>
    </row>
    <row r="2287" spans="6:6" outlineLevel="1">
      <c r="F2287"/>
    </row>
    <row r="2288" spans="6:6" outlineLevel="1">
      <c r="F2288"/>
    </row>
    <row r="2289" spans="6:6" outlineLevel="1">
      <c r="F2289"/>
    </row>
    <row r="2290" spans="6:6" outlineLevel="1">
      <c r="F2290"/>
    </row>
    <row r="2291" spans="6:6" outlineLevel="1">
      <c r="F2291"/>
    </row>
    <row r="2292" spans="6:6" outlineLevel="1">
      <c r="F2292"/>
    </row>
    <row r="2293" spans="6:6" outlineLevel="1">
      <c r="F2293"/>
    </row>
    <row r="2294" spans="6:6" outlineLevel="1">
      <c r="F2294"/>
    </row>
    <row r="2295" spans="6:6" outlineLevel="1">
      <c r="F2295"/>
    </row>
    <row r="2296" spans="6:6" outlineLevel="1">
      <c r="F2296"/>
    </row>
    <row r="2297" spans="6:6" outlineLevel="1">
      <c r="F2297"/>
    </row>
    <row r="2298" spans="6:6" outlineLevel="1">
      <c r="F2298"/>
    </row>
    <row r="2299" spans="6:6" outlineLevel="1">
      <c r="F2299"/>
    </row>
    <row r="2300" spans="6:6" outlineLevel="1">
      <c r="F2300"/>
    </row>
    <row r="2301" spans="6:6" outlineLevel="1">
      <c r="F2301"/>
    </row>
    <row r="2302" spans="6:6" outlineLevel="1">
      <c r="F2302"/>
    </row>
    <row r="2303" spans="6:6" outlineLevel="1">
      <c r="F2303"/>
    </row>
    <row r="2304" spans="6:6" outlineLevel="1">
      <c r="F2304"/>
    </row>
    <row r="2305" spans="6:6" outlineLevel="1">
      <c r="F2305"/>
    </row>
    <row r="2306" spans="6:6" outlineLevel="1">
      <c r="F2306"/>
    </row>
    <row r="2307" spans="6:6" outlineLevel="1">
      <c r="F2307"/>
    </row>
    <row r="2308" spans="6:6" outlineLevel="1">
      <c r="F2308"/>
    </row>
    <row r="2309" spans="6:6" outlineLevel="1">
      <c r="F2309"/>
    </row>
    <row r="2310" spans="6:6" outlineLevel="1">
      <c r="F2310"/>
    </row>
    <row r="2311" spans="6:6" outlineLevel="1">
      <c r="F2311"/>
    </row>
    <row r="2312" spans="6:6" outlineLevel="1">
      <c r="F2312"/>
    </row>
    <row r="2313" spans="6:6" outlineLevel="1">
      <c r="F2313"/>
    </row>
    <row r="2314" spans="6:6" outlineLevel="1">
      <c r="F2314"/>
    </row>
    <row r="2315" spans="6:6" outlineLevel="1">
      <c r="F2315"/>
    </row>
    <row r="2316" spans="6:6" outlineLevel="1">
      <c r="F2316"/>
    </row>
    <row r="2317" spans="6:6" outlineLevel="1">
      <c r="F2317"/>
    </row>
    <row r="2318" spans="6:6" outlineLevel="1">
      <c r="F2318"/>
    </row>
    <row r="2319" spans="6:6" outlineLevel="1">
      <c r="F2319"/>
    </row>
    <row r="2320" spans="6:6" outlineLevel="1">
      <c r="F2320"/>
    </row>
    <row r="2321" spans="6:6" outlineLevel="1">
      <c r="F2321"/>
    </row>
    <row r="2322" spans="6:6" outlineLevel="1">
      <c r="F2322"/>
    </row>
    <row r="2323" spans="6:6" outlineLevel="1">
      <c r="F2323"/>
    </row>
    <row r="2324" spans="6:6" outlineLevel="1">
      <c r="F2324"/>
    </row>
    <row r="2325" spans="6:6" outlineLevel="1">
      <c r="F2325"/>
    </row>
    <row r="2326" spans="6:6" outlineLevel="1">
      <c r="F2326"/>
    </row>
    <row r="2327" spans="6:6" outlineLevel="1">
      <c r="F2327"/>
    </row>
    <row r="2328" spans="6:6" outlineLevel="1">
      <c r="F2328"/>
    </row>
    <row r="2329" spans="6:6" outlineLevel="1">
      <c r="F2329"/>
    </row>
    <row r="2330" spans="6:6" outlineLevel="1">
      <c r="F2330"/>
    </row>
    <row r="2331" spans="6:6" outlineLevel="1">
      <c r="F2331"/>
    </row>
    <row r="2332" spans="6:6" outlineLevel="1">
      <c r="F2332"/>
    </row>
    <row r="2333" spans="6:6" outlineLevel="1">
      <c r="F2333"/>
    </row>
    <row r="2334" spans="6:6" outlineLevel="1">
      <c r="F2334"/>
    </row>
    <row r="2335" spans="6:6" outlineLevel="1">
      <c r="F2335"/>
    </row>
    <row r="2336" spans="6:6" outlineLevel="1">
      <c r="F2336"/>
    </row>
    <row r="2337" spans="6:6" outlineLevel="1">
      <c r="F2337"/>
    </row>
    <row r="2338" spans="6:6" outlineLevel="1">
      <c r="F2338"/>
    </row>
    <row r="2339" spans="6:6" outlineLevel="1">
      <c r="F2339"/>
    </row>
    <row r="2340" spans="6:6" outlineLevel="1">
      <c r="F2340"/>
    </row>
    <row r="2341" spans="6:6" outlineLevel="1">
      <c r="F2341"/>
    </row>
    <row r="2342" spans="6:6" outlineLevel="1">
      <c r="F2342"/>
    </row>
    <row r="2343" spans="6:6" outlineLevel="1">
      <c r="F2343"/>
    </row>
    <row r="2344" spans="6:6" outlineLevel="1">
      <c r="F2344"/>
    </row>
    <row r="2345" spans="6:6" outlineLevel="1">
      <c r="F2345"/>
    </row>
    <row r="2346" spans="6:6" outlineLevel="1">
      <c r="F2346"/>
    </row>
    <row r="2347" spans="6:6" outlineLevel="1">
      <c r="F2347"/>
    </row>
    <row r="2348" spans="6:6" outlineLevel="1">
      <c r="F2348"/>
    </row>
    <row r="2349" spans="6:6" outlineLevel="1">
      <c r="F2349"/>
    </row>
    <row r="2350" spans="6:6" outlineLevel="1">
      <c r="F2350"/>
    </row>
    <row r="2351" spans="6:6" outlineLevel="1">
      <c r="F2351"/>
    </row>
    <row r="2352" spans="6:6" outlineLevel="1">
      <c r="F2352"/>
    </row>
    <row r="2353" spans="6:6" outlineLevel="1">
      <c r="F2353"/>
    </row>
    <row r="2354" spans="6:6" outlineLevel="1">
      <c r="F2354"/>
    </row>
    <row r="2355" spans="6:6" outlineLevel="1">
      <c r="F2355"/>
    </row>
    <row r="2356" spans="6:6" outlineLevel="1">
      <c r="F2356"/>
    </row>
    <row r="2357" spans="6:6" outlineLevel="1">
      <c r="F2357"/>
    </row>
    <row r="2358" spans="6:6" outlineLevel="1">
      <c r="F2358"/>
    </row>
    <row r="2359" spans="6:6" outlineLevel="1">
      <c r="F2359"/>
    </row>
    <row r="2360" spans="6:6" outlineLevel="1">
      <c r="F2360"/>
    </row>
    <row r="2361" spans="6:6" outlineLevel="1">
      <c r="F2361"/>
    </row>
    <row r="2362" spans="6:6" outlineLevel="1">
      <c r="F2362"/>
    </row>
    <row r="2363" spans="6:6" outlineLevel="1">
      <c r="F2363"/>
    </row>
    <row r="2364" spans="6:6" outlineLevel="1">
      <c r="F2364"/>
    </row>
    <row r="2365" spans="6:6" outlineLevel="1">
      <c r="F2365"/>
    </row>
    <row r="2366" spans="6:6" outlineLevel="1">
      <c r="F2366"/>
    </row>
    <row r="2367" spans="6:6" outlineLevel="1">
      <c r="F2367"/>
    </row>
    <row r="2368" spans="6:6" outlineLevel="1">
      <c r="F2368"/>
    </row>
    <row r="2369" spans="6:6" outlineLevel="1">
      <c r="F2369"/>
    </row>
    <row r="2370" spans="6:6" outlineLevel="1">
      <c r="F2370"/>
    </row>
    <row r="2371" spans="6:6" outlineLevel="1">
      <c r="F2371"/>
    </row>
    <row r="2372" spans="6:6" outlineLevel="1">
      <c r="F2372"/>
    </row>
    <row r="2373" spans="6:6" outlineLevel="1">
      <c r="F2373"/>
    </row>
    <row r="2374" spans="6:6" outlineLevel="1">
      <c r="F2374"/>
    </row>
    <row r="2375" spans="6:6" outlineLevel="1">
      <c r="F2375"/>
    </row>
    <row r="2376" spans="6:6" outlineLevel="1">
      <c r="F2376"/>
    </row>
    <row r="2377" spans="6:6" outlineLevel="1">
      <c r="F2377"/>
    </row>
    <row r="2378" spans="6:6" outlineLevel="1">
      <c r="F2378"/>
    </row>
    <row r="2379" spans="6:6" outlineLevel="1">
      <c r="F2379"/>
    </row>
    <row r="2380" spans="6:6" outlineLevel="1">
      <c r="F2380"/>
    </row>
    <row r="2381" spans="6:6" outlineLevel="1">
      <c r="F2381"/>
    </row>
    <row r="2382" spans="6:6" outlineLevel="1">
      <c r="F2382"/>
    </row>
    <row r="2383" spans="6:6" outlineLevel="1">
      <c r="F2383"/>
    </row>
    <row r="2384" spans="6:6" outlineLevel="1">
      <c r="F2384"/>
    </row>
    <row r="2385" spans="6:6" outlineLevel="1">
      <c r="F2385"/>
    </row>
    <row r="2386" spans="6:6" outlineLevel="1">
      <c r="F2386"/>
    </row>
    <row r="2387" spans="6:6" outlineLevel="1">
      <c r="F2387"/>
    </row>
    <row r="2388" spans="6:6" outlineLevel="1">
      <c r="F2388"/>
    </row>
    <row r="2389" spans="6:6" outlineLevel="1">
      <c r="F2389"/>
    </row>
    <row r="2390" spans="6:6" outlineLevel="1">
      <c r="F2390"/>
    </row>
    <row r="2391" spans="6:6" outlineLevel="1">
      <c r="F2391"/>
    </row>
    <row r="2392" spans="6:6" outlineLevel="1">
      <c r="F2392"/>
    </row>
    <row r="2393" spans="6:6" outlineLevel="1">
      <c r="F2393"/>
    </row>
    <row r="2394" spans="6:6" outlineLevel="1">
      <c r="F2394"/>
    </row>
    <row r="2395" spans="6:6" outlineLevel="1">
      <c r="F2395"/>
    </row>
    <row r="2396" spans="6:6" outlineLevel="1">
      <c r="F2396"/>
    </row>
    <row r="2397" spans="6:6" outlineLevel="1">
      <c r="F2397"/>
    </row>
    <row r="2398" spans="6:6" outlineLevel="1">
      <c r="F2398"/>
    </row>
    <row r="2399" spans="6:6" outlineLevel="1">
      <c r="F2399"/>
    </row>
    <row r="2400" spans="6:6" outlineLevel="1">
      <c r="F2400"/>
    </row>
    <row r="2401" spans="6:6" outlineLevel="1">
      <c r="F2401"/>
    </row>
    <row r="2402" spans="6:6" outlineLevel="1">
      <c r="F2402"/>
    </row>
    <row r="2403" spans="6:6" outlineLevel="1">
      <c r="F2403"/>
    </row>
    <row r="2404" spans="6:6" outlineLevel="1">
      <c r="F2404"/>
    </row>
    <row r="2405" spans="6:6" outlineLevel="1">
      <c r="F2405"/>
    </row>
    <row r="2406" spans="6:6" outlineLevel="1">
      <c r="F2406"/>
    </row>
    <row r="2407" spans="6:6" outlineLevel="1">
      <c r="F2407"/>
    </row>
    <row r="2408" spans="6:6" outlineLevel="1">
      <c r="F2408"/>
    </row>
    <row r="2409" spans="6:6" outlineLevel="1">
      <c r="F2409"/>
    </row>
    <row r="2410" spans="6:6" outlineLevel="1">
      <c r="F2410"/>
    </row>
    <row r="2411" spans="6:6" outlineLevel="1">
      <c r="F2411"/>
    </row>
    <row r="2412" spans="6:6" outlineLevel="1">
      <c r="F2412"/>
    </row>
    <row r="2413" spans="6:6" outlineLevel="1">
      <c r="F2413"/>
    </row>
    <row r="2414" spans="6:6" outlineLevel="1">
      <c r="F2414"/>
    </row>
    <row r="2415" spans="6:6" outlineLevel="1">
      <c r="F2415"/>
    </row>
    <row r="2416" spans="6:6" outlineLevel="1">
      <c r="F2416"/>
    </row>
    <row r="2417" spans="6:6" outlineLevel="1">
      <c r="F2417"/>
    </row>
    <row r="2418" spans="6:6" outlineLevel="1">
      <c r="F2418"/>
    </row>
    <row r="2419" spans="6:6" outlineLevel="1">
      <c r="F2419"/>
    </row>
    <row r="2420" spans="6:6" outlineLevel="1">
      <c r="F2420"/>
    </row>
    <row r="2421" spans="6:6" outlineLevel="1">
      <c r="F2421"/>
    </row>
    <row r="2422" spans="6:6" outlineLevel="1">
      <c r="F2422"/>
    </row>
    <row r="2423" spans="6:6" outlineLevel="1">
      <c r="F2423"/>
    </row>
    <row r="2424" spans="6:6" outlineLevel="1">
      <c r="F2424"/>
    </row>
    <row r="2425" spans="6:6" outlineLevel="1">
      <c r="F2425"/>
    </row>
    <row r="2426" spans="6:6" outlineLevel="1">
      <c r="F2426"/>
    </row>
    <row r="2427" spans="6:6" outlineLevel="1">
      <c r="F2427"/>
    </row>
    <row r="2428" spans="6:6" outlineLevel="1">
      <c r="F2428"/>
    </row>
    <row r="2429" spans="6:6" outlineLevel="1">
      <c r="F2429"/>
    </row>
    <row r="2430" spans="6:6" outlineLevel="1">
      <c r="F2430"/>
    </row>
    <row r="2431" spans="6:6" outlineLevel="1">
      <c r="F2431"/>
    </row>
    <row r="2432" spans="6:6" outlineLevel="1">
      <c r="F2432"/>
    </row>
    <row r="2433" spans="6:6" outlineLevel="1">
      <c r="F2433"/>
    </row>
    <row r="2434" spans="6:6" outlineLevel="1">
      <c r="F2434"/>
    </row>
    <row r="2435" spans="6:6" outlineLevel="1">
      <c r="F2435"/>
    </row>
    <row r="2436" spans="6:6" outlineLevel="1">
      <c r="F2436"/>
    </row>
    <row r="2437" spans="6:6" outlineLevel="1">
      <c r="F2437"/>
    </row>
    <row r="2438" spans="6:6" outlineLevel="1">
      <c r="F2438"/>
    </row>
    <row r="2439" spans="6:6" outlineLevel="1">
      <c r="F2439"/>
    </row>
    <row r="2440" spans="6:6" outlineLevel="1">
      <c r="F2440"/>
    </row>
    <row r="2441" spans="6:6" outlineLevel="1">
      <c r="F2441"/>
    </row>
    <row r="2442" spans="6:6" outlineLevel="1">
      <c r="F2442"/>
    </row>
    <row r="2443" spans="6:6" outlineLevel="1">
      <c r="F2443"/>
    </row>
    <row r="2444" spans="6:6" outlineLevel="1">
      <c r="F2444"/>
    </row>
    <row r="2445" spans="6:6" outlineLevel="1">
      <c r="F2445"/>
    </row>
    <row r="2446" spans="6:6" outlineLevel="1">
      <c r="F2446"/>
    </row>
    <row r="2447" spans="6:6" outlineLevel="1">
      <c r="F2447"/>
    </row>
    <row r="2448" spans="6:6" outlineLevel="1">
      <c r="F2448"/>
    </row>
    <row r="2449" spans="6:6" outlineLevel="1">
      <c r="F2449"/>
    </row>
    <row r="2450" spans="6:6" outlineLevel="1">
      <c r="F2450"/>
    </row>
    <row r="2451" spans="6:6" outlineLevel="1">
      <c r="F2451"/>
    </row>
    <row r="2452" spans="6:6" outlineLevel="1">
      <c r="F2452"/>
    </row>
    <row r="2453" spans="6:6" outlineLevel="1">
      <c r="F2453"/>
    </row>
    <row r="2454" spans="6:6" outlineLevel="1">
      <c r="F2454"/>
    </row>
    <row r="2455" spans="6:6" outlineLevel="1">
      <c r="F2455"/>
    </row>
    <row r="2456" spans="6:6" outlineLevel="1">
      <c r="F2456"/>
    </row>
    <row r="2457" spans="6:6" outlineLevel="1">
      <c r="F2457"/>
    </row>
    <row r="2458" spans="6:6" outlineLevel="1">
      <c r="F2458"/>
    </row>
    <row r="2459" spans="6:6" outlineLevel="1">
      <c r="F2459"/>
    </row>
    <row r="2460" spans="6:6" outlineLevel="1">
      <c r="F2460"/>
    </row>
    <row r="2461" spans="6:6" outlineLevel="1">
      <c r="F2461"/>
    </row>
    <row r="2462" spans="6:6" outlineLevel="1">
      <c r="F2462"/>
    </row>
    <row r="2463" spans="6:6" outlineLevel="1">
      <c r="F2463"/>
    </row>
    <row r="2464" spans="6:6" outlineLevel="1">
      <c r="F2464"/>
    </row>
    <row r="2465" spans="6:6" outlineLevel="1">
      <c r="F2465"/>
    </row>
    <row r="2466" spans="6:6" outlineLevel="1">
      <c r="F2466"/>
    </row>
    <row r="2467" spans="6:6" outlineLevel="1">
      <c r="F2467"/>
    </row>
    <row r="2468" spans="6:6" outlineLevel="1">
      <c r="F2468"/>
    </row>
    <row r="2469" spans="6:6" outlineLevel="1">
      <c r="F2469"/>
    </row>
    <row r="2470" spans="6:6" outlineLevel="1">
      <c r="F2470"/>
    </row>
    <row r="2471" spans="6:6" outlineLevel="1">
      <c r="F2471"/>
    </row>
    <row r="2472" spans="6:6" outlineLevel="1">
      <c r="F2472"/>
    </row>
    <row r="2473" spans="6:6" outlineLevel="1">
      <c r="F2473"/>
    </row>
    <row r="2474" spans="6:6" outlineLevel="1">
      <c r="F2474"/>
    </row>
    <row r="2475" spans="6:6" outlineLevel="1">
      <c r="F2475"/>
    </row>
    <row r="2476" spans="6:6" outlineLevel="1">
      <c r="F2476"/>
    </row>
    <row r="2477" spans="6:6" outlineLevel="1">
      <c r="F2477"/>
    </row>
    <row r="2478" spans="6:6" outlineLevel="1">
      <c r="F2478"/>
    </row>
    <row r="2479" spans="6:6" outlineLevel="1">
      <c r="F2479"/>
    </row>
    <row r="2480" spans="6:6" outlineLevel="1">
      <c r="F2480"/>
    </row>
    <row r="2481" spans="6:6" outlineLevel="1">
      <c r="F2481"/>
    </row>
    <row r="2482" spans="6:6" outlineLevel="1">
      <c r="F2482"/>
    </row>
    <row r="2483" spans="6:6" outlineLevel="1">
      <c r="F2483"/>
    </row>
    <row r="2484" spans="6:6" outlineLevel="1">
      <c r="F2484"/>
    </row>
    <row r="2485" spans="6:6" outlineLevel="1">
      <c r="F2485"/>
    </row>
    <row r="2486" spans="6:6" outlineLevel="1">
      <c r="F2486"/>
    </row>
    <row r="2487" spans="6:6" outlineLevel="1">
      <c r="F2487"/>
    </row>
    <row r="2488" spans="6:6" outlineLevel="1">
      <c r="F2488"/>
    </row>
    <row r="2489" spans="6:6" outlineLevel="1">
      <c r="F2489"/>
    </row>
    <row r="2490" spans="6:6" outlineLevel="1">
      <c r="F2490"/>
    </row>
    <row r="2491" spans="6:6" outlineLevel="1">
      <c r="F2491"/>
    </row>
    <row r="2492" spans="6:6" outlineLevel="1">
      <c r="F2492"/>
    </row>
    <row r="2493" spans="6:6" outlineLevel="1">
      <c r="F2493"/>
    </row>
    <row r="2494" spans="6:6" outlineLevel="1">
      <c r="F2494"/>
    </row>
    <row r="2495" spans="6:6" outlineLevel="1">
      <c r="F2495"/>
    </row>
    <row r="2496" spans="6:6" outlineLevel="1">
      <c r="F2496"/>
    </row>
    <row r="2497" spans="6:6" outlineLevel="1">
      <c r="F2497"/>
    </row>
    <row r="2498" spans="6:6" outlineLevel="1">
      <c r="F2498"/>
    </row>
    <row r="2499" spans="6:6" outlineLevel="1">
      <c r="F2499"/>
    </row>
    <row r="2500" spans="6:6" outlineLevel="1">
      <c r="F2500"/>
    </row>
    <row r="2501" spans="6:6" outlineLevel="1">
      <c r="F2501"/>
    </row>
    <row r="2502" spans="6:6" outlineLevel="1">
      <c r="F2502"/>
    </row>
    <row r="2503" spans="6:6" outlineLevel="1">
      <c r="F2503"/>
    </row>
    <row r="2504" spans="6:6" outlineLevel="1">
      <c r="F2504"/>
    </row>
    <row r="2505" spans="6:6" outlineLevel="1">
      <c r="F2505"/>
    </row>
    <row r="2506" spans="6:6" outlineLevel="1">
      <c r="F2506"/>
    </row>
    <row r="2507" spans="6:6" outlineLevel="1">
      <c r="F2507"/>
    </row>
    <row r="2508" spans="6:6" outlineLevel="1">
      <c r="F2508"/>
    </row>
    <row r="2509" spans="6:6" outlineLevel="1">
      <c r="F2509"/>
    </row>
    <row r="2510" spans="6:6" outlineLevel="1">
      <c r="F2510"/>
    </row>
    <row r="2511" spans="6:6" outlineLevel="1">
      <c r="F2511"/>
    </row>
    <row r="2512" spans="6:6" outlineLevel="1">
      <c r="F2512"/>
    </row>
    <row r="2513" spans="6:6" outlineLevel="1">
      <c r="F2513"/>
    </row>
    <row r="2514" spans="6:6" outlineLevel="1">
      <c r="F2514"/>
    </row>
    <row r="2515" spans="6:6" outlineLevel="1">
      <c r="F2515"/>
    </row>
    <row r="2516" spans="6:6" outlineLevel="1">
      <c r="F2516"/>
    </row>
    <row r="2517" spans="6:6" outlineLevel="1">
      <c r="F2517"/>
    </row>
    <row r="2518" spans="6:6" outlineLevel="1">
      <c r="F2518"/>
    </row>
    <row r="2519" spans="6:6" outlineLevel="1">
      <c r="F2519"/>
    </row>
    <row r="2520" spans="6:6" outlineLevel="1">
      <c r="F2520"/>
    </row>
    <row r="2521" spans="6:6" outlineLevel="1">
      <c r="F2521"/>
    </row>
    <row r="2522" spans="6:6" outlineLevel="1">
      <c r="F2522"/>
    </row>
    <row r="2523" spans="6:6" outlineLevel="1">
      <c r="F2523"/>
    </row>
    <row r="2524" spans="6:6" outlineLevel="1">
      <c r="F2524"/>
    </row>
    <row r="2525" spans="6:6" outlineLevel="1">
      <c r="F2525"/>
    </row>
    <row r="2526" spans="6:6" outlineLevel="1">
      <c r="F2526"/>
    </row>
    <row r="2527" spans="6:6" outlineLevel="1">
      <c r="F2527"/>
    </row>
    <row r="2528" spans="6:6" outlineLevel="1">
      <c r="F2528"/>
    </row>
    <row r="2529" spans="6:6" outlineLevel="1">
      <c r="F2529"/>
    </row>
    <row r="2530" spans="6:6" outlineLevel="1">
      <c r="F2530"/>
    </row>
    <row r="2531" spans="6:6" outlineLevel="1">
      <c r="F2531"/>
    </row>
    <row r="2532" spans="6:6" outlineLevel="1">
      <c r="F2532"/>
    </row>
    <row r="2533" spans="6:6" outlineLevel="1">
      <c r="F2533"/>
    </row>
    <row r="2534" spans="6:6" outlineLevel="1">
      <c r="F2534"/>
    </row>
    <row r="2535" spans="6:6" outlineLevel="1">
      <c r="F2535"/>
    </row>
    <row r="2536" spans="6:6" outlineLevel="1">
      <c r="F2536"/>
    </row>
    <row r="2537" spans="6:6" outlineLevel="1">
      <c r="F2537"/>
    </row>
    <row r="2538" spans="6:6" outlineLevel="1">
      <c r="F2538"/>
    </row>
    <row r="2539" spans="6:6" outlineLevel="1">
      <c r="F2539"/>
    </row>
    <row r="2540" spans="6:6" outlineLevel="1">
      <c r="F2540"/>
    </row>
    <row r="2541" spans="6:6" outlineLevel="1">
      <c r="F2541"/>
    </row>
    <row r="2542" spans="6:6" outlineLevel="1">
      <c r="F2542"/>
    </row>
    <row r="2543" spans="6:6" outlineLevel="1">
      <c r="F2543"/>
    </row>
    <row r="2544" spans="6:6" outlineLevel="1">
      <c r="F2544"/>
    </row>
    <row r="2545" spans="6:6" outlineLevel="1">
      <c r="F2545"/>
    </row>
    <row r="2546" spans="6:6" outlineLevel="1">
      <c r="F2546"/>
    </row>
    <row r="2547" spans="6:6" outlineLevel="1">
      <c r="F2547"/>
    </row>
    <row r="2548" spans="6:6" outlineLevel="1">
      <c r="F2548"/>
    </row>
    <row r="2549" spans="6:6" outlineLevel="1">
      <c r="F2549"/>
    </row>
    <row r="2550" spans="6:6" outlineLevel="1">
      <c r="F2550"/>
    </row>
    <row r="2551" spans="6:6" outlineLevel="1">
      <c r="F2551"/>
    </row>
    <row r="2552" spans="6:6" outlineLevel="1">
      <c r="F2552"/>
    </row>
    <row r="2553" spans="6:6" outlineLevel="1">
      <c r="F2553"/>
    </row>
    <row r="2554" spans="6:6" outlineLevel="1">
      <c r="F2554"/>
    </row>
    <row r="2555" spans="6:6" outlineLevel="1">
      <c r="F2555"/>
    </row>
    <row r="2556" spans="6:6" outlineLevel="1">
      <c r="F2556"/>
    </row>
    <row r="2557" spans="6:6" outlineLevel="1">
      <c r="F2557"/>
    </row>
    <row r="2558" spans="6:6" outlineLevel="1">
      <c r="F2558"/>
    </row>
    <row r="2559" spans="6:6" outlineLevel="1">
      <c r="F2559"/>
    </row>
    <row r="2560" spans="6:6" outlineLevel="1">
      <c r="F2560"/>
    </row>
    <row r="2561" spans="6:6" outlineLevel="1">
      <c r="F2561"/>
    </row>
    <row r="2562" spans="6:6" outlineLevel="1">
      <c r="F2562"/>
    </row>
    <row r="2563" spans="6:6" outlineLevel="1">
      <c r="F2563"/>
    </row>
    <row r="2564" spans="6:6" outlineLevel="1">
      <c r="F2564"/>
    </row>
    <row r="2565" spans="6:6" outlineLevel="1">
      <c r="F2565"/>
    </row>
    <row r="2566" spans="6:6" outlineLevel="1">
      <c r="F2566"/>
    </row>
    <row r="2567" spans="6:6" outlineLevel="1">
      <c r="F2567"/>
    </row>
    <row r="2568" spans="6:6" outlineLevel="1">
      <c r="F2568"/>
    </row>
    <row r="2569" spans="6:6" outlineLevel="1">
      <c r="F2569"/>
    </row>
    <row r="2570" spans="6:6" outlineLevel="1">
      <c r="F2570"/>
    </row>
    <row r="2571" spans="6:6" outlineLevel="1">
      <c r="F2571"/>
    </row>
    <row r="2572" spans="6:6" outlineLevel="1">
      <c r="F2572"/>
    </row>
    <row r="2573" spans="6:6" outlineLevel="1">
      <c r="F2573"/>
    </row>
    <row r="2574" spans="6:6" outlineLevel="1">
      <c r="F2574"/>
    </row>
    <row r="2575" spans="6:6" outlineLevel="1">
      <c r="F2575"/>
    </row>
    <row r="2576" spans="6:6" outlineLevel="1">
      <c r="F2576"/>
    </row>
    <row r="2577" spans="6:6" outlineLevel="1">
      <c r="F2577"/>
    </row>
    <row r="2578" spans="6:6" outlineLevel="1">
      <c r="F2578"/>
    </row>
    <row r="2579" spans="6:6" outlineLevel="1">
      <c r="F2579"/>
    </row>
    <row r="2580" spans="6:6" outlineLevel="1">
      <c r="F2580"/>
    </row>
    <row r="2581" spans="6:6" outlineLevel="1">
      <c r="F2581"/>
    </row>
    <row r="2582" spans="6:6" outlineLevel="1">
      <c r="F2582"/>
    </row>
    <row r="2583" spans="6:6" outlineLevel="1">
      <c r="F2583"/>
    </row>
    <row r="2584" spans="6:6" outlineLevel="1">
      <c r="F2584"/>
    </row>
    <row r="2585" spans="6:6" outlineLevel="1">
      <c r="F2585"/>
    </row>
    <row r="2586" spans="6:6" outlineLevel="1">
      <c r="F2586"/>
    </row>
    <row r="2587" spans="6:6" outlineLevel="1">
      <c r="F2587"/>
    </row>
    <row r="2588" spans="6:6" outlineLevel="1">
      <c r="F2588"/>
    </row>
    <row r="2589" spans="6:6" outlineLevel="1">
      <c r="F2589"/>
    </row>
    <row r="2590" spans="6:6" outlineLevel="1">
      <c r="F2590"/>
    </row>
    <row r="2591" spans="6:6" outlineLevel="1">
      <c r="F2591"/>
    </row>
    <row r="2592" spans="6:6" outlineLevel="1">
      <c r="F2592"/>
    </row>
    <row r="2593" spans="6:6" outlineLevel="1">
      <c r="F2593"/>
    </row>
    <row r="2594" spans="6:6" outlineLevel="1">
      <c r="F2594"/>
    </row>
    <row r="2595" spans="6:6" outlineLevel="1">
      <c r="F2595"/>
    </row>
    <row r="2596" spans="6:6" outlineLevel="1">
      <c r="F2596"/>
    </row>
    <row r="2597" spans="6:6" outlineLevel="1">
      <c r="F2597"/>
    </row>
    <row r="2598" spans="6:6" outlineLevel="1">
      <c r="F2598"/>
    </row>
    <row r="2599" spans="6:6" outlineLevel="1">
      <c r="F2599"/>
    </row>
    <row r="2600" spans="6:6">
      <c r="F2600"/>
    </row>
    <row r="2601" spans="6:6" outlineLevel="1">
      <c r="F2601"/>
    </row>
    <row r="2602" spans="6:6" outlineLevel="1">
      <c r="F2602"/>
    </row>
    <row r="2603" spans="6:6" outlineLevel="1">
      <c r="F2603"/>
    </row>
    <row r="2604" spans="6:6" outlineLevel="1">
      <c r="F2604"/>
    </row>
    <row r="2605" spans="6:6" outlineLevel="1">
      <c r="F2605"/>
    </row>
    <row r="2606" spans="6:6" outlineLevel="1">
      <c r="F2606"/>
    </row>
    <row r="2607" spans="6:6" outlineLevel="1">
      <c r="F2607"/>
    </row>
    <row r="2608" spans="6:6" outlineLevel="1">
      <c r="F2608"/>
    </row>
    <row r="2609" spans="6:6" outlineLevel="1">
      <c r="F2609"/>
    </row>
    <row r="2610" spans="6:6" outlineLevel="1">
      <c r="F2610"/>
    </row>
    <row r="2611" spans="6:6" outlineLevel="1">
      <c r="F2611"/>
    </row>
    <row r="2612" spans="6:6" outlineLevel="1">
      <c r="F2612"/>
    </row>
    <row r="2613" spans="6:6" outlineLevel="1">
      <c r="F2613"/>
    </row>
    <row r="2614" spans="6:6" outlineLevel="1">
      <c r="F2614"/>
    </row>
    <row r="2615" spans="6:6" outlineLevel="1">
      <c r="F2615"/>
    </row>
    <row r="2616" spans="6:6" outlineLevel="1">
      <c r="F2616"/>
    </row>
    <row r="2617" spans="6:6" outlineLevel="1">
      <c r="F2617"/>
    </row>
    <row r="2618" spans="6:6">
      <c r="F2618"/>
    </row>
    <row r="2619" spans="6:6" outlineLevel="1">
      <c r="F2619"/>
    </row>
    <row r="2620" spans="6:6" outlineLevel="1">
      <c r="F2620"/>
    </row>
    <row r="2621" spans="6:6" outlineLevel="1">
      <c r="F2621"/>
    </row>
    <row r="2622" spans="6:6" outlineLevel="1">
      <c r="F2622"/>
    </row>
    <row r="2623" spans="6:6" outlineLevel="1">
      <c r="F2623"/>
    </row>
    <row r="2624" spans="6:6" outlineLevel="1">
      <c r="F2624"/>
    </row>
    <row r="2625" spans="6:6" outlineLevel="1">
      <c r="F2625"/>
    </row>
    <row r="2626" spans="6:6" outlineLevel="1">
      <c r="F2626"/>
    </row>
    <row r="2627" spans="6:6" outlineLevel="1">
      <c r="F2627"/>
    </row>
    <row r="2628" spans="6:6" outlineLevel="1">
      <c r="F2628"/>
    </row>
    <row r="2629" spans="6:6" outlineLevel="1">
      <c r="F2629"/>
    </row>
    <row r="2630" spans="6:6" outlineLevel="1">
      <c r="F2630"/>
    </row>
    <row r="2631" spans="6:6" outlineLevel="1">
      <c r="F2631"/>
    </row>
    <row r="2632" spans="6:6" outlineLevel="1">
      <c r="F2632"/>
    </row>
    <row r="2633" spans="6:6" outlineLevel="1">
      <c r="F2633"/>
    </row>
    <row r="2634" spans="6:6" outlineLevel="1">
      <c r="F2634"/>
    </row>
    <row r="2635" spans="6:6" outlineLevel="1">
      <c r="F2635"/>
    </row>
    <row r="2636" spans="6:6" outlineLevel="1">
      <c r="F2636"/>
    </row>
    <row r="2637" spans="6:6" outlineLevel="1">
      <c r="F2637"/>
    </row>
    <row r="2638" spans="6:6" outlineLevel="1">
      <c r="F2638"/>
    </row>
    <row r="2639" spans="6:6" outlineLevel="1">
      <c r="F2639"/>
    </row>
    <row r="2640" spans="6:6" outlineLevel="1">
      <c r="F2640"/>
    </row>
    <row r="2641" spans="6:6" outlineLevel="1">
      <c r="F2641"/>
    </row>
    <row r="2642" spans="6:6">
      <c r="F2642"/>
    </row>
    <row r="2643" spans="6:6" outlineLevel="1">
      <c r="F2643"/>
    </row>
    <row r="2644" spans="6:6">
      <c r="F2644"/>
    </row>
    <row r="2645" spans="6:6" outlineLevel="1">
      <c r="F2645"/>
    </row>
    <row r="2646" spans="6:6" outlineLevel="1">
      <c r="F2646"/>
    </row>
    <row r="2647" spans="6:6" outlineLevel="1">
      <c r="F2647"/>
    </row>
    <row r="2648" spans="6:6">
      <c r="F2648"/>
    </row>
    <row r="2649" spans="6:6" outlineLevel="1">
      <c r="F2649"/>
    </row>
    <row r="2650" spans="6:6" outlineLevel="1">
      <c r="F2650"/>
    </row>
    <row r="2651" spans="6:6" outlineLevel="1">
      <c r="F2651"/>
    </row>
    <row r="2652" spans="6:6" outlineLevel="1">
      <c r="F2652"/>
    </row>
    <row r="2653" spans="6:6" outlineLevel="1">
      <c r="F2653"/>
    </row>
    <row r="2654" spans="6:6" outlineLevel="1">
      <c r="F2654"/>
    </row>
    <row r="2655" spans="6:6" outlineLevel="1">
      <c r="F2655"/>
    </row>
    <row r="2656" spans="6:6" outlineLevel="1">
      <c r="F2656"/>
    </row>
    <row r="2657" spans="6:6" outlineLevel="1">
      <c r="F2657"/>
    </row>
    <row r="2658" spans="6:6" outlineLevel="1">
      <c r="F2658"/>
    </row>
    <row r="2659" spans="6:6">
      <c r="F2659"/>
    </row>
    <row r="2660" spans="6:6" outlineLevel="1">
      <c r="F2660"/>
    </row>
    <row r="2661" spans="6:6" outlineLevel="1">
      <c r="F2661"/>
    </row>
    <row r="2662" spans="6:6" outlineLevel="1">
      <c r="F2662"/>
    </row>
    <row r="2663" spans="6:6" outlineLevel="1">
      <c r="F2663"/>
    </row>
    <row r="2664" spans="6:6" outlineLevel="1">
      <c r="F2664"/>
    </row>
    <row r="2665" spans="6:6" outlineLevel="1">
      <c r="F2665"/>
    </row>
    <row r="2666" spans="6:6" outlineLevel="1">
      <c r="F2666"/>
    </row>
    <row r="2667" spans="6:6" outlineLevel="1">
      <c r="F2667"/>
    </row>
    <row r="2668" spans="6:6" outlineLevel="1">
      <c r="F2668"/>
    </row>
    <row r="2669" spans="6:6" outlineLevel="1">
      <c r="F2669"/>
    </row>
    <row r="2670" spans="6:6" outlineLevel="1">
      <c r="F2670"/>
    </row>
    <row r="2671" spans="6:6" outlineLevel="1">
      <c r="F2671"/>
    </row>
    <row r="2672" spans="6:6" outlineLevel="1">
      <c r="F2672"/>
    </row>
    <row r="2673" spans="6:6" outlineLevel="1">
      <c r="F2673"/>
    </row>
    <row r="2674" spans="6:6" outlineLevel="1">
      <c r="F2674"/>
    </row>
    <row r="2675" spans="6:6" outlineLevel="1">
      <c r="F2675"/>
    </row>
    <row r="2676" spans="6:6" outlineLevel="1">
      <c r="F2676"/>
    </row>
    <row r="2677" spans="6:6" outlineLevel="1">
      <c r="F2677"/>
    </row>
    <row r="2678" spans="6:6" outlineLevel="1">
      <c r="F2678"/>
    </row>
    <row r="2679" spans="6:6" outlineLevel="1">
      <c r="F2679"/>
    </row>
    <row r="2680" spans="6:6" outlineLevel="1">
      <c r="F2680"/>
    </row>
    <row r="2681" spans="6:6" outlineLevel="1">
      <c r="F2681"/>
    </row>
    <row r="2682" spans="6:6" outlineLevel="1">
      <c r="F2682"/>
    </row>
    <row r="2683" spans="6:6" outlineLevel="1">
      <c r="F2683"/>
    </row>
    <row r="2684" spans="6:6" outlineLevel="1">
      <c r="F2684"/>
    </row>
    <row r="2685" spans="6:6" outlineLevel="1">
      <c r="F2685"/>
    </row>
    <row r="2686" spans="6:6" outlineLevel="1">
      <c r="F2686"/>
    </row>
    <row r="2687" spans="6:6" outlineLevel="1">
      <c r="F2687"/>
    </row>
    <row r="2688" spans="6:6" outlineLevel="1">
      <c r="F2688"/>
    </row>
    <row r="2689" spans="6:6" outlineLevel="1">
      <c r="F2689"/>
    </row>
    <row r="2690" spans="6:6" outlineLevel="1">
      <c r="F2690"/>
    </row>
    <row r="2691" spans="6:6" outlineLevel="1">
      <c r="F2691"/>
    </row>
    <row r="2692" spans="6:6" outlineLevel="1">
      <c r="F2692"/>
    </row>
    <row r="2693" spans="6:6" outlineLevel="1">
      <c r="F2693"/>
    </row>
    <row r="2694" spans="6:6" outlineLevel="1">
      <c r="F2694"/>
    </row>
    <row r="2695" spans="6:6" outlineLevel="1">
      <c r="F2695"/>
    </row>
    <row r="2696" spans="6:6" outlineLevel="1">
      <c r="F2696"/>
    </row>
    <row r="2697" spans="6:6" outlineLevel="1">
      <c r="F2697"/>
    </row>
    <row r="2698" spans="6:6" outlineLevel="1">
      <c r="F2698"/>
    </row>
    <row r="2699" spans="6:6" outlineLevel="1">
      <c r="F2699"/>
    </row>
    <row r="2700" spans="6:6" outlineLevel="1">
      <c r="F2700"/>
    </row>
    <row r="2701" spans="6:6" outlineLevel="1">
      <c r="F2701"/>
    </row>
    <row r="2702" spans="6:6" outlineLevel="1">
      <c r="F2702"/>
    </row>
    <row r="2703" spans="6:6" outlineLevel="1">
      <c r="F2703"/>
    </row>
    <row r="2704" spans="6:6" outlineLevel="1">
      <c r="F2704"/>
    </row>
    <row r="2705" spans="6:6" outlineLevel="1">
      <c r="F2705"/>
    </row>
    <row r="2706" spans="6:6" outlineLevel="1">
      <c r="F2706"/>
    </row>
    <row r="2707" spans="6:6" outlineLevel="1">
      <c r="F2707"/>
    </row>
    <row r="2708" spans="6:6" outlineLevel="1">
      <c r="F2708"/>
    </row>
    <row r="2709" spans="6:6" outlineLevel="1">
      <c r="F2709"/>
    </row>
    <row r="2710" spans="6:6" outlineLevel="1">
      <c r="F2710"/>
    </row>
    <row r="2711" spans="6:6" outlineLevel="1">
      <c r="F2711"/>
    </row>
    <row r="2712" spans="6:6" outlineLevel="1">
      <c r="F2712"/>
    </row>
    <row r="2713" spans="6:6" outlineLevel="1">
      <c r="F2713"/>
    </row>
    <row r="2714" spans="6:6" outlineLevel="1">
      <c r="F2714"/>
    </row>
    <row r="2715" spans="6:6" outlineLevel="1">
      <c r="F2715"/>
    </row>
    <row r="2716" spans="6:6" outlineLevel="1">
      <c r="F2716"/>
    </row>
    <row r="2717" spans="6:6" outlineLevel="1">
      <c r="F2717"/>
    </row>
    <row r="2718" spans="6:6" outlineLevel="1">
      <c r="F2718"/>
    </row>
    <row r="2719" spans="6:6" outlineLevel="1">
      <c r="F2719"/>
    </row>
    <row r="2720" spans="6:6" outlineLevel="1">
      <c r="F2720"/>
    </row>
    <row r="2721" spans="6:6" outlineLevel="1">
      <c r="F2721"/>
    </row>
    <row r="2722" spans="6:6" outlineLevel="1">
      <c r="F2722"/>
    </row>
    <row r="2723" spans="6:6" outlineLevel="1">
      <c r="F2723"/>
    </row>
    <row r="2724" spans="6:6" outlineLevel="1">
      <c r="F2724"/>
    </row>
    <row r="2725" spans="6:6" outlineLevel="1">
      <c r="F2725"/>
    </row>
    <row r="2726" spans="6:6" outlineLevel="1">
      <c r="F2726"/>
    </row>
    <row r="2727" spans="6:6" outlineLevel="1">
      <c r="F2727"/>
    </row>
    <row r="2728" spans="6:6" outlineLevel="1">
      <c r="F2728"/>
    </row>
    <row r="2729" spans="6:6" outlineLevel="1">
      <c r="F2729"/>
    </row>
    <row r="2730" spans="6:6" outlineLevel="1">
      <c r="F2730"/>
    </row>
    <row r="2731" spans="6:6" outlineLevel="1">
      <c r="F2731"/>
    </row>
    <row r="2732" spans="6:6" outlineLevel="1">
      <c r="F2732"/>
    </row>
    <row r="2733" spans="6:6" outlineLevel="1">
      <c r="F2733"/>
    </row>
    <row r="2734" spans="6:6" outlineLevel="1">
      <c r="F2734"/>
    </row>
    <row r="2735" spans="6:6" outlineLevel="1">
      <c r="F2735"/>
    </row>
    <row r="2736" spans="6:6" outlineLevel="1">
      <c r="F2736"/>
    </row>
    <row r="2737" spans="6:6" outlineLevel="1">
      <c r="F2737"/>
    </row>
    <row r="2738" spans="6:6" outlineLevel="1">
      <c r="F2738"/>
    </row>
    <row r="2739" spans="6:6" outlineLevel="1">
      <c r="F2739"/>
    </row>
    <row r="2740" spans="6:6" outlineLevel="1">
      <c r="F2740"/>
    </row>
    <row r="2741" spans="6:6" outlineLevel="1">
      <c r="F2741"/>
    </row>
    <row r="2742" spans="6:6" outlineLevel="1">
      <c r="F2742"/>
    </row>
    <row r="2743" spans="6:6" outlineLevel="1">
      <c r="F2743"/>
    </row>
    <row r="2744" spans="6:6" outlineLevel="1">
      <c r="F2744"/>
    </row>
    <row r="2745" spans="6:6" outlineLevel="1">
      <c r="F2745"/>
    </row>
    <row r="2746" spans="6:6" outlineLevel="1">
      <c r="F2746"/>
    </row>
    <row r="2747" spans="6:6" outlineLevel="1">
      <c r="F2747"/>
    </row>
    <row r="2748" spans="6:6" outlineLevel="1">
      <c r="F2748"/>
    </row>
    <row r="2749" spans="6:6" outlineLevel="1">
      <c r="F2749"/>
    </row>
    <row r="2750" spans="6:6" outlineLevel="1">
      <c r="F2750"/>
    </row>
    <row r="2751" spans="6:6" outlineLevel="1">
      <c r="F2751"/>
    </row>
    <row r="2752" spans="6:6" outlineLevel="1">
      <c r="F2752"/>
    </row>
    <row r="2753" spans="6:6" outlineLevel="1">
      <c r="F2753"/>
    </row>
    <row r="2754" spans="6:6" outlineLevel="1">
      <c r="F2754"/>
    </row>
    <row r="2755" spans="6:6" outlineLevel="1">
      <c r="F2755"/>
    </row>
    <row r="2756" spans="6:6" outlineLevel="1">
      <c r="F2756"/>
    </row>
    <row r="2757" spans="6:6" outlineLevel="1">
      <c r="F2757"/>
    </row>
    <row r="2758" spans="6:6" outlineLevel="1">
      <c r="F2758"/>
    </row>
    <row r="2759" spans="6:6" outlineLevel="1">
      <c r="F2759"/>
    </row>
    <row r="2760" spans="6:6" outlineLevel="1">
      <c r="F2760"/>
    </row>
    <row r="2761" spans="6:6" outlineLevel="1">
      <c r="F2761"/>
    </row>
    <row r="2762" spans="6:6" outlineLevel="1">
      <c r="F2762"/>
    </row>
    <row r="2763" spans="6:6" outlineLevel="1">
      <c r="F2763"/>
    </row>
    <row r="2764" spans="6:6" outlineLevel="1">
      <c r="F2764"/>
    </row>
    <row r="2765" spans="6:6" outlineLevel="1">
      <c r="F2765"/>
    </row>
    <row r="2766" spans="6:6" outlineLevel="1">
      <c r="F2766"/>
    </row>
    <row r="2767" spans="6:6" outlineLevel="1">
      <c r="F2767"/>
    </row>
    <row r="2768" spans="6:6" outlineLevel="1">
      <c r="F2768"/>
    </row>
    <row r="2769" spans="6:6" outlineLevel="1">
      <c r="F2769"/>
    </row>
    <row r="2770" spans="6:6" outlineLevel="1">
      <c r="F2770"/>
    </row>
    <row r="2771" spans="6:6" outlineLevel="1">
      <c r="F2771"/>
    </row>
    <row r="2772" spans="6:6" outlineLevel="1">
      <c r="F2772"/>
    </row>
    <row r="2773" spans="6:6" outlineLevel="1">
      <c r="F2773"/>
    </row>
    <row r="2774" spans="6:6">
      <c r="F2774"/>
    </row>
    <row r="2775" spans="6:6" outlineLevel="1">
      <c r="F2775"/>
    </row>
    <row r="2776" spans="6:6" outlineLevel="1">
      <c r="F2776"/>
    </row>
    <row r="2777" spans="6:6" outlineLevel="1">
      <c r="F2777"/>
    </row>
    <row r="2778" spans="6:6" outlineLevel="1">
      <c r="F2778"/>
    </row>
    <row r="2779" spans="6:6" outlineLevel="1">
      <c r="F2779"/>
    </row>
    <row r="2780" spans="6:6" outlineLevel="1">
      <c r="F2780"/>
    </row>
    <row r="2781" spans="6:6" outlineLevel="1">
      <c r="F2781"/>
    </row>
    <row r="2782" spans="6:6" outlineLevel="1">
      <c r="F2782"/>
    </row>
    <row r="2783" spans="6:6" outlineLevel="1">
      <c r="F2783"/>
    </row>
    <row r="2784" spans="6:6" outlineLevel="1">
      <c r="F2784"/>
    </row>
    <row r="2785" spans="6:6" outlineLevel="1">
      <c r="F2785"/>
    </row>
    <row r="2786" spans="6:6" outlineLevel="1">
      <c r="F2786"/>
    </row>
    <row r="2787" spans="6:6" outlineLevel="1">
      <c r="F2787"/>
    </row>
    <row r="2788" spans="6:6" outlineLevel="1">
      <c r="F2788"/>
    </row>
    <row r="2789" spans="6:6" outlineLevel="1">
      <c r="F2789"/>
    </row>
    <row r="2790" spans="6:6" outlineLevel="1">
      <c r="F2790"/>
    </row>
    <row r="2791" spans="6:6" outlineLevel="1">
      <c r="F2791"/>
    </row>
    <row r="2792" spans="6:6" outlineLevel="1">
      <c r="F2792"/>
    </row>
    <row r="2793" spans="6:6" outlineLevel="1">
      <c r="F2793"/>
    </row>
    <row r="2794" spans="6:6" outlineLevel="1">
      <c r="F2794"/>
    </row>
    <row r="2795" spans="6:6" outlineLevel="1">
      <c r="F2795"/>
    </row>
    <row r="2796" spans="6:6" outlineLevel="1">
      <c r="F2796"/>
    </row>
    <row r="2797" spans="6:6" outlineLevel="1">
      <c r="F2797"/>
    </row>
    <row r="2798" spans="6:6">
      <c r="F2798"/>
    </row>
    <row r="2799" spans="6:6" outlineLevel="1">
      <c r="F2799"/>
    </row>
    <row r="2800" spans="6:6" outlineLevel="1">
      <c r="F2800"/>
    </row>
    <row r="2801" spans="6:6" outlineLevel="1">
      <c r="F2801"/>
    </row>
    <row r="2802" spans="6:6" outlineLevel="1">
      <c r="F2802"/>
    </row>
    <row r="2803" spans="6:6" outlineLevel="1">
      <c r="F2803"/>
    </row>
    <row r="2804" spans="6:6" outlineLevel="1">
      <c r="F2804"/>
    </row>
    <row r="2805" spans="6:6" outlineLevel="1">
      <c r="F2805"/>
    </row>
    <row r="2806" spans="6:6" outlineLevel="1">
      <c r="F2806"/>
    </row>
    <row r="2807" spans="6:6" outlineLevel="1">
      <c r="F2807"/>
    </row>
    <row r="2808" spans="6:6" outlineLevel="1">
      <c r="F2808"/>
    </row>
    <row r="2809" spans="6:6" outlineLevel="1">
      <c r="F2809"/>
    </row>
    <row r="2810" spans="6:6" outlineLevel="1">
      <c r="F2810"/>
    </row>
    <row r="2811" spans="6:6" outlineLevel="1">
      <c r="F2811"/>
    </row>
    <row r="2812" spans="6:6" outlineLevel="1">
      <c r="F2812"/>
    </row>
    <row r="2813" spans="6:6" outlineLevel="1">
      <c r="F2813"/>
    </row>
    <row r="2814" spans="6:6" outlineLevel="1">
      <c r="F2814"/>
    </row>
    <row r="2815" spans="6:6" outlineLevel="1">
      <c r="F2815"/>
    </row>
    <row r="2816" spans="6:6" outlineLevel="1">
      <c r="F2816"/>
    </row>
    <row r="2817" spans="6:6" outlineLevel="1">
      <c r="F2817"/>
    </row>
    <row r="2818" spans="6:6" outlineLevel="1">
      <c r="F2818"/>
    </row>
    <row r="2819" spans="6:6" outlineLevel="1">
      <c r="F2819"/>
    </row>
    <row r="2820" spans="6:6" outlineLevel="1">
      <c r="F2820"/>
    </row>
    <row r="2821" spans="6:6" outlineLevel="1">
      <c r="F2821"/>
    </row>
    <row r="2822" spans="6:6" outlineLevel="1">
      <c r="F2822"/>
    </row>
    <row r="2823" spans="6:6" outlineLevel="1">
      <c r="F2823"/>
    </row>
    <row r="2824" spans="6:6" outlineLevel="1">
      <c r="F2824"/>
    </row>
    <row r="2825" spans="6:6" outlineLevel="1">
      <c r="F2825"/>
    </row>
    <row r="2826" spans="6:6" outlineLevel="1">
      <c r="F2826"/>
    </row>
    <row r="2827" spans="6:6" outlineLevel="1">
      <c r="F2827"/>
    </row>
    <row r="2828" spans="6:6" outlineLevel="1">
      <c r="F2828"/>
    </row>
    <row r="2829" spans="6:6" outlineLevel="1">
      <c r="F2829"/>
    </row>
    <row r="2830" spans="6:6" outlineLevel="1">
      <c r="F2830"/>
    </row>
    <row r="2831" spans="6:6" outlineLevel="1">
      <c r="F2831"/>
    </row>
    <row r="2832" spans="6:6" outlineLevel="1">
      <c r="F2832"/>
    </row>
    <row r="2833" spans="6:6" outlineLevel="1">
      <c r="F2833"/>
    </row>
    <row r="2834" spans="6:6" outlineLevel="1">
      <c r="F2834"/>
    </row>
    <row r="2835" spans="6:6" outlineLevel="1">
      <c r="F2835"/>
    </row>
    <row r="2836" spans="6:6" outlineLevel="1">
      <c r="F2836"/>
    </row>
    <row r="2837" spans="6:6" outlineLevel="1">
      <c r="F2837"/>
    </row>
    <row r="2838" spans="6:6" outlineLevel="1">
      <c r="F2838"/>
    </row>
    <row r="2839" spans="6:6" outlineLevel="1">
      <c r="F2839"/>
    </row>
    <row r="2840" spans="6:6" outlineLevel="1">
      <c r="F2840"/>
    </row>
    <row r="2841" spans="6:6" outlineLevel="1">
      <c r="F2841"/>
    </row>
    <row r="2842" spans="6:6" outlineLevel="1">
      <c r="F2842"/>
    </row>
    <row r="2843" spans="6:6" outlineLevel="1">
      <c r="F2843"/>
    </row>
    <row r="2844" spans="6:6" outlineLevel="1">
      <c r="F2844"/>
    </row>
    <row r="2845" spans="6:6" outlineLevel="1">
      <c r="F2845"/>
    </row>
    <row r="2846" spans="6:6" outlineLevel="1">
      <c r="F2846"/>
    </row>
    <row r="2847" spans="6:6" outlineLevel="1">
      <c r="F2847"/>
    </row>
    <row r="2848" spans="6:6" outlineLevel="1">
      <c r="F2848"/>
    </row>
    <row r="2849" spans="6:6" outlineLevel="1">
      <c r="F2849"/>
    </row>
    <row r="2850" spans="6:6" outlineLevel="1">
      <c r="F2850"/>
    </row>
    <row r="2851" spans="6:6" outlineLevel="1">
      <c r="F2851"/>
    </row>
    <row r="2852" spans="6:6" outlineLevel="1">
      <c r="F2852"/>
    </row>
    <row r="2853" spans="6:6" outlineLevel="1">
      <c r="F2853"/>
    </row>
    <row r="2854" spans="6:6" outlineLevel="1">
      <c r="F2854"/>
    </row>
    <row r="2855" spans="6:6" outlineLevel="1">
      <c r="F2855"/>
    </row>
    <row r="2856" spans="6:6" outlineLevel="1">
      <c r="F2856"/>
    </row>
    <row r="2857" spans="6:6" outlineLevel="1">
      <c r="F2857"/>
    </row>
    <row r="2858" spans="6:6">
      <c r="F2858"/>
    </row>
    <row r="2859" spans="6:6" outlineLevel="1">
      <c r="F2859"/>
    </row>
    <row r="2860" spans="6:6" outlineLevel="1">
      <c r="F2860"/>
    </row>
    <row r="2861" spans="6:6" outlineLevel="1">
      <c r="F2861"/>
    </row>
    <row r="2862" spans="6:6" outlineLevel="1">
      <c r="F2862"/>
    </row>
    <row r="2863" spans="6:6" outlineLevel="1">
      <c r="F2863"/>
    </row>
    <row r="2864" spans="6:6" outlineLevel="1">
      <c r="F2864"/>
    </row>
    <row r="2865" spans="6:6" outlineLevel="1">
      <c r="F2865"/>
    </row>
    <row r="2866" spans="6:6" outlineLevel="1">
      <c r="F2866"/>
    </row>
    <row r="2867" spans="6:6" outlineLevel="1">
      <c r="F2867"/>
    </row>
    <row r="2868" spans="6:6" outlineLevel="1">
      <c r="F2868"/>
    </row>
    <row r="2869" spans="6:6" outlineLevel="1">
      <c r="F2869"/>
    </row>
    <row r="2870" spans="6:6" outlineLevel="1">
      <c r="F2870"/>
    </row>
    <row r="2871" spans="6:6" outlineLevel="1">
      <c r="F2871"/>
    </row>
    <row r="2872" spans="6:6" outlineLevel="1">
      <c r="F2872"/>
    </row>
    <row r="2873" spans="6:6" outlineLevel="1">
      <c r="F2873"/>
    </row>
    <row r="2874" spans="6:6" outlineLevel="1">
      <c r="F2874"/>
    </row>
    <row r="2875" spans="6:6" outlineLevel="1">
      <c r="F2875"/>
    </row>
    <row r="2876" spans="6:6" outlineLevel="1">
      <c r="F2876"/>
    </row>
    <row r="2877" spans="6:6" outlineLevel="1">
      <c r="F2877"/>
    </row>
    <row r="2878" spans="6:6" outlineLevel="1">
      <c r="F2878"/>
    </row>
    <row r="2879" spans="6:6" outlineLevel="1">
      <c r="F2879"/>
    </row>
    <row r="2880" spans="6:6" outlineLevel="1">
      <c r="F2880"/>
    </row>
    <row r="2881" spans="6:6" outlineLevel="1">
      <c r="F2881"/>
    </row>
    <row r="2882" spans="6:6" outlineLevel="1">
      <c r="F2882"/>
    </row>
    <row r="2883" spans="6:6" outlineLevel="1">
      <c r="F2883"/>
    </row>
    <row r="2884" spans="6:6" outlineLevel="1">
      <c r="F2884"/>
    </row>
    <row r="2885" spans="6:6" outlineLevel="1">
      <c r="F2885"/>
    </row>
    <row r="2886" spans="6:6" outlineLevel="1">
      <c r="F2886"/>
    </row>
    <row r="2887" spans="6:6" outlineLevel="1">
      <c r="F2887"/>
    </row>
    <row r="2888" spans="6:6" outlineLevel="1">
      <c r="F2888"/>
    </row>
    <row r="2889" spans="6:6" outlineLevel="1">
      <c r="F2889"/>
    </row>
    <row r="2890" spans="6:6" outlineLevel="1">
      <c r="F2890"/>
    </row>
    <row r="2891" spans="6:6" outlineLevel="1">
      <c r="F2891"/>
    </row>
    <row r="2892" spans="6:6">
      <c r="F2892"/>
    </row>
    <row r="2893" spans="6:6" outlineLevel="1">
      <c r="F2893"/>
    </row>
    <row r="2894" spans="6:6" outlineLevel="1">
      <c r="F2894"/>
    </row>
    <row r="2895" spans="6:6" outlineLevel="1">
      <c r="F2895"/>
    </row>
    <row r="2896" spans="6:6" outlineLevel="1">
      <c r="F2896"/>
    </row>
    <row r="2897" spans="6:6" outlineLevel="1">
      <c r="F2897"/>
    </row>
    <row r="2898" spans="6:6" outlineLevel="1">
      <c r="F2898"/>
    </row>
    <row r="2899" spans="6:6" outlineLevel="1">
      <c r="F2899"/>
    </row>
    <row r="2900" spans="6:6" outlineLevel="1">
      <c r="F2900"/>
    </row>
    <row r="2901" spans="6:6" outlineLevel="1">
      <c r="F2901"/>
    </row>
    <row r="2902" spans="6:6" outlineLevel="1">
      <c r="F2902"/>
    </row>
    <row r="2903" spans="6:6" outlineLevel="1">
      <c r="F2903"/>
    </row>
    <row r="2904" spans="6:6" outlineLevel="1">
      <c r="F2904"/>
    </row>
    <row r="2905" spans="6:6" outlineLevel="1">
      <c r="F2905"/>
    </row>
    <row r="2906" spans="6:6" outlineLevel="1">
      <c r="F2906"/>
    </row>
    <row r="2907" spans="6:6" outlineLevel="1">
      <c r="F2907"/>
    </row>
    <row r="2908" spans="6:6" outlineLevel="1">
      <c r="F2908"/>
    </row>
    <row r="2909" spans="6:6" outlineLevel="1">
      <c r="F2909"/>
    </row>
    <row r="2910" spans="6:6" outlineLevel="1">
      <c r="F2910"/>
    </row>
    <row r="2911" spans="6:6" outlineLevel="1">
      <c r="F2911"/>
    </row>
    <row r="2912" spans="6:6" outlineLevel="1">
      <c r="F2912"/>
    </row>
    <row r="2913" spans="6:6" outlineLevel="1">
      <c r="F2913"/>
    </row>
    <row r="2914" spans="6:6" outlineLevel="1">
      <c r="F2914"/>
    </row>
    <row r="2915" spans="6:6" outlineLevel="1">
      <c r="F2915"/>
    </row>
    <row r="2916" spans="6:6" outlineLevel="1">
      <c r="F2916"/>
    </row>
    <row r="2917" spans="6:6">
      <c r="F2917"/>
    </row>
    <row r="2918" spans="6:6" outlineLevel="1">
      <c r="F2918"/>
    </row>
    <row r="2919" spans="6:6" outlineLevel="1">
      <c r="F2919"/>
    </row>
    <row r="2920" spans="6:6" outlineLevel="1">
      <c r="F2920"/>
    </row>
    <row r="2921" spans="6:6" outlineLevel="1">
      <c r="F2921"/>
    </row>
    <row r="2922" spans="6:6" outlineLevel="1">
      <c r="F2922"/>
    </row>
    <row r="2923" spans="6:6" outlineLevel="1">
      <c r="F2923"/>
    </row>
    <row r="2924" spans="6:6" outlineLevel="1">
      <c r="F2924"/>
    </row>
    <row r="2925" spans="6:6" outlineLevel="1">
      <c r="F2925"/>
    </row>
    <row r="2926" spans="6:6" outlineLevel="1">
      <c r="F2926"/>
    </row>
    <row r="2927" spans="6:6" outlineLevel="1">
      <c r="F2927"/>
    </row>
    <row r="2928" spans="6:6" outlineLevel="1">
      <c r="F2928"/>
    </row>
    <row r="2929" spans="6:6" outlineLevel="1">
      <c r="F2929"/>
    </row>
    <row r="2930" spans="6:6" outlineLevel="1">
      <c r="F2930"/>
    </row>
    <row r="2931" spans="6:6" outlineLevel="1">
      <c r="F2931"/>
    </row>
    <row r="2932" spans="6:6" outlineLevel="1">
      <c r="F2932"/>
    </row>
    <row r="2933" spans="6:6" outlineLevel="1">
      <c r="F2933"/>
    </row>
    <row r="2934" spans="6:6" outlineLevel="1">
      <c r="F2934"/>
    </row>
    <row r="2935" spans="6:6" outlineLevel="1">
      <c r="F2935"/>
    </row>
    <row r="2936" spans="6:6" outlineLevel="1">
      <c r="F2936"/>
    </row>
    <row r="2937" spans="6:6" outlineLevel="1">
      <c r="F2937"/>
    </row>
    <row r="2938" spans="6:6" outlineLevel="1">
      <c r="F2938"/>
    </row>
    <row r="2939" spans="6:6" outlineLevel="1">
      <c r="F2939"/>
    </row>
    <row r="2940" spans="6:6" outlineLevel="1">
      <c r="F2940"/>
    </row>
    <row r="2941" spans="6:6" outlineLevel="1">
      <c r="F2941"/>
    </row>
    <row r="2942" spans="6:6" outlineLevel="1">
      <c r="F2942"/>
    </row>
    <row r="2943" spans="6:6" outlineLevel="1">
      <c r="F2943"/>
    </row>
    <row r="2944" spans="6:6" outlineLevel="1">
      <c r="F2944"/>
    </row>
    <row r="2945" spans="6:6" outlineLevel="1">
      <c r="F2945"/>
    </row>
    <row r="2946" spans="6:6" outlineLevel="1">
      <c r="F2946"/>
    </row>
    <row r="2947" spans="6:6" outlineLevel="1">
      <c r="F2947"/>
    </row>
    <row r="2948" spans="6:6" outlineLevel="1">
      <c r="F2948"/>
    </row>
    <row r="2949" spans="6:6" outlineLevel="1">
      <c r="F2949"/>
    </row>
    <row r="2950" spans="6:6" outlineLevel="1">
      <c r="F2950"/>
    </row>
    <row r="2951" spans="6:6" outlineLevel="1">
      <c r="F2951"/>
    </row>
    <row r="2952" spans="6:6" outlineLevel="1">
      <c r="F2952"/>
    </row>
    <row r="2953" spans="6:6" outlineLevel="1">
      <c r="F2953"/>
    </row>
    <row r="2954" spans="6:6" outlineLevel="1">
      <c r="F2954"/>
    </row>
    <row r="2955" spans="6:6" outlineLevel="1">
      <c r="F2955"/>
    </row>
    <row r="2956" spans="6:6" outlineLevel="1">
      <c r="F2956"/>
    </row>
    <row r="2957" spans="6:6" outlineLevel="1">
      <c r="F2957"/>
    </row>
    <row r="2958" spans="6:6" outlineLevel="1">
      <c r="F2958"/>
    </row>
    <row r="2959" spans="6:6" outlineLevel="1">
      <c r="F2959"/>
    </row>
    <row r="2960" spans="6:6" outlineLevel="1">
      <c r="F2960"/>
    </row>
    <row r="2961" spans="6:6" outlineLevel="1">
      <c r="F2961"/>
    </row>
    <row r="2962" spans="6:6" outlineLevel="1">
      <c r="F2962"/>
    </row>
    <row r="2963" spans="6:6" outlineLevel="1">
      <c r="F2963"/>
    </row>
    <row r="2964" spans="6:6" outlineLevel="1">
      <c r="F2964"/>
    </row>
    <row r="2965" spans="6:6" outlineLevel="1">
      <c r="F2965"/>
    </row>
    <row r="2966" spans="6:6" outlineLevel="1">
      <c r="F2966"/>
    </row>
    <row r="2967" spans="6:6" outlineLevel="1">
      <c r="F2967"/>
    </row>
    <row r="2968" spans="6:6" outlineLevel="1">
      <c r="F2968"/>
    </row>
    <row r="2969" spans="6:6" outlineLevel="1">
      <c r="F2969"/>
    </row>
    <row r="2970" spans="6:6" outlineLevel="1">
      <c r="F2970"/>
    </row>
    <row r="2971" spans="6:6" outlineLevel="1">
      <c r="F2971"/>
    </row>
    <row r="2972" spans="6:6" outlineLevel="1">
      <c r="F2972"/>
    </row>
    <row r="2973" spans="6:6" outlineLevel="1">
      <c r="F2973"/>
    </row>
    <row r="2974" spans="6:6" outlineLevel="1">
      <c r="F2974"/>
    </row>
    <row r="2975" spans="6:6" outlineLevel="1">
      <c r="F2975"/>
    </row>
    <row r="2976" spans="6:6" outlineLevel="1">
      <c r="F2976"/>
    </row>
    <row r="2977" spans="6:6" outlineLevel="1">
      <c r="F2977"/>
    </row>
    <row r="2978" spans="6:6" outlineLevel="1">
      <c r="F2978"/>
    </row>
    <row r="2979" spans="6:6" outlineLevel="1">
      <c r="F2979"/>
    </row>
    <row r="2980" spans="6:6" outlineLevel="1">
      <c r="F2980"/>
    </row>
    <row r="2981" spans="6:6" outlineLevel="1">
      <c r="F2981"/>
    </row>
    <row r="2982" spans="6:6" outlineLevel="1">
      <c r="F2982"/>
    </row>
    <row r="2983" spans="6:6" outlineLevel="1">
      <c r="F2983"/>
    </row>
    <row r="2984" spans="6:6" outlineLevel="1">
      <c r="F2984"/>
    </row>
    <row r="2985" spans="6:6" outlineLevel="1">
      <c r="F2985"/>
    </row>
    <row r="2986" spans="6:6" outlineLevel="1">
      <c r="F2986"/>
    </row>
    <row r="2987" spans="6:6" outlineLevel="1">
      <c r="F2987"/>
    </row>
    <row r="2988" spans="6:6" outlineLevel="1">
      <c r="F2988"/>
    </row>
    <row r="2989" spans="6:6" outlineLevel="1">
      <c r="F2989"/>
    </row>
    <row r="2990" spans="6:6" outlineLevel="1">
      <c r="F2990"/>
    </row>
    <row r="2991" spans="6:6" outlineLevel="1">
      <c r="F2991"/>
    </row>
    <row r="2992" spans="6:6" outlineLevel="1">
      <c r="F2992"/>
    </row>
    <row r="2993" spans="6:6" outlineLevel="1">
      <c r="F2993"/>
    </row>
    <row r="2994" spans="6:6" outlineLevel="1">
      <c r="F2994"/>
    </row>
    <row r="2995" spans="6:6" outlineLevel="1">
      <c r="F2995"/>
    </row>
    <row r="2996" spans="6:6" outlineLevel="1">
      <c r="F2996"/>
    </row>
    <row r="2997" spans="6:6" outlineLevel="1">
      <c r="F2997"/>
    </row>
    <row r="2998" spans="6:6" outlineLevel="1">
      <c r="F2998"/>
    </row>
    <row r="2999" spans="6:6" outlineLevel="1">
      <c r="F2999"/>
    </row>
    <row r="3000" spans="6:6" outlineLevel="1">
      <c r="F3000"/>
    </row>
    <row r="3001" spans="6:6" outlineLevel="1">
      <c r="F3001"/>
    </row>
    <row r="3002" spans="6:6" outlineLevel="1">
      <c r="F3002"/>
    </row>
    <row r="3003" spans="6:6" outlineLevel="1">
      <c r="F3003"/>
    </row>
    <row r="3004" spans="6:6" outlineLevel="1">
      <c r="F3004"/>
    </row>
    <row r="3005" spans="6:6" outlineLevel="1">
      <c r="F3005"/>
    </row>
    <row r="3006" spans="6:6" outlineLevel="1">
      <c r="F3006"/>
    </row>
    <row r="3007" spans="6:6" outlineLevel="1">
      <c r="F3007"/>
    </row>
    <row r="3008" spans="6:6" outlineLevel="1">
      <c r="F3008"/>
    </row>
    <row r="3009" spans="6:6" outlineLevel="1">
      <c r="F3009"/>
    </row>
    <row r="3010" spans="6:6" outlineLevel="1">
      <c r="F3010"/>
    </row>
    <row r="3011" spans="6:6" outlineLevel="1">
      <c r="F3011"/>
    </row>
    <row r="3012" spans="6:6" outlineLevel="1">
      <c r="F3012"/>
    </row>
    <row r="3013" spans="6:6" outlineLevel="1">
      <c r="F3013"/>
    </row>
    <row r="3014" spans="6:6" outlineLevel="1">
      <c r="F3014"/>
    </row>
    <row r="3015" spans="6:6" outlineLevel="1">
      <c r="F3015"/>
    </row>
    <row r="3016" spans="6:6" outlineLevel="1">
      <c r="F3016"/>
    </row>
    <row r="3017" spans="6:6" outlineLevel="1">
      <c r="F3017"/>
    </row>
    <row r="3018" spans="6:6" outlineLevel="1">
      <c r="F3018"/>
    </row>
    <row r="3019" spans="6:6" outlineLevel="1">
      <c r="F3019"/>
    </row>
    <row r="3020" spans="6:6" outlineLevel="1">
      <c r="F3020"/>
    </row>
    <row r="3021" spans="6:6" outlineLevel="1">
      <c r="F3021"/>
    </row>
    <row r="3022" spans="6:6" outlineLevel="1">
      <c r="F3022"/>
    </row>
    <row r="3023" spans="6:6" outlineLevel="1">
      <c r="F3023"/>
    </row>
    <row r="3024" spans="6:6" outlineLevel="1">
      <c r="F3024"/>
    </row>
    <row r="3025" spans="6:6" outlineLevel="1">
      <c r="F3025"/>
    </row>
    <row r="3026" spans="6:6" outlineLevel="1">
      <c r="F3026"/>
    </row>
    <row r="3027" spans="6:6" outlineLevel="1">
      <c r="F3027"/>
    </row>
    <row r="3028" spans="6:6" outlineLevel="1">
      <c r="F3028"/>
    </row>
    <row r="3029" spans="6:6" outlineLevel="1">
      <c r="F3029"/>
    </row>
    <row r="3030" spans="6:6" outlineLevel="1">
      <c r="F3030"/>
    </row>
    <row r="3031" spans="6:6" outlineLevel="1">
      <c r="F3031"/>
    </row>
    <row r="3032" spans="6:6" outlineLevel="1">
      <c r="F3032"/>
    </row>
    <row r="3033" spans="6:6" outlineLevel="1">
      <c r="F3033"/>
    </row>
    <row r="3034" spans="6:6" outlineLevel="1">
      <c r="F3034"/>
    </row>
    <row r="3035" spans="6:6" outlineLevel="1">
      <c r="F3035"/>
    </row>
    <row r="3036" spans="6:6" outlineLevel="1">
      <c r="F3036"/>
    </row>
    <row r="3037" spans="6:6" outlineLevel="1">
      <c r="F3037"/>
    </row>
    <row r="3038" spans="6:6" outlineLevel="1">
      <c r="F3038"/>
    </row>
    <row r="3039" spans="6:6" outlineLevel="1">
      <c r="F3039"/>
    </row>
    <row r="3040" spans="6:6" outlineLevel="1">
      <c r="F3040"/>
    </row>
    <row r="3041" spans="6:6" outlineLevel="1">
      <c r="F3041"/>
    </row>
    <row r="3042" spans="6:6" outlineLevel="1">
      <c r="F3042"/>
    </row>
    <row r="3043" spans="6:6" outlineLevel="1">
      <c r="F3043"/>
    </row>
    <row r="3044" spans="6:6" outlineLevel="1">
      <c r="F3044"/>
    </row>
    <row r="3045" spans="6:6" outlineLevel="1">
      <c r="F3045"/>
    </row>
    <row r="3046" spans="6:6" outlineLevel="1">
      <c r="F3046"/>
    </row>
    <row r="3047" spans="6:6" outlineLevel="1">
      <c r="F3047"/>
    </row>
    <row r="3048" spans="6:6" outlineLevel="1">
      <c r="F3048"/>
    </row>
    <row r="3049" spans="6:6" outlineLevel="1">
      <c r="F3049"/>
    </row>
    <row r="3050" spans="6:6" outlineLevel="1">
      <c r="F3050"/>
    </row>
    <row r="3051" spans="6:6" outlineLevel="1">
      <c r="F3051"/>
    </row>
    <row r="3052" spans="6:6" outlineLevel="1">
      <c r="F3052"/>
    </row>
    <row r="3053" spans="6:6" outlineLevel="1">
      <c r="F3053"/>
    </row>
    <row r="3054" spans="6:6" outlineLevel="1">
      <c r="F3054"/>
    </row>
    <row r="3055" spans="6:6" outlineLevel="1">
      <c r="F3055"/>
    </row>
    <row r="3056" spans="6:6" outlineLevel="1">
      <c r="F3056"/>
    </row>
    <row r="3057" spans="6:6" outlineLevel="1">
      <c r="F3057"/>
    </row>
    <row r="3058" spans="6:6" outlineLevel="1">
      <c r="F3058"/>
    </row>
    <row r="3059" spans="6:6" outlineLevel="1">
      <c r="F3059"/>
    </row>
    <row r="3060" spans="6:6" outlineLevel="1">
      <c r="F3060"/>
    </row>
    <row r="3061" spans="6:6" outlineLevel="1">
      <c r="F3061"/>
    </row>
    <row r="3062" spans="6:6" outlineLevel="1">
      <c r="F3062"/>
    </row>
    <row r="3063" spans="6:6" outlineLevel="1">
      <c r="F3063"/>
    </row>
    <row r="3064" spans="6:6" outlineLevel="1">
      <c r="F3064"/>
    </row>
    <row r="3065" spans="6:6" outlineLevel="1">
      <c r="F3065"/>
    </row>
    <row r="3066" spans="6:6" outlineLevel="1">
      <c r="F3066"/>
    </row>
    <row r="3067" spans="6:6" outlineLevel="1">
      <c r="F3067"/>
    </row>
    <row r="3068" spans="6:6" outlineLevel="1">
      <c r="F3068"/>
    </row>
    <row r="3069" spans="6:6" outlineLevel="1">
      <c r="F3069"/>
    </row>
    <row r="3070" spans="6:6" outlineLevel="1">
      <c r="F3070"/>
    </row>
    <row r="3071" spans="6:6" outlineLevel="1">
      <c r="F3071"/>
    </row>
    <row r="3072" spans="6:6" outlineLevel="1">
      <c r="F3072"/>
    </row>
    <row r="3073" spans="6:6" outlineLevel="1">
      <c r="F3073"/>
    </row>
    <row r="3074" spans="6:6" outlineLevel="1">
      <c r="F3074"/>
    </row>
    <row r="3075" spans="6:6">
      <c r="F3075"/>
    </row>
    <row r="3076" spans="6:6" outlineLevel="1">
      <c r="F3076"/>
    </row>
    <row r="3077" spans="6:6" outlineLevel="1">
      <c r="F3077"/>
    </row>
    <row r="3078" spans="6:6" outlineLevel="1">
      <c r="F3078"/>
    </row>
    <row r="3079" spans="6:6" outlineLevel="1">
      <c r="F3079"/>
    </row>
    <row r="3080" spans="6:6" outlineLevel="1">
      <c r="F3080"/>
    </row>
    <row r="3081" spans="6:6" outlineLevel="1">
      <c r="F3081"/>
    </row>
    <row r="3082" spans="6:6" outlineLevel="1">
      <c r="F3082"/>
    </row>
    <row r="3083" spans="6:6" outlineLevel="1">
      <c r="F3083"/>
    </row>
    <row r="3084" spans="6:6" outlineLevel="1">
      <c r="F3084"/>
    </row>
    <row r="3085" spans="6:6" outlineLevel="1">
      <c r="F3085"/>
    </row>
    <row r="3086" spans="6:6" outlineLevel="1">
      <c r="F3086"/>
    </row>
    <row r="3087" spans="6:6" outlineLevel="1">
      <c r="F3087"/>
    </row>
    <row r="3088" spans="6:6" outlineLevel="1">
      <c r="F3088"/>
    </row>
    <row r="3089" spans="6:6" outlineLevel="1">
      <c r="F3089"/>
    </row>
    <row r="3090" spans="6:6" outlineLevel="1">
      <c r="F3090"/>
    </row>
    <row r="3091" spans="6:6" outlineLevel="1">
      <c r="F3091"/>
    </row>
    <row r="3092" spans="6:6" outlineLevel="1">
      <c r="F3092"/>
    </row>
    <row r="3093" spans="6:6" outlineLevel="1">
      <c r="F3093"/>
    </row>
    <row r="3094" spans="6:6" outlineLevel="1">
      <c r="F3094"/>
    </row>
    <row r="3095" spans="6:6" outlineLevel="1">
      <c r="F3095"/>
    </row>
    <row r="3096" spans="6:6" outlineLevel="1">
      <c r="F3096"/>
    </row>
    <row r="3097" spans="6:6" outlineLevel="1">
      <c r="F3097"/>
    </row>
    <row r="3098" spans="6:6" outlineLevel="1">
      <c r="F3098"/>
    </row>
    <row r="3099" spans="6:6" outlineLevel="1">
      <c r="F3099"/>
    </row>
    <row r="3100" spans="6:6" outlineLevel="1">
      <c r="F3100"/>
    </row>
    <row r="3101" spans="6:6" outlineLevel="1">
      <c r="F3101"/>
    </row>
    <row r="3102" spans="6:6" outlineLevel="1">
      <c r="F3102"/>
    </row>
    <row r="3103" spans="6:6" outlineLevel="1">
      <c r="F3103"/>
    </row>
    <row r="3104" spans="6:6" outlineLevel="1">
      <c r="F3104"/>
    </row>
    <row r="3105" spans="6:6" outlineLevel="1">
      <c r="F3105"/>
    </row>
    <row r="3106" spans="6:6" outlineLevel="1">
      <c r="F3106"/>
    </row>
    <row r="3107" spans="6:6" outlineLevel="1">
      <c r="F3107"/>
    </row>
    <row r="3108" spans="6:6" outlineLevel="1">
      <c r="F3108"/>
    </row>
    <row r="3109" spans="6:6" outlineLevel="1">
      <c r="F3109"/>
    </row>
    <row r="3110" spans="6:6" outlineLevel="1">
      <c r="F3110"/>
    </row>
    <row r="3111" spans="6:6" outlineLevel="1">
      <c r="F3111"/>
    </row>
    <row r="3112" spans="6:6" outlineLevel="1">
      <c r="F3112"/>
    </row>
    <row r="3113" spans="6:6" outlineLevel="1">
      <c r="F3113"/>
    </row>
    <row r="3114" spans="6:6" outlineLevel="1">
      <c r="F3114"/>
    </row>
    <row r="3115" spans="6:6" outlineLevel="1">
      <c r="F3115"/>
    </row>
    <row r="3116" spans="6:6" outlineLevel="1">
      <c r="F3116"/>
    </row>
    <row r="3117" spans="6:6" outlineLevel="1">
      <c r="F3117"/>
    </row>
    <row r="3118" spans="6:6" outlineLevel="1">
      <c r="F3118"/>
    </row>
    <row r="3119" spans="6:6" outlineLevel="1">
      <c r="F3119"/>
    </row>
    <row r="3120" spans="6:6" outlineLevel="1">
      <c r="F3120"/>
    </row>
    <row r="3121" spans="6:6" outlineLevel="1">
      <c r="F3121"/>
    </row>
    <row r="3122" spans="6:6" outlineLevel="1">
      <c r="F3122"/>
    </row>
    <row r="3123" spans="6:6" outlineLevel="1">
      <c r="F3123"/>
    </row>
    <row r="3124" spans="6:6" outlineLevel="1">
      <c r="F3124"/>
    </row>
    <row r="3125" spans="6:6" outlineLevel="1">
      <c r="F3125"/>
    </row>
    <row r="3126" spans="6:6" outlineLevel="1">
      <c r="F3126"/>
    </row>
    <row r="3127" spans="6:6" outlineLevel="1">
      <c r="F3127"/>
    </row>
    <row r="3128" spans="6:6" outlineLevel="1">
      <c r="F3128"/>
    </row>
    <row r="3129" spans="6:6" outlineLevel="1">
      <c r="F3129"/>
    </row>
    <row r="3130" spans="6:6" outlineLevel="1">
      <c r="F3130"/>
    </row>
    <row r="3131" spans="6:6" outlineLevel="1">
      <c r="F3131"/>
    </row>
    <row r="3132" spans="6:6" outlineLevel="1">
      <c r="F3132"/>
    </row>
    <row r="3133" spans="6:6" outlineLevel="1">
      <c r="F3133"/>
    </row>
    <row r="3134" spans="6:6" outlineLevel="1">
      <c r="F3134"/>
    </row>
    <row r="3135" spans="6:6" outlineLevel="1">
      <c r="F3135"/>
    </row>
    <row r="3136" spans="6:6" outlineLevel="1">
      <c r="F3136"/>
    </row>
    <row r="3137" spans="6:6" outlineLevel="1">
      <c r="F3137"/>
    </row>
    <row r="3138" spans="6:6" outlineLevel="1">
      <c r="F3138"/>
    </row>
    <row r="3139" spans="6:6" outlineLevel="1">
      <c r="F3139"/>
    </row>
    <row r="3140" spans="6:6" outlineLevel="1">
      <c r="F3140"/>
    </row>
    <row r="3141" spans="6:6" outlineLevel="1">
      <c r="F3141"/>
    </row>
    <row r="3142" spans="6:6" outlineLevel="1">
      <c r="F3142"/>
    </row>
    <row r="3143" spans="6:6" outlineLevel="1">
      <c r="F3143"/>
    </row>
    <row r="3144" spans="6:6" outlineLevel="1">
      <c r="F3144"/>
    </row>
    <row r="3145" spans="6:6" outlineLevel="1">
      <c r="F3145"/>
    </row>
    <row r="3146" spans="6:6" outlineLevel="1">
      <c r="F3146"/>
    </row>
    <row r="3147" spans="6:6" outlineLevel="1">
      <c r="F3147"/>
    </row>
    <row r="3148" spans="6:6" outlineLevel="1">
      <c r="F3148"/>
    </row>
    <row r="3149" spans="6:6" outlineLevel="1">
      <c r="F3149"/>
    </row>
    <row r="3150" spans="6:6" outlineLevel="1">
      <c r="F3150"/>
    </row>
    <row r="3151" spans="6:6" outlineLevel="1">
      <c r="F3151"/>
    </row>
    <row r="3152" spans="6:6" outlineLevel="1">
      <c r="F3152"/>
    </row>
    <row r="3153" spans="6:6" outlineLevel="1">
      <c r="F3153"/>
    </row>
    <row r="3154" spans="6:6" outlineLevel="1">
      <c r="F3154"/>
    </row>
    <row r="3155" spans="6:6" outlineLevel="1">
      <c r="F3155"/>
    </row>
    <row r="3156" spans="6:6" outlineLevel="1">
      <c r="F3156"/>
    </row>
    <row r="3157" spans="6:6" outlineLevel="1">
      <c r="F3157"/>
    </row>
    <row r="3158" spans="6:6" outlineLevel="1">
      <c r="F3158"/>
    </row>
    <row r="3159" spans="6:6" outlineLevel="1">
      <c r="F3159"/>
    </row>
    <row r="3160" spans="6:6" outlineLevel="1">
      <c r="F3160"/>
    </row>
    <row r="3161" spans="6:6" outlineLevel="1">
      <c r="F3161"/>
    </row>
    <row r="3162" spans="6:6" outlineLevel="1">
      <c r="F3162"/>
    </row>
    <row r="3163" spans="6:6" outlineLevel="1">
      <c r="F3163"/>
    </row>
    <row r="3164" spans="6:6" outlineLevel="1">
      <c r="F3164"/>
    </row>
    <row r="3165" spans="6:6" outlineLevel="1">
      <c r="F3165"/>
    </row>
    <row r="3166" spans="6:6" outlineLevel="1">
      <c r="F3166"/>
    </row>
    <row r="3167" spans="6:6" outlineLevel="1">
      <c r="F3167"/>
    </row>
    <row r="3168" spans="6:6" outlineLevel="1">
      <c r="F3168"/>
    </row>
    <row r="3169" spans="6:6" outlineLevel="1">
      <c r="F3169"/>
    </row>
    <row r="3170" spans="6:6" outlineLevel="1">
      <c r="F3170"/>
    </row>
    <row r="3171" spans="6:6" outlineLevel="1">
      <c r="F3171"/>
    </row>
    <row r="3172" spans="6:6" outlineLevel="1">
      <c r="F3172"/>
    </row>
    <row r="3173" spans="6:6" outlineLevel="1">
      <c r="F3173"/>
    </row>
    <row r="3174" spans="6:6" outlineLevel="1">
      <c r="F3174"/>
    </row>
    <row r="3175" spans="6:6" outlineLevel="1">
      <c r="F3175"/>
    </row>
    <row r="3176" spans="6:6" outlineLevel="1">
      <c r="F3176"/>
    </row>
    <row r="3177" spans="6:6" outlineLevel="1">
      <c r="F3177"/>
    </row>
    <row r="3178" spans="6:6" outlineLevel="1">
      <c r="F3178"/>
    </row>
    <row r="3179" spans="6:6" outlineLevel="1">
      <c r="F3179"/>
    </row>
    <row r="3180" spans="6:6" outlineLevel="1">
      <c r="F3180"/>
    </row>
    <row r="3181" spans="6:6" outlineLevel="1">
      <c r="F3181"/>
    </row>
    <row r="3182" spans="6:6" outlineLevel="1">
      <c r="F3182"/>
    </row>
    <row r="3183" spans="6:6" outlineLevel="1">
      <c r="F3183"/>
    </row>
    <row r="3184" spans="6:6" outlineLevel="1">
      <c r="F3184"/>
    </row>
    <row r="3185" spans="6:6" outlineLevel="1">
      <c r="F3185"/>
    </row>
    <row r="3186" spans="6:6" outlineLevel="1">
      <c r="F3186"/>
    </row>
    <row r="3187" spans="6:6" outlineLevel="1">
      <c r="F3187"/>
    </row>
    <row r="3188" spans="6:6" outlineLevel="1">
      <c r="F3188"/>
    </row>
    <row r="3189" spans="6:6" outlineLevel="1">
      <c r="F3189"/>
    </row>
    <row r="3190" spans="6:6" outlineLevel="1">
      <c r="F3190"/>
    </row>
    <row r="3191" spans="6:6" outlineLevel="1">
      <c r="F3191"/>
    </row>
    <row r="3192" spans="6:6" outlineLevel="1">
      <c r="F3192"/>
    </row>
    <row r="3193" spans="6:6" outlineLevel="1">
      <c r="F3193"/>
    </row>
    <row r="3194" spans="6:6" outlineLevel="1">
      <c r="F3194"/>
    </row>
    <row r="3195" spans="6:6" outlineLevel="1">
      <c r="F3195"/>
    </row>
    <row r="3196" spans="6:6" outlineLevel="1">
      <c r="F3196"/>
    </row>
    <row r="3197" spans="6:6" outlineLevel="1">
      <c r="F3197"/>
    </row>
    <row r="3198" spans="6:6" outlineLevel="1">
      <c r="F3198"/>
    </row>
    <row r="3199" spans="6:6" outlineLevel="1">
      <c r="F3199"/>
    </row>
    <row r="3200" spans="6:6" outlineLevel="1">
      <c r="F3200"/>
    </row>
    <row r="3201" spans="6:6" outlineLevel="1">
      <c r="F3201"/>
    </row>
    <row r="3202" spans="6:6" outlineLevel="1">
      <c r="F3202"/>
    </row>
    <row r="3203" spans="6:6" outlineLevel="1">
      <c r="F3203"/>
    </row>
    <row r="3204" spans="6:6" outlineLevel="1">
      <c r="F3204"/>
    </row>
    <row r="3205" spans="6:6" outlineLevel="1">
      <c r="F3205"/>
    </row>
    <row r="3206" spans="6:6" outlineLevel="1">
      <c r="F3206"/>
    </row>
    <row r="3207" spans="6:6" outlineLevel="1">
      <c r="F3207"/>
    </row>
    <row r="3208" spans="6:6" outlineLevel="1">
      <c r="F3208"/>
    </row>
    <row r="3209" spans="6:6" outlineLevel="1">
      <c r="F3209"/>
    </row>
    <row r="3210" spans="6:6" outlineLevel="1">
      <c r="F3210"/>
    </row>
    <row r="3211" spans="6:6" outlineLevel="1">
      <c r="F3211"/>
    </row>
    <row r="3212" spans="6:6" outlineLevel="1">
      <c r="F3212"/>
    </row>
    <row r="3213" spans="6:6" outlineLevel="1">
      <c r="F3213"/>
    </row>
    <row r="3214" spans="6:6" outlineLevel="1">
      <c r="F3214"/>
    </row>
    <row r="3215" spans="6:6" outlineLevel="1">
      <c r="F3215"/>
    </row>
    <row r="3216" spans="6:6" outlineLevel="1">
      <c r="F3216"/>
    </row>
    <row r="3217" spans="6:6" outlineLevel="1">
      <c r="F3217"/>
    </row>
    <row r="3218" spans="6:6" outlineLevel="1">
      <c r="F3218"/>
    </row>
    <row r="3219" spans="6:6" outlineLevel="1">
      <c r="F3219"/>
    </row>
    <row r="3220" spans="6:6" outlineLevel="1">
      <c r="F3220"/>
    </row>
    <row r="3221" spans="6:6">
      <c r="F3221"/>
    </row>
    <row r="3222" spans="6:6" outlineLevel="1">
      <c r="F3222"/>
    </row>
    <row r="3223" spans="6:6" outlineLevel="1">
      <c r="F3223"/>
    </row>
    <row r="3224" spans="6:6" outlineLevel="1">
      <c r="F3224"/>
    </row>
    <row r="3225" spans="6:6" outlineLevel="1">
      <c r="F3225"/>
    </row>
    <row r="3226" spans="6:6" outlineLevel="1">
      <c r="F3226"/>
    </row>
    <row r="3227" spans="6:6" outlineLevel="1">
      <c r="F3227"/>
    </row>
    <row r="3228" spans="6:6" outlineLevel="1">
      <c r="F3228"/>
    </row>
    <row r="3229" spans="6:6" outlineLevel="1">
      <c r="F3229"/>
    </row>
    <row r="3230" spans="6:6" outlineLevel="1">
      <c r="F3230"/>
    </row>
    <row r="3231" spans="6:6" outlineLevel="1">
      <c r="F3231"/>
    </row>
    <row r="3232" spans="6:6" outlineLevel="1">
      <c r="F3232"/>
    </row>
    <row r="3233" spans="6:6" outlineLevel="1">
      <c r="F3233"/>
    </row>
    <row r="3234" spans="6:6">
      <c r="F3234"/>
    </row>
    <row r="3235" spans="6:6" outlineLevel="1">
      <c r="F3235"/>
    </row>
    <row r="3236" spans="6:6" outlineLevel="1">
      <c r="F3236"/>
    </row>
    <row r="3237" spans="6:6" outlineLevel="1">
      <c r="F3237"/>
    </row>
    <row r="3238" spans="6:6" outlineLevel="1">
      <c r="F3238"/>
    </row>
    <row r="3239" spans="6:6" outlineLevel="1">
      <c r="F3239"/>
    </row>
    <row r="3240" spans="6:6" outlineLevel="1">
      <c r="F3240"/>
    </row>
    <row r="3241" spans="6:6">
      <c r="F3241"/>
    </row>
    <row r="3242" spans="6:6" outlineLevel="1">
      <c r="F3242"/>
    </row>
    <row r="3243" spans="6:6" outlineLevel="1">
      <c r="F3243"/>
    </row>
    <row r="3244" spans="6:6" outlineLevel="1">
      <c r="F3244"/>
    </row>
    <row r="3245" spans="6:6" outlineLevel="1">
      <c r="F3245"/>
    </row>
    <row r="3246" spans="6:6" outlineLevel="1">
      <c r="F3246"/>
    </row>
    <row r="3247" spans="6:6" outlineLevel="1">
      <c r="F3247"/>
    </row>
    <row r="3248" spans="6:6" outlineLevel="1">
      <c r="F3248"/>
    </row>
    <row r="3249" spans="6:6" outlineLevel="1">
      <c r="F3249"/>
    </row>
    <row r="3250" spans="6:6" outlineLevel="1">
      <c r="F3250"/>
    </row>
    <row r="3251" spans="6:6" outlineLevel="1">
      <c r="F3251"/>
    </row>
    <row r="3252" spans="6:6" outlineLevel="1">
      <c r="F3252"/>
    </row>
    <row r="3253" spans="6:6" outlineLevel="1">
      <c r="F3253"/>
    </row>
    <row r="3254" spans="6:6" outlineLevel="1">
      <c r="F3254"/>
    </row>
    <row r="3255" spans="6:6" outlineLevel="1">
      <c r="F3255"/>
    </row>
    <row r="3256" spans="6:6" outlineLevel="1">
      <c r="F3256"/>
    </row>
    <row r="3257" spans="6:6" outlineLevel="1">
      <c r="F3257"/>
    </row>
    <row r="3258" spans="6:6" outlineLevel="1">
      <c r="F3258"/>
    </row>
    <row r="3259" spans="6:6" outlineLevel="1">
      <c r="F3259"/>
    </row>
    <row r="3260" spans="6:6" outlineLevel="1">
      <c r="F3260"/>
    </row>
    <row r="3261" spans="6:6" outlineLevel="1">
      <c r="F3261"/>
    </row>
    <row r="3262" spans="6:6" outlineLevel="1">
      <c r="F3262"/>
    </row>
    <row r="3263" spans="6:6" outlineLevel="1">
      <c r="F3263"/>
    </row>
    <row r="3264" spans="6:6" outlineLevel="1">
      <c r="F3264"/>
    </row>
    <row r="3265" spans="6:6" outlineLevel="1">
      <c r="F3265"/>
    </row>
    <row r="3266" spans="6:6">
      <c r="F3266"/>
    </row>
    <row r="3267" spans="6:6" outlineLevel="1">
      <c r="F3267"/>
    </row>
    <row r="3268" spans="6:6" outlineLevel="1">
      <c r="F3268"/>
    </row>
    <row r="3269" spans="6:6" outlineLevel="1">
      <c r="F3269"/>
    </row>
    <row r="3270" spans="6:6" outlineLevel="1">
      <c r="F3270"/>
    </row>
    <row r="3271" spans="6:6" outlineLevel="1">
      <c r="F3271"/>
    </row>
    <row r="3272" spans="6:6" outlineLevel="1">
      <c r="F3272"/>
    </row>
    <row r="3273" spans="6:6">
      <c r="F3273"/>
    </row>
    <row r="3274" spans="6:6" outlineLevel="1">
      <c r="F3274"/>
    </row>
    <row r="3275" spans="6:6" outlineLevel="1">
      <c r="F3275"/>
    </row>
    <row r="3276" spans="6:6" outlineLevel="1">
      <c r="F3276"/>
    </row>
    <row r="3277" spans="6:6" outlineLevel="1">
      <c r="F3277"/>
    </row>
    <row r="3278" spans="6:6" outlineLevel="1">
      <c r="F3278"/>
    </row>
    <row r="3279" spans="6:6" outlineLevel="1">
      <c r="F3279"/>
    </row>
    <row r="3280" spans="6:6" outlineLevel="1">
      <c r="F3280"/>
    </row>
    <row r="3281" spans="6:6" outlineLevel="1">
      <c r="F3281"/>
    </row>
    <row r="3282" spans="6:6" outlineLevel="1">
      <c r="F3282"/>
    </row>
    <row r="3283" spans="6:6" outlineLevel="1">
      <c r="F3283"/>
    </row>
    <row r="3284" spans="6:6" outlineLevel="1">
      <c r="F3284"/>
    </row>
    <row r="3285" spans="6:6" outlineLevel="1">
      <c r="F3285"/>
    </row>
    <row r="3286" spans="6:6" outlineLevel="1">
      <c r="F3286"/>
    </row>
    <row r="3287" spans="6:6" outlineLevel="1">
      <c r="F3287"/>
    </row>
    <row r="3288" spans="6:6" outlineLevel="1">
      <c r="F3288"/>
    </row>
    <row r="3289" spans="6:6" outlineLevel="1">
      <c r="F3289"/>
    </row>
    <row r="3290" spans="6:6" outlineLevel="1">
      <c r="F3290"/>
    </row>
    <row r="3291" spans="6:6" outlineLevel="1">
      <c r="F3291"/>
    </row>
    <row r="3292" spans="6:6" outlineLevel="1">
      <c r="F3292"/>
    </row>
    <row r="3293" spans="6:6" outlineLevel="1">
      <c r="F3293"/>
    </row>
    <row r="3294" spans="6:6" outlineLevel="1">
      <c r="F3294"/>
    </row>
    <row r="3295" spans="6:6" outlineLevel="1">
      <c r="F3295"/>
    </row>
    <row r="3296" spans="6:6" outlineLevel="1">
      <c r="F3296"/>
    </row>
    <row r="3297" spans="6:6" outlineLevel="1">
      <c r="F3297"/>
    </row>
    <row r="3298" spans="6:6" outlineLevel="1">
      <c r="F3298"/>
    </row>
    <row r="3299" spans="6:6" outlineLevel="1">
      <c r="F3299"/>
    </row>
    <row r="3300" spans="6:6" outlineLevel="1">
      <c r="F3300"/>
    </row>
    <row r="3301" spans="6:6" outlineLevel="1">
      <c r="F3301"/>
    </row>
    <row r="3302" spans="6:6">
      <c r="F3302"/>
    </row>
    <row r="3303" spans="6:6" outlineLevel="1">
      <c r="F3303"/>
    </row>
    <row r="3304" spans="6:6" outlineLevel="1">
      <c r="F3304"/>
    </row>
    <row r="3305" spans="6:6" outlineLevel="1">
      <c r="F3305"/>
    </row>
    <row r="3306" spans="6:6" outlineLevel="1">
      <c r="F3306"/>
    </row>
    <row r="3307" spans="6:6" outlineLevel="1">
      <c r="F3307"/>
    </row>
    <row r="3308" spans="6:6" outlineLevel="1">
      <c r="F3308"/>
    </row>
    <row r="3309" spans="6:6" outlineLevel="1">
      <c r="F3309"/>
    </row>
    <row r="3310" spans="6:6" outlineLevel="1">
      <c r="F3310"/>
    </row>
    <row r="3311" spans="6:6" outlineLevel="1">
      <c r="F3311"/>
    </row>
    <row r="3312" spans="6:6" outlineLevel="1">
      <c r="F3312"/>
    </row>
    <row r="3313" spans="6:6" outlineLevel="1">
      <c r="F3313"/>
    </row>
    <row r="3314" spans="6:6">
      <c r="F3314"/>
    </row>
    <row r="3315" spans="6:6" outlineLevel="1">
      <c r="F3315"/>
    </row>
    <row r="3316" spans="6:6" outlineLevel="1">
      <c r="F3316"/>
    </row>
    <row r="3317" spans="6:6" outlineLevel="1">
      <c r="F3317"/>
    </row>
    <row r="3318" spans="6:6" outlineLevel="1">
      <c r="F3318"/>
    </row>
    <row r="3319" spans="6:6" outlineLevel="1">
      <c r="F3319"/>
    </row>
    <row r="3320" spans="6:6" outlineLevel="1">
      <c r="F3320"/>
    </row>
    <row r="3321" spans="6:6" outlineLevel="1">
      <c r="F3321"/>
    </row>
    <row r="3322" spans="6:6" outlineLevel="1">
      <c r="F3322"/>
    </row>
    <row r="3323" spans="6:6" outlineLevel="1">
      <c r="F3323"/>
    </row>
    <row r="3324" spans="6:6" outlineLevel="1">
      <c r="F3324"/>
    </row>
    <row r="3325" spans="6:6" outlineLevel="1">
      <c r="F3325"/>
    </row>
    <row r="3326" spans="6:6" outlineLevel="1">
      <c r="F3326"/>
    </row>
    <row r="3327" spans="6:6" outlineLevel="1">
      <c r="F3327"/>
    </row>
    <row r="3328" spans="6:6" outlineLevel="1">
      <c r="F3328"/>
    </row>
    <row r="3329" spans="6:6" outlineLevel="1">
      <c r="F3329"/>
    </row>
    <row r="3330" spans="6:6" outlineLevel="1">
      <c r="F3330"/>
    </row>
    <row r="3331" spans="6:6" outlineLevel="1">
      <c r="F3331"/>
    </row>
    <row r="3332" spans="6:6" outlineLevel="1">
      <c r="F3332"/>
    </row>
    <row r="3333" spans="6:6" outlineLevel="1">
      <c r="F3333"/>
    </row>
    <row r="3334" spans="6:6" outlineLevel="1">
      <c r="F3334"/>
    </row>
    <row r="3335" spans="6:6" outlineLevel="1">
      <c r="F3335"/>
    </row>
    <row r="3336" spans="6:6" outlineLevel="1">
      <c r="F3336"/>
    </row>
    <row r="3337" spans="6:6" outlineLevel="1">
      <c r="F3337"/>
    </row>
    <row r="3338" spans="6:6" outlineLevel="1">
      <c r="F3338"/>
    </row>
    <row r="3339" spans="6:6" outlineLevel="1">
      <c r="F3339"/>
    </row>
    <row r="3340" spans="6:6" outlineLevel="1">
      <c r="F3340"/>
    </row>
    <row r="3341" spans="6:6" outlineLevel="1">
      <c r="F3341"/>
    </row>
    <row r="3342" spans="6:6" outlineLevel="1">
      <c r="F3342"/>
    </row>
    <row r="3343" spans="6:6" outlineLevel="1">
      <c r="F3343"/>
    </row>
    <row r="3344" spans="6:6">
      <c r="F3344"/>
    </row>
    <row r="3345" spans="6:6" outlineLevel="1">
      <c r="F3345"/>
    </row>
    <row r="3346" spans="6:6" outlineLevel="1">
      <c r="F3346"/>
    </row>
    <row r="3347" spans="6:6" outlineLevel="1">
      <c r="F3347"/>
    </row>
    <row r="3348" spans="6:6" outlineLevel="1">
      <c r="F3348"/>
    </row>
    <row r="3349" spans="6:6" outlineLevel="1">
      <c r="F3349"/>
    </row>
    <row r="3350" spans="6:6" outlineLevel="1">
      <c r="F3350"/>
    </row>
    <row r="3351" spans="6:6" outlineLevel="1">
      <c r="F3351"/>
    </row>
    <row r="3352" spans="6:6" outlineLevel="1">
      <c r="F3352"/>
    </row>
    <row r="3353" spans="6:6" outlineLevel="1">
      <c r="F3353"/>
    </row>
    <row r="3354" spans="6:6" outlineLevel="1">
      <c r="F3354"/>
    </row>
    <row r="3355" spans="6:6" outlineLevel="1">
      <c r="F3355"/>
    </row>
    <row r="3356" spans="6:6" outlineLevel="1">
      <c r="F3356"/>
    </row>
    <row r="3357" spans="6:6" outlineLevel="1">
      <c r="F3357"/>
    </row>
    <row r="3358" spans="6:6" outlineLevel="1">
      <c r="F3358"/>
    </row>
    <row r="3359" spans="6:6" outlineLevel="1">
      <c r="F3359"/>
    </row>
    <row r="3360" spans="6:6" outlineLevel="1">
      <c r="F3360"/>
    </row>
    <row r="3361" spans="6:6" outlineLevel="1">
      <c r="F3361"/>
    </row>
    <row r="3362" spans="6:6" outlineLevel="1">
      <c r="F3362"/>
    </row>
    <row r="3363" spans="6:6" outlineLevel="1">
      <c r="F3363"/>
    </row>
    <row r="3364" spans="6:6" outlineLevel="1">
      <c r="F3364"/>
    </row>
    <row r="3365" spans="6:6">
      <c r="F3365"/>
    </row>
    <row r="3366" spans="6:6" outlineLevel="1">
      <c r="F3366"/>
    </row>
    <row r="3367" spans="6:6" outlineLevel="1">
      <c r="F3367"/>
    </row>
    <row r="3368" spans="6:6" outlineLevel="1">
      <c r="F3368"/>
    </row>
    <row r="3369" spans="6:6" outlineLevel="1">
      <c r="F3369"/>
    </row>
    <row r="3370" spans="6:6" outlineLevel="1">
      <c r="F3370"/>
    </row>
    <row r="3371" spans="6:6" outlineLevel="1">
      <c r="F3371"/>
    </row>
    <row r="3372" spans="6:6" outlineLevel="1">
      <c r="F3372"/>
    </row>
    <row r="3373" spans="6:6" outlineLevel="1">
      <c r="F3373"/>
    </row>
    <row r="3374" spans="6:6" outlineLevel="1">
      <c r="F3374"/>
    </row>
    <row r="3375" spans="6:6" outlineLevel="1">
      <c r="F3375"/>
    </row>
    <row r="3376" spans="6:6" outlineLevel="1">
      <c r="F3376"/>
    </row>
    <row r="3377" spans="6:6" outlineLevel="1">
      <c r="F3377"/>
    </row>
    <row r="3378" spans="6:6" outlineLevel="1">
      <c r="F3378"/>
    </row>
    <row r="3379" spans="6:6" outlineLevel="1">
      <c r="F3379"/>
    </row>
    <row r="3380" spans="6:6" outlineLevel="1">
      <c r="F3380"/>
    </row>
    <row r="3381" spans="6:6" outlineLevel="1">
      <c r="F3381"/>
    </row>
    <row r="3382" spans="6:6" outlineLevel="1">
      <c r="F3382"/>
    </row>
    <row r="3383" spans="6:6" outlineLevel="1">
      <c r="F3383"/>
    </row>
    <row r="3384" spans="6:6" outlineLevel="1">
      <c r="F3384"/>
    </row>
    <row r="3385" spans="6:6" outlineLevel="1">
      <c r="F3385"/>
    </row>
    <row r="3386" spans="6:6" outlineLevel="1">
      <c r="F3386"/>
    </row>
    <row r="3387" spans="6:6" outlineLevel="1">
      <c r="F3387"/>
    </row>
    <row r="3388" spans="6:6" outlineLevel="1">
      <c r="F3388"/>
    </row>
    <row r="3389" spans="6:6" outlineLevel="1">
      <c r="F3389"/>
    </row>
    <row r="3390" spans="6:6" outlineLevel="1">
      <c r="F3390"/>
    </row>
    <row r="3391" spans="6:6" outlineLevel="1">
      <c r="F3391"/>
    </row>
    <row r="3392" spans="6:6" outlineLevel="1">
      <c r="F3392"/>
    </row>
    <row r="3393" spans="6:6" outlineLevel="1">
      <c r="F3393"/>
    </row>
    <row r="3394" spans="6:6" outlineLevel="1">
      <c r="F3394"/>
    </row>
    <row r="3395" spans="6:6" outlineLevel="1">
      <c r="F3395"/>
    </row>
    <row r="3396" spans="6:6" outlineLevel="1">
      <c r="F3396"/>
    </row>
    <row r="3397" spans="6:6" outlineLevel="1">
      <c r="F3397"/>
    </row>
    <row r="3398" spans="6:6" outlineLevel="1">
      <c r="F3398"/>
    </row>
    <row r="3399" spans="6:6" outlineLevel="1">
      <c r="F3399"/>
    </row>
    <row r="3400" spans="6:6" outlineLevel="1">
      <c r="F3400"/>
    </row>
    <row r="3401" spans="6:6" outlineLevel="1">
      <c r="F3401"/>
    </row>
    <row r="3402" spans="6:6" outlineLevel="1">
      <c r="F3402"/>
    </row>
    <row r="3403" spans="6:6" outlineLevel="1">
      <c r="F3403"/>
    </row>
    <row r="3404" spans="6:6" outlineLevel="1">
      <c r="F3404"/>
    </row>
    <row r="3405" spans="6:6" outlineLevel="1">
      <c r="F3405"/>
    </row>
    <row r="3406" spans="6:6" outlineLevel="1">
      <c r="F3406"/>
    </row>
    <row r="3407" spans="6:6" outlineLevel="1">
      <c r="F3407"/>
    </row>
    <row r="3408" spans="6:6" outlineLevel="1">
      <c r="F3408"/>
    </row>
    <row r="3409" spans="6:6" outlineLevel="1">
      <c r="F3409"/>
    </row>
    <row r="3410" spans="6:6" outlineLevel="1">
      <c r="F3410"/>
    </row>
    <row r="3411" spans="6:6" outlineLevel="1">
      <c r="F3411"/>
    </row>
    <row r="3412" spans="6:6" outlineLevel="1">
      <c r="F3412"/>
    </row>
    <row r="3413" spans="6:6" outlineLevel="1">
      <c r="F3413"/>
    </row>
    <row r="3414" spans="6:6" outlineLevel="1">
      <c r="F3414"/>
    </row>
    <row r="3415" spans="6:6" outlineLevel="1">
      <c r="F3415"/>
    </row>
    <row r="3416" spans="6:6" outlineLevel="1">
      <c r="F3416"/>
    </row>
    <row r="3417" spans="6:6" outlineLevel="1">
      <c r="F3417"/>
    </row>
    <row r="3418" spans="6:6" outlineLevel="1">
      <c r="F3418"/>
    </row>
    <row r="3419" spans="6:6" outlineLevel="1">
      <c r="F3419"/>
    </row>
    <row r="3420" spans="6:6" outlineLevel="1">
      <c r="F3420"/>
    </row>
    <row r="3421" spans="6:6" outlineLevel="1">
      <c r="F3421"/>
    </row>
    <row r="3422" spans="6:6" outlineLevel="1">
      <c r="F3422"/>
    </row>
    <row r="3423" spans="6:6" outlineLevel="1">
      <c r="F3423"/>
    </row>
    <row r="3424" spans="6:6" outlineLevel="1">
      <c r="F3424"/>
    </row>
    <row r="3425" spans="6:6" outlineLevel="1">
      <c r="F3425"/>
    </row>
    <row r="3426" spans="6:6" outlineLevel="1">
      <c r="F3426"/>
    </row>
    <row r="3427" spans="6:6" outlineLevel="1">
      <c r="F3427"/>
    </row>
    <row r="3428" spans="6:6" outlineLevel="1">
      <c r="F3428"/>
    </row>
    <row r="3429" spans="6:6" outlineLevel="1">
      <c r="F3429"/>
    </row>
    <row r="3430" spans="6:6" outlineLevel="1">
      <c r="F3430"/>
    </row>
    <row r="3431" spans="6:6" outlineLevel="1">
      <c r="F3431"/>
    </row>
    <row r="3432" spans="6:6" outlineLevel="1">
      <c r="F3432"/>
    </row>
    <row r="3433" spans="6:6" outlineLevel="1">
      <c r="F3433"/>
    </row>
    <row r="3434" spans="6:6" outlineLevel="1">
      <c r="F3434"/>
    </row>
    <row r="3435" spans="6:6" outlineLevel="1">
      <c r="F3435"/>
    </row>
    <row r="3436" spans="6:6" outlineLevel="1">
      <c r="F3436"/>
    </row>
    <row r="3437" spans="6:6" outlineLevel="1">
      <c r="F3437"/>
    </row>
    <row r="3438" spans="6:6" outlineLevel="1">
      <c r="F3438"/>
    </row>
    <row r="3439" spans="6:6" outlineLevel="1">
      <c r="F3439"/>
    </row>
    <row r="3440" spans="6:6" outlineLevel="1">
      <c r="F3440"/>
    </row>
    <row r="3441" spans="6:6" outlineLevel="1">
      <c r="F3441"/>
    </row>
    <row r="3442" spans="6:6" outlineLevel="1">
      <c r="F3442"/>
    </row>
    <row r="3443" spans="6:6" outlineLevel="1">
      <c r="F3443"/>
    </row>
    <row r="3444" spans="6:6" outlineLevel="1">
      <c r="F3444"/>
    </row>
    <row r="3445" spans="6:6" outlineLevel="1">
      <c r="F3445"/>
    </row>
    <row r="3446" spans="6:6" outlineLevel="1">
      <c r="F3446"/>
    </row>
    <row r="3447" spans="6:6" outlineLevel="1">
      <c r="F3447"/>
    </row>
    <row r="3448" spans="6:6" outlineLevel="1">
      <c r="F3448"/>
    </row>
    <row r="3449" spans="6:6" outlineLevel="1">
      <c r="F3449"/>
    </row>
    <row r="3450" spans="6:6" outlineLevel="1">
      <c r="F3450"/>
    </row>
    <row r="3451" spans="6:6" outlineLevel="1">
      <c r="F3451"/>
    </row>
    <row r="3452" spans="6:6" outlineLevel="1">
      <c r="F3452"/>
    </row>
    <row r="3453" spans="6:6">
      <c r="F3453"/>
    </row>
    <row r="3454" spans="6:6" outlineLevel="1">
      <c r="F3454"/>
    </row>
    <row r="3455" spans="6:6" outlineLevel="1">
      <c r="F3455"/>
    </row>
    <row r="3456" spans="6:6" outlineLevel="1">
      <c r="F3456"/>
    </row>
    <row r="3457" spans="6:6" outlineLevel="1">
      <c r="F3457"/>
    </row>
    <row r="3458" spans="6:6" outlineLevel="1">
      <c r="F3458"/>
    </row>
    <row r="3459" spans="6:6" outlineLevel="1">
      <c r="F3459"/>
    </row>
    <row r="3460" spans="6:6" outlineLevel="1">
      <c r="F3460"/>
    </row>
    <row r="3461" spans="6:6" outlineLevel="1">
      <c r="F3461"/>
    </row>
    <row r="3462" spans="6:6" outlineLevel="1">
      <c r="F3462"/>
    </row>
    <row r="3463" spans="6:6" outlineLevel="1">
      <c r="F3463"/>
    </row>
    <row r="3464" spans="6:6" outlineLevel="1">
      <c r="F3464"/>
    </row>
    <row r="3465" spans="6:6" outlineLevel="1">
      <c r="F3465"/>
    </row>
    <row r="3466" spans="6:6" outlineLevel="1">
      <c r="F3466"/>
    </row>
    <row r="3467" spans="6:6" outlineLevel="1">
      <c r="F3467"/>
    </row>
    <row r="3468" spans="6:6" outlineLevel="1">
      <c r="F3468"/>
    </row>
    <row r="3469" spans="6:6" outlineLevel="1">
      <c r="F3469"/>
    </row>
    <row r="3470" spans="6:6" outlineLevel="1">
      <c r="F3470"/>
    </row>
    <row r="3471" spans="6:6" outlineLevel="1">
      <c r="F3471"/>
    </row>
    <row r="3472" spans="6:6" outlineLevel="1">
      <c r="F3472"/>
    </row>
    <row r="3473" spans="6:6" outlineLevel="1">
      <c r="F3473"/>
    </row>
    <row r="3474" spans="6:6" outlineLevel="1">
      <c r="F3474"/>
    </row>
    <row r="3475" spans="6:6" outlineLevel="1">
      <c r="F3475"/>
    </row>
    <row r="3476" spans="6:6" outlineLevel="1">
      <c r="F3476"/>
    </row>
    <row r="3477" spans="6:6" outlineLevel="1">
      <c r="F3477"/>
    </row>
    <row r="3478" spans="6:6" outlineLevel="1">
      <c r="F3478"/>
    </row>
    <row r="3479" spans="6:6" outlineLevel="1">
      <c r="F3479"/>
    </row>
    <row r="3480" spans="6:6">
      <c r="F3480"/>
    </row>
    <row r="3481" spans="6:6" outlineLevel="1">
      <c r="F3481"/>
    </row>
    <row r="3482" spans="6:6" outlineLevel="1">
      <c r="F3482"/>
    </row>
    <row r="3483" spans="6:6" outlineLevel="1">
      <c r="F3483"/>
    </row>
    <row r="3484" spans="6:6" outlineLevel="1">
      <c r="F3484"/>
    </row>
    <row r="3485" spans="6:6" outlineLevel="1">
      <c r="F3485"/>
    </row>
    <row r="3486" spans="6:6" outlineLevel="1">
      <c r="F3486"/>
    </row>
    <row r="3487" spans="6:6" outlineLevel="1">
      <c r="F3487"/>
    </row>
    <row r="3488" spans="6:6" outlineLevel="1">
      <c r="F3488"/>
    </row>
    <row r="3489" spans="6:6" outlineLevel="1">
      <c r="F3489"/>
    </row>
    <row r="3490" spans="6:6" outlineLevel="1">
      <c r="F3490"/>
    </row>
    <row r="3491" spans="6:6" outlineLevel="1">
      <c r="F3491"/>
    </row>
    <row r="3492" spans="6:6" outlineLevel="1">
      <c r="F3492"/>
    </row>
    <row r="3493" spans="6:6" outlineLevel="1">
      <c r="F3493"/>
    </row>
    <row r="3494" spans="6:6" outlineLevel="1">
      <c r="F3494"/>
    </row>
    <row r="3495" spans="6:6" outlineLevel="1">
      <c r="F3495"/>
    </row>
    <row r="3496" spans="6:6" outlineLevel="1">
      <c r="F3496"/>
    </row>
    <row r="3497" spans="6:6" outlineLevel="1">
      <c r="F3497"/>
    </row>
    <row r="3498" spans="6:6" outlineLevel="1">
      <c r="F3498"/>
    </row>
    <row r="3499" spans="6:6" outlineLevel="1">
      <c r="F3499"/>
    </row>
    <row r="3500" spans="6:6" outlineLevel="1">
      <c r="F3500"/>
    </row>
    <row r="3501" spans="6:6" outlineLevel="1">
      <c r="F3501"/>
    </row>
    <row r="3502" spans="6:6" outlineLevel="1">
      <c r="F3502"/>
    </row>
    <row r="3503" spans="6:6" outlineLevel="1">
      <c r="F3503"/>
    </row>
    <row r="3504" spans="6:6" outlineLevel="1">
      <c r="F3504"/>
    </row>
    <row r="3505" spans="6:6" outlineLevel="1">
      <c r="F3505"/>
    </row>
    <row r="3506" spans="6:6" outlineLevel="1">
      <c r="F3506"/>
    </row>
    <row r="3507" spans="6:6" outlineLevel="1">
      <c r="F3507"/>
    </row>
    <row r="3508" spans="6:6" outlineLevel="1">
      <c r="F3508"/>
    </row>
    <row r="3509" spans="6:6" outlineLevel="1">
      <c r="F3509"/>
    </row>
    <row r="3510" spans="6:6">
      <c r="F3510"/>
    </row>
    <row r="3511" spans="6:6" outlineLevel="1">
      <c r="F3511"/>
    </row>
    <row r="3512" spans="6:6" outlineLevel="1">
      <c r="F3512"/>
    </row>
    <row r="3513" spans="6:6" outlineLevel="1">
      <c r="F3513"/>
    </row>
    <row r="3514" spans="6:6" outlineLevel="1">
      <c r="F3514"/>
    </row>
    <row r="3515" spans="6:6" outlineLevel="1">
      <c r="F3515"/>
    </row>
    <row r="3516" spans="6:6" outlineLevel="1">
      <c r="F3516"/>
    </row>
    <row r="3517" spans="6:6" outlineLevel="1">
      <c r="F3517"/>
    </row>
    <row r="3518" spans="6:6" outlineLevel="1">
      <c r="F3518"/>
    </row>
    <row r="3519" spans="6:6" outlineLevel="1">
      <c r="F3519"/>
    </row>
    <row r="3520" spans="6:6" outlineLevel="1">
      <c r="F3520"/>
    </row>
    <row r="3521" spans="6:6" outlineLevel="1">
      <c r="F3521"/>
    </row>
    <row r="3522" spans="6:6" outlineLevel="1">
      <c r="F3522"/>
    </row>
    <row r="3523" spans="6:6" outlineLevel="1">
      <c r="F3523"/>
    </row>
    <row r="3524" spans="6:6" outlineLevel="1">
      <c r="F3524"/>
    </row>
    <row r="3525" spans="6:6" outlineLevel="1">
      <c r="F3525"/>
    </row>
    <row r="3526" spans="6:6" outlineLevel="1">
      <c r="F3526"/>
    </row>
    <row r="3527" spans="6:6" outlineLevel="1">
      <c r="F3527"/>
    </row>
    <row r="3528" spans="6:6" outlineLevel="1">
      <c r="F3528"/>
    </row>
    <row r="3529" spans="6:6" outlineLevel="1">
      <c r="F3529"/>
    </row>
    <row r="3530" spans="6:6" outlineLevel="1">
      <c r="F3530"/>
    </row>
    <row r="3531" spans="6:6" outlineLevel="1">
      <c r="F3531"/>
    </row>
    <row r="3532" spans="6:6" outlineLevel="1">
      <c r="F3532"/>
    </row>
    <row r="3533" spans="6:6" outlineLevel="1">
      <c r="F3533"/>
    </row>
    <row r="3534" spans="6:6" outlineLevel="1">
      <c r="F3534"/>
    </row>
    <row r="3535" spans="6:6" outlineLevel="1">
      <c r="F3535"/>
    </row>
    <row r="3536" spans="6:6" outlineLevel="1">
      <c r="F3536"/>
    </row>
    <row r="3537" spans="6:6" outlineLevel="1">
      <c r="F3537"/>
    </row>
    <row r="3538" spans="6:6" outlineLevel="1">
      <c r="F3538"/>
    </row>
    <row r="3539" spans="6:6" outlineLevel="1">
      <c r="F3539"/>
    </row>
    <row r="3540" spans="6:6">
      <c r="F3540"/>
    </row>
    <row r="3541" spans="6:6" outlineLevel="1">
      <c r="F3541"/>
    </row>
    <row r="3542" spans="6:6" outlineLevel="1">
      <c r="F3542"/>
    </row>
    <row r="3543" spans="6:6" outlineLevel="1">
      <c r="F3543"/>
    </row>
    <row r="3544" spans="6:6" outlineLevel="1">
      <c r="F3544"/>
    </row>
    <row r="3545" spans="6:6" outlineLevel="1">
      <c r="F3545"/>
    </row>
    <row r="3546" spans="6:6" outlineLevel="1">
      <c r="F3546"/>
    </row>
    <row r="3547" spans="6:6" outlineLevel="1">
      <c r="F3547"/>
    </row>
    <row r="3548" spans="6:6" outlineLevel="1">
      <c r="F3548"/>
    </row>
    <row r="3549" spans="6:6" outlineLevel="1">
      <c r="F3549"/>
    </row>
    <row r="3550" spans="6:6" outlineLevel="1">
      <c r="F3550"/>
    </row>
    <row r="3551" spans="6:6" outlineLevel="1">
      <c r="F3551"/>
    </row>
    <row r="3552" spans="6:6" outlineLevel="1">
      <c r="F3552"/>
    </row>
    <row r="3553" spans="6:6" outlineLevel="1">
      <c r="F3553"/>
    </row>
    <row r="3554" spans="6:6" outlineLevel="1">
      <c r="F3554"/>
    </row>
    <row r="3555" spans="6:6" outlineLevel="1">
      <c r="F3555"/>
    </row>
    <row r="3556" spans="6:6" outlineLevel="1">
      <c r="F3556"/>
    </row>
    <row r="3557" spans="6:6" outlineLevel="1">
      <c r="F3557"/>
    </row>
    <row r="3558" spans="6:6" outlineLevel="1">
      <c r="F3558"/>
    </row>
    <row r="3559" spans="6:6" outlineLevel="1">
      <c r="F3559"/>
    </row>
    <row r="3560" spans="6:6" outlineLevel="1">
      <c r="F3560"/>
    </row>
    <row r="3561" spans="6:6" outlineLevel="1">
      <c r="F3561"/>
    </row>
    <row r="3562" spans="6:6" outlineLevel="1">
      <c r="F3562"/>
    </row>
    <row r="3563" spans="6:6" outlineLevel="1">
      <c r="F3563"/>
    </row>
    <row r="3564" spans="6:6" outlineLevel="1">
      <c r="F3564"/>
    </row>
    <row r="3565" spans="6:6">
      <c r="F3565"/>
    </row>
    <row r="3566" spans="6:6" outlineLevel="1">
      <c r="F3566"/>
    </row>
    <row r="3567" spans="6:6" outlineLevel="1">
      <c r="F3567"/>
    </row>
    <row r="3568" spans="6:6" outlineLevel="1">
      <c r="F3568"/>
    </row>
    <row r="3569" spans="6:6" outlineLevel="1">
      <c r="F3569"/>
    </row>
    <row r="3570" spans="6:6" outlineLevel="1">
      <c r="F3570"/>
    </row>
    <row r="3571" spans="6:6" outlineLevel="1">
      <c r="F3571"/>
    </row>
    <row r="3572" spans="6:6" outlineLevel="1">
      <c r="F3572"/>
    </row>
    <row r="3573" spans="6:6" outlineLevel="1">
      <c r="F3573"/>
    </row>
    <row r="3574" spans="6:6" outlineLevel="1">
      <c r="F3574"/>
    </row>
    <row r="3575" spans="6:6" outlineLevel="1">
      <c r="F3575"/>
    </row>
    <row r="3576" spans="6:6" outlineLevel="1">
      <c r="F3576"/>
    </row>
    <row r="3577" spans="6:6" outlineLevel="1">
      <c r="F3577"/>
    </row>
    <row r="3578" spans="6:6" outlineLevel="1">
      <c r="F3578"/>
    </row>
    <row r="3579" spans="6:6" outlineLevel="1">
      <c r="F3579"/>
    </row>
    <row r="3580" spans="6:6" outlineLevel="1">
      <c r="F3580"/>
    </row>
    <row r="3581" spans="6:6" outlineLevel="1">
      <c r="F3581"/>
    </row>
    <row r="3582" spans="6:6" outlineLevel="1">
      <c r="F3582"/>
    </row>
    <row r="3583" spans="6:6" outlineLevel="1">
      <c r="F3583"/>
    </row>
    <row r="3584" spans="6:6" outlineLevel="1">
      <c r="F3584"/>
    </row>
    <row r="3585" spans="6:6" outlineLevel="1">
      <c r="F3585"/>
    </row>
    <row r="3586" spans="6:6" outlineLevel="1">
      <c r="F3586"/>
    </row>
    <row r="3587" spans="6:6" outlineLevel="1">
      <c r="F3587"/>
    </row>
    <row r="3588" spans="6:6" outlineLevel="1">
      <c r="F3588"/>
    </row>
    <row r="3589" spans="6:6" outlineLevel="1">
      <c r="F3589"/>
    </row>
    <row r="3590" spans="6:6" outlineLevel="1">
      <c r="F3590"/>
    </row>
    <row r="3591" spans="6:6" outlineLevel="1">
      <c r="F3591"/>
    </row>
    <row r="3592" spans="6:6" outlineLevel="1">
      <c r="F3592"/>
    </row>
    <row r="3593" spans="6:6" outlineLevel="1">
      <c r="F3593"/>
    </row>
    <row r="3594" spans="6:6" outlineLevel="1">
      <c r="F3594"/>
    </row>
    <row r="3595" spans="6:6">
      <c r="F3595"/>
    </row>
    <row r="3596" spans="6:6" outlineLevel="1">
      <c r="F3596"/>
    </row>
    <row r="3597" spans="6:6" outlineLevel="1">
      <c r="F3597"/>
    </row>
    <row r="3598" spans="6:6" outlineLevel="1">
      <c r="F3598"/>
    </row>
    <row r="3599" spans="6:6" outlineLevel="1">
      <c r="F3599"/>
    </row>
    <row r="3600" spans="6:6" outlineLevel="1">
      <c r="F3600"/>
    </row>
    <row r="3601" spans="6:6" outlineLevel="1">
      <c r="F3601"/>
    </row>
    <row r="3602" spans="6:6" outlineLevel="1">
      <c r="F3602"/>
    </row>
    <row r="3603" spans="6:6" outlineLevel="1">
      <c r="F3603"/>
    </row>
    <row r="3604" spans="6:6" outlineLevel="1">
      <c r="F3604"/>
    </row>
    <row r="3605" spans="6:6" outlineLevel="1">
      <c r="F3605"/>
    </row>
    <row r="3606" spans="6:6" outlineLevel="1">
      <c r="F3606"/>
    </row>
    <row r="3607" spans="6:6" outlineLevel="1">
      <c r="F3607"/>
    </row>
    <row r="3608" spans="6:6" outlineLevel="1">
      <c r="F3608"/>
    </row>
    <row r="3609" spans="6:6" outlineLevel="1">
      <c r="F3609"/>
    </row>
    <row r="3610" spans="6:6" outlineLevel="1">
      <c r="F3610"/>
    </row>
    <row r="3611" spans="6:6" outlineLevel="1">
      <c r="F3611"/>
    </row>
    <row r="3612" spans="6:6" outlineLevel="1">
      <c r="F3612"/>
    </row>
    <row r="3613" spans="6:6" outlineLevel="1">
      <c r="F3613"/>
    </row>
    <row r="3614" spans="6:6" outlineLevel="1">
      <c r="F3614"/>
    </row>
    <row r="3615" spans="6:6" outlineLevel="1">
      <c r="F3615"/>
    </row>
    <row r="3616" spans="6:6" outlineLevel="1">
      <c r="F3616"/>
    </row>
    <row r="3617" spans="6:6" outlineLevel="1">
      <c r="F3617"/>
    </row>
    <row r="3618" spans="6:6" outlineLevel="1">
      <c r="F3618"/>
    </row>
    <row r="3619" spans="6:6" outlineLevel="1">
      <c r="F3619"/>
    </row>
    <row r="3620" spans="6:6" outlineLevel="1">
      <c r="F3620"/>
    </row>
    <row r="3621" spans="6:6" outlineLevel="1">
      <c r="F3621"/>
    </row>
    <row r="3622" spans="6:6" outlineLevel="1">
      <c r="F3622"/>
    </row>
    <row r="3623" spans="6:6" outlineLevel="1">
      <c r="F3623"/>
    </row>
    <row r="3624" spans="6:6" outlineLevel="1">
      <c r="F3624"/>
    </row>
    <row r="3625" spans="6:6" outlineLevel="1">
      <c r="F3625"/>
    </row>
    <row r="3626" spans="6:6" outlineLevel="1">
      <c r="F3626"/>
    </row>
    <row r="3627" spans="6:6" outlineLevel="1">
      <c r="F3627"/>
    </row>
    <row r="3628" spans="6:6" outlineLevel="1">
      <c r="F3628"/>
    </row>
    <row r="3629" spans="6:6" outlineLevel="1">
      <c r="F3629"/>
    </row>
    <row r="3630" spans="6:6" outlineLevel="1">
      <c r="F3630"/>
    </row>
    <row r="3631" spans="6:6" outlineLevel="1">
      <c r="F3631"/>
    </row>
    <row r="3632" spans="6:6" outlineLevel="1">
      <c r="F3632"/>
    </row>
    <row r="3633" spans="6:6" outlineLevel="1">
      <c r="F3633"/>
    </row>
    <row r="3634" spans="6:6" outlineLevel="1">
      <c r="F3634"/>
    </row>
    <row r="3635" spans="6:6" outlineLevel="1">
      <c r="F3635"/>
    </row>
    <row r="3636" spans="6:6" outlineLevel="1">
      <c r="F3636"/>
    </row>
    <row r="3637" spans="6:6">
      <c r="F3637"/>
    </row>
    <row r="3638" spans="6:6" outlineLevel="1">
      <c r="F3638"/>
    </row>
    <row r="3639" spans="6:6" outlineLevel="1">
      <c r="F3639"/>
    </row>
    <row r="3640" spans="6:6" outlineLevel="1">
      <c r="F3640"/>
    </row>
    <row r="3641" spans="6:6" outlineLevel="1">
      <c r="F3641"/>
    </row>
    <row r="3642" spans="6:6" outlineLevel="1">
      <c r="F3642"/>
    </row>
    <row r="3643" spans="6:6" outlineLevel="1">
      <c r="F3643"/>
    </row>
    <row r="3644" spans="6:6" outlineLevel="1">
      <c r="F3644"/>
    </row>
    <row r="3645" spans="6:6" outlineLevel="1">
      <c r="F3645"/>
    </row>
    <row r="3646" spans="6:6" outlineLevel="1">
      <c r="F3646"/>
    </row>
    <row r="3647" spans="6:6" outlineLevel="1">
      <c r="F3647"/>
    </row>
    <row r="3648" spans="6:6" outlineLevel="1">
      <c r="F3648"/>
    </row>
    <row r="3649" spans="6:6" outlineLevel="1">
      <c r="F3649"/>
    </row>
    <row r="3650" spans="6:6" outlineLevel="1">
      <c r="F3650"/>
    </row>
    <row r="3651" spans="6:6" outlineLevel="1">
      <c r="F3651"/>
    </row>
    <row r="3652" spans="6:6" outlineLevel="1">
      <c r="F3652"/>
    </row>
    <row r="3653" spans="6:6" outlineLevel="1">
      <c r="F3653"/>
    </row>
    <row r="3654" spans="6:6" outlineLevel="1">
      <c r="F3654"/>
    </row>
    <row r="3655" spans="6:6" outlineLevel="1">
      <c r="F3655"/>
    </row>
    <row r="3656" spans="6:6" outlineLevel="1">
      <c r="F3656"/>
    </row>
    <row r="3657" spans="6:6" outlineLevel="1">
      <c r="F3657"/>
    </row>
    <row r="3658" spans="6:6" outlineLevel="1">
      <c r="F3658"/>
    </row>
    <row r="3659" spans="6:6" outlineLevel="1">
      <c r="F3659"/>
    </row>
    <row r="3660" spans="6:6" outlineLevel="1">
      <c r="F3660"/>
    </row>
    <row r="3661" spans="6:6" outlineLevel="1">
      <c r="F3661"/>
    </row>
    <row r="3662" spans="6:6" outlineLevel="1">
      <c r="F3662"/>
    </row>
    <row r="3663" spans="6:6" outlineLevel="1">
      <c r="F3663"/>
    </row>
    <row r="3664" spans="6:6" outlineLevel="1">
      <c r="F3664"/>
    </row>
    <row r="3665" spans="6:6" outlineLevel="1">
      <c r="F3665"/>
    </row>
    <row r="3666" spans="6:6" outlineLevel="1">
      <c r="F3666"/>
    </row>
    <row r="3667" spans="6:6">
      <c r="F3667"/>
    </row>
    <row r="3668" spans="6:6" outlineLevel="1">
      <c r="F3668"/>
    </row>
    <row r="3669" spans="6:6" outlineLevel="1">
      <c r="F3669"/>
    </row>
    <row r="3670" spans="6:6" outlineLevel="1">
      <c r="F3670"/>
    </row>
    <row r="3671" spans="6:6" outlineLevel="1">
      <c r="F3671"/>
    </row>
    <row r="3672" spans="6:6" outlineLevel="1">
      <c r="F3672"/>
    </row>
    <row r="3673" spans="6:6" outlineLevel="1">
      <c r="F3673"/>
    </row>
    <row r="3674" spans="6:6" outlineLevel="1">
      <c r="F3674"/>
    </row>
    <row r="3675" spans="6:6" outlineLevel="1">
      <c r="F3675"/>
    </row>
    <row r="3676" spans="6:6" outlineLevel="1">
      <c r="F3676"/>
    </row>
    <row r="3677" spans="6:6" outlineLevel="1">
      <c r="F3677"/>
    </row>
    <row r="3678" spans="6:6" outlineLevel="1">
      <c r="F3678"/>
    </row>
    <row r="3679" spans="6:6" outlineLevel="1">
      <c r="F3679"/>
    </row>
    <row r="3680" spans="6:6" outlineLevel="1">
      <c r="F3680"/>
    </row>
    <row r="3681" spans="6:6" outlineLevel="1">
      <c r="F3681"/>
    </row>
    <row r="3682" spans="6:6" outlineLevel="1">
      <c r="F3682"/>
    </row>
    <row r="3683" spans="6:6" outlineLevel="1">
      <c r="F3683"/>
    </row>
    <row r="3684" spans="6:6" outlineLevel="1">
      <c r="F3684"/>
    </row>
    <row r="3685" spans="6:6" outlineLevel="1">
      <c r="F3685"/>
    </row>
    <row r="3686" spans="6:6" outlineLevel="1">
      <c r="F3686"/>
    </row>
    <row r="3687" spans="6:6" outlineLevel="1">
      <c r="F3687"/>
    </row>
    <row r="3688" spans="6:6" outlineLevel="1">
      <c r="F3688"/>
    </row>
    <row r="3689" spans="6:6" outlineLevel="1">
      <c r="F3689"/>
    </row>
    <row r="3690" spans="6:6" outlineLevel="1">
      <c r="F3690"/>
    </row>
    <row r="3691" spans="6:6" outlineLevel="1">
      <c r="F3691"/>
    </row>
    <row r="3692" spans="6:6" outlineLevel="1">
      <c r="F3692"/>
    </row>
    <row r="3693" spans="6:6" outlineLevel="1">
      <c r="F3693"/>
    </row>
    <row r="3694" spans="6:6" outlineLevel="1">
      <c r="F3694"/>
    </row>
    <row r="3695" spans="6:6" outlineLevel="1">
      <c r="F3695"/>
    </row>
    <row r="3696" spans="6:6" outlineLevel="1">
      <c r="F3696"/>
    </row>
    <row r="3697" spans="6:6" outlineLevel="1">
      <c r="F3697"/>
    </row>
    <row r="3698" spans="6:6" outlineLevel="1">
      <c r="F3698"/>
    </row>
    <row r="3699" spans="6:6" outlineLevel="1">
      <c r="F3699"/>
    </row>
    <row r="3700" spans="6:6" outlineLevel="1">
      <c r="F3700"/>
    </row>
    <row r="3701" spans="6:6" outlineLevel="1">
      <c r="F3701"/>
    </row>
    <row r="3702" spans="6:6" outlineLevel="1">
      <c r="F3702"/>
    </row>
    <row r="3703" spans="6:6" outlineLevel="1">
      <c r="F3703"/>
    </row>
    <row r="3704" spans="6:6">
      <c r="F3704"/>
    </row>
    <row r="3705" spans="6:6" outlineLevel="1">
      <c r="F3705"/>
    </row>
    <row r="3706" spans="6:6" outlineLevel="1">
      <c r="F3706"/>
    </row>
    <row r="3707" spans="6:6" outlineLevel="1">
      <c r="F3707"/>
    </row>
    <row r="3708" spans="6:6" outlineLevel="1">
      <c r="F3708"/>
    </row>
    <row r="3709" spans="6:6" outlineLevel="1">
      <c r="F3709"/>
    </row>
    <row r="3710" spans="6:6" outlineLevel="1">
      <c r="F3710"/>
    </row>
    <row r="3711" spans="6:6" outlineLevel="1">
      <c r="F3711"/>
    </row>
    <row r="3712" spans="6:6" outlineLevel="1">
      <c r="F3712"/>
    </row>
    <row r="3713" spans="6:6" outlineLevel="1">
      <c r="F3713"/>
    </row>
    <row r="3714" spans="6:6" outlineLevel="1">
      <c r="F3714"/>
    </row>
    <row r="3715" spans="6:6" outlineLevel="1">
      <c r="F3715"/>
    </row>
    <row r="3716" spans="6:6" outlineLevel="1">
      <c r="F3716"/>
    </row>
    <row r="3717" spans="6:6" outlineLevel="1">
      <c r="F3717"/>
    </row>
    <row r="3718" spans="6:6" outlineLevel="1">
      <c r="F3718"/>
    </row>
    <row r="3719" spans="6:6" outlineLevel="1">
      <c r="F3719"/>
    </row>
    <row r="3720" spans="6:6" outlineLevel="1">
      <c r="F3720"/>
    </row>
    <row r="3721" spans="6:6" outlineLevel="1">
      <c r="F3721"/>
    </row>
    <row r="3722" spans="6:6" outlineLevel="1">
      <c r="F3722"/>
    </row>
    <row r="3723" spans="6:6" outlineLevel="1">
      <c r="F3723"/>
    </row>
    <row r="3724" spans="6:6" outlineLevel="1">
      <c r="F3724"/>
    </row>
    <row r="3725" spans="6:6" outlineLevel="1">
      <c r="F3725"/>
    </row>
    <row r="3726" spans="6:6" outlineLevel="1">
      <c r="F3726"/>
    </row>
    <row r="3727" spans="6:6" outlineLevel="1">
      <c r="F3727"/>
    </row>
    <row r="3728" spans="6:6" outlineLevel="1">
      <c r="F3728"/>
    </row>
    <row r="3729" spans="6:6" outlineLevel="1">
      <c r="F3729"/>
    </row>
    <row r="3730" spans="6:6" outlineLevel="1">
      <c r="F3730"/>
    </row>
    <row r="3731" spans="6:6" outlineLevel="1">
      <c r="F3731"/>
    </row>
    <row r="3732" spans="6:6" outlineLevel="1">
      <c r="F3732"/>
    </row>
    <row r="3733" spans="6:6" outlineLevel="1">
      <c r="F3733"/>
    </row>
    <row r="3734" spans="6:6">
      <c r="F3734"/>
    </row>
    <row r="3735" spans="6:6" outlineLevel="1">
      <c r="F3735"/>
    </row>
    <row r="3736" spans="6:6" outlineLevel="1">
      <c r="F3736"/>
    </row>
    <row r="3737" spans="6:6" outlineLevel="1">
      <c r="F3737"/>
    </row>
    <row r="3738" spans="6:6" outlineLevel="1">
      <c r="F3738"/>
    </row>
    <row r="3739" spans="6:6" outlineLevel="1">
      <c r="F3739"/>
    </row>
    <row r="3740" spans="6:6" outlineLevel="1">
      <c r="F3740"/>
    </row>
    <row r="3741" spans="6:6" outlineLevel="1">
      <c r="F3741"/>
    </row>
    <row r="3742" spans="6:6" outlineLevel="1">
      <c r="F3742"/>
    </row>
    <row r="3743" spans="6:6" outlineLevel="1">
      <c r="F3743"/>
    </row>
    <row r="3744" spans="6:6" outlineLevel="1">
      <c r="F3744"/>
    </row>
    <row r="3745" spans="6:6" outlineLevel="1">
      <c r="F3745"/>
    </row>
    <row r="3746" spans="6:6" outlineLevel="1">
      <c r="F3746"/>
    </row>
    <row r="3747" spans="6:6" outlineLevel="1">
      <c r="F3747"/>
    </row>
    <row r="3748" spans="6:6" outlineLevel="1">
      <c r="F3748"/>
    </row>
    <row r="3749" spans="6:6" outlineLevel="1">
      <c r="F3749"/>
    </row>
    <row r="3750" spans="6:6" outlineLevel="1">
      <c r="F3750"/>
    </row>
    <row r="3751" spans="6:6" outlineLevel="1">
      <c r="F3751"/>
    </row>
    <row r="3752" spans="6:6" outlineLevel="1">
      <c r="F3752"/>
    </row>
    <row r="3753" spans="6:6" outlineLevel="1">
      <c r="F3753"/>
    </row>
    <row r="3754" spans="6:6" outlineLevel="1">
      <c r="F3754"/>
    </row>
    <row r="3755" spans="6:6" outlineLevel="1">
      <c r="F3755"/>
    </row>
    <row r="3756" spans="6:6" outlineLevel="1">
      <c r="F3756"/>
    </row>
    <row r="3757" spans="6:6" outlineLevel="1">
      <c r="F3757"/>
    </row>
    <row r="3758" spans="6:6" outlineLevel="1">
      <c r="F3758"/>
    </row>
    <row r="3759" spans="6:6" outlineLevel="1">
      <c r="F3759"/>
    </row>
    <row r="3760" spans="6:6" outlineLevel="1">
      <c r="F3760"/>
    </row>
    <row r="3761" spans="6:6" outlineLevel="1">
      <c r="F3761"/>
    </row>
    <row r="3762" spans="6:6" outlineLevel="1">
      <c r="F3762"/>
    </row>
    <row r="3763" spans="6:6" outlineLevel="1">
      <c r="F3763"/>
    </row>
    <row r="3764" spans="6:6">
      <c r="F3764"/>
    </row>
    <row r="3765" spans="6:6" outlineLevel="1">
      <c r="F3765"/>
    </row>
    <row r="3766" spans="6:6" outlineLevel="1">
      <c r="F3766"/>
    </row>
    <row r="3767" spans="6:6" outlineLevel="1">
      <c r="F3767"/>
    </row>
    <row r="3768" spans="6:6" outlineLevel="1">
      <c r="F3768"/>
    </row>
    <row r="3769" spans="6:6" outlineLevel="1">
      <c r="F3769"/>
    </row>
    <row r="3770" spans="6:6" outlineLevel="1">
      <c r="F3770"/>
    </row>
    <row r="3771" spans="6:6" outlineLevel="1">
      <c r="F3771"/>
    </row>
    <row r="3772" spans="6:6" outlineLevel="1">
      <c r="F3772"/>
    </row>
    <row r="3773" spans="6:6" outlineLevel="1">
      <c r="F3773"/>
    </row>
    <row r="3774" spans="6:6" outlineLevel="1">
      <c r="F3774"/>
    </row>
    <row r="3775" spans="6:6" outlineLevel="1">
      <c r="F3775"/>
    </row>
    <row r="3776" spans="6:6" outlineLevel="1">
      <c r="F3776"/>
    </row>
    <row r="3777" spans="6:6" outlineLevel="1">
      <c r="F3777"/>
    </row>
    <row r="3778" spans="6:6" outlineLevel="1">
      <c r="F3778"/>
    </row>
    <row r="3779" spans="6:6" outlineLevel="1">
      <c r="F3779"/>
    </row>
    <row r="3780" spans="6:6" outlineLevel="1">
      <c r="F3780"/>
    </row>
    <row r="3781" spans="6:6" outlineLevel="1">
      <c r="F3781"/>
    </row>
    <row r="3782" spans="6:6" outlineLevel="1">
      <c r="F3782"/>
    </row>
    <row r="3783" spans="6:6" outlineLevel="1">
      <c r="F3783"/>
    </row>
    <row r="3784" spans="6:6" outlineLevel="1">
      <c r="F3784"/>
    </row>
    <row r="3785" spans="6:6" outlineLevel="1">
      <c r="F3785"/>
    </row>
    <row r="3786" spans="6:6" outlineLevel="1">
      <c r="F3786"/>
    </row>
    <row r="3787" spans="6:6" outlineLevel="1">
      <c r="F3787"/>
    </row>
    <row r="3788" spans="6:6" outlineLevel="1">
      <c r="F3788"/>
    </row>
    <row r="3789" spans="6:6" outlineLevel="1">
      <c r="F3789"/>
    </row>
    <row r="3790" spans="6:6" outlineLevel="1">
      <c r="F3790"/>
    </row>
    <row r="3791" spans="6:6" outlineLevel="1">
      <c r="F3791"/>
    </row>
    <row r="3792" spans="6:6" outlineLevel="1">
      <c r="F3792"/>
    </row>
    <row r="3793" spans="6:6" outlineLevel="1">
      <c r="F3793"/>
    </row>
    <row r="3794" spans="6:6" outlineLevel="1">
      <c r="F3794"/>
    </row>
    <row r="3795" spans="6:6" outlineLevel="1">
      <c r="F3795"/>
    </row>
    <row r="3796" spans="6:6" outlineLevel="1">
      <c r="F3796"/>
    </row>
    <row r="3797" spans="6:6" outlineLevel="1">
      <c r="F3797"/>
    </row>
    <row r="3798" spans="6:6" outlineLevel="1">
      <c r="F3798"/>
    </row>
    <row r="3799" spans="6:6" outlineLevel="1">
      <c r="F3799"/>
    </row>
    <row r="3800" spans="6:6" outlineLevel="1">
      <c r="F3800"/>
    </row>
    <row r="3801" spans="6:6">
      <c r="F3801"/>
    </row>
    <row r="3802" spans="6:6" outlineLevel="1">
      <c r="F3802"/>
    </row>
    <row r="3803" spans="6:6" outlineLevel="1">
      <c r="F3803"/>
    </row>
    <row r="3804" spans="6:6" outlineLevel="1">
      <c r="F3804"/>
    </row>
    <row r="3805" spans="6:6" outlineLevel="1">
      <c r="F3805"/>
    </row>
    <row r="3806" spans="6:6" outlineLevel="1">
      <c r="F3806"/>
    </row>
    <row r="3807" spans="6:6" outlineLevel="1">
      <c r="F3807"/>
    </row>
    <row r="3808" spans="6:6" outlineLevel="1">
      <c r="F3808"/>
    </row>
    <row r="3809" spans="6:6" outlineLevel="1">
      <c r="F3809"/>
    </row>
    <row r="3810" spans="6:6" outlineLevel="1">
      <c r="F3810"/>
    </row>
    <row r="3811" spans="6:6" outlineLevel="1">
      <c r="F3811"/>
    </row>
    <row r="3812" spans="6:6" outlineLevel="1">
      <c r="F3812"/>
    </row>
    <row r="3813" spans="6:6" outlineLevel="1">
      <c r="F3813"/>
    </row>
    <row r="3814" spans="6:6" outlineLevel="1">
      <c r="F3814"/>
    </row>
    <row r="3815" spans="6:6" outlineLevel="1">
      <c r="F3815"/>
    </row>
    <row r="3816" spans="6:6" outlineLevel="1">
      <c r="F3816"/>
    </row>
    <row r="3817" spans="6:6" outlineLevel="1">
      <c r="F3817"/>
    </row>
    <row r="3818" spans="6:6" outlineLevel="1">
      <c r="F3818"/>
    </row>
    <row r="3819" spans="6:6" outlineLevel="1">
      <c r="F3819"/>
    </row>
    <row r="3820" spans="6:6" outlineLevel="1">
      <c r="F3820"/>
    </row>
    <row r="3821" spans="6:6" outlineLevel="1">
      <c r="F3821"/>
    </row>
    <row r="3822" spans="6:6" outlineLevel="1">
      <c r="F3822"/>
    </row>
    <row r="3823" spans="6:6" outlineLevel="1">
      <c r="F3823"/>
    </row>
    <row r="3824" spans="6:6" outlineLevel="1">
      <c r="F3824"/>
    </row>
    <row r="3825" spans="6:6" outlineLevel="1">
      <c r="F3825"/>
    </row>
    <row r="3826" spans="6:6" outlineLevel="1">
      <c r="F3826"/>
    </row>
    <row r="3827" spans="6:6" outlineLevel="1">
      <c r="F3827"/>
    </row>
    <row r="3828" spans="6:6" outlineLevel="1">
      <c r="F3828"/>
    </row>
    <row r="3829" spans="6:6" outlineLevel="1">
      <c r="F3829"/>
    </row>
    <row r="3830" spans="6:6" outlineLevel="1">
      <c r="F3830"/>
    </row>
    <row r="3831" spans="6:6" outlineLevel="1">
      <c r="F3831"/>
    </row>
    <row r="3832" spans="6:6" outlineLevel="1">
      <c r="F3832"/>
    </row>
    <row r="3833" spans="6:6" outlineLevel="1">
      <c r="F3833"/>
    </row>
    <row r="3834" spans="6:6" outlineLevel="1">
      <c r="F3834"/>
    </row>
    <row r="3835" spans="6:6">
      <c r="F3835"/>
    </row>
    <row r="3836" spans="6:6" outlineLevel="1">
      <c r="F3836"/>
    </row>
    <row r="3837" spans="6:6" outlineLevel="1">
      <c r="F3837"/>
    </row>
    <row r="3838" spans="6:6" outlineLevel="1">
      <c r="F3838"/>
    </row>
    <row r="3839" spans="6:6" outlineLevel="1">
      <c r="F3839"/>
    </row>
    <row r="3840" spans="6:6" outlineLevel="1">
      <c r="F3840"/>
    </row>
    <row r="3841" spans="6:6" outlineLevel="1">
      <c r="F3841"/>
    </row>
    <row r="3842" spans="6:6" outlineLevel="1">
      <c r="F3842"/>
    </row>
    <row r="3843" spans="6:6" outlineLevel="1">
      <c r="F3843"/>
    </row>
    <row r="3844" spans="6:6" outlineLevel="1">
      <c r="F3844"/>
    </row>
    <row r="3845" spans="6:6" outlineLevel="1">
      <c r="F3845"/>
    </row>
    <row r="3846" spans="6:6" outlineLevel="1">
      <c r="F3846"/>
    </row>
    <row r="3847" spans="6:6" outlineLevel="1">
      <c r="F3847"/>
    </row>
    <row r="3848" spans="6:6" outlineLevel="1">
      <c r="F3848"/>
    </row>
    <row r="3849" spans="6:6" outlineLevel="1">
      <c r="F3849"/>
    </row>
    <row r="3850" spans="6:6" outlineLevel="1">
      <c r="F3850"/>
    </row>
    <row r="3851" spans="6:6" outlineLevel="1">
      <c r="F3851"/>
    </row>
    <row r="3852" spans="6:6" outlineLevel="1">
      <c r="F3852"/>
    </row>
    <row r="3853" spans="6:6" outlineLevel="1">
      <c r="F3853"/>
    </row>
    <row r="3854" spans="6:6" outlineLevel="1">
      <c r="F3854"/>
    </row>
    <row r="3855" spans="6:6" outlineLevel="1">
      <c r="F3855"/>
    </row>
    <row r="3856" spans="6:6" outlineLevel="1">
      <c r="F3856"/>
    </row>
    <row r="3857" spans="6:6" outlineLevel="1">
      <c r="F3857"/>
    </row>
    <row r="3858" spans="6:6" outlineLevel="1">
      <c r="F3858"/>
    </row>
    <row r="3859" spans="6:6" outlineLevel="1">
      <c r="F3859"/>
    </row>
    <row r="3860" spans="6:6" outlineLevel="1">
      <c r="F3860"/>
    </row>
    <row r="3861" spans="6:6" outlineLevel="1">
      <c r="F3861"/>
    </row>
    <row r="3862" spans="6:6" outlineLevel="1">
      <c r="F3862"/>
    </row>
    <row r="3863" spans="6:6" outlineLevel="1">
      <c r="F3863"/>
    </row>
    <row r="3864" spans="6:6" outlineLevel="1">
      <c r="F3864"/>
    </row>
    <row r="3865" spans="6:6" outlineLevel="1">
      <c r="F3865"/>
    </row>
    <row r="3866" spans="6:6" outlineLevel="1">
      <c r="F3866"/>
    </row>
    <row r="3867" spans="6:6" outlineLevel="1">
      <c r="F3867"/>
    </row>
    <row r="3868" spans="6:6" outlineLevel="1">
      <c r="F3868"/>
    </row>
    <row r="3869" spans="6:6" outlineLevel="1">
      <c r="F3869"/>
    </row>
    <row r="3870" spans="6:6" outlineLevel="1">
      <c r="F3870"/>
    </row>
    <row r="3871" spans="6:6" outlineLevel="1">
      <c r="F3871"/>
    </row>
    <row r="3872" spans="6:6" outlineLevel="1">
      <c r="F3872"/>
    </row>
    <row r="3873" spans="6:6">
      <c r="F3873"/>
    </row>
    <row r="3874" spans="6:6" outlineLevel="1">
      <c r="F3874"/>
    </row>
    <row r="3875" spans="6:6" outlineLevel="1">
      <c r="F3875"/>
    </row>
    <row r="3876" spans="6:6">
      <c r="F3876"/>
    </row>
    <row r="3877" spans="6:6" outlineLevel="1">
      <c r="F3877"/>
    </row>
    <row r="3878" spans="6:6" outlineLevel="1">
      <c r="F3878"/>
    </row>
    <row r="3879" spans="6:6" outlineLevel="1">
      <c r="F3879"/>
    </row>
    <row r="3880" spans="6:6" outlineLevel="1">
      <c r="F3880"/>
    </row>
    <row r="3881" spans="6:6" outlineLevel="1">
      <c r="F3881"/>
    </row>
    <row r="3882" spans="6:6" outlineLevel="1">
      <c r="F3882"/>
    </row>
    <row r="3883" spans="6:6" outlineLevel="1">
      <c r="F3883"/>
    </row>
    <row r="3884" spans="6:6" outlineLevel="1">
      <c r="F3884"/>
    </row>
    <row r="3885" spans="6:6" outlineLevel="1">
      <c r="F3885"/>
    </row>
    <row r="3886" spans="6:6" outlineLevel="1">
      <c r="F3886"/>
    </row>
    <row r="3887" spans="6:6" outlineLevel="1">
      <c r="F3887"/>
    </row>
    <row r="3888" spans="6:6" outlineLevel="1">
      <c r="F3888"/>
    </row>
    <row r="3889" spans="6:6" outlineLevel="1">
      <c r="F3889"/>
    </row>
    <row r="3890" spans="6:6" outlineLevel="1">
      <c r="F3890"/>
    </row>
    <row r="3891" spans="6:6" outlineLevel="1">
      <c r="F3891"/>
    </row>
    <row r="3892" spans="6:6" outlineLevel="1">
      <c r="F3892"/>
    </row>
    <row r="3893" spans="6:6" outlineLevel="1">
      <c r="F3893"/>
    </row>
    <row r="3894" spans="6:6" outlineLevel="1">
      <c r="F3894"/>
    </row>
    <row r="3895" spans="6:6" outlineLevel="1">
      <c r="F3895"/>
    </row>
    <row r="3896" spans="6:6" outlineLevel="1">
      <c r="F3896"/>
    </row>
    <row r="3897" spans="6:6" outlineLevel="1">
      <c r="F3897"/>
    </row>
    <row r="3898" spans="6:6" outlineLevel="1">
      <c r="F3898"/>
    </row>
    <row r="3899" spans="6:6" outlineLevel="1">
      <c r="F3899"/>
    </row>
    <row r="3900" spans="6:6">
      <c r="F3900"/>
    </row>
    <row r="3901" spans="6:6" outlineLevel="1">
      <c r="F3901"/>
    </row>
    <row r="3902" spans="6:6" outlineLevel="1">
      <c r="F3902"/>
    </row>
    <row r="3903" spans="6:6" outlineLevel="1">
      <c r="F3903"/>
    </row>
    <row r="3904" spans="6:6" outlineLevel="1">
      <c r="F3904"/>
    </row>
    <row r="3905" spans="6:6" outlineLevel="1">
      <c r="F3905"/>
    </row>
    <row r="3906" spans="6:6" outlineLevel="1">
      <c r="F3906"/>
    </row>
    <row r="3907" spans="6:6" outlineLevel="1">
      <c r="F3907"/>
    </row>
    <row r="3908" spans="6:6" outlineLevel="1">
      <c r="F3908"/>
    </row>
    <row r="3909" spans="6:6" outlineLevel="1">
      <c r="F3909"/>
    </row>
    <row r="3910" spans="6:6" outlineLevel="1">
      <c r="F3910"/>
    </row>
    <row r="3911" spans="6:6" outlineLevel="1">
      <c r="F3911"/>
    </row>
    <row r="3912" spans="6:6" outlineLevel="1">
      <c r="F3912"/>
    </row>
    <row r="3913" spans="6:6" outlineLevel="1">
      <c r="F3913"/>
    </row>
    <row r="3914" spans="6:6" outlineLevel="1">
      <c r="F3914"/>
    </row>
    <row r="3915" spans="6:6" outlineLevel="1">
      <c r="F3915"/>
    </row>
    <row r="3916" spans="6:6" outlineLevel="1">
      <c r="F3916"/>
    </row>
    <row r="3917" spans="6:6" outlineLevel="1">
      <c r="F3917"/>
    </row>
    <row r="3918" spans="6:6" outlineLevel="1">
      <c r="F3918"/>
    </row>
    <row r="3919" spans="6:6" outlineLevel="1">
      <c r="F3919"/>
    </row>
    <row r="3920" spans="6:6" outlineLevel="1">
      <c r="F3920"/>
    </row>
    <row r="3921" spans="6:6" outlineLevel="1">
      <c r="F3921"/>
    </row>
    <row r="3922" spans="6:6" outlineLevel="1">
      <c r="F3922"/>
    </row>
    <row r="3923" spans="6:6" outlineLevel="1">
      <c r="F3923"/>
    </row>
    <row r="3924" spans="6:6" outlineLevel="1">
      <c r="F3924"/>
    </row>
    <row r="3925" spans="6:6" outlineLevel="1">
      <c r="F3925"/>
    </row>
    <row r="3926" spans="6:6" outlineLevel="1">
      <c r="F3926"/>
    </row>
    <row r="3927" spans="6:6" outlineLevel="1">
      <c r="F3927"/>
    </row>
    <row r="3928" spans="6:6" outlineLevel="1">
      <c r="F3928"/>
    </row>
    <row r="3929" spans="6:6" outlineLevel="1">
      <c r="F3929"/>
    </row>
    <row r="3930" spans="6:6" outlineLevel="1">
      <c r="F3930"/>
    </row>
    <row r="3931" spans="6:6" outlineLevel="1">
      <c r="F3931"/>
    </row>
    <row r="3932" spans="6:6" outlineLevel="1">
      <c r="F3932"/>
    </row>
    <row r="3933" spans="6:6" outlineLevel="1">
      <c r="F3933"/>
    </row>
    <row r="3934" spans="6:6" outlineLevel="1">
      <c r="F3934"/>
    </row>
    <row r="3935" spans="6:6" outlineLevel="1">
      <c r="F3935"/>
    </row>
    <row r="3936" spans="6:6" outlineLevel="1">
      <c r="F3936"/>
    </row>
    <row r="3937" spans="6:6" outlineLevel="1">
      <c r="F3937"/>
    </row>
    <row r="3938" spans="6:6" outlineLevel="1">
      <c r="F3938"/>
    </row>
    <row r="3939" spans="6:6" outlineLevel="1">
      <c r="F3939"/>
    </row>
    <row r="3940" spans="6:6" outlineLevel="1">
      <c r="F3940"/>
    </row>
    <row r="3941" spans="6:6" outlineLevel="1">
      <c r="F3941"/>
    </row>
    <row r="3942" spans="6:6" outlineLevel="1">
      <c r="F3942"/>
    </row>
    <row r="3943" spans="6:6" outlineLevel="1">
      <c r="F3943"/>
    </row>
    <row r="3944" spans="6:6" outlineLevel="1">
      <c r="F3944"/>
    </row>
    <row r="3945" spans="6:6" outlineLevel="1">
      <c r="F3945"/>
    </row>
    <row r="3946" spans="6:6" outlineLevel="1">
      <c r="F3946"/>
    </row>
    <row r="3947" spans="6:6" outlineLevel="1">
      <c r="F3947"/>
    </row>
    <row r="3948" spans="6:6" outlineLevel="1">
      <c r="F3948"/>
    </row>
    <row r="3949" spans="6:6" outlineLevel="1">
      <c r="F3949"/>
    </row>
    <row r="3950" spans="6:6" outlineLevel="1">
      <c r="F3950"/>
    </row>
    <row r="3951" spans="6:6" outlineLevel="1">
      <c r="F3951"/>
    </row>
    <row r="3952" spans="6:6" outlineLevel="1">
      <c r="F3952"/>
    </row>
    <row r="3953" spans="6:6" outlineLevel="1">
      <c r="F3953"/>
    </row>
    <row r="3954" spans="6:6" outlineLevel="1">
      <c r="F3954"/>
    </row>
    <row r="3955" spans="6:6" outlineLevel="1">
      <c r="F3955"/>
    </row>
    <row r="3956" spans="6:6" outlineLevel="1">
      <c r="F3956"/>
    </row>
    <row r="3957" spans="6:6" outlineLevel="1">
      <c r="F3957"/>
    </row>
    <row r="3958" spans="6:6" outlineLevel="1">
      <c r="F3958"/>
    </row>
    <row r="3959" spans="6:6" outlineLevel="1">
      <c r="F3959"/>
    </row>
    <row r="3960" spans="6:6" outlineLevel="1">
      <c r="F3960"/>
    </row>
    <row r="3961" spans="6:6" outlineLevel="1">
      <c r="F3961"/>
    </row>
    <row r="3962" spans="6:6" outlineLevel="1">
      <c r="F3962"/>
    </row>
    <row r="3963" spans="6:6" outlineLevel="1">
      <c r="F3963"/>
    </row>
    <row r="3964" spans="6:6">
      <c r="F3964"/>
    </row>
    <row r="3965" spans="6:6" outlineLevel="1">
      <c r="F3965"/>
    </row>
    <row r="3966" spans="6:6" outlineLevel="1">
      <c r="F3966"/>
    </row>
    <row r="3967" spans="6:6" outlineLevel="1">
      <c r="F3967"/>
    </row>
    <row r="3968" spans="6:6">
      <c r="F3968"/>
    </row>
    <row r="3969" spans="6:6" outlineLevel="1">
      <c r="F3969"/>
    </row>
    <row r="3970" spans="6:6" outlineLevel="1">
      <c r="F3970"/>
    </row>
    <row r="3971" spans="6:6" outlineLevel="1">
      <c r="F3971"/>
    </row>
    <row r="3972" spans="6:6" outlineLevel="1">
      <c r="F3972"/>
    </row>
    <row r="3973" spans="6:6" outlineLevel="1">
      <c r="F3973"/>
    </row>
    <row r="3974" spans="6:6" outlineLevel="1">
      <c r="F3974"/>
    </row>
    <row r="3975" spans="6:6" outlineLevel="1">
      <c r="F3975"/>
    </row>
    <row r="3976" spans="6:6" outlineLevel="1">
      <c r="F3976"/>
    </row>
    <row r="3977" spans="6:6" outlineLevel="1">
      <c r="F3977"/>
    </row>
    <row r="3978" spans="6:6" outlineLevel="1">
      <c r="F3978"/>
    </row>
    <row r="3979" spans="6:6" outlineLevel="1">
      <c r="F3979"/>
    </row>
    <row r="3980" spans="6:6" outlineLevel="1">
      <c r="F3980"/>
    </row>
    <row r="3981" spans="6:6" outlineLevel="1">
      <c r="F3981"/>
    </row>
    <row r="3982" spans="6:6" outlineLevel="1">
      <c r="F3982"/>
    </row>
    <row r="3983" spans="6:6" outlineLevel="1">
      <c r="F3983"/>
    </row>
    <row r="3984" spans="6:6" outlineLevel="1">
      <c r="F3984"/>
    </row>
    <row r="3985" spans="6:6" outlineLevel="1">
      <c r="F3985"/>
    </row>
    <row r="3986" spans="6:6" outlineLevel="1">
      <c r="F3986"/>
    </row>
    <row r="3987" spans="6:6" outlineLevel="1">
      <c r="F3987"/>
    </row>
    <row r="3988" spans="6:6" outlineLevel="1">
      <c r="F3988"/>
    </row>
    <row r="3989" spans="6:6" outlineLevel="1">
      <c r="F3989"/>
    </row>
    <row r="3990" spans="6:6" outlineLevel="1">
      <c r="F3990"/>
    </row>
    <row r="3991" spans="6:6" outlineLevel="1">
      <c r="F3991"/>
    </row>
    <row r="3992" spans="6:6" outlineLevel="1">
      <c r="F3992"/>
    </row>
    <row r="3993" spans="6:6" outlineLevel="1">
      <c r="F3993"/>
    </row>
    <row r="3994" spans="6:6" outlineLevel="1">
      <c r="F3994"/>
    </row>
    <row r="3995" spans="6:6" outlineLevel="1">
      <c r="F3995"/>
    </row>
    <row r="3996" spans="6:6" outlineLevel="1">
      <c r="F3996"/>
    </row>
    <row r="3997" spans="6:6" outlineLevel="1">
      <c r="F3997"/>
    </row>
    <row r="3998" spans="6:6" outlineLevel="1">
      <c r="F3998"/>
    </row>
    <row r="3999" spans="6:6">
      <c r="F3999"/>
    </row>
    <row r="4000" spans="6:6" outlineLevel="1">
      <c r="F4000"/>
    </row>
    <row r="4001" spans="6:6" outlineLevel="1">
      <c r="F4001"/>
    </row>
    <row r="4002" spans="6:6" outlineLevel="1">
      <c r="F4002"/>
    </row>
    <row r="4003" spans="6:6" outlineLevel="1">
      <c r="F4003"/>
    </row>
    <row r="4004" spans="6:6" outlineLevel="1">
      <c r="F4004"/>
    </row>
    <row r="4005" spans="6:6" outlineLevel="1">
      <c r="F4005"/>
    </row>
    <row r="4006" spans="6:6" outlineLevel="1">
      <c r="F4006"/>
    </row>
    <row r="4007" spans="6:6" outlineLevel="1">
      <c r="F4007"/>
    </row>
    <row r="4008" spans="6:6" outlineLevel="1">
      <c r="F4008"/>
    </row>
    <row r="4009" spans="6:6">
      <c r="F4009"/>
    </row>
    <row r="4010" spans="6:6" outlineLevel="1">
      <c r="F4010"/>
    </row>
    <row r="4011" spans="6:6" outlineLevel="1">
      <c r="F4011"/>
    </row>
    <row r="4012" spans="6:6" outlineLevel="1">
      <c r="F4012"/>
    </row>
    <row r="4013" spans="6:6" outlineLevel="1">
      <c r="F4013"/>
    </row>
    <row r="4014" spans="6:6" outlineLevel="1">
      <c r="F4014"/>
    </row>
    <row r="4015" spans="6:6" outlineLevel="1">
      <c r="F4015"/>
    </row>
    <row r="4016" spans="6:6">
      <c r="F4016"/>
    </row>
    <row r="4017" spans="6:6" outlineLevel="1">
      <c r="F4017"/>
    </row>
    <row r="4018" spans="6:6">
      <c r="F4018"/>
    </row>
    <row r="4019" spans="6:6" outlineLevel="1">
      <c r="F4019"/>
    </row>
    <row r="4020" spans="6:6" outlineLevel="1">
      <c r="F4020"/>
    </row>
    <row r="4021" spans="6:6" outlineLevel="1">
      <c r="F4021"/>
    </row>
    <row r="4022" spans="6:6" outlineLevel="1">
      <c r="F4022"/>
    </row>
    <row r="4023" spans="6:6" outlineLevel="1">
      <c r="F4023"/>
    </row>
    <row r="4024" spans="6:6" outlineLevel="1">
      <c r="F4024"/>
    </row>
    <row r="4025" spans="6:6" outlineLevel="1">
      <c r="F4025"/>
    </row>
    <row r="4026" spans="6:6" outlineLevel="1">
      <c r="F4026"/>
    </row>
    <row r="4027" spans="6:6" outlineLevel="1">
      <c r="F4027"/>
    </row>
    <row r="4028" spans="6:6" outlineLevel="1">
      <c r="F4028"/>
    </row>
    <row r="4029" spans="6:6" outlineLevel="1">
      <c r="F4029"/>
    </row>
    <row r="4030" spans="6:6" outlineLevel="1">
      <c r="F4030"/>
    </row>
    <row r="4031" spans="6:6" outlineLevel="1">
      <c r="F4031"/>
    </row>
    <row r="4032" spans="6:6" outlineLevel="1">
      <c r="F4032"/>
    </row>
    <row r="4033" spans="6:6" outlineLevel="1">
      <c r="F4033"/>
    </row>
    <row r="4034" spans="6:6" outlineLevel="1">
      <c r="F4034"/>
    </row>
    <row r="4035" spans="6:6" outlineLevel="1">
      <c r="F4035"/>
    </row>
    <row r="4036" spans="6:6" outlineLevel="1">
      <c r="F4036"/>
    </row>
    <row r="4037" spans="6:6" outlineLevel="1">
      <c r="F4037"/>
    </row>
    <row r="4038" spans="6:6" outlineLevel="1">
      <c r="F4038"/>
    </row>
    <row r="4039" spans="6:6" outlineLevel="1">
      <c r="F4039"/>
    </row>
    <row r="4040" spans="6:6" outlineLevel="1">
      <c r="F4040"/>
    </row>
    <row r="4041" spans="6:6" outlineLevel="1">
      <c r="F4041"/>
    </row>
    <row r="4042" spans="6:6" outlineLevel="1">
      <c r="F4042"/>
    </row>
    <row r="4043" spans="6:6" outlineLevel="1">
      <c r="F4043"/>
    </row>
    <row r="4044" spans="6:6" outlineLevel="1">
      <c r="F4044"/>
    </row>
    <row r="4045" spans="6:6" outlineLevel="1">
      <c r="F4045"/>
    </row>
    <row r="4046" spans="6:6" outlineLevel="1">
      <c r="F4046"/>
    </row>
    <row r="4047" spans="6:6" outlineLevel="1">
      <c r="F4047"/>
    </row>
    <row r="4048" spans="6:6" outlineLevel="1">
      <c r="F4048"/>
    </row>
    <row r="4049" spans="6:6" outlineLevel="1">
      <c r="F4049"/>
    </row>
    <row r="4050" spans="6:6" outlineLevel="1">
      <c r="F4050"/>
    </row>
    <row r="4051" spans="6:6" outlineLevel="1">
      <c r="F4051"/>
    </row>
    <row r="4052" spans="6:6" outlineLevel="1">
      <c r="F4052"/>
    </row>
    <row r="4053" spans="6:6" outlineLevel="1">
      <c r="F4053"/>
    </row>
    <row r="4054" spans="6:6" outlineLevel="1">
      <c r="F4054"/>
    </row>
    <row r="4055" spans="6:6">
      <c r="F4055"/>
    </row>
    <row r="4056" spans="6:6" outlineLevel="1">
      <c r="F4056"/>
    </row>
    <row r="4057" spans="6:6" outlineLevel="1">
      <c r="F4057"/>
    </row>
    <row r="4058" spans="6:6" outlineLevel="1">
      <c r="F4058"/>
    </row>
    <row r="4059" spans="6:6" outlineLevel="1">
      <c r="F4059"/>
    </row>
    <row r="4060" spans="6:6" outlineLevel="1">
      <c r="F4060"/>
    </row>
    <row r="4061" spans="6:6">
      <c r="F4061"/>
    </row>
    <row r="4062" spans="6:6" outlineLevel="1">
      <c r="F4062"/>
    </row>
    <row r="4063" spans="6:6" outlineLevel="1">
      <c r="F4063"/>
    </row>
    <row r="4064" spans="6:6" outlineLevel="1">
      <c r="F4064"/>
    </row>
    <row r="4065" spans="6:6" outlineLevel="1">
      <c r="F4065"/>
    </row>
    <row r="4066" spans="6:6" outlineLevel="1">
      <c r="F4066"/>
    </row>
    <row r="4067" spans="6:6" outlineLevel="1">
      <c r="F4067"/>
    </row>
    <row r="4068" spans="6:6" outlineLevel="1">
      <c r="F4068"/>
    </row>
    <row r="4069" spans="6:6" outlineLevel="1">
      <c r="F4069"/>
    </row>
    <row r="4070" spans="6:6" outlineLevel="1">
      <c r="F4070"/>
    </row>
    <row r="4071" spans="6:6" outlineLevel="1">
      <c r="F4071"/>
    </row>
    <row r="4072" spans="6:6" outlineLevel="1">
      <c r="F4072"/>
    </row>
    <row r="4073" spans="6:6" outlineLevel="1">
      <c r="F4073"/>
    </row>
    <row r="4074" spans="6:6" outlineLevel="1">
      <c r="F4074"/>
    </row>
    <row r="4075" spans="6:6" outlineLevel="1">
      <c r="F4075"/>
    </row>
    <row r="4076" spans="6:6" outlineLevel="1">
      <c r="F4076"/>
    </row>
    <row r="4077" spans="6:6" outlineLevel="1">
      <c r="F4077"/>
    </row>
    <row r="4078" spans="6:6" outlineLevel="1">
      <c r="F4078"/>
    </row>
    <row r="4079" spans="6:6" outlineLevel="1">
      <c r="F4079"/>
    </row>
    <row r="4080" spans="6:6" outlineLevel="1">
      <c r="F4080"/>
    </row>
    <row r="4081" spans="6:6" outlineLevel="1">
      <c r="F4081"/>
    </row>
    <row r="4082" spans="6:6" outlineLevel="1">
      <c r="F4082"/>
    </row>
    <row r="4083" spans="6:6" outlineLevel="1">
      <c r="F4083"/>
    </row>
    <row r="4084" spans="6:6" outlineLevel="1">
      <c r="F4084"/>
    </row>
    <row r="4085" spans="6:6" outlineLevel="1">
      <c r="F4085"/>
    </row>
    <row r="4086" spans="6:6" outlineLevel="1">
      <c r="F4086"/>
    </row>
    <row r="4087" spans="6:6" outlineLevel="1">
      <c r="F4087"/>
    </row>
    <row r="4088" spans="6:6" outlineLevel="1">
      <c r="F4088"/>
    </row>
    <row r="4089" spans="6:6" outlineLevel="1">
      <c r="F4089"/>
    </row>
    <row r="4090" spans="6:6" outlineLevel="1">
      <c r="F4090"/>
    </row>
    <row r="4091" spans="6:6" outlineLevel="1">
      <c r="F4091"/>
    </row>
    <row r="4092" spans="6:6" outlineLevel="1">
      <c r="F4092"/>
    </row>
    <row r="4093" spans="6:6" outlineLevel="1">
      <c r="F4093"/>
    </row>
    <row r="4094" spans="6:6" outlineLevel="1">
      <c r="F4094"/>
    </row>
    <row r="4095" spans="6:6" outlineLevel="1">
      <c r="F4095"/>
    </row>
    <row r="4096" spans="6:6" outlineLevel="1">
      <c r="F4096"/>
    </row>
    <row r="4097" spans="6:6" outlineLevel="1">
      <c r="F4097"/>
    </row>
    <row r="4098" spans="6:6" outlineLevel="1">
      <c r="F4098"/>
    </row>
    <row r="4099" spans="6:6" outlineLevel="1">
      <c r="F4099"/>
    </row>
    <row r="4100" spans="6:6" outlineLevel="1">
      <c r="F4100"/>
    </row>
    <row r="4101" spans="6:6" outlineLevel="1">
      <c r="F4101"/>
    </row>
    <row r="4102" spans="6:6" outlineLevel="1">
      <c r="F4102"/>
    </row>
    <row r="4103" spans="6:6" outlineLevel="1">
      <c r="F4103"/>
    </row>
    <row r="4104" spans="6:6" outlineLevel="1">
      <c r="F4104"/>
    </row>
    <row r="4105" spans="6:6" outlineLevel="1">
      <c r="F4105"/>
    </row>
    <row r="4106" spans="6:6" outlineLevel="1">
      <c r="F4106"/>
    </row>
    <row r="4107" spans="6:6" outlineLevel="1">
      <c r="F4107"/>
    </row>
    <row r="4108" spans="6:6" outlineLevel="1">
      <c r="F4108"/>
    </row>
    <row r="4109" spans="6:6" outlineLevel="1">
      <c r="F4109"/>
    </row>
    <row r="4110" spans="6:6" outlineLevel="1">
      <c r="F4110"/>
    </row>
    <row r="4111" spans="6:6" outlineLevel="1">
      <c r="F4111"/>
    </row>
    <row r="4112" spans="6:6" outlineLevel="1">
      <c r="F4112"/>
    </row>
    <row r="4113" spans="6:6" outlineLevel="1">
      <c r="F4113"/>
    </row>
    <row r="4114" spans="6:6" outlineLevel="1">
      <c r="F4114"/>
    </row>
    <row r="4115" spans="6:6" outlineLevel="1">
      <c r="F4115"/>
    </row>
    <row r="4116" spans="6:6" outlineLevel="1">
      <c r="F4116"/>
    </row>
    <row r="4117" spans="6:6" outlineLevel="1">
      <c r="F4117"/>
    </row>
    <row r="4118" spans="6:6" outlineLevel="1">
      <c r="F4118"/>
    </row>
    <row r="4119" spans="6:6" outlineLevel="1">
      <c r="F4119"/>
    </row>
    <row r="4120" spans="6:6" outlineLevel="1">
      <c r="F4120"/>
    </row>
    <row r="4121" spans="6:6" outlineLevel="1">
      <c r="F4121"/>
    </row>
    <row r="4122" spans="6:6" outlineLevel="1">
      <c r="F4122"/>
    </row>
    <row r="4123" spans="6:6" outlineLevel="1">
      <c r="F4123"/>
    </row>
    <row r="4124" spans="6:6" outlineLevel="1">
      <c r="F4124"/>
    </row>
    <row r="4125" spans="6:6" outlineLevel="1">
      <c r="F4125"/>
    </row>
    <row r="4126" spans="6:6" outlineLevel="1">
      <c r="F4126"/>
    </row>
    <row r="4127" spans="6:6" outlineLevel="1">
      <c r="F4127"/>
    </row>
    <row r="4128" spans="6:6" outlineLevel="1">
      <c r="F4128"/>
    </row>
    <row r="4129" spans="6:6" outlineLevel="1">
      <c r="F4129"/>
    </row>
    <row r="4130" spans="6:6" outlineLevel="1">
      <c r="F4130"/>
    </row>
    <row r="4131" spans="6:6" outlineLevel="1">
      <c r="F4131"/>
    </row>
    <row r="4132" spans="6:6" outlineLevel="1">
      <c r="F4132"/>
    </row>
    <row r="4133" spans="6:6" outlineLevel="1">
      <c r="F4133"/>
    </row>
    <row r="4134" spans="6:6" outlineLevel="1">
      <c r="F4134"/>
    </row>
    <row r="4135" spans="6:6" outlineLevel="1">
      <c r="F4135"/>
    </row>
    <row r="4136" spans="6:6" outlineLevel="1">
      <c r="F4136"/>
    </row>
    <row r="4137" spans="6:6" outlineLevel="1">
      <c r="F4137"/>
    </row>
    <row r="4138" spans="6:6" outlineLevel="1">
      <c r="F4138"/>
    </row>
    <row r="4139" spans="6:6" outlineLevel="1">
      <c r="F4139"/>
    </row>
    <row r="4140" spans="6:6" outlineLevel="1">
      <c r="F4140"/>
    </row>
    <row r="4141" spans="6:6" outlineLevel="1">
      <c r="F4141"/>
    </row>
    <row r="4142" spans="6:6" outlineLevel="1">
      <c r="F4142"/>
    </row>
    <row r="4143" spans="6:6" outlineLevel="1">
      <c r="F4143"/>
    </row>
    <row r="4144" spans="6:6" outlineLevel="1">
      <c r="F4144"/>
    </row>
    <row r="4145" spans="6:6" outlineLevel="1">
      <c r="F4145"/>
    </row>
    <row r="4146" spans="6:6" outlineLevel="1">
      <c r="F4146"/>
    </row>
    <row r="4147" spans="6:6" outlineLevel="1">
      <c r="F4147"/>
    </row>
    <row r="4148" spans="6:6" outlineLevel="1">
      <c r="F4148"/>
    </row>
    <row r="4149" spans="6:6" outlineLevel="1">
      <c r="F4149"/>
    </row>
    <row r="4150" spans="6:6" outlineLevel="1">
      <c r="F4150"/>
    </row>
    <row r="4151" spans="6:6" outlineLevel="1">
      <c r="F4151"/>
    </row>
    <row r="4152" spans="6:6" outlineLevel="1">
      <c r="F4152"/>
    </row>
    <row r="4153" spans="6:6" outlineLevel="1">
      <c r="F4153"/>
    </row>
    <row r="4154" spans="6:6" outlineLevel="1">
      <c r="F4154"/>
    </row>
    <row r="4155" spans="6:6" outlineLevel="1">
      <c r="F4155"/>
    </row>
    <row r="4156" spans="6:6" outlineLevel="1">
      <c r="F4156"/>
    </row>
    <row r="4157" spans="6:6" outlineLevel="1">
      <c r="F4157"/>
    </row>
    <row r="4158" spans="6:6" outlineLevel="1">
      <c r="F4158"/>
    </row>
    <row r="4159" spans="6:6" outlineLevel="1">
      <c r="F4159"/>
    </row>
    <row r="4160" spans="6:6" outlineLevel="1">
      <c r="F4160"/>
    </row>
    <row r="4161" spans="6:6" outlineLevel="1">
      <c r="F4161"/>
    </row>
    <row r="4162" spans="6:6" outlineLevel="1">
      <c r="F4162"/>
    </row>
    <row r="4163" spans="6:6" outlineLevel="1">
      <c r="F4163"/>
    </row>
    <row r="4164" spans="6:6" outlineLevel="1">
      <c r="F4164"/>
    </row>
    <row r="4165" spans="6:6" outlineLevel="1">
      <c r="F4165"/>
    </row>
    <row r="4166" spans="6:6" outlineLevel="1">
      <c r="F4166"/>
    </row>
    <row r="4167" spans="6:6" outlineLevel="1">
      <c r="F4167"/>
    </row>
    <row r="4168" spans="6:6" outlineLevel="1">
      <c r="F4168"/>
    </row>
    <row r="4169" spans="6:6" outlineLevel="1">
      <c r="F4169"/>
    </row>
    <row r="4170" spans="6:6" outlineLevel="1">
      <c r="F4170"/>
    </row>
    <row r="4171" spans="6:6" outlineLevel="1">
      <c r="F4171"/>
    </row>
    <row r="4172" spans="6:6" outlineLevel="1">
      <c r="F4172"/>
    </row>
    <row r="4173" spans="6:6" outlineLevel="1">
      <c r="F4173"/>
    </row>
    <row r="4174" spans="6:6" outlineLevel="1">
      <c r="F4174"/>
    </row>
    <row r="4175" spans="6:6" outlineLevel="1">
      <c r="F4175"/>
    </row>
    <row r="4176" spans="6:6" outlineLevel="1">
      <c r="F4176"/>
    </row>
    <row r="4177" spans="6:6" outlineLevel="1">
      <c r="F4177"/>
    </row>
    <row r="4178" spans="6:6" outlineLevel="1">
      <c r="F4178"/>
    </row>
    <row r="4179" spans="6:6" outlineLevel="1">
      <c r="F4179"/>
    </row>
    <row r="4180" spans="6:6" outlineLevel="1">
      <c r="F4180"/>
    </row>
    <row r="4181" spans="6:6" outlineLevel="1">
      <c r="F4181"/>
    </row>
    <row r="4182" spans="6:6" outlineLevel="1">
      <c r="F4182"/>
    </row>
    <row r="4183" spans="6:6" outlineLevel="1">
      <c r="F4183"/>
    </row>
    <row r="4184" spans="6:6" outlineLevel="1">
      <c r="F4184"/>
    </row>
    <row r="4185" spans="6:6" outlineLevel="1">
      <c r="F4185"/>
    </row>
    <row r="4186" spans="6:6" outlineLevel="1">
      <c r="F4186"/>
    </row>
    <row r="4187" spans="6:6" outlineLevel="1">
      <c r="F4187"/>
    </row>
    <row r="4188" spans="6:6" outlineLevel="1">
      <c r="F4188"/>
    </row>
    <row r="4189" spans="6:6" outlineLevel="1">
      <c r="F4189"/>
    </row>
    <row r="4190" spans="6:6" outlineLevel="1">
      <c r="F4190"/>
    </row>
    <row r="4191" spans="6:6" outlineLevel="1">
      <c r="F4191"/>
    </row>
    <row r="4192" spans="6:6" outlineLevel="1">
      <c r="F4192"/>
    </row>
    <row r="4193" spans="6:6" outlineLevel="1">
      <c r="F4193"/>
    </row>
    <row r="4194" spans="6:6" outlineLevel="1">
      <c r="F4194"/>
    </row>
    <row r="4195" spans="6:6" outlineLevel="1">
      <c r="F4195"/>
    </row>
    <row r="4196" spans="6:6" outlineLevel="1">
      <c r="F4196"/>
    </row>
    <row r="4197" spans="6:6" outlineLevel="1">
      <c r="F4197"/>
    </row>
    <row r="4198" spans="6:6" outlineLevel="1">
      <c r="F4198"/>
    </row>
    <row r="4199" spans="6:6" outlineLevel="1">
      <c r="F4199"/>
    </row>
    <row r="4200" spans="6:6" outlineLevel="1">
      <c r="F4200"/>
    </row>
    <row r="4201" spans="6:6" outlineLevel="1">
      <c r="F4201"/>
    </row>
    <row r="4202" spans="6:6" outlineLevel="1">
      <c r="F4202"/>
    </row>
    <row r="4203" spans="6:6" outlineLevel="1">
      <c r="F4203"/>
    </row>
    <row r="4204" spans="6:6" outlineLevel="1">
      <c r="F4204"/>
    </row>
    <row r="4205" spans="6:6" outlineLevel="1">
      <c r="F4205"/>
    </row>
    <row r="4206" spans="6:6" outlineLevel="1">
      <c r="F4206"/>
    </row>
    <row r="4207" spans="6:6" outlineLevel="1">
      <c r="F4207"/>
    </row>
    <row r="4208" spans="6:6" outlineLevel="1">
      <c r="F4208"/>
    </row>
    <row r="4209" spans="6:6" outlineLevel="1">
      <c r="F4209"/>
    </row>
    <row r="4210" spans="6:6" outlineLevel="1">
      <c r="F4210"/>
    </row>
    <row r="4211" spans="6:6" outlineLevel="1">
      <c r="F4211"/>
    </row>
    <row r="4212" spans="6:6" outlineLevel="1">
      <c r="F4212"/>
    </row>
    <row r="4213" spans="6:6" outlineLevel="1">
      <c r="F4213"/>
    </row>
    <row r="4214" spans="6:6" outlineLevel="1">
      <c r="F4214"/>
    </row>
    <row r="4215" spans="6:6" outlineLevel="1">
      <c r="F4215"/>
    </row>
    <row r="4216" spans="6:6" outlineLevel="1">
      <c r="F4216"/>
    </row>
    <row r="4217" spans="6:6" outlineLevel="1">
      <c r="F4217"/>
    </row>
    <row r="4218" spans="6:6" outlineLevel="1">
      <c r="F4218"/>
    </row>
    <row r="4219" spans="6:6" outlineLevel="1">
      <c r="F4219"/>
    </row>
    <row r="4220" spans="6:6" outlineLevel="1">
      <c r="F4220"/>
    </row>
    <row r="4221" spans="6:6" outlineLevel="1">
      <c r="F4221"/>
    </row>
    <row r="4222" spans="6:6" outlineLevel="1">
      <c r="F4222"/>
    </row>
    <row r="4223" spans="6:6" outlineLevel="1">
      <c r="F4223"/>
    </row>
    <row r="4224" spans="6:6" outlineLevel="1">
      <c r="F4224"/>
    </row>
    <row r="4225" spans="6:6" outlineLevel="1">
      <c r="F4225"/>
    </row>
    <row r="4226" spans="6:6" outlineLevel="1">
      <c r="F4226"/>
    </row>
    <row r="4227" spans="6:6" outlineLevel="1">
      <c r="F4227"/>
    </row>
    <row r="4228" spans="6:6" outlineLevel="1">
      <c r="F4228"/>
    </row>
    <row r="4229" spans="6:6" outlineLevel="1">
      <c r="F4229"/>
    </row>
    <row r="4230" spans="6:6" outlineLevel="1">
      <c r="F4230"/>
    </row>
    <row r="4231" spans="6:6" outlineLevel="1">
      <c r="F4231"/>
    </row>
    <row r="4232" spans="6:6" outlineLevel="1">
      <c r="F4232"/>
    </row>
    <row r="4233" spans="6:6" outlineLevel="1">
      <c r="F4233"/>
    </row>
    <row r="4234" spans="6:6" outlineLevel="1">
      <c r="F4234"/>
    </row>
    <row r="4235" spans="6:6" outlineLevel="1">
      <c r="F4235"/>
    </row>
    <row r="4236" spans="6:6" outlineLevel="1">
      <c r="F4236"/>
    </row>
    <row r="4237" spans="6:6" outlineLevel="1">
      <c r="F4237"/>
    </row>
    <row r="4238" spans="6:6" outlineLevel="1">
      <c r="F4238"/>
    </row>
    <row r="4239" spans="6:6" outlineLevel="1">
      <c r="F4239"/>
    </row>
    <row r="4240" spans="6:6" outlineLevel="1">
      <c r="F4240"/>
    </row>
    <row r="4241" spans="6:6" outlineLevel="1">
      <c r="F4241"/>
    </row>
    <row r="4242" spans="6:6" outlineLevel="1">
      <c r="F4242"/>
    </row>
    <row r="4243" spans="6:6" outlineLevel="1">
      <c r="F4243"/>
    </row>
    <row r="4244" spans="6:6" outlineLevel="1">
      <c r="F4244"/>
    </row>
    <row r="4245" spans="6:6" outlineLevel="1">
      <c r="F4245"/>
    </row>
    <row r="4246" spans="6:6" outlineLevel="1">
      <c r="F4246"/>
    </row>
    <row r="4247" spans="6:6" outlineLevel="1">
      <c r="F4247"/>
    </row>
    <row r="4248" spans="6:6" outlineLevel="1">
      <c r="F4248"/>
    </row>
    <row r="4249" spans="6:6" outlineLevel="1">
      <c r="F4249"/>
    </row>
    <row r="4250" spans="6:6" outlineLevel="1">
      <c r="F4250"/>
    </row>
    <row r="4251" spans="6:6" outlineLevel="1">
      <c r="F4251"/>
    </row>
    <row r="4252" spans="6:6" outlineLevel="1">
      <c r="F4252"/>
    </row>
    <row r="4253" spans="6:6" outlineLevel="1">
      <c r="F4253"/>
    </row>
    <row r="4254" spans="6:6" outlineLevel="1">
      <c r="F4254"/>
    </row>
    <row r="4255" spans="6:6" outlineLevel="1">
      <c r="F4255"/>
    </row>
    <row r="4256" spans="6:6" outlineLevel="1">
      <c r="F4256"/>
    </row>
    <row r="4257" spans="6:6" outlineLevel="1">
      <c r="F4257"/>
    </row>
    <row r="4258" spans="6:6" outlineLevel="1">
      <c r="F4258"/>
    </row>
    <row r="4259" spans="6:6" outlineLevel="1">
      <c r="F4259"/>
    </row>
    <row r="4260" spans="6:6" outlineLevel="1">
      <c r="F4260"/>
    </row>
    <row r="4261" spans="6:6" outlineLevel="1">
      <c r="F4261"/>
    </row>
    <row r="4262" spans="6:6" outlineLevel="1">
      <c r="F4262"/>
    </row>
    <row r="4263" spans="6:6" outlineLevel="1">
      <c r="F4263"/>
    </row>
    <row r="4264" spans="6:6" outlineLevel="1">
      <c r="F4264"/>
    </row>
    <row r="4265" spans="6:6" outlineLevel="1">
      <c r="F4265"/>
    </row>
    <row r="4266" spans="6:6" outlineLevel="1">
      <c r="F4266"/>
    </row>
    <row r="4267" spans="6:6" outlineLevel="1">
      <c r="F4267"/>
    </row>
    <row r="4268" spans="6:6" outlineLevel="1">
      <c r="F4268"/>
    </row>
    <row r="4269" spans="6:6" outlineLevel="1">
      <c r="F4269"/>
    </row>
    <row r="4270" spans="6:6" outlineLevel="1">
      <c r="F4270"/>
    </row>
    <row r="4271" spans="6:6" outlineLevel="1">
      <c r="F4271"/>
    </row>
    <row r="4272" spans="6:6" outlineLevel="1">
      <c r="F4272"/>
    </row>
    <row r="4273" spans="6:6" outlineLevel="1">
      <c r="F4273"/>
    </row>
    <row r="4274" spans="6:6" outlineLevel="1">
      <c r="F4274"/>
    </row>
    <row r="4275" spans="6:6" outlineLevel="1">
      <c r="F4275"/>
    </row>
    <row r="4276" spans="6:6" outlineLevel="1">
      <c r="F4276"/>
    </row>
    <row r="4277" spans="6:6" outlineLevel="1">
      <c r="F4277"/>
    </row>
    <row r="4278" spans="6:6" outlineLevel="1">
      <c r="F4278"/>
    </row>
    <row r="4279" spans="6:6" outlineLevel="1">
      <c r="F4279"/>
    </row>
    <row r="4280" spans="6:6" outlineLevel="1">
      <c r="F4280"/>
    </row>
    <row r="4281" spans="6:6" outlineLevel="1">
      <c r="F4281"/>
    </row>
    <row r="4282" spans="6:6" outlineLevel="1">
      <c r="F4282"/>
    </row>
    <row r="4283" spans="6:6" outlineLevel="1">
      <c r="F4283"/>
    </row>
    <row r="4284" spans="6:6" outlineLevel="1">
      <c r="F4284"/>
    </row>
    <row r="4285" spans="6:6" outlineLevel="1">
      <c r="F4285"/>
    </row>
    <row r="4286" spans="6:6" outlineLevel="1">
      <c r="F4286"/>
    </row>
    <row r="4287" spans="6:6" outlineLevel="1">
      <c r="F4287"/>
    </row>
    <row r="4288" spans="6:6" outlineLevel="1">
      <c r="F4288"/>
    </row>
    <row r="4289" spans="6:6" outlineLevel="1">
      <c r="F4289"/>
    </row>
    <row r="4290" spans="6:6" outlineLevel="1">
      <c r="F4290"/>
    </row>
    <row r="4291" spans="6:6" outlineLevel="1">
      <c r="F4291"/>
    </row>
    <row r="4292" spans="6:6" outlineLevel="1">
      <c r="F4292"/>
    </row>
    <row r="4293" spans="6:6" outlineLevel="1">
      <c r="F4293"/>
    </row>
    <row r="4294" spans="6:6" outlineLevel="1">
      <c r="F4294"/>
    </row>
    <row r="4295" spans="6:6" outlineLevel="1">
      <c r="F4295"/>
    </row>
    <row r="4296" spans="6:6" outlineLevel="1">
      <c r="F4296"/>
    </row>
    <row r="4297" spans="6:6" outlineLevel="1">
      <c r="F4297"/>
    </row>
    <row r="4298" spans="6:6" outlineLevel="1">
      <c r="F4298"/>
    </row>
    <row r="4299" spans="6:6" outlineLevel="1">
      <c r="F4299"/>
    </row>
    <row r="4300" spans="6:6" outlineLevel="1">
      <c r="F4300"/>
    </row>
    <row r="4301" spans="6:6" outlineLevel="1">
      <c r="F4301"/>
    </row>
    <row r="4302" spans="6:6" outlineLevel="1">
      <c r="F4302"/>
    </row>
    <row r="4303" spans="6:6" outlineLevel="1">
      <c r="F4303"/>
    </row>
    <row r="4304" spans="6:6" outlineLevel="1">
      <c r="F4304"/>
    </row>
    <row r="4305" spans="6:6" outlineLevel="1">
      <c r="F4305"/>
    </row>
    <row r="4306" spans="6:6" outlineLevel="1">
      <c r="F4306"/>
    </row>
    <row r="4307" spans="6:6" outlineLevel="1">
      <c r="F4307"/>
    </row>
    <row r="4308" spans="6:6" outlineLevel="1">
      <c r="F4308"/>
    </row>
    <row r="4309" spans="6:6" outlineLevel="1">
      <c r="F4309"/>
    </row>
    <row r="4310" spans="6:6" outlineLevel="1">
      <c r="F4310"/>
    </row>
    <row r="4311" spans="6:6" outlineLevel="1">
      <c r="F4311"/>
    </row>
    <row r="4312" spans="6:6" outlineLevel="1">
      <c r="F4312"/>
    </row>
    <row r="4313" spans="6:6" outlineLevel="1">
      <c r="F4313"/>
    </row>
    <row r="4314" spans="6:6" outlineLevel="1">
      <c r="F4314"/>
    </row>
    <row r="4315" spans="6:6" outlineLevel="1">
      <c r="F4315"/>
    </row>
    <row r="4316" spans="6:6" outlineLevel="1">
      <c r="F4316"/>
    </row>
    <row r="4317" spans="6:6" outlineLevel="1">
      <c r="F4317"/>
    </row>
    <row r="4318" spans="6:6" outlineLevel="1">
      <c r="F4318"/>
    </row>
    <row r="4319" spans="6:6" outlineLevel="1">
      <c r="F4319"/>
    </row>
    <row r="4320" spans="6:6" outlineLevel="1">
      <c r="F4320"/>
    </row>
    <row r="4321" spans="6:6" outlineLevel="1">
      <c r="F4321"/>
    </row>
    <row r="4322" spans="6:6" outlineLevel="1">
      <c r="F4322"/>
    </row>
    <row r="4323" spans="6:6" outlineLevel="1">
      <c r="F4323"/>
    </row>
    <row r="4324" spans="6:6" outlineLevel="1">
      <c r="F4324"/>
    </row>
    <row r="4325" spans="6:6" outlineLevel="1">
      <c r="F4325"/>
    </row>
    <row r="4326" spans="6:6" outlineLevel="1">
      <c r="F4326"/>
    </row>
    <row r="4327" spans="6:6" outlineLevel="1">
      <c r="F4327"/>
    </row>
    <row r="4328" spans="6:6" outlineLevel="1">
      <c r="F4328"/>
    </row>
    <row r="4329" spans="6:6" outlineLevel="1">
      <c r="F4329"/>
    </row>
    <row r="4330" spans="6:6" outlineLevel="1">
      <c r="F4330"/>
    </row>
    <row r="4331" spans="6:6" outlineLevel="1">
      <c r="F4331"/>
    </row>
    <row r="4332" spans="6:6" outlineLevel="1">
      <c r="F4332"/>
    </row>
    <row r="4333" spans="6:6" outlineLevel="1">
      <c r="F4333"/>
    </row>
    <row r="4334" spans="6:6" outlineLevel="1">
      <c r="F4334"/>
    </row>
    <row r="4335" spans="6:6" outlineLevel="1">
      <c r="F4335"/>
    </row>
    <row r="4336" spans="6:6" outlineLevel="1">
      <c r="F4336"/>
    </row>
    <row r="4337" spans="6:6" outlineLevel="1">
      <c r="F4337"/>
    </row>
    <row r="4338" spans="6:6" outlineLevel="1">
      <c r="F4338"/>
    </row>
    <row r="4339" spans="6:6" outlineLevel="1">
      <c r="F4339"/>
    </row>
    <row r="4340" spans="6:6" outlineLevel="1">
      <c r="F4340"/>
    </row>
    <row r="4341" spans="6:6" outlineLevel="1">
      <c r="F4341"/>
    </row>
    <row r="4342" spans="6:6" outlineLevel="1">
      <c r="F4342"/>
    </row>
    <row r="4343" spans="6:6" outlineLevel="1">
      <c r="F4343"/>
    </row>
    <row r="4344" spans="6:6" outlineLevel="1">
      <c r="F4344"/>
    </row>
    <row r="4345" spans="6:6" outlineLevel="1">
      <c r="F4345"/>
    </row>
    <row r="4346" spans="6:6" outlineLevel="1">
      <c r="F4346"/>
    </row>
    <row r="4347" spans="6:6" outlineLevel="1">
      <c r="F4347"/>
    </row>
    <row r="4348" spans="6:6" outlineLevel="1">
      <c r="F4348"/>
    </row>
    <row r="4349" spans="6:6" outlineLevel="1">
      <c r="F4349"/>
    </row>
    <row r="4350" spans="6:6" outlineLevel="1">
      <c r="F4350"/>
    </row>
    <row r="4351" spans="6:6" outlineLevel="1">
      <c r="F4351"/>
    </row>
    <row r="4352" spans="6:6" outlineLevel="1">
      <c r="F4352"/>
    </row>
    <row r="4353" spans="6:6" outlineLevel="1">
      <c r="F4353"/>
    </row>
    <row r="4354" spans="6:6" outlineLevel="1">
      <c r="F4354"/>
    </row>
    <row r="4355" spans="6:6" outlineLevel="1">
      <c r="F4355"/>
    </row>
    <row r="4356" spans="6:6" outlineLevel="1">
      <c r="F4356"/>
    </row>
    <row r="4357" spans="6:6" outlineLevel="1">
      <c r="F4357"/>
    </row>
    <row r="4358" spans="6:6" outlineLevel="1">
      <c r="F4358"/>
    </row>
    <row r="4359" spans="6:6" outlineLevel="1">
      <c r="F4359"/>
    </row>
    <row r="4360" spans="6:6" outlineLevel="1">
      <c r="F4360"/>
    </row>
    <row r="4361" spans="6:6" outlineLevel="1">
      <c r="F4361"/>
    </row>
    <row r="4362" spans="6:6" outlineLevel="1">
      <c r="F4362"/>
    </row>
    <row r="4363" spans="6:6" outlineLevel="1">
      <c r="F4363"/>
    </row>
    <row r="4364" spans="6:6" outlineLevel="1">
      <c r="F4364"/>
    </row>
    <row r="4365" spans="6:6" outlineLevel="1">
      <c r="F4365"/>
    </row>
    <row r="4366" spans="6:6" outlineLevel="1">
      <c r="F4366"/>
    </row>
    <row r="4367" spans="6:6" outlineLevel="1">
      <c r="F4367"/>
    </row>
    <row r="4368" spans="6:6" outlineLevel="1">
      <c r="F4368"/>
    </row>
    <row r="4369" spans="6:6" outlineLevel="1">
      <c r="F4369"/>
    </row>
    <row r="4370" spans="6:6" outlineLevel="1">
      <c r="F4370"/>
    </row>
    <row r="4371" spans="6:6" outlineLevel="1">
      <c r="F4371"/>
    </row>
    <row r="4372" spans="6:6" outlineLevel="1">
      <c r="F4372"/>
    </row>
    <row r="4373" spans="6:6" outlineLevel="1">
      <c r="F4373"/>
    </row>
    <row r="4374" spans="6:6" outlineLevel="1">
      <c r="F4374"/>
    </row>
    <row r="4375" spans="6:6" outlineLevel="1">
      <c r="F4375"/>
    </row>
    <row r="4376" spans="6:6" outlineLevel="1">
      <c r="F4376"/>
    </row>
    <row r="4377" spans="6:6" outlineLevel="1">
      <c r="F4377"/>
    </row>
    <row r="4378" spans="6:6" outlineLevel="1">
      <c r="F4378"/>
    </row>
    <row r="4379" spans="6:6" outlineLevel="1">
      <c r="F4379"/>
    </row>
    <row r="4380" spans="6:6" outlineLevel="1">
      <c r="F4380"/>
    </row>
    <row r="4381" spans="6:6" outlineLevel="1">
      <c r="F4381"/>
    </row>
    <row r="4382" spans="6:6" outlineLevel="1">
      <c r="F4382"/>
    </row>
    <row r="4383" spans="6:6" outlineLevel="1">
      <c r="F4383"/>
    </row>
    <row r="4384" spans="6:6" outlineLevel="1">
      <c r="F4384"/>
    </row>
    <row r="4385" spans="6:6" outlineLevel="1">
      <c r="F4385"/>
    </row>
    <row r="4386" spans="6:6" outlineLevel="1">
      <c r="F4386"/>
    </row>
    <row r="4387" spans="6:6" outlineLevel="1">
      <c r="F4387"/>
    </row>
    <row r="4388" spans="6:6" outlineLevel="1">
      <c r="F4388"/>
    </row>
    <row r="4389" spans="6:6" outlineLevel="1">
      <c r="F4389"/>
    </row>
    <row r="4390" spans="6:6" outlineLevel="1">
      <c r="F4390"/>
    </row>
    <row r="4391" spans="6:6" outlineLevel="1">
      <c r="F4391"/>
    </row>
    <row r="4392" spans="6:6" outlineLevel="1">
      <c r="F4392"/>
    </row>
    <row r="4393" spans="6:6" outlineLevel="1">
      <c r="F4393"/>
    </row>
    <row r="4394" spans="6:6" outlineLevel="1">
      <c r="F4394"/>
    </row>
    <row r="4395" spans="6:6" outlineLevel="1">
      <c r="F4395"/>
    </row>
    <row r="4396" spans="6:6" outlineLevel="1">
      <c r="F4396"/>
    </row>
    <row r="4397" spans="6:6" outlineLevel="1">
      <c r="F4397"/>
    </row>
    <row r="4398" spans="6:6" outlineLevel="1">
      <c r="F4398"/>
    </row>
    <row r="4399" spans="6:6" outlineLevel="1">
      <c r="F4399"/>
    </row>
    <row r="4400" spans="6:6" outlineLevel="1">
      <c r="F4400"/>
    </row>
    <row r="4401" spans="6:6" outlineLevel="1">
      <c r="F4401"/>
    </row>
    <row r="4402" spans="6:6" outlineLevel="1">
      <c r="F4402"/>
    </row>
    <row r="4403" spans="6:6" outlineLevel="1">
      <c r="F4403"/>
    </row>
    <row r="4404" spans="6:6" outlineLevel="1">
      <c r="F4404"/>
    </row>
    <row r="4405" spans="6:6" outlineLevel="1">
      <c r="F4405"/>
    </row>
    <row r="4406" spans="6:6" outlineLevel="1">
      <c r="F4406"/>
    </row>
    <row r="4407" spans="6:6" outlineLevel="1">
      <c r="F4407"/>
    </row>
    <row r="4408" spans="6:6" outlineLevel="1">
      <c r="F4408"/>
    </row>
    <row r="4409" spans="6:6" outlineLevel="1">
      <c r="F4409"/>
    </row>
    <row r="4410" spans="6:6" outlineLevel="1">
      <c r="F4410"/>
    </row>
    <row r="4411" spans="6:6" outlineLevel="1">
      <c r="F4411"/>
    </row>
    <row r="4412" spans="6:6" outlineLevel="1">
      <c r="F4412"/>
    </row>
    <row r="4413" spans="6:6" outlineLevel="1">
      <c r="F4413"/>
    </row>
    <row r="4414" spans="6:6" outlineLevel="1">
      <c r="F4414"/>
    </row>
    <row r="4415" spans="6:6" outlineLevel="1">
      <c r="F4415"/>
    </row>
    <row r="4416" spans="6:6" outlineLevel="1">
      <c r="F4416"/>
    </row>
    <row r="4417" spans="6:6" outlineLevel="1">
      <c r="F4417"/>
    </row>
    <row r="4418" spans="6:6" outlineLevel="1">
      <c r="F4418"/>
    </row>
    <row r="4419" spans="6:6" outlineLevel="1">
      <c r="F4419"/>
    </row>
    <row r="4420" spans="6:6" outlineLevel="1">
      <c r="F4420"/>
    </row>
    <row r="4421" spans="6:6" outlineLevel="1">
      <c r="F4421"/>
    </row>
    <row r="4422" spans="6:6" outlineLevel="1">
      <c r="F4422"/>
    </row>
    <row r="4423" spans="6:6" outlineLevel="1">
      <c r="F4423"/>
    </row>
    <row r="4424" spans="6:6" outlineLevel="1">
      <c r="F4424"/>
    </row>
    <row r="4425" spans="6:6" outlineLevel="1">
      <c r="F4425"/>
    </row>
    <row r="4426" spans="6:6" outlineLevel="1">
      <c r="F4426"/>
    </row>
    <row r="4427" spans="6:6" outlineLevel="1">
      <c r="F4427"/>
    </row>
    <row r="4428" spans="6:6" outlineLevel="1">
      <c r="F4428"/>
    </row>
    <row r="4429" spans="6:6" outlineLevel="1">
      <c r="F4429"/>
    </row>
    <row r="4430" spans="6:6" outlineLevel="1">
      <c r="F4430"/>
    </row>
    <row r="4431" spans="6:6" outlineLevel="1">
      <c r="F4431"/>
    </row>
    <row r="4432" spans="6:6" outlineLevel="1">
      <c r="F4432"/>
    </row>
    <row r="4433" spans="6:6" outlineLevel="1">
      <c r="F4433"/>
    </row>
    <row r="4434" spans="6:6" outlineLevel="1">
      <c r="F4434"/>
    </row>
    <row r="4435" spans="6:6" outlineLevel="1">
      <c r="F4435"/>
    </row>
    <row r="4436" spans="6:6" outlineLevel="1">
      <c r="F4436"/>
    </row>
    <row r="4437" spans="6:6" outlineLevel="1">
      <c r="F4437"/>
    </row>
    <row r="4438" spans="6:6" outlineLevel="1">
      <c r="F4438"/>
    </row>
    <row r="4439" spans="6:6" outlineLevel="1">
      <c r="F4439"/>
    </row>
    <row r="4440" spans="6:6" outlineLevel="1">
      <c r="F4440"/>
    </row>
    <row r="4441" spans="6:6" outlineLevel="1">
      <c r="F4441"/>
    </row>
    <row r="4442" spans="6:6" outlineLevel="1">
      <c r="F4442"/>
    </row>
    <row r="4443" spans="6:6" outlineLevel="1">
      <c r="F4443"/>
    </row>
    <row r="4444" spans="6:6" outlineLevel="1">
      <c r="F4444"/>
    </row>
    <row r="4445" spans="6:6" outlineLevel="1">
      <c r="F4445"/>
    </row>
    <row r="4446" spans="6:6" outlineLevel="1">
      <c r="F4446"/>
    </row>
    <row r="4447" spans="6:6" outlineLevel="1">
      <c r="F4447"/>
    </row>
    <row r="4448" spans="6:6" outlineLevel="1">
      <c r="F4448"/>
    </row>
    <row r="4449" spans="6:6" outlineLevel="1">
      <c r="F4449"/>
    </row>
    <row r="4450" spans="6:6" outlineLevel="1">
      <c r="F4450"/>
    </row>
    <row r="4451" spans="6:6" outlineLevel="1">
      <c r="F4451"/>
    </row>
    <row r="4452" spans="6:6" outlineLevel="1">
      <c r="F4452"/>
    </row>
    <row r="4453" spans="6:6" outlineLevel="1">
      <c r="F4453"/>
    </row>
    <row r="4454" spans="6:6" outlineLevel="1">
      <c r="F4454"/>
    </row>
    <row r="4455" spans="6:6" outlineLevel="1">
      <c r="F4455"/>
    </row>
    <row r="4456" spans="6:6" outlineLevel="1">
      <c r="F4456"/>
    </row>
    <row r="4457" spans="6:6" outlineLevel="1">
      <c r="F4457"/>
    </row>
    <row r="4458" spans="6:6" outlineLevel="1">
      <c r="F4458"/>
    </row>
    <row r="4459" spans="6:6" outlineLevel="1">
      <c r="F4459"/>
    </row>
    <row r="4460" spans="6:6" outlineLevel="1">
      <c r="F4460"/>
    </row>
    <row r="4461" spans="6:6" outlineLevel="1">
      <c r="F4461"/>
    </row>
    <row r="4462" spans="6:6" outlineLevel="1">
      <c r="F4462"/>
    </row>
    <row r="4463" spans="6:6" outlineLevel="1">
      <c r="F4463"/>
    </row>
    <row r="4464" spans="6:6" outlineLevel="1">
      <c r="F4464"/>
    </row>
    <row r="4465" spans="6:6" outlineLevel="1">
      <c r="F4465"/>
    </row>
    <row r="4466" spans="6:6" outlineLevel="1">
      <c r="F4466"/>
    </row>
    <row r="4467" spans="6:6" outlineLevel="1">
      <c r="F4467"/>
    </row>
    <row r="4468" spans="6:6" outlineLevel="1">
      <c r="F4468"/>
    </row>
    <row r="4469" spans="6:6" outlineLevel="1">
      <c r="F4469"/>
    </row>
    <row r="4470" spans="6:6" outlineLevel="1">
      <c r="F4470"/>
    </row>
    <row r="4471" spans="6:6" outlineLevel="1">
      <c r="F4471"/>
    </row>
    <row r="4472" spans="6:6" outlineLevel="1">
      <c r="F4472"/>
    </row>
    <row r="4473" spans="6:6" outlineLevel="1">
      <c r="F4473"/>
    </row>
    <row r="4474" spans="6:6" outlineLevel="1">
      <c r="F4474"/>
    </row>
    <row r="4475" spans="6:6" outlineLevel="1">
      <c r="F4475"/>
    </row>
    <row r="4476" spans="6:6" outlineLevel="1">
      <c r="F4476"/>
    </row>
    <row r="4477" spans="6:6" outlineLevel="1">
      <c r="F4477"/>
    </row>
    <row r="4478" spans="6:6" outlineLevel="1">
      <c r="F4478"/>
    </row>
    <row r="4479" spans="6:6" outlineLevel="1">
      <c r="F4479"/>
    </row>
    <row r="4480" spans="6:6" outlineLevel="1">
      <c r="F4480"/>
    </row>
    <row r="4481" spans="6:6" outlineLevel="1">
      <c r="F4481"/>
    </row>
    <row r="4482" spans="6:6" outlineLevel="1">
      <c r="F4482"/>
    </row>
    <row r="4483" spans="6:6" outlineLevel="1">
      <c r="F4483"/>
    </row>
    <row r="4484" spans="6:6" outlineLevel="1">
      <c r="F4484"/>
    </row>
    <row r="4485" spans="6:6" outlineLevel="1">
      <c r="F4485"/>
    </row>
    <row r="4486" spans="6:6" outlineLevel="1">
      <c r="F4486"/>
    </row>
    <row r="4487" spans="6:6" outlineLevel="1">
      <c r="F4487"/>
    </row>
    <row r="4488" spans="6:6" outlineLevel="1">
      <c r="F4488"/>
    </row>
    <row r="4489" spans="6:6" outlineLevel="1">
      <c r="F4489"/>
    </row>
    <row r="4490" spans="6:6" outlineLevel="1">
      <c r="F4490"/>
    </row>
    <row r="4491" spans="6:6" outlineLevel="1">
      <c r="F4491"/>
    </row>
    <row r="4492" spans="6:6" outlineLevel="1">
      <c r="F4492"/>
    </row>
    <row r="4493" spans="6:6" outlineLevel="1">
      <c r="F4493"/>
    </row>
    <row r="4494" spans="6:6" outlineLevel="1">
      <c r="F4494"/>
    </row>
    <row r="4495" spans="6:6" outlineLevel="1">
      <c r="F4495"/>
    </row>
    <row r="4496" spans="6:6" outlineLevel="1">
      <c r="F4496"/>
    </row>
    <row r="4497" spans="6:6" outlineLevel="1">
      <c r="F4497"/>
    </row>
    <row r="4498" spans="6:6" outlineLevel="1">
      <c r="F4498"/>
    </row>
    <row r="4499" spans="6:6" outlineLevel="1">
      <c r="F4499"/>
    </row>
    <row r="4500" spans="6:6" outlineLevel="1">
      <c r="F4500"/>
    </row>
    <row r="4501" spans="6:6" outlineLevel="1">
      <c r="F4501"/>
    </row>
    <row r="4502" spans="6:6" outlineLevel="1">
      <c r="F4502"/>
    </row>
    <row r="4503" spans="6:6" outlineLevel="1">
      <c r="F4503"/>
    </row>
    <row r="4504" spans="6:6" outlineLevel="1">
      <c r="F4504"/>
    </row>
    <row r="4505" spans="6:6" outlineLevel="1">
      <c r="F4505"/>
    </row>
    <row r="4506" spans="6:6" outlineLevel="1">
      <c r="F4506"/>
    </row>
    <row r="4507" spans="6:6" outlineLevel="1">
      <c r="F4507"/>
    </row>
    <row r="4508" spans="6:6" outlineLevel="1">
      <c r="F4508"/>
    </row>
    <row r="4509" spans="6:6" outlineLevel="1">
      <c r="F4509"/>
    </row>
    <row r="4510" spans="6:6" outlineLevel="1">
      <c r="F4510"/>
    </row>
    <row r="4511" spans="6:6" outlineLevel="1">
      <c r="F4511"/>
    </row>
    <row r="4512" spans="6:6" outlineLevel="1">
      <c r="F4512"/>
    </row>
    <row r="4513" spans="6:6" outlineLevel="1">
      <c r="F4513"/>
    </row>
    <row r="4514" spans="6:6" outlineLevel="1">
      <c r="F4514"/>
    </row>
    <row r="4515" spans="6:6" outlineLevel="1">
      <c r="F4515"/>
    </row>
    <row r="4516" spans="6:6" outlineLevel="1">
      <c r="F4516"/>
    </row>
    <row r="4517" spans="6:6" outlineLevel="1">
      <c r="F4517"/>
    </row>
    <row r="4518" spans="6:6" outlineLevel="1">
      <c r="F4518"/>
    </row>
    <row r="4519" spans="6:6" outlineLevel="1">
      <c r="F4519"/>
    </row>
    <row r="4520" spans="6:6" outlineLevel="1">
      <c r="F4520"/>
    </row>
    <row r="4521" spans="6:6" outlineLevel="1">
      <c r="F4521"/>
    </row>
    <row r="4522" spans="6:6" outlineLevel="1">
      <c r="F4522"/>
    </row>
    <row r="4523" spans="6:6" outlineLevel="1">
      <c r="F4523"/>
    </row>
    <row r="4524" spans="6:6" outlineLevel="1">
      <c r="F4524"/>
    </row>
    <row r="4525" spans="6:6" outlineLevel="1">
      <c r="F4525"/>
    </row>
    <row r="4526" spans="6:6" outlineLevel="1">
      <c r="F4526"/>
    </row>
    <row r="4527" spans="6:6" outlineLevel="1">
      <c r="F4527"/>
    </row>
    <row r="4528" spans="6:6" outlineLevel="1">
      <c r="F4528"/>
    </row>
    <row r="4529" spans="6:6" outlineLevel="1">
      <c r="F4529"/>
    </row>
    <row r="4530" spans="6:6" outlineLevel="1">
      <c r="F4530"/>
    </row>
    <row r="4531" spans="6:6" outlineLevel="1">
      <c r="F4531"/>
    </row>
    <row r="4532" spans="6:6" outlineLevel="1">
      <c r="F4532"/>
    </row>
    <row r="4533" spans="6:6" outlineLevel="1">
      <c r="F4533"/>
    </row>
    <row r="4534" spans="6:6" outlineLevel="1">
      <c r="F4534"/>
    </row>
    <row r="4535" spans="6:6" outlineLevel="1">
      <c r="F4535"/>
    </row>
    <row r="4536" spans="6:6" outlineLevel="1">
      <c r="F4536"/>
    </row>
    <row r="4537" spans="6:6" outlineLevel="1">
      <c r="F4537"/>
    </row>
    <row r="4538" spans="6:6" outlineLevel="1">
      <c r="F4538"/>
    </row>
    <row r="4539" spans="6:6" outlineLevel="1">
      <c r="F4539"/>
    </row>
    <row r="4540" spans="6:6" outlineLevel="1">
      <c r="F4540"/>
    </row>
    <row r="4541" spans="6:6" outlineLevel="1">
      <c r="F4541"/>
    </row>
    <row r="4542" spans="6:6" outlineLevel="1">
      <c r="F4542"/>
    </row>
    <row r="4543" spans="6:6" outlineLevel="1">
      <c r="F4543"/>
    </row>
    <row r="4544" spans="6:6" outlineLevel="1">
      <c r="F4544"/>
    </row>
    <row r="4545" spans="6:6" outlineLevel="1">
      <c r="F4545"/>
    </row>
    <row r="4546" spans="6:6" outlineLevel="1">
      <c r="F4546"/>
    </row>
    <row r="4547" spans="6:6" outlineLevel="1">
      <c r="F4547"/>
    </row>
    <row r="4548" spans="6:6" outlineLevel="1">
      <c r="F4548"/>
    </row>
    <row r="4549" spans="6:6" outlineLevel="1">
      <c r="F4549"/>
    </row>
    <row r="4550" spans="6:6" outlineLevel="1">
      <c r="F4550"/>
    </row>
    <row r="4551" spans="6:6" outlineLevel="1">
      <c r="F4551"/>
    </row>
    <row r="4552" spans="6:6" outlineLevel="1">
      <c r="F4552"/>
    </row>
    <row r="4553" spans="6:6" outlineLevel="1">
      <c r="F4553"/>
    </row>
    <row r="4554" spans="6:6" outlineLevel="1">
      <c r="F4554"/>
    </row>
    <row r="4555" spans="6:6" outlineLevel="1">
      <c r="F4555"/>
    </row>
    <row r="4556" spans="6:6" outlineLevel="1">
      <c r="F4556"/>
    </row>
    <row r="4557" spans="6:6" outlineLevel="1">
      <c r="F4557"/>
    </row>
    <row r="4558" spans="6:6" outlineLevel="1">
      <c r="F4558"/>
    </row>
    <row r="4559" spans="6:6" outlineLevel="1">
      <c r="F4559"/>
    </row>
    <row r="4560" spans="6:6" outlineLevel="1">
      <c r="F4560"/>
    </row>
    <row r="4561" spans="6:6" outlineLevel="1">
      <c r="F4561"/>
    </row>
    <row r="4562" spans="6:6" outlineLevel="1">
      <c r="F4562"/>
    </row>
    <row r="4563" spans="6:6" outlineLevel="1">
      <c r="F4563"/>
    </row>
    <row r="4564" spans="6:6" outlineLevel="1">
      <c r="F4564"/>
    </row>
    <row r="4565" spans="6:6" outlineLevel="1">
      <c r="F4565"/>
    </row>
    <row r="4566" spans="6:6" outlineLevel="1">
      <c r="F4566"/>
    </row>
    <row r="4567" spans="6:6" outlineLevel="1">
      <c r="F4567"/>
    </row>
    <row r="4568" spans="6:6" outlineLevel="1">
      <c r="F4568"/>
    </row>
    <row r="4569" spans="6:6" outlineLevel="1">
      <c r="F4569"/>
    </row>
    <row r="4570" spans="6:6" outlineLevel="1">
      <c r="F4570"/>
    </row>
    <row r="4571" spans="6:6" outlineLevel="1">
      <c r="F4571"/>
    </row>
    <row r="4572" spans="6:6" outlineLevel="1">
      <c r="F4572"/>
    </row>
    <row r="4573" spans="6:6" outlineLevel="1">
      <c r="F4573"/>
    </row>
    <row r="4574" spans="6:6" outlineLevel="1">
      <c r="F4574"/>
    </row>
    <row r="4575" spans="6:6" outlineLevel="1">
      <c r="F4575"/>
    </row>
    <row r="4576" spans="6:6" outlineLevel="1">
      <c r="F4576"/>
    </row>
    <row r="4577" spans="6:6" outlineLevel="1">
      <c r="F4577"/>
    </row>
    <row r="4578" spans="6:6" outlineLevel="1">
      <c r="F4578"/>
    </row>
    <row r="4579" spans="6:6" outlineLevel="1">
      <c r="F4579"/>
    </row>
    <row r="4580" spans="6:6" outlineLevel="1">
      <c r="F4580"/>
    </row>
    <row r="4581" spans="6:6" outlineLevel="1">
      <c r="F4581"/>
    </row>
    <row r="4582" spans="6:6" outlineLevel="1">
      <c r="F4582"/>
    </row>
    <row r="4583" spans="6:6" outlineLevel="1">
      <c r="F4583"/>
    </row>
    <row r="4584" spans="6:6" outlineLevel="1">
      <c r="F4584"/>
    </row>
    <row r="4585" spans="6:6" outlineLevel="1">
      <c r="F4585"/>
    </row>
    <row r="4586" spans="6:6" outlineLevel="1">
      <c r="F4586"/>
    </row>
    <row r="4587" spans="6:6" outlineLevel="1">
      <c r="F4587"/>
    </row>
    <row r="4588" spans="6:6" outlineLevel="1">
      <c r="F4588"/>
    </row>
    <row r="4589" spans="6:6" outlineLevel="1">
      <c r="F4589"/>
    </row>
    <row r="4590" spans="6:6" outlineLevel="1">
      <c r="F4590"/>
    </row>
    <row r="4591" spans="6:6" outlineLevel="1">
      <c r="F4591"/>
    </row>
    <row r="4592" spans="6:6" outlineLevel="1">
      <c r="F4592"/>
    </row>
    <row r="4593" spans="6:6" outlineLevel="1">
      <c r="F4593"/>
    </row>
    <row r="4594" spans="6:6" outlineLevel="1">
      <c r="F4594"/>
    </row>
    <row r="4595" spans="6:6" outlineLevel="1">
      <c r="F4595"/>
    </row>
    <row r="4596" spans="6:6" outlineLevel="1">
      <c r="F4596"/>
    </row>
    <row r="4597" spans="6:6" outlineLevel="1">
      <c r="F4597"/>
    </row>
    <row r="4598" spans="6:6" outlineLevel="1">
      <c r="F4598"/>
    </row>
    <row r="4599" spans="6:6" outlineLevel="1">
      <c r="F4599"/>
    </row>
    <row r="4600" spans="6:6" outlineLevel="1">
      <c r="F4600"/>
    </row>
    <row r="4601" spans="6:6" outlineLevel="1">
      <c r="F4601"/>
    </row>
    <row r="4602" spans="6:6" outlineLevel="1">
      <c r="F4602"/>
    </row>
    <row r="4603" spans="6:6" outlineLevel="1">
      <c r="F4603"/>
    </row>
    <row r="4604" spans="6:6" outlineLevel="1">
      <c r="F4604"/>
    </row>
    <row r="4605" spans="6:6" outlineLevel="1">
      <c r="F4605"/>
    </row>
    <row r="4606" spans="6:6" outlineLevel="1">
      <c r="F4606"/>
    </row>
    <row r="4607" spans="6:6" outlineLevel="1">
      <c r="F4607"/>
    </row>
    <row r="4608" spans="6:6" outlineLevel="1">
      <c r="F4608"/>
    </row>
    <row r="4609" spans="6:6" outlineLevel="1">
      <c r="F4609"/>
    </row>
    <row r="4610" spans="6:6" outlineLevel="1">
      <c r="F4610"/>
    </row>
    <row r="4611" spans="6:6" outlineLevel="1">
      <c r="F4611"/>
    </row>
    <row r="4612" spans="6:6" outlineLevel="1">
      <c r="F4612"/>
    </row>
    <row r="4613" spans="6:6" outlineLevel="1">
      <c r="F4613"/>
    </row>
    <row r="4614" spans="6:6" outlineLevel="1">
      <c r="F4614"/>
    </row>
    <row r="4615" spans="6:6" outlineLevel="1">
      <c r="F4615"/>
    </row>
    <row r="4616" spans="6:6" outlineLevel="1">
      <c r="F4616"/>
    </row>
    <row r="4617" spans="6:6" outlineLevel="1">
      <c r="F4617"/>
    </row>
    <row r="4618" spans="6:6" outlineLevel="1">
      <c r="F4618"/>
    </row>
    <row r="4619" spans="6:6" outlineLevel="1">
      <c r="F4619"/>
    </row>
    <row r="4620" spans="6:6" outlineLevel="1">
      <c r="F4620"/>
    </row>
    <row r="4621" spans="6:6" outlineLevel="1">
      <c r="F4621"/>
    </row>
    <row r="4622" spans="6:6" outlineLevel="1">
      <c r="F4622"/>
    </row>
    <row r="4623" spans="6:6" outlineLevel="1">
      <c r="F4623"/>
    </row>
    <row r="4624" spans="6:6" outlineLevel="1">
      <c r="F4624"/>
    </row>
    <row r="4625" spans="6:6" outlineLevel="1">
      <c r="F4625"/>
    </row>
    <row r="4626" spans="6:6" outlineLevel="1">
      <c r="F4626"/>
    </row>
    <row r="4627" spans="6:6" outlineLevel="1">
      <c r="F4627"/>
    </row>
    <row r="4628" spans="6:6" outlineLevel="1">
      <c r="F4628"/>
    </row>
    <row r="4629" spans="6:6" outlineLevel="1">
      <c r="F4629"/>
    </row>
    <row r="4630" spans="6:6" outlineLevel="1">
      <c r="F4630"/>
    </row>
    <row r="4631" spans="6:6" outlineLevel="1">
      <c r="F4631"/>
    </row>
    <row r="4632" spans="6:6" outlineLevel="1">
      <c r="F4632"/>
    </row>
    <row r="4633" spans="6:6" outlineLevel="1">
      <c r="F4633"/>
    </row>
    <row r="4634" spans="6:6" outlineLevel="1">
      <c r="F4634"/>
    </row>
    <row r="4635" spans="6:6" outlineLevel="1">
      <c r="F4635"/>
    </row>
    <row r="4636" spans="6:6" outlineLevel="1">
      <c r="F4636"/>
    </row>
    <row r="4637" spans="6:6" outlineLevel="1">
      <c r="F4637"/>
    </row>
    <row r="4638" spans="6:6" outlineLevel="1">
      <c r="F4638"/>
    </row>
    <row r="4639" spans="6:6" outlineLevel="1">
      <c r="F4639"/>
    </row>
    <row r="4640" spans="6:6" outlineLevel="1">
      <c r="F4640"/>
    </row>
    <row r="4641" spans="6:6" outlineLevel="1">
      <c r="F4641"/>
    </row>
    <row r="4642" spans="6:6" outlineLevel="1">
      <c r="F4642"/>
    </row>
    <row r="4643" spans="6:6" outlineLevel="1">
      <c r="F4643"/>
    </row>
    <row r="4644" spans="6:6" outlineLevel="1">
      <c r="F4644"/>
    </row>
    <row r="4645" spans="6:6" outlineLevel="1">
      <c r="F4645"/>
    </row>
    <row r="4646" spans="6:6" outlineLevel="1">
      <c r="F4646"/>
    </row>
    <row r="4647" spans="6:6" outlineLevel="1">
      <c r="F4647"/>
    </row>
    <row r="4648" spans="6:6" outlineLevel="1">
      <c r="F4648"/>
    </row>
    <row r="4649" spans="6:6" outlineLevel="1">
      <c r="F4649"/>
    </row>
    <row r="4650" spans="6:6" outlineLevel="1">
      <c r="F4650"/>
    </row>
    <row r="4651" spans="6:6" outlineLevel="1">
      <c r="F4651"/>
    </row>
    <row r="4652" spans="6:6" outlineLevel="1">
      <c r="F4652"/>
    </row>
    <row r="4653" spans="6:6" outlineLevel="1">
      <c r="F4653"/>
    </row>
    <row r="4654" spans="6:6" outlineLevel="1">
      <c r="F4654"/>
    </row>
    <row r="4655" spans="6:6" outlineLevel="1">
      <c r="F4655"/>
    </row>
    <row r="4656" spans="6:6" outlineLevel="1">
      <c r="F4656"/>
    </row>
    <row r="4657" spans="6:6" outlineLevel="1">
      <c r="F4657"/>
    </row>
    <row r="4658" spans="6:6" outlineLevel="1">
      <c r="F4658"/>
    </row>
    <row r="4659" spans="6:6" outlineLevel="1">
      <c r="F4659"/>
    </row>
    <row r="4660" spans="6:6" outlineLevel="1">
      <c r="F4660"/>
    </row>
    <row r="4661" spans="6:6" outlineLevel="1">
      <c r="F4661"/>
    </row>
    <row r="4662" spans="6:6" outlineLevel="1">
      <c r="F4662"/>
    </row>
    <row r="4663" spans="6:6" outlineLevel="1">
      <c r="F4663"/>
    </row>
    <row r="4664" spans="6:6" outlineLevel="1">
      <c r="F4664"/>
    </row>
    <row r="4665" spans="6:6" outlineLevel="1">
      <c r="F4665"/>
    </row>
    <row r="4666" spans="6:6" outlineLevel="1">
      <c r="F4666"/>
    </row>
    <row r="4667" spans="6:6" outlineLevel="1">
      <c r="F4667"/>
    </row>
    <row r="4668" spans="6:6" outlineLevel="1">
      <c r="F4668"/>
    </row>
    <row r="4669" spans="6:6" outlineLevel="1">
      <c r="F4669"/>
    </row>
    <row r="4670" spans="6:6" outlineLevel="1">
      <c r="F4670"/>
    </row>
    <row r="4671" spans="6:6" outlineLevel="1">
      <c r="F4671"/>
    </row>
    <row r="4672" spans="6:6" outlineLevel="1">
      <c r="F4672"/>
    </row>
    <row r="4673" spans="6:6" outlineLevel="1">
      <c r="F4673"/>
    </row>
    <row r="4674" spans="6:6" outlineLevel="1">
      <c r="F4674"/>
    </row>
    <row r="4675" spans="6:6" outlineLevel="1">
      <c r="F4675"/>
    </row>
    <row r="4676" spans="6:6" outlineLevel="1">
      <c r="F4676"/>
    </row>
    <row r="4677" spans="6:6" outlineLevel="1">
      <c r="F4677"/>
    </row>
    <row r="4678" spans="6:6" outlineLevel="1">
      <c r="F4678"/>
    </row>
    <row r="4679" spans="6:6" outlineLevel="1">
      <c r="F4679"/>
    </row>
    <row r="4680" spans="6:6" outlineLevel="1">
      <c r="F4680"/>
    </row>
    <row r="4681" spans="6:6" outlineLevel="1">
      <c r="F4681"/>
    </row>
    <row r="4682" spans="6:6" outlineLevel="1">
      <c r="F4682"/>
    </row>
    <row r="4683" spans="6:6" outlineLevel="1">
      <c r="F4683"/>
    </row>
    <row r="4684" spans="6:6" outlineLevel="1">
      <c r="F4684"/>
    </row>
    <row r="4685" spans="6:6" outlineLevel="1">
      <c r="F4685"/>
    </row>
    <row r="4686" spans="6:6" outlineLevel="1">
      <c r="F4686"/>
    </row>
    <row r="4687" spans="6:6" outlineLevel="1">
      <c r="F4687"/>
    </row>
    <row r="4688" spans="6:6" outlineLevel="1">
      <c r="F4688"/>
    </row>
    <row r="4689" spans="6:6" outlineLevel="1">
      <c r="F4689"/>
    </row>
    <row r="4690" spans="6:6" outlineLevel="1">
      <c r="F4690"/>
    </row>
    <row r="4691" spans="6:6" outlineLevel="1">
      <c r="F4691"/>
    </row>
    <row r="4692" spans="6:6" outlineLevel="1">
      <c r="F4692"/>
    </row>
    <row r="4693" spans="6:6" outlineLevel="1">
      <c r="F4693"/>
    </row>
    <row r="4694" spans="6:6" outlineLevel="1">
      <c r="F4694"/>
    </row>
    <row r="4695" spans="6:6" outlineLevel="1">
      <c r="F4695"/>
    </row>
    <row r="4696" spans="6:6" outlineLevel="1">
      <c r="F4696"/>
    </row>
    <row r="4697" spans="6:6" outlineLevel="1">
      <c r="F4697"/>
    </row>
    <row r="4698" spans="6:6" outlineLevel="1">
      <c r="F4698"/>
    </row>
    <row r="4699" spans="6:6" outlineLevel="1">
      <c r="F4699"/>
    </row>
    <row r="4700" spans="6:6" outlineLevel="1">
      <c r="F4700"/>
    </row>
    <row r="4701" spans="6:6" outlineLevel="1">
      <c r="F4701"/>
    </row>
    <row r="4702" spans="6:6" outlineLevel="1">
      <c r="F4702"/>
    </row>
    <row r="4703" spans="6:6" outlineLevel="1">
      <c r="F4703"/>
    </row>
    <row r="4704" spans="6:6" outlineLevel="1">
      <c r="F4704"/>
    </row>
    <row r="4705" spans="6:6" outlineLevel="1">
      <c r="F4705"/>
    </row>
    <row r="4706" spans="6:6" outlineLevel="1">
      <c r="F4706"/>
    </row>
    <row r="4707" spans="6:6" outlineLevel="1">
      <c r="F4707"/>
    </row>
    <row r="4708" spans="6:6" outlineLevel="1">
      <c r="F4708"/>
    </row>
    <row r="4709" spans="6:6" outlineLevel="1">
      <c r="F4709"/>
    </row>
    <row r="4710" spans="6:6" outlineLevel="1">
      <c r="F4710"/>
    </row>
    <row r="4711" spans="6:6" outlineLevel="1">
      <c r="F4711"/>
    </row>
    <row r="4712" spans="6:6" outlineLevel="1">
      <c r="F4712"/>
    </row>
    <row r="4713" spans="6:6" outlineLevel="1">
      <c r="F4713"/>
    </row>
    <row r="4714" spans="6:6" outlineLevel="1">
      <c r="F4714"/>
    </row>
    <row r="4715" spans="6:6" outlineLevel="1">
      <c r="F4715"/>
    </row>
    <row r="4716" spans="6:6" outlineLevel="1">
      <c r="F4716"/>
    </row>
    <row r="4717" spans="6:6" outlineLevel="1">
      <c r="F4717"/>
    </row>
    <row r="4718" spans="6:6" outlineLevel="1">
      <c r="F4718"/>
    </row>
    <row r="4719" spans="6:6" outlineLevel="1">
      <c r="F4719"/>
    </row>
    <row r="4720" spans="6:6" outlineLevel="1">
      <c r="F4720"/>
    </row>
    <row r="4721" spans="6:6" outlineLevel="1">
      <c r="F4721"/>
    </row>
    <row r="4722" spans="6:6" outlineLevel="1">
      <c r="F4722"/>
    </row>
    <row r="4723" spans="6:6" outlineLevel="1">
      <c r="F4723"/>
    </row>
    <row r="4724" spans="6:6" outlineLevel="1">
      <c r="F4724"/>
    </row>
    <row r="4725" spans="6:6" outlineLevel="1">
      <c r="F4725"/>
    </row>
    <row r="4726" spans="6:6" outlineLevel="1">
      <c r="F4726"/>
    </row>
    <row r="4727" spans="6:6" outlineLevel="1">
      <c r="F4727"/>
    </row>
    <row r="4728" spans="6:6" outlineLevel="1">
      <c r="F4728"/>
    </row>
    <row r="4729" spans="6:6" outlineLevel="1">
      <c r="F4729"/>
    </row>
    <row r="4730" spans="6:6" outlineLevel="1">
      <c r="F4730"/>
    </row>
    <row r="4731" spans="6:6" outlineLevel="1">
      <c r="F4731"/>
    </row>
    <row r="4732" spans="6:6" outlineLevel="1">
      <c r="F4732"/>
    </row>
    <row r="4733" spans="6:6" outlineLevel="1">
      <c r="F4733"/>
    </row>
    <row r="4734" spans="6:6" outlineLevel="1">
      <c r="F4734"/>
    </row>
    <row r="4735" spans="6:6" outlineLevel="1">
      <c r="F4735"/>
    </row>
    <row r="4736" spans="6:6" outlineLevel="1">
      <c r="F4736"/>
    </row>
    <row r="4737" spans="6:6" outlineLevel="1">
      <c r="F4737"/>
    </row>
    <row r="4738" spans="6:6" outlineLevel="1">
      <c r="F4738"/>
    </row>
    <row r="4739" spans="6:6" outlineLevel="1">
      <c r="F4739"/>
    </row>
    <row r="4740" spans="6:6" outlineLevel="1">
      <c r="F4740"/>
    </row>
    <row r="4741" spans="6:6" outlineLevel="1">
      <c r="F4741"/>
    </row>
    <row r="4742" spans="6:6" outlineLevel="1">
      <c r="F4742"/>
    </row>
    <row r="4743" spans="6:6" outlineLevel="1">
      <c r="F4743"/>
    </row>
    <row r="4744" spans="6:6" outlineLevel="1">
      <c r="F4744"/>
    </row>
    <row r="4745" spans="6:6" outlineLevel="1">
      <c r="F4745"/>
    </row>
    <row r="4746" spans="6:6" outlineLevel="1">
      <c r="F4746"/>
    </row>
    <row r="4747" spans="6:6" outlineLevel="1">
      <c r="F4747"/>
    </row>
    <row r="4748" spans="6:6" outlineLevel="1">
      <c r="F4748"/>
    </row>
    <row r="4749" spans="6:6" outlineLevel="1">
      <c r="F4749"/>
    </row>
    <row r="4750" spans="6:6" outlineLevel="1">
      <c r="F4750"/>
    </row>
    <row r="4751" spans="6:6" outlineLevel="1">
      <c r="F4751"/>
    </row>
    <row r="4752" spans="6:6" outlineLevel="1">
      <c r="F4752"/>
    </row>
    <row r="4753" spans="6:6" outlineLevel="1">
      <c r="F4753"/>
    </row>
    <row r="4754" spans="6:6" outlineLevel="1">
      <c r="F4754"/>
    </row>
    <row r="4755" spans="6:6" outlineLevel="1">
      <c r="F4755"/>
    </row>
    <row r="4756" spans="6:6" outlineLevel="1">
      <c r="F4756"/>
    </row>
    <row r="4757" spans="6:6" outlineLevel="1">
      <c r="F4757"/>
    </row>
    <row r="4758" spans="6:6" outlineLevel="1">
      <c r="F4758"/>
    </row>
    <row r="4759" spans="6:6" outlineLevel="1">
      <c r="F4759"/>
    </row>
    <row r="4760" spans="6:6" outlineLevel="1">
      <c r="F4760"/>
    </row>
    <row r="4761" spans="6:6" outlineLevel="1">
      <c r="F4761"/>
    </row>
    <row r="4762" spans="6:6" outlineLevel="1">
      <c r="F4762"/>
    </row>
    <row r="4763" spans="6:6" outlineLevel="1">
      <c r="F4763"/>
    </row>
    <row r="4764" spans="6:6" outlineLevel="1">
      <c r="F4764"/>
    </row>
    <row r="4765" spans="6:6" outlineLevel="1">
      <c r="F4765"/>
    </row>
    <row r="4766" spans="6:6" outlineLevel="1">
      <c r="F4766"/>
    </row>
    <row r="4767" spans="6:6" outlineLevel="1">
      <c r="F4767"/>
    </row>
    <row r="4768" spans="6:6" outlineLevel="1">
      <c r="F4768"/>
    </row>
    <row r="4769" spans="6:6" outlineLevel="1">
      <c r="F4769"/>
    </row>
    <row r="4770" spans="6:6" outlineLevel="1">
      <c r="F4770"/>
    </row>
    <row r="4771" spans="6:6" outlineLevel="1">
      <c r="F4771"/>
    </row>
    <row r="4772" spans="6:6" outlineLevel="1">
      <c r="F4772"/>
    </row>
    <row r="4773" spans="6:6" outlineLevel="1">
      <c r="F4773"/>
    </row>
    <row r="4774" spans="6:6" outlineLevel="1">
      <c r="F4774"/>
    </row>
    <row r="4775" spans="6:6" outlineLevel="1">
      <c r="F4775"/>
    </row>
    <row r="4776" spans="6:6" outlineLevel="1">
      <c r="F4776"/>
    </row>
    <row r="4777" spans="6:6" outlineLevel="1">
      <c r="F4777"/>
    </row>
    <row r="4778" spans="6:6" outlineLevel="1">
      <c r="F4778"/>
    </row>
    <row r="4779" spans="6:6" outlineLevel="1">
      <c r="F4779"/>
    </row>
    <row r="4780" spans="6:6" outlineLevel="1">
      <c r="F4780"/>
    </row>
    <row r="4781" spans="6:6" outlineLevel="1">
      <c r="F4781"/>
    </row>
    <row r="4782" spans="6:6" outlineLevel="1">
      <c r="F4782"/>
    </row>
    <row r="4783" spans="6:6" outlineLevel="1">
      <c r="F4783"/>
    </row>
    <row r="4784" spans="6:6" outlineLevel="1">
      <c r="F4784"/>
    </row>
    <row r="4785" spans="6:6" outlineLevel="1">
      <c r="F4785"/>
    </row>
    <row r="4786" spans="6:6" outlineLevel="1">
      <c r="F4786"/>
    </row>
    <row r="4787" spans="6:6" outlineLevel="1">
      <c r="F4787"/>
    </row>
    <row r="4788" spans="6:6" outlineLevel="1">
      <c r="F4788"/>
    </row>
    <row r="4789" spans="6:6" outlineLevel="1">
      <c r="F4789"/>
    </row>
    <row r="4790" spans="6:6" outlineLevel="1">
      <c r="F4790"/>
    </row>
    <row r="4791" spans="6:6" outlineLevel="1">
      <c r="F4791"/>
    </row>
    <row r="4792" spans="6:6" outlineLevel="1">
      <c r="F4792"/>
    </row>
    <row r="4793" spans="6:6" outlineLevel="1">
      <c r="F4793"/>
    </row>
    <row r="4794" spans="6:6" outlineLevel="1">
      <c r="F4794"/>
    </row>
    <row r="4795" spans="6:6" outlineLevel="1">
      <c r="F4795"/>
    </row>
    <row r="4796" spans="6:6" outlineLevel="1">
      <c r="F4796"/>
    </row>
    <row r="4797" spans="6:6" outlineLevel="1">
      <c r="F4797"/>
    </row>
    <row r="4798" spans="6:6" outlineLevel="1">
      <c r="F4798"/>
    </row>
    <row r="4799" spans="6:6" outlineLevel="1">
      <c r="F4799"/>
    </row>
    <row r="4800" spans="6:6" outlineLevel="1">
      <c r="F4800"/>
    </row>
    <row r="4801" spans="6:6" outlineLevel="1">
      <c r="F4801"/>
    </row>
    <row r="4802" spans="6:6" outlineLevel="1">
      <c r="F4802"/>
    </row>
    <row r="4803" spans="6:6" outlineLevel="1">
      <c r="F4803"/>
    </row>
    <row r="4804" spans="6:6" outlineLevel="1">
      <c r="F4804"/>
    </row>
    <row r="4805" spans="6:6" outlineLevel="1">
      <c r="F4805"/>
    </row>
    <row r="4806" spans="6:6" outlineLevel="1">
      <c r="F4806"/>
    </row>
    <row r="4807" spans="6:6" outlineLevel="1">
      <c r="F4807"/>
    </row>
    <row r="4808" spans="6:6" outlineLevel="1">
      <c r="F4808"/>
    </row>
    <row r="4809" spans="6:6" outlineLevel="1">
      <c r="F4809"/>
    </row>
    <row r="4810" spans="6:6" outlineLevel="1">
      <c r="F4810"/>
    </row>
    <row r="4811" spans="6:6" outlineLevel="1">
      <c r="F4811"/>
    </row>
    <row r="4812" spans="6:6" outlineLevel="1">
      <c r="F4812"/>
    </row>
    <row r="4813" spans="6:6" outlineLevel="1">
      <c r="F4813"/>
    </row>
    <row r="4814" spans="6:6" outlineLevel="1">
      <c r="F4814"/>
    </row>
    <row r="4815" spans="6:6" outlineLevel="1">
      <c r="F4815"/>
    </row>
    <row r="4816" spans="6:6" outlineLevel="1">
      <c r="F4816"/>
    </row>
    <row r="4817" spans="6:6" outlineLevel="1">
      <c r="F4817"/>
    </row>
    <row r="4818" spans="6:6" outlineLevel="1">
      <c r="F4818"/>
    </row>
    <row r="4819" spans="6:6" outlineLevel="1">
      <c r="F4819"/>
    </row>
    <row r="4820" spans="6:6" outlineLevel="1">
      <c r="F4820"/>
    </row>
    <row r="4821" spans="6:6" outlineLevel="1">
      <c r="F4821"/>
    </row>
    <row r="4822" spans="6:6" outlineLevel="1">
      <c r="F4822"/>
    </row>
    <row r="4823" spans="6:6" outlineLevel="1">
      <c r="F4823"/>
    </row>
    <row r="4824" spans="6:6" outlineLevel="1">
      <c r="F4824"/>
    </row>
    <row r="4825" spans="6:6" outlineLevel="1">
      <c r="F4825"/>
    </row>
    <row r="4826" spans="6:6" outlineLevel="1">
      <c r="F4826"/>
    </row>
    <row r="4827" spans="6:6" outlineLevel="1">
      <c r="F4827"/>
    </row>
    <row r="4828" spans="6:6" outlineLevel="1">
      <c r="F4828"/>
    </row>
    <row r="4829" spans="6:6" outlineLevel="1">
      <c r="F4829"/>
    </row>
    <row r="4830" spans="6:6" outlineLevel="1">
      <c r="F4830"/>
    </row>
    <row r="4831" spans="6:6" outlineLevel="1">
      <c r="F4831"/>
    </row>
    <row r="4832" spans="6:6" outlineLevel="1">
      <c r="F4832"/>
    </row>
    <row r="4833" spans="6:6" outlineLevel="1">
      <c r="F4833"/>
    </row>
    <row r="4834" spans="6:6" outlineLevel="1">
      <c r="F4834"/>
    </row>
    <row r="4835" spans="6:6" outlineLevel="1">
      <c r="F4835"/>
    </row>
    <row r="4836" spans="6:6" outlineLevel="1">
      <c r="F4836"/>
    </row>
    <row r="4837" spans="6:6" outlineLevel="1">
      <c r="F4837"/>
    </row>
    <row r="4838" spans="6:6" outlineLevel="1">
      <c r="F4838"/>
    </row>
    <row r="4839" spans="6:6" outlineLevel="1">
      <c r="F4839"/>
    </row>
    <row r="4840" spans="6:6" outlineLevel="1">
      <c r="F4840"/>
    </row>
    <row r="4841" spans="6:6" outlineLevel="1">
      <c r="F4841"/>
    </row>
    <row r="4842" spans="6:6" outlineLevel="1">
      <c r="F4842"/>
    </row>
    <row r="4843" spans="6:6" outlineLevel="1">
      <c r="F4843"/>
    </row>
    <row r="4844" spans="6:6" outlineLevel="1">
      <c r="F4844"/>
    </row>
    <row r="4845" spans="6:6" outlineLevel="1">
      <c r="F4845"/>
    </row>
    <row r="4846" spans="6:6" outlineLevel="1">
      <c r="F4846"/>
    </row>
    <row r="4847" spans="6:6" outlineLevel="1">
      <c r="F4847"/>
    </row>
    <row r="4848" spans="6:6" outlineLevel="1">
      <c r="F4848"/>
    </row>
    <row r="4849" spans="6:6" outlineLevel="1">
      <c r="F4849"/>
    </row>
    <row r="4850" spans="6:6" outlineLevel="1">
      <c r="F4850"/>
    </row>
    <row r="4851" spans="6:6" outlineLevel="1">
      <c r="F4851"/>
    </row>
    <row r="4852" spans="6:6" outlineLevel="1">
      <c r="F4852"/>
    </row>
    <row r="4853" spans="6:6" outlineLevel="1">
      <c r="F4853"/>
    </row>
    <row r="4854" spans="6:6" outlineLevel="1">
      <c r="F4854"/>
    </row>
    <row r="4855" spans="6:6" outlineLevel="1">
      <c r="F4855"/>
    </row>
    <row r="4856" spans="6:6" outlineLevel="1">
      <c r="F4856"/>
    </row>
    <row r="4857" spans="6:6" outlineLevel="1">
      <c r="F4857"/>
    </row>
    <row r="4858" spans="6:6" outlineLevel="1">
      <c r="F4858"/>
    </row>
    <row r="4859" spans="6:6" outlineLevel="1">
      <c r="F4859"/>
    </row>
    <row r="4860" spans="6:6" outlineLevel="1">
      <c r="F4860"/>
    </row>
    <row r="4861" spans="6:6" outlineLevel="1">
      <c r="F4861"/>
    </row>
    <row r="4862" spans="6:6" outlineLevel="1">
      <c r="F4862"/>
    </row>
    <row r="4863" spans="6:6" outlineLevel="1">
      <c r="F4863"/>
    </row>
    <row r="4864" spans="6:6" outlineLevel="1">
      <c r="F4864"/>
    </row>
    <row r="4865" spans="6:6" outlineLevel="1">
      <c r="F4865"/>
    </row>
    <row r="4866" spans="6:6" outlineLevel="1">
      <c r="F4866"/>
    </row>
    <row r="4867" spans="6:6" outlineLevel="1">
      <c r="F4867"/>
    </row>
    <row r="4868" spans="6:6" outlineLevel="1">
      <c r="F4868"/>
    </row>
    <row r="4869" spans="6:6" outlineLevel="1">
      <c r="F4869"/>
    </row>
    <row r="4870" spans="6:6" outlineLevel="1">
      <c r="F4870"/>
    </row>
    <row r="4871" spans="6:6" outlineLevel="1">
      <c r="F4871"/>
    </row>
    <row r="4872" spans="6:6" outlineLevel="1">
      <c r="F4872"/>
    </row>
    <row r="4873" spans="6:6" outlineLevel="1">
      <c r="F4873"/>
    </row>
    <row r="4874" spans="6:6" outlineLevel="1">
      <c r="F4874"/>
    </row>
    <row r="4875" spans="6:6" outlineLevel="1">
      <c r="F4875"/>
    </row>
    <row r="4876" spans="6:6" outlineLevel="1">
      <c r="F4876"/>
    </row>
    <row r="4877" spans="6:6" outlineLevel="1">
      <c r="F4877"/>
    </row>
    <row r="4878" spans="6:6" outlineLevel="1">
      <c r="F4878"/>
    </row>
    <row r="4879" spans="6:6" outlineLevel="1">
      <c r="F4879"/>
    </row>
    <row r="4880" spans="6:6" outlineLevel="1">
      <c r="F4880"/>
    </row>
    <row r="4881" spans="6:6" outlineLevel="1">
      <c r="F4881"/>
    </row>
    <row r="4882" spans="6:6" outlineLevel="1">
      <c r="F4882"/>
    </row>
    <row r="4883" spans="6:6" outlineLevel="1">
      <c r="F4883"/>
    </row>
    <row r="4884" spans="6:6" outlineLevel="1">
      <c r="F4884"/>
    </row>
    <row r="4885" spans="6:6" outlineLevel="1">
      <c r="F4885"/>
    </row>
    <row r="4886" spans="6:6" outlineLevel="1">
      <c r="F4886"/>
    </row>
    <row r="4887" spans="6:6" outlineLevel="1">
      <c r="F4887"/>
    </row>
    <row r="4888" spans="6:6" outlineLevel="1">
      <c r="F4888"/>
    </row>
    <row r="4889" spans="6:6" outlineLevel="1">
      <c r="F4889"/>
    </row>
    <row r="4890" spans="6:6" outlineLevel="1">
      <c r="F4890"/>
    </row>
    <row r="4891" spans="6:6" outlineLevel="1">
      <c r="F4891"/>
    </row>
    <row r="4892" spans="6:6" outlineLevel="1">
      <c r="F4892"/>
    </row>
    <row r="4893" spans="6:6" outlineLevel="1">
      <c r="F4893"/>
    </row>
    <row r="4894" spans="6:6" outlineLevel="1">
      <c r="F4894"/>
    </row>
    <row r="4895" spans="6:6" outlineLevel="1">
      <c r="F4895"/>
    </row>
    <row r="4896" spans="6:6" outlineLevel="1">
      <c r="F4896"/>
    </row>
    <row r="4897" spans="6:6" outlineLevel="1">
      <c r="F4897"/>
    </row>
    <row r="4898" spans="6:6" outlineLevel="1">
      <c r="F4898"/>
    </row>
    <row r="4899" spans="6:6" outlineLevel="1">
      <c r="F4899"/>
    </row>
    <row r="4900" spans="6:6" outlineLevel="1">
      <c r="F4900"/>
    </row>
    <row r="4901" spans="6:6" outlineLevel="1">
      <c r="F4901"/>
    </row>
    <row r="4902" spans="6:6" outlineLevel="1">
      <c r="F4902"/>
    </row>
    <row r="4903" spans="6:6" outlineLevel="1">
      <c r="F4903"/>
    </row>
    <row r="4904" spans="6:6" outlineLevel="1">
      <c r="F4904"/>
    </row>
    <row r="4905" spans="6:6" outlineLevel="1">
      <c r="F4905"/>
    </row>
    <row r="4906" spans="6:6" outlineLevel="1">
      <c r="F4906"/>
    </row>
    <row r="4907" spans="6:6" outlineLevel="1">
      <c r="F4907"/>
    </row>
    <row r="4908" spans="6:6" outlineLevel="1">
      <c r="F4908"/>
    </row>
    <row r="4909" spans="6:6" outlineLevel="1">
      <c r="F4909"/>
    </row>
    <row r="4910" spans="6:6" outlineLevel="1">
      <c r="F4910"/>
    </row>
    <row r="4911" spans="6:6" outlineLevel="1">
      <c r="F4911"/>
    </row>
    <row r="4912" spans="6:6" outlineLevel="1">
      <c r="F4912"/>
    </row>
    <row r="4913" spans="6:6" outlineLevel="1">
      <c r="F4913"/>
    </row>
    <row r="4914" spans="6:6" outlineLevel="1">
      <c r="F4914"/>
    </row>
    <row r="4915" spans="6:6" outlineLevel="1">
      <c r="F4915"/>
    </row>
    <row r="4916" spans="6:6" outlineLevel="1">
      <c r="F4916"/>
    </row>
    <row r="4917" spans="6:6" outlineLevel="1">
      <c r="F4917"/>
    </row>
    <row r="4918" spans="6:6" outlineLevel="1">
      <c r="F4918"/>
    </row>
    <row r="4919" spans="6:6" outlineLevel="1">
      <c r="F4919"/>
    </row>
    <row r="4920" spans="6:6" outlineLevel="1">
      <c r="F4920"/>
    </row>
    <row r="4921" spans="6:6" outlineLevel="1">
      <c r="F4921"/>
    </row>
    <row r="4922" spans="6:6" outlineLevel="1">
      <c r="F4922"/>
    </row>
    <row r="4923" spans="6:6" outlineLevel="1">
      <c r="F4923"/>
    </row>
    <row r="4924" spans="6:6" outlineLevel="1">
      <c r="F4924"/>
    </row>
    <row r="4925" spans="6:6" outlineLevel="1">
      <c r="F4925"/>
    </row>
    <row r="4926" spans="6:6" outlineLevel="1">
      <c r="F4926"/>
    </row>
    <row r="4927" spans="6:6" outlineLevel="1">
      <c r="F4927"/>
    </row>
    <row r="4928" spans="6:6" outlineLevel="1">
      <c r="F4928"/>
    </row>
    <row r="4929" spans="6:6" outlineLevel="1">
      <c r="F4929"/>
    </row>
    <row r="4930" spans="6:6" outlineLevel="1">
      <c r="F4930"/>
    </row>
    <row r="4931" spans="6:6" outlineLevel="1">
      <c r="F4931"/>
    </row>
    <row r="4932" spans="6:6" outlineLevel="1">
      <c r="F4932"/>
    </row>
    <row r="4933" spans="6:6" outlineLevel="1">
      <c r="F4933"/>
    </row>
    <row r="4934" spans="6:6" outlineLevel="1">
      <c r="F4934"/>
    </row>
    <row r="4935" spans="6:6" outlineLevel="1">
      <c r="F4935"/>
    </row>
    <row r="4936" spans="6:6" outlineLevel="1">
      <c r="F4936"/>
    </row>
    <row r="4937" spans="6:6" outlineLevel="1">
      <c r="F4937"/>
    </row>
    <row r="4938" spans="6:6" outlineLevel="1">
      <c r="F4938"/>
    </row>
    <row r="4939" spans="6:6" outlineLevel="1">
      <c r="F4939"/>
    </row>
    <row r="4940" spans="6:6" outlineLevel="1">
      <c r="F4940"/>
    </row>
    <row r="4941" spans="6:6" outlineLevel="1">
      <c r="F4941"/>
    </row>
    <row r="4942" spans="6:6" outlineLevel="1">
      <c r="F4942"/>
    </row>
    <row r="4943" spans="6:6" outlineLevel="1">
      <c r="F4943"/>
    </row>
    <row r="4944" spans="6:6" outlineLevel="1">
      <c r="F4944"/>
    </row>
    <row r="4945" spans="6:6" outlineLevel="1">
      <c r="F4945"/>
    </row>
    <row r="4946" spans="6:6" outlineLevel="1">
      <c r="F4946"/>
    </row>
    <row r="4947" spans="6:6" outlineLevel="1">
      <c r="F4947"/>
    </row>
    <row r="4948" spans="6:6" outlineLevel="1">
      <c r="F4948"/>
    </row>
    <row r="4949" spans="6:6" outlineLevel="1">
      <c r="F4949"/>
    </row>
    <row r="4950" spans="6:6" outlineLevel="1">
      <c r="F4950"/>
    </row>
    <row r="4951" spans="6:6" outlineLevel="1">
      <c r="F4951"/>
    </row>
    <row r="4952" spans="6:6" outlineLevel="1">
      <c r="F4952"/>
    </row>
    <row r="4953" spans="6:6" outlineLevel="1">
      <c r="F4953"/>
    </row>
    <row r="4954" spans="6:6" outlineLevel="1">
      <c r="F4954"/>
    </row>
    <row r="4955" spans="6:6" outlineLevel="1">
      <c r="F4955"/>
    </row>
    <row r="4956" spans="6:6" outlineLevel="1">
      <c r="F4956"/>
    </row>
    <row r="4957" spans="6:6" outlineLevel="1">
      <c r="F4957"/>
    </row>
    <row r="4958" spans="6:6" outlineLevel="1">
      <c r="F4958"/>
    </row>
    <row r="4959" spans="6:6" outlineLevel="1">
      <c r="F4959"/>
    </row>
    <row r="4960" spans="6:6" outlineLevel="1">
      <c r="F4960"/>
    </row>
    <row r="4961" spans="6:6" outlineLevel="1">
      <c r="F4961"/>
    </row>
    <row r="4962" spans="6:6" outlineLevel="1">
      <c r="F4962"/>
    </row>
    <row r="4963" spans="6:6" outlineLevel="1">
      <c r="F4963"/>
    </row>
    <row r="4964" spans="6:6" outlineLevel="1">
      <c r="F4964"/>
    </row>
    <row r="4965" spans="6:6" outlineLevel="1">
      <c r="F4965"/>
    </row>
    <row r="4966" spans="6:6" outlineLevel="1">
      <c r="F4966"/>
    </row>
    <row r="4967" spans="6:6" outlineLevel="1">
      <c r="F4967"/>
    </row>
    <row r="4968" spans="6:6" outlineLevel="1">
      <c r="F4968"/>
    </row>
    <row r="4969" spans="6:6" outlineLevel="1">
      <c r="F4969"/>
    </row>
    <row r="4970" spans="6:6" outlineLevel="1">
      <c r="F4970"/>
    </row>
    <row r="4971" spans="6:6" outlineLevel="1">
      <c r="F4971"/>
    </row>
    <row r="4972" spans="6:6" outlineLevel="1">
      <c r="F4972"/>
    </row>
    <row r="4973" spans="6:6" outlineLevel="1">
      <c r="F4973"/>
    </row>
    <row r="4974" spans="6:6" outlineLevel="1">
      <c r="F4974"/>
    </row>
    <row r="4975" spans="6:6" outlineLevel="1">
      <c r="F4975"/>
    </row>
    <row r="4976" spans="6:6" outlineLevel="1">
      <c r="F4976"/>
    </row>
    <row r="4977" spans="6:6" outlineLevel="1">
      <c r="F4977"/>
    </row>
    <row r="4978" spans="6:6" outlineLevel="1">
      <c r="F4978"/>
    </row>
    <row r="4979" spans="6:6" outlineLevel="1">
      <c r="F4979"/>
    </row>
    <row r="4980" spans="6:6" outlineLevel="1">
      <c r="F4980"/>
    </row>
    <row r="4981" spans="6:6" outlineLevel="1">
      <c r="F4981"/>
    </row>
    <row r="4982" spans="6:6" outlineLevel="1">
      <c r="F4982"/>
    </row>
    <row r="4983" spans="6:6" outlineLevel="1">
      <c r="F4983"/>
    </row>
    <row r="4984" spans="6:6" outlineLevel="1">
      <c r="F4984"/>
    </row>
    <row r="4985" spans="6:6" outlineLevel="1">
      <c r="F4985"/>
    </row>
    <row r="4986" spans="6:6" outlineLevel="1">
      <c r="F4986"/>
    </row>
    <row r="4987" spans="6:6" outlineLevel="1">
      <c r="F4987"/>
    </row>
    <row r="4988" spans="6:6" outlineLevel="1">
      <c r="F4988"/>
    </row>
    <row r="4989" spans="6:6" outlineLevel="1">
      <c r="F4989"/>
    </row>
    <row r="4990" spans="6:6" outlineLevel="1">
      <c r="F4990"/>
    </row>
    <row r="4991" spans="6:6" outlineLevel="1">
      <c r="F4991"/>
    </row>
    <row r="4992" spans="6:6" outlineLevel="1">
      <c r="F4992"/>
    </row>
    <row r="4993" spans="6:6" outlineLevel="1">
      <c r="F4993"/>
    </row>
    <row r="4994" spans="6:6" outlineLevel="1">
      <c r="F4994"/>
    </row>
    <row r="4995" spans="6:6" outlineLevel="1">
      <c r="F4995"/>
    </row>
    <row r="4996" spans="6:6" outlineLevel="1">
      <c r="F4996"/>
    </row>
    <row r="4997" spans="6:6" outlineLevel="1">
      <c r="F4997"/>
    </row>
    <row r="4998" spans="6:6" outlineLevel="1">
      <c r="F4998"/>
    </row>
    <row r="4999" spans="6:6" outlineLevel="1">
      <c r="F4999"/>
    </row>
    <row r="5000" spans="6:6" outlineLevel="1">
      <c r="F5000"/>
    </row>
    <row r="5001" spans="6:6" outlineLevel="1">
      <c r="F5001"/>
    </row>
    <row r="5002" spans="6:6" outlineLevel="1">
      <c r="F5002"/>
    </row>
    <row r="5003" spans="6:6" outlineLevel="1">
      <c r="F5003"/>
    </row>
    <row r="5004" spans="6:6" outlineLevel="1">
      <c r="F5004"/>
    </row>
    <row r="5005" spans="6:6" outlineLevel="1">
      <c r="F5005"/>
    </row>
    <row r="5006" spans="6:6" outlineLevel="1">
      <c r="F5006"/>
    </row>
    <row r="5007" spans="6:6" outlineLevel="1">
      <c r="F5007"/>
    </row>
    <row r="5008" spans="6:6" outlineLevel="1">
      <c r="F5008"/>
    </row>
    <row r="5009" spans="6:6" outlineLevel="1">
      <c r="F5009"/>
    </row>
    <row r="5010" spans="6:6" outlineLevel="1">
      <c r="F5010"/>
    </row>
    <row r="5011" spans="6:6" outlineLevel="1">
      <c r="F5011"/>
    </row>
    <row r="5012" spans="6:6" outlineLevel="1">
      <c r="F5012"/>
    </row>
    <row r="5013" spans="6:6" outlineLevel="1">
      <c r="F5013"/>
    </row>
    <row r="5014" spans="6:6" outlineLevel="1">
      <c r="F5014"/>
    </row>
    <row r="5015" spans="6:6" outlineLevel="1">
      <c r="F5015"/>
    </row>
    <row r="5016" spans="6:6" outlineLevel="1">
      <c r="F5016"/>
    </row>
    <row r="5017" spans="6:6" outlineLevel="1">
      <c r="F5017"/>
    </row>
    <row r="5018" spans="6:6" outlineLevel="1">
      <c r="F5018"/>
    </row>
    <row r="5019" spans="6:6" outlineLevel="1">
      <c r="F5019"/>
    </row>
    <row r="5020" spans="6:6" outlineLevel="1">
      <c r="F5020"/>
    </row>
    <row r="5021" spans="6:6" outlineLevel="1">
      <c r="F5021"/>
    </row>
    <row r="5022" spans="6:6" outlineLevel="1">
      <c r="F5022"/>
    </row>
    <row r="5023" spans="6:6" outlineLevel="1">
      <c r="F5023"/>
    </row>
    <row r="5024" spans="6:6" outlineLevel="1">
      <c r="F5024"/>
    </row>
    <row r="5025" spans="6:6" outlineLevel="1">
      <c r="F5025"/>
    </row>
    <row r="5026" spans="6:6" outlineLevel="1">
      <c r="F5026"/>
    </row>
    <row r="5027" spans="6:6" outlineLevel="1">
      <c r="F5027"/>
    </row>
    <row r="5028" spans="6:6" outlineLevel="1">
      <c r="F5028"/>
    </row>
    <row r="5029" spans="6:6" outlineLevel="1">
      <c r="F5029"/>
    </row>
    <row r="5030" spans="6:6" outlineLevel="1">
      <c r="F5030"/>
    </row>
    <row r="5031" spans="6:6" outlineLevel="1">
      <c r="F5031"/>
    </row>
    <row r="5032" spans="6:6" outlineLevel="1">
      <c r="F5032"/>
    </row>
    <row r="5033" spans="6:6" outlineLevel="1">
      <c r="F5033"/>
    </row>
    <row r="5034" spans="6:6" outlineLevel="1">
      <c r="F5034"/>
    </row>
    <row r="5035" spans="6:6" outlineLevel="1">
      <c r="F5035"/>
    </row>
    <row r="5036" spans="6:6" outlineLevel="1">
      <c r="F5036"/>
    </row>
    <row r="5037" spans="6:6" outlineLevel="1">
      <c r="F5037"/>
    </row>
    <row r="5038" spans="6:6" outlineLevel="1">
      <c r="F5038"/>
    </row>
    <row r="5039" spans="6:6" outlineLevel="1">
      <c r="F5039"/>
    </row>
    <row r="5040" spans="6:6" outlineLevel="1">
      <c r="F5040"/>
    </row>
    <row r="5041" spans="6:6" outlineLevel="1">
      <c r="F5041"/>
    </row>
    <row r="5042" spans="6:6" outlineLevel="1">
      <c r="F5042"/>
    </row>
    <row r="5043" spans="6:6" outlineLevel="1">
      <c r="F5043"/>
    </row>
    <row r="5044" spans="6:6" outlineLevel="1">
      <c r="F5044"/>
    </row>
    <row r="5045" spans="6:6" outlineLevel="1">
      <c r="F5045"/>
    </row>
    <row r="5046" spans="6:6" outlineLevel="1">
      <c r="F5046"/>
    </row>
    <row r="5047" spans="6:6" outlineLevel="1">
      <c r="F5047"/>
    </row>
    <row r="5048" spans="6:6" outlineLevel="1">
      <c r="F5048"/>
    </row>
    <row r="5049" spans="6:6" outlineLevel="1">
      <c r="F5049"/>
    </row>
    <row r="5050" spans="6:6" outlineLevel="1">
      <c r="F5050"/>
    </row>
    <row r="5051" spans="6:6" outlineLevel="1">
      <c r="F5051"/>
    </row>
    <row r="5052" spans="6:6" outlineLevel="1">
      <c r="F5052"/>
    </row>
    <row r="5053" spans="6:6" outlineLevel="1">
      <c r="F5053"/>
    </row>
    <row r="5054" spans="6:6" outlineLevel="1">
      <c r="F5054"/>
    </row>
    <row r="5055" spans="6:6" outlineLevel="1">
      <c r="F5055"/>
    </row>
    <row r="5056" spans="6:6" outlineLevel="1">
      <c r="F5056"/>
    </row>
    <row r="5057" spans="6:6" outlineLevel="1">
      <c r="F5057"/>
    </row>
    <row r="5058" spans="6:6" outlineLevel="1">
      <c r="F5058"/>
    </row>
    <row r="5059" spans="6:6" outlineLevel="1">
      <c r="F5059"/>
    </row>
    <row r="5060" spans="6:6" outlineLevel="1">
      <c r="F5060"/>
    </row>
    <row r="5061" spans="6:6" outlineLevel="1">
      <c r="F5061"/>
    </row>
    <row r="5062" spans="6:6" outlineLevel="1">
      <c r="F5062"/>
    </row>
    <row r="5063" spans="6:6" outlineLevel="1">
      <c r="F5063"/>
    </row>
    <row r="5064" spans="6:6" outlineLevel="1">
      <c r="F5064"/>
    </row>
    <row r="5065" spans="6:6" outlineLevel="1">
      <c r="F5065"/>
    </row>
    <row r="5066" spans="6:6" outlineLevel="1">
      <c r="F5066"/>
    </row>
    <row r="5067" spans="6:6" outlineLevel="1">
      <c r="F5067"/>
    </row>
    <row r="5068" spans="6:6" outlineLevel="1">
      <c r="F5068"/>
    </row>
    <row r="5069" spans="6:6" outlineLevel="1">
      <c r="F5069"/>
    </row>
    <row r="5070" spans="6:6" outlineLevel="1">
      <c r="F5070"/>
    </row>
    <row r="5071" spans="6:6" outlineLevel="1">
      <c r="F5071"/>
    </row>
    <row r="5072" spans="6:6" outlineLevel="1">
      <c r="F5072"/>
    </row>
    <row r="5073" spans="6:6" outlineLevel="1">
      <c r="F5073"/>
    </row>
    <row r="5074" spans="6:6" outlineLevel="1">
      <c r="F5074"/>
    </row>
    <row r="5075" spans="6:6" outlineLevel="1">
      <c r="F5075"/>
    </row>
    <row r="5076" spans="6:6" outlineLevel="1">
      <c r="F5076"/>
    </row>
    <row r="5077" spans="6:6" outlineLevel="1">
      <c r="F5077"/>
    </row>
    <row r="5078" spans="6:6" outlineLevel="1">
      <c r="F5078"/>
    </row>
    <row r="5079" spans="6:6" outlineLevel="1">
      <c r="F5079"/>
    </row>
    <row r="5080" spans="6:6" outlineLevel="1">
      <c r="F5080"/>
    </row>
    <row r="5081" spans="6:6" outlineLevel="1">
      <c r="F5081"/>
    </row>
    <row r="5082" spans="6:6" outlineLevel="1">
      <c r="F5082"/>
    </row>
    <row r="5083" spans="6:6" outlineLevel="1">
      <c r="F5083"/>
    </row>
    <row r="5084" spans="6:6" outlineLevel="1">
      <c r="F5084"/>
    </row>
    <row r="5085" spans="6:6" outlineLevel="1">
      <c r="F5085"/>
    </row>
    <row r="5086" spans="6:6" outlineLevel="1">
      <c r="F5086"/>
    </row>
    <row r="5087" spans="6:6" outlineLevel="1">
      <c r="F5087"/>
    </row>
    <row r="5088" spans="6:6" outlineLevel="1">
      <c r="F5088"/>
    </row>
    <row r="5089" spans="6:6" outlineLevel="1">
      <c r="F5089"/>
    </row>
    <row r="5090" spans="6:6" outlineLevel="1">
      <c r="F5090"/>
    </row>
    <row r="5091" spans="6:6" outlineLevel="1">
      <c r="F5091"/>
    </row>
    <row r="5092" spans="6:6" outlineLevel="1">
      <c r="F5092"/>
    </row>
    <row r="5093" spans="6:6" outlineLevel="1">
      <c r="F5093"/>
    </row>
    <row r="5094" spans="6:6" outlineLevel="1">
      <c r="F5094"/>
    </row>
    <row r="5095" spans="6:6" outlineLevel="1">
      <c r="F5095"/>
    </row>
    <row r="5096" spans="6:6" outlineLevel="1">
      <c r="F5096"/>
    </row>
    <row r="5097" spans="6:6" outlineLevel="1">
      <c r="F5097"/>
    </row>
    <row r="5098" spans="6:6" outlineLevel="1">
      <c r="F5098"/>
    </row>
    <row r="5099" spans="6:6" outlineLevel="1">
      <c r="F5099"/>
    </row>
    <row r="5100" spans="6:6" outlineLevel="1">
      <c r="F5100"/>
    </row>
    <row r="5101" spans="6:6" outlineLevel="1">
      <c r="F5101"/>
    </row>
    <row r="5102" spans="6:6" outlineLevel="1">
      <c r="F5102"/>
    </row>
    <row r="5103" spans="6:6" outlineLevel="1">
      <c r="F5103"/>
    </row>
    <row r="5104" spans="6:6" outlineLevel="1">
      <c r="F5104"/>
    </row>
    <row r="5105" spans="6:6" outlineLevel="1">
      <c r="F5105"/>
    </row>
    <row r="5106" spans="6:6" outlineLevel="1">
      <c r="F5106"/>
    </row>
    <row r="5107" spans="6:6" outlineLevel="1">
      <c r="F5107"/>
    </row>
    <row r="5108" spans="6:6" outlineLevel="1">
      <c r="F5108"/>
    </row>
    <row r="5109" spans="6:6" outlineLevel="1">
      <c r="F5109"/>
    </row>
    <row r="5110" spans="6:6" outlineLevel="1">
      <c r="F5110"/>
    </row>
    <row r="5111" spans="6:6" outlineLevel="1">
      <c r="F5111"/>
    </row>
    <row r="5112" spans="6:6" outlineLevel="1">
      <c r="F5112"/>
    </row>
    <row r="5113" spans="6:6" outlineLevel="1">
      <c r="F5113"/>
    </row>
    <row r="5114" spans="6:6" outlineLevel="1">
      <c r="F5114"/>
    </row>
    <row r="5115" spans="6:6" outlineLevel="1">
      <c r="F5115"/>
    </row>
    <row r="5116" spans="6:6" outlineLevel="1">
      <c r="F5116"/>
    </row>
    <row r="5117" spans="6:6" outlineLevel="1">
      <c r="F5117"/>
    </row>
    <row r="5118" spans="6:6" outlineLevel="1">
      <c r="F5118"/>
    </row>
    <row r="5119" spans="6:6" outlineLevel="1">
      <c r="F5119"/>
    </row>
    <row r="5120" spans="6:6" outlineLevel="1">
      <c r="F5120"/>
    </row>
    <row r="5121" spans="6:6" outlineLevel="1">
      <c r="F5121"/>
    </row>
    <row r="5122" spans="6:6" outlineLevel="1">
      <c r="F5122"/>
    </row>
    <row r="5123" spans="6:6" outlineLevel="1">
      <c r="F5123"/>
    </row>
    <row r="5124" spans="6:6" outlineLevel="1">
      <c r="F5124"/>
    </row>
    <row r="5125" spans="6:6" outlineLevel="1">
      <c r="F5125"/>
    </row>
    <row r="5126" spans="6:6" outlineLevel="1">
      <c r="F5126"/>
    </row>
    <row r="5127" spans="6:6" outlineLevel="1">
      <c r="F5127"/>
    </row>
    <row r="5128" spans="6:6" outlineLevel="1">
      <c r="F5128"/>
    </row>
    <row r="5129" spans="6:6" outlineLevel="1">
      <c r="F5129"/>
    </row>
    <row r="5130" spans="6:6" outlineLevel="1">
      <c r="F5130"/>
    </row>
    <row r="5131" spans="6:6" outlineLevel="1">
      <c r="F5131"/>
    </row>
    <row r="5132" spans="6:6" outlineLevel="1">
      <c r="F5132"/>
    </row>
    <row r="5133" spans="6:6" outlineLevel="1">
      <c r="F5133"/>
    </row>
    <row r="5134" spans="6:6" outlineLevel="1">
      <c r="F5134"/>
    </row>
    <row r="5135" spans="6:6" outlineLevel="1">
      <c r="F5135"/>
    </row>
    <row r="5136" spans="6:6" outlineLevel="1">
      <c r="F5136"/>
    </row>
    <row r="5137" spans="6:6" outlineLevel="1">
      <c r="F5137"/>
    </row>
    <row r="5138" spans="6:6" outlineLevel="1">
      <c r="F5138"/>
    </row>
    <row r="5139" spans="6:6" outlineLevel="1">
      <c r="F5139"/>
    </row>
    <row r="5140" spans="6:6" outlineLevel="1">
      <c r="F5140"/>
    </row>
    <row r="5141" spans="6:6" outlineLevel="1">
      <c r="F5141"/>
    </row>
    <row r="5142" spans="6:6" outlineLevel="1">
      <c r="F5142"/>
    </row>
    <row r="5143" spans="6:6" outlineLevel="1">
      <c r="F5143"/>
    </row>
    <row r="5144" spans="6:6" outlineLevel="1">
      <c r="F5144"/>
    </row>
    <row r="5145" spans="6:6" outlineLevel="1">
      <c r="F5145"/>
    </row>
    <row r="5146" spans="6:6" outlineLevel="1">
      <c r="F5146"/>
    </row>
    <row r="5147" spans="6:6" outlineLevel="1">
      <c r="F5147"/>
    </row>
    <row r="5148" spans="6:6" outlineLevel="1">
      <c r="F5148"/>
    </row>
    <row r="5149" spans="6:6" outlineLevel="1">
      <c r="F5149"/>
    </row>
    <row r="5150" spans="6:6" outlineLevel="1">
      <c r="F5150"/>
    </row>
    <row r="5151" spans="6:6" outlineLevel="1">
      <c r="F5151"/>
    </row>
    <row r="5152" spans="6:6" outlineLevel="1">
      <c r="F5152"/>
    </row>
    <row r="5153" spans="6:6" outlineLevel="1">
      <c r="F5153"/>
    </row>
    <row r="5154" spans="6:6" outlineLevel="1">
      <c r="F5154"/>
    </row>
    <row r="5155" spans="6:6" outlineLevel="1">
      <c r="F5155"/>
    </row>
    <row r="5156" spans="6:6" outlineLevel="1">
      <c r="F5156"/>
    </row>
    <row r="5157" spans="6:6" outlineLevel="1">
      <c r="F5157"/>
    </row>
    <row r="5158" spans="6:6" outlineLevel="1">
      <c r="F5158"/>
    </row>
    <row r="5159" spans="6:6" outlineLevel="1">
      <c r="F5159"/>
    </row>
    <row r="5160" spans="6:6" outlineLevel="1">
      <c r="F5160"/>
    </row>
    <row r="5161" spans="6:6" outlineLevel="1">
      <c r="F5161"/>
    </row>
    <row r="5162" spans="6:6" outlineLevel="1">
      <c r="F5162"/>
    </row>
    <row r="5163" spans="6:6" outlineLevel="1">
      <c r="F5163"/>
    </row>
    <row r="5164" spans="6:6" outlineLevel="1">
      <c r="F5164"/>
    </row>
    <row r="5165" spans="6:6" outlineLevel="1">
      <c r="F5165"/>
    </row>
    <row r="5166" spans="6:6" outlineLevel="1">
      <c r="F5166"/>
    </row>
    <row r="5167" spans="6:6" outlineLevel="1">
      <c r="F5167"/>
    </row>
    <row r="5168" spans="6:6" outlineLevel="1">
      <c r="F5168"/>
    </row>
    <row r="5169" spans="6:6" outlineLevel="1">
      <c r="F5169"/>
    </row>
    <row r="5170" spans="6:6" outlineLevel="1">
      <c r="F5170"/>
    </row>
    <row r="5171" spans="6:6" outlineLevel="1">
      <c r="F5171"/>
    </row>
    <row r="5172" spans="6:6" outlineLevel="1">
      <c r="F5172"/>
    </row>
    <row r="5173" spans="6:6" outlineLevel="1">
      <c r="F5173"/>
    </row>
    <row r="5174" spans="6:6" outlineLevel="1">
      <c r="F5174"/>
    </row>
    <row r="5175" spans="6:6" outlineLevel="1">
      <c r="F5175"/>
    </row>
    <row r="5176" spans="6:6" outlineLevel="1">
      <c r="F5176"/>
    </row>
    <row r="5177" spans="6:6" outlineLevel="1">
      <c r="F5177"/>
    </row>
    <row r="5178" spans="6:6" outlineLevel="1">
      <c r="F5178"/>
    </row>
    <row r="5179" spans="6:6" outlineLevel="1">
      <c r="F5179"/>
    </row>
    <row r="5180" spans="6:6" outlineLevel="1">
      <c r="F5180"/>
    </row>
    <row r="5181" spans="6:6" outlineLevel="1">
      <c r="F5181"/>
    </row>
    <row r="5182" spans="6:6" outlineLevel="1">
      <c r="F5182"/>
    </row>
    <row r="5183" spans="6:6" outlineLevel="1">
      <c r="F5183"/>
    </row>
    <row r="5184" spans="6:6" outlineLevel="1">
      <c r="F5184"/>
    </row>
    <row r="5185" spans="6:6" outlineLevel="1">
      <c r="F5185"/>
    </row>
    <row r="5186" spans="6:6" outlineLevel="1">
      <c r="F5186"/>
    </row>
    <row r="5187" spans="6:6" outlineLevel="1">
      <c r="F5187"/>
    </row>
    <row r="5188" spans="6:6" outlineLevel="1">
      <c r="F5188"/>
    </row>
    <row r="5189" spans="6:6" outlineLevel="1">
      <c r="F5189"/>
    </row>
    <row r="5190" spans="6:6" outlineLevel="1">
      <c r="F5190"/>
    </row>
    <row r="5191" spans="6:6" outlineLevel="1">
      <c r="F5191"/>
    </row>
    <row r="5192" spans="6:6" outlineLevel="1">
      <c r="F5192"/>
    </row>
    <row r="5193" spans="6:6" outlineLevel="1">
      <c r="F5193"/>
    </row>
    <row r="5194" spans="6:6" outlineLevel="1">
      <c r="F5194"/>
    </row>
    <row r="5195" spans="6:6" outlineLevel="1">
      <c r="F5195"/>
    </row>
    <row r="5196" spans="6:6" outlineLevel="1">
      <c r="F5196"/>
    </row>
    <row r="5197" spans="6:6" outlineLevel="1">
      <c r="F5197"/>
    </row>
    <row r="5198" spans="6:6" outlineLevel="1">
      <c r="F5198"/>
    </row>
    <row r="5199" spans="6:6" outlineLevel="1">
      <c r="F5199"/>
    </row>
    <row r="5200" spans="6:6" outlineLevel="1">
      <c r="F5200"/>
    </row>
    <row r="5201" spans="6:6" outlineLevel="1">
      <c r="F5201"/>
    </row>
    <row r="5202" spans="6:6" outlineLevel="1">
      <c r="F5202"/>
    </row>
    <row r="5203" spans="6:6" outlineLevel="1">
      <c r="F5203"/>
    </row>
    <row r="5204" spans="6:6" outlineLevel="1">
      <c r="F5204"/>
    </row>
    <row r="5205" spans="6:6" outlineLevel="1">
      <c r="F5205"/>
    </row>
    <row r="5206" spans="6:6" outlineLevel="1">
      <c r="F5206"/>
    </row>
    <row r="5207" spans="6:6" outlineLevel="1">
      <c r="F5207"/>
    </row>
    <row r="5208" spans="6:6" outlineLevel="1">
      <c r="F5208"/>
    </row>
    <row r="5209" spans="6:6" outlineLevel="1">
      <c r="F5209"/>
    </row>
    <row r="5210" spans="6:6" outlineLevel="1">
      <c r="F5210"/>
    </row>
    <row r="5211" spans="6:6" outlineLevel="1">
      <c r="F5211"/>
    </row>
    <row r="5212" spans="6:6" outlineLevel="1">
      <c r="F5212"/>
    </row>
    <row r="5213" spans="6:6" outlineLevel="1">
      <c r="F5213"/>
    </row>
    <row r="5214" spans="6:6" outlineLevel="1">
      <c r="F5214"/>
    </row>
    <row r="5215" spans="6:6" outlineLevel="1">
      <c r="F5215"/>
    </row>
    <row r="5216" spans="6:6" outlineLevel="1">
      <c r="F5216"/>
    </row>
    <row r="5217" spans="6:6" outlineLevel="1">
      <c r="F5217"/>
    </row>
    <row r="5218" spans="6:6" outlineLevel="1">
      <c r="F5218"/>
    </row>
    <row r="5219" spans="6:6" outlineLevel="1">
      <c r="F5219"/>
    </row>
    <row r="5220" spans="6:6" outlineLevel="1">
      <c r="F5220"/>
    </row>
    <row r="5221" spans="6:6" outlineLevel="1">
      <c r="F5221"/>
    </row>
    <row r="5222" spans="6:6" outlineLevel="1">
      <c r="F5222"/>
    </row>
    <row r="5223" spans="6:6" outlineLevel="1">
      <c r="F5223"/>
    </row>
    <row r="5224" spans="6:6" outlineLevel="1">
      <c r="F5224"/>
    </row>
    <row r="5225" spans="6:6" outlineLevel="1">
      <c r="F5225"/>
    </row>
    <row r="5226" spans="6:6" outlineLevel="1">
      <c r="F5226"/>
    </row>
    <row r="5227" spans="6:6" outlineLevel="1">
      <c r="F5227"/>
    </row>
    <row r="5228" spans="6:6" outlineLevel="1">
      <c r="F5228"/>
    </row>
    <row r="5229" spans="6:6" outlineLevel="1">
      <c r="F5229"/>
    </row>
    <row r="5230" spans="6:6" outlineLevel="1">
      <c r="F5230"/>
    </row>
    <row r="5231" spans="6:6" outlineLevel="1">
      <c r="F5231"/>
    </row>
    <row r="5232" spans="6:6" outlineLevel="1">
      <c r="F5232"/>
    </row>
    <row r="5233" spans="6:6" outlineLevel="1">
      <c r="F5233"/>
    </row>
    <row r="5234" spans="6:6" outlineLevel="1">
      <c r="F5234"/>
    </row>
    <row r="5235" spans="6:6" outlineLevel="1">
      <c r="F5235"/>
    </row>
    <row r="5236" spans="6:6" outlineLevel="1">
      <c r="F5236"/>
    </row>
    <row r="5237" spans="6:6" outlineLevel="1">
      <c r="F5237"/>
    </row>
    <row r="5238" spans="6:6" outlineLevel="1">
      <c r="F5238"/>
    </row>
    <row r="5239" spans="6:6" outlineLevel="1">
      <c r="F5239"/>
    </row>
    <row r="5240" spans="6:6" outlineLevel="1">
      <c r="F5240"/>
    </row>
    <row r="5241" spans="6:6" outlineLevel="1">
      <c r="F5241"/>
    </row>
    <row r="5242" spans="6:6" outlineLevel="1">
      <c r="F5242"/>
    </row>
    <row r="5243" spans="6:6" outlineLevel="1">
      <c r="F5243"/>
    </row>
    <row r="5244" spans="6:6" outlineLevel="1">
      <c r="F5244"/>
    </row>
    <row r="5245" spans="6:6" outlineLevel="1">
      <c r="F5245"/>
    </row>
    <row r="5246" spans="6:6" outlineLevel="1">
      <c r="F5246"/>
    </row>
    <row r="5247" spans="6:6" outlineLevel="1">
      <c r="F5247"/>
    </row>
    <row r="5248" spans="6:6" outlineLevel="1">
      <c r="F5248"/>
    </row>
    <row r="5249" spans="6:6" outlineLevel="1">
      <c r="F5249"/>
    </row>
    <row r="5250" spans="6:6" outlineLevel="1">
      <c r="F5250"/>
    </row>
    <row r="5251" spans="6:6" outlineLevel="1">
      <c r="F5251"/>
    </row>
    <row r="5252" spans="6:6" outlineLevel="1">
      <c r="F5252"/>
    </row>
    <row r="5253" spans="6:6" outlineLevel="1">
      <c r="F5253"/>
    </row>
    <row r="5254" spans="6:6" outlineLevel="1">
      <c r="F5254"/>
    </row>
    <row r="5255" spans="6:6" outlineLevel="1">
      <c r="F5255"/>
    </row>
    <row r="5256" spans="6:6" outlineLevel="1">
      <c r="F5256"/>
    </row>
    <row r="5257" spans="6:6" outlineLevel="1">
      <c r="F5257"/>
    </row>
    <row r="5258" spans="6:6" outlineLevel="1">
      <c r="F5258"/>
    </row>
    <row r="5259" spans="6:6" outlineLevel="1">
      <c r="F5259"/>
    </row>
    <row r="5260" spans="6:6" outlineLevel="1">
      <c r="F5260"/>
    </row>
    <row r="5261" spans="6:6" outlineLevel="1">
      <c r="F5261"/>
    </row>
    <row r="5262" spans="6:6" outlineLevel="1">
      <c r="F5262"/>
    </row>
    <row r="5263" spans="6:6" outlineLevel="1">
      <c r="F5263"/>
    </row>
    <row r="5264" spans="6:6" outlineLevel="1">
      <c r="F5264"/>
    </row>
    <row r="5265" spans="6:6" outlineLevel="1">
      <c r="F5265"/>
    </row>
    <row r="5266" spans="6:6" outlineLevel="1">
      <c r="F5266"/>
    </row>
    <row r="5267" spans="6:6" outlineLevel="1">
      <c r="F5267"/>
    </row>
    <row r="5268" spans="6:6" outlineLevel="1">
      <c r="F5268"/>
    </row>
    <row r="5269" spans="6:6" outlineLevel="1">
      <c r="F5269"/>
    </row>
    <row r="5270" spans="6:6" outlineLevel="1">
      <c r="F5270"/>
    </row>
    <row r="5271" spans="6:6" outlineLevel="1">
      <c r="F5271"/>
    </row>
    <row r="5272" spans="6:6" outlineLevel="1">
      <c r="F5272"/>
    </row>
    <row r="5273" spans="6:6" outlineLevel="1">
      <c r="F5273"/>
    </row>
    <row r="5274" spans="6:6" outlineLevel="1">
      <c r="F5274"/>
    </row>
    <row r="5275" spans="6:6" outlineLevel="1">
      <c r="F5275"/>
    </row>
    <row r="5276" spans="6:6" outlineLevel="1">
      <c r="F5276"/>
    </row>
    <row r="5277" spans="6:6" outlineLevel="1">
      <c r="F5277"/>
    </row>
    <row r="5278" spans="6:6" outlineLevel="1">
      <c r="F5278"/>
    </row>
    <row r="5279" spans="6:6" outlineLevel="1">
      <c r="F5279"/>
    </row>
    <row r="5280" spans="6:6" outlineLevel="1">
      <c r="F5280"/>
    </row>
    <row r="5281" spans="6:6" outlineLevel="1">
      <c r="F5281"/>
    </row>
    <row r="5282" spans="6:6" outlineLevel="1">
      <c r="F5282"/>
    </row>
    <row r="5283" spans="6:6" outlineLevel="1">
      <c r="F5283"/>
    </row>
    <row r="5284" spans="6:6" outlineLevel="1">
      <c r="F5284"/>
    </row>
    <row r="5285" spans="6:6" outlineLevel="1">
      <c r="F5285"/>
    </row>
    <row r="5286" spans="6:6" outlineLevel="1">
      <c r="F5286"/>
    </row>
    <row r="5287" spans="6:6" outlineLevel="1">
      <c r="F5287"/>
    </row>
    <row r="5288" spans="6:6" outlineLevel="1">
      <c r="F5288"/>
    </row>
    <row r="5289" spans="6:6" outlineLevel="1">
      <c r="F5289"/>
    </row>
    <row r="5290" spans="6:6" outlineLevel="1">
      <c r="F5290"/>
    </row>
    <row r="5291" spans="6:6" outlineLevel="1">
      <c r="F5291"/>
    </row>
    <row r="5292" spans="6:6" outlineLevel="1">
      <c r="F5292"/>
    </row>
    <row r="5293" spans="6:6" outlineLevel="1">
      <c r="F5293"/>
    </row>
    <row r="5294" spans="6:6" outlineLevel="1">
      <c r="F5294"/>
    </row>
    <row r="5295" spans="6:6" outlineLevel="1">
      <c r="F5295"/>
    </row>
    <row r="5296" spans="6:6" outlineLevel="1">
      <c r="F5296"/>
    </row>
    <row r="5297" spans="6:6" outlineLevel="1">
      <c r="F5297"/>
    </row>
    <row r="5298" spans="6:6" outlineLevel="1">
      <c r="F5298"/>
    </row>
    <row r="5299" spans="6:6" outlineLevel="1">
      <c r="F5299"/>
    </row>
    <row r="5300" spans="6:6" outlineLevel="1">
      <c r="F5300"/>
    </row>
    <row r="5301" spans="6:6" outlineLevel="1">
      <c r="F5301"/>
    </row>
    <row r="5302" spans="6:6" outlineLevel="1">
      <c r="F5302"/>
    </row>
    <row r="5303" spans="6:6" outlineLevel="1">
      <c r="F5303"/>
    </row>
    <row r="5304" spans="6:6" outlineLevel="1">
      <c r="F5304"/>
    </row>
    <row r="5305" spans="6:6" outlineLevel="1">
      <c r="F5305"/>
    </row>
    <row r="5306" spans="6:6" outlineLevel="1">
      <c r="F5306"/>
    </row>
    <row r="5307" spans="6:6" outlineLevel="1">
      <c r="F5307"/>
    </row>
    <row r="5308" spans="6:6" outlineLevel="1">
      <c r="F5308"/>
    </row>
    <row r="5309" spans="6:6" outlineLevel="1">
      <c r="F5309"/>
    </row>
    <row r="5310" spans="6:6" outlineLevel="1">
      <c r="F5310"/>
    </row>
    <row r="5311" spans="6:6" outlineLevel="1">
      <c r="F5311"/>
    </row>
    <row r="5312" spans="6:6" outlineLevel="1">
      <c r="F5312"/>
    </row>
    <row r="5313" spans="6:6" outlineLevel="1">
      <c r="F5313"/>
    </row>
    <row r="5314" spans="6:6" outlineLevel="1">
      <c r="F5314"/>
    </row>
    <row r="5315" spans="6:6" outlineLevel="1">
      <c r="F5315"/>
    </row>
    <row r="5316" spans="6:6" outlineLevel="1">
      <c r="F5316"/>
    </row>
    <row r="5317" spans="6:6" outlineLevel="1">
      <c r="F5317"/>
    </row>
    <row r="5318" spans="6:6" outlineLevel="1">
      <c r="F5318"/>
    </row>
    <row r="5319" spans="6:6" outlineLevel="1">
      <c r="F5319"/>
    </row>
    <row r="5320" spans="6:6" outlineLevel="1">
      <c r="F5320"/>
    </row>
    <row r="5321" spans="6:6" outlineLevel="1">
      <c r="F5321"/>
    </row>
    <row r="5322" spans="6:6" outlineLevel="1">
      <c r="F5322"/>
    </row>
    <row r="5323" spans="6:6" outlineLevel="1">
      <c r="F5323"/>
    </row>
    <row r="5324" spans="6:6" outlineLevel="1">
      <c r="F5324"/>
    </row>
    <row r="5325" spans="6:6" outlineLevel="1">
      <c r="F5325"/>
    </row>
    <row r="5326" spans="6:6" outlineLevel="1">
      <c r="F5326"/>
    </row>
    <row r="5327" spans="6:6" outlineLevel="1">
      <c r="F5327"/>
    </row>
    <row r="5328" spans="6:6" outlineLevel="1">
      <c r="F5328"/>
    </row>
    <row r="5329" spans="6:6" outlineLevel="1">
      <c r="F5329"/>
    </row>
    <row r="5330" spans="6:6" outlineLevel="1">
      <c r="F5330"/>
    </row>
    <row r="5331" spans="6:6" outlineLevel="1">
      <c r="F5331"/>
    </row>
    <row r="5332" spans="6:6" outlineLevel="1">
      <c r="F5332"/>
    </row>
    <row r="5333" spans="6:6" outlineLevel="1">
      <c r="F5333"/>
    </row>
    <row r="5334" spans="6:6" outlineLevel="1">
      <c r="F5334"/>
    </row>
    <row r="5335" spans="6:6" outlineLevel="1">
      <c r="F5335"/>
    </row>
    <row r="5336" spans="6:6" outlineLevel="1">
      <c r="F5336"/>
    </row>
    <row r="5337" spans="6:6" outlineLevel="1">
      <c r="F5337"/>
    </row>
    <row r="5338" spans="6:6" outlineLevel="1">
      <c r="F5338"/>
    </row>
    <row r="5339" spans="6:6" outlineLevel="1">
      <c r="F5339"/>
    </row>
    <row r="5340" spans="6:6" outlineLevel="1">
      <c r="F5340"/>
    </row>
    <row r="5341" spans="6:6" outlineLevel="1">
      <c r="F5341"/>
    </row>
    <row r="5342" spans="6:6" outlineLevel="1">
      <c r="F5342"/>
    </row>
    <row r="5343" spans="6:6" outlineLevel="1">
      <c r="F5343"/>
    </row>
    <row r="5344" spans="6:6" outlineLevel="1">
      <c r="F5344"/>
    </row>
    <row r="5345" spans="6:6" outlineLevel="1">
      <c r="F5345"/>
    </row>
    <row r="5346" spans="6:6" outlineLevel="1">
      <c r="F5346"/>
    </row>
    <row r="5347" spans="6:6" outlineLevel="1">
      <c r="F5347"/>
    </row>
    <row r="5348" spans="6:6" outlineLevel="1">
      <c r="F5348"/>
    </row>
    <row r="5349" spans="6:6" outlineLevel="1">
      <c r="F5349"/>
    </row>
    <row r="5350" spans="6:6" outlineLevel="1">
      <c r="F5350"/>
    </row>
    <row r="5351" spans="6:6" outlineLevel="1">
      <c r="F5351"/>
    </row>
    <row r="5352" spans="6:6" outlineLevel="1">
      <c r="F5352"/>
    </row>
    <row r="5353" spans="6:6" outlineLevel="1">
      <c r="F5353"/>
    </row>
    <row r="5354" spans="6:6" outlineLevel="1">
      <c r="F5354"/>
    </row>
    <row r="5355" spans="6:6" outlineLevel="1">
      <c r="F5355"/>
    </row>
    <row r="5356" spans="6:6" outlineLevel="1">
      <c r="F5356"/>
    </row>
    <row r="5357" spans="6:6" outlineLevel="1">
      <c r="F5357"/>
    </row>
    <row r="5358" spans="6:6" outlineLevel="1">
      <c r="F5358"/>
    </row>
    <row r="5359" spans="6:6" outlineLevel="1">
      <c r="F5359"/>
    </row>
    <row r="5360" spans="6:6" outlineLevel="1">
      <c r="F5360"/>
    </row>
    <row r="5361" spans="6:6" outlineLevel="1">
      <c r="F5361"/>
    </row>
    <row r="5362" spans="6:6" outlineLevel="1">
      <c r="F5362"/>
    </row>
    <row r="5363" spans="6:6" outlineLevel="1">
      <c r="F5363"/>
    </row>
    <row r="5364" spans="6:6" outlineLevel="1">
      <c r="F5364"/>
    </row>
    <row r="5365" spans="6:6" outlineLevel="1">
      <c r="F5365"/>
    </row>
    <row r="5366" spans="6:6" outlineLevel="1">
      <c r="F5366"/>
    </row>
    <row r="5367" spans="6:6" outlineLevel="1">
      <c r="F5367"/>
    </row>
    <row r="5368" spans="6:6" outlineLevel="1">
      <c r="F5368"/>
    </row>
    <row r="5369" spans="6:6" outlineLevel="1">
      <c r="F5369"/>
    </row>
    <row r="5370" spans="6:6" outlineLevel="1">
      <c r="F5370"/>
    </row>
    <row r="5371" spans="6:6" outlineLevel="1">
      <c r="F5371"/>
    </row>
    <row r="5372" spans="6:6" outlineLevel="1">
      <c r="F5372"/>
    </row>
    <row r="5373" spans="6:6" outlineLevel="1">
      <c r="F5373"/>
    </row>
    <row r="5374" spans="6:6" outlineLevel="1">
      <c r="F5374"/>
    </row>
    <row r="5375" spans="6:6" outlineLevel="1">
      <c r="F5375"/>
    </row>
    <row r="5376" spans="6:6" outlineLevel="1">
      <c r="F5376"/>
    </row>
    <row r="5377" spans="6:6" outlineLevel="1">
      <c r="F5377"/>
    </row>
    <row r="5378" spans="6:6" outlineLevel="1">
      <c r="F5378"/>
    </row>
    <row r="5379" spans="6:6" outlineLevel="1">
      <c r="F5379"/>
    </row>
    <row r="5380" spans="6:6" outlineLevel="1">
      <c r="F5380"/>
    </row>
    <row r="5381" spans="6:6" outlineLevel="1">
      <c r="F5381"/>
    </row>
    <row r="5382" spans="6:6" outlineLevel="1">
      <c r="F5382"/>
    </row>
    <row r="5383" spans="6:6" outlineLevel="1">
      <c r="F5383"/>
    </row>
    <row r="5384" spans="6:6" outlineLevel="1">
      <c r="F5384"/>
    </row>
    <row r="5385" spans="6:6" outlineLevel="1">
      <c r="F5385"/>
    </row>
    <row r="5386" spans="6:6" outlineLevel="1">
      <c r="F5386"/>
    </row>
    <row r="5387" spans="6:6" outlineLevel="1">
      <c r="F5387"/>
    </row>
    <row r="5388" spans="6:6" outlineLevel="1">
      <c r="F5388"/>
    </row>
    <row r="5389" spans="6:6" outlineLevel="1">
      <c r="F5389"/>
    </row>
    <row r="5390" spans="6:6" outlineLevel="1">
      <c r="F5390"/>
    </row>
    <row r="5391" spans="6:6" outlineLevel="1">
      <c r="F5391"/>
    </row>
    <row r="5392" spans="6:6" outlineLevel="1">
      <c r="F5392"/>
    </row>
    <row r="5393" spans="6:6" outlineLevel="1">
      <c r="F5393"/>
    </row>
    <row r="5394" spans="6:6" outlineLevel="1">
      <c r="F5394"/>
    </row>
    <row r="5395" spans="6:6" outlineLevel="1">
      <c r="F5395"/>
    </row>
    <row r="5396" spans="6:6" outlineLevel="1">
      <c r="F5396"/>
    </row>
    <row r="5397" spans="6:6" outlineLevel="1">
      <c r="F5397"/>
    </row>
    <row r="5398" spans="6:6" outlineLevel="1">
      <c r="F5398"/>
    </row>
    <row r="5399" spans="6:6" outlineLevel="1">
      <c r="F5399"/>
    </row>
    <row r="5400" spans="6:6" outlineLevel="1">
      <c r="F5400"/>
    </row>
    <row r="5401" spans="6:6" outlineLevel="1">
      <c r="F5401"/>
    </row>
    <row r="5402" spans="6:6" outlineLevel="1">
      <c r="F5402"/>
    </row>
    <row r="5403" spans="6:6" outlineLevel="1">
      <c r="F5403"/>
    </row>
    <row r="5404" spans="6:6" outlineLevel="1">
      <c r="F5404"/>
    </row>
    <row r="5405" spans="6:6" outlineLevel="1">
      <c r="F5405"/>
    </row>
    <row r="5406" spans="6:6" outlineLevel="1">
      <c r="F5406"/>
    </row>
    <row r="5407" spans="6:6" outlineLevel="1">
      <c r="F5407"/>
    </row>
    <row r="5408" spans="6:6" outlineLevel="1">
      <c r="F5408"/>
    </row>
    <row r="5409" spans="6:6" outlineLevel="1">
      <c r="F5409"/>
    </row>
    <row r="5410" spans="6:6" outlineLevel="1">
      <c r="F5410"/>
    </row>
    <row r="5411" spans="6:6" outlineLevel="1">
      <c r="F5411"/>
    </row>
    <row r="5412" spans="6:6" outlineLevel="1">
      <c r="F5412"/>
    </row>
    <row r="5413" spans="6:6" outlineLevel="1">
      <c r="F5413"/>
    </row>
    <row r="5414" spans="6:6" outlineLevel="1">
      <c r="F5414"/>
    </row>
    <row r="5415" spans="6:6" outlineLevel="1">
      <c r="F5415"/>
    </row>
    <row r="5416" spans="6:6" outlineLevel="1">
      <c r="F5416"/>
    </row>
    <row r="5417" spans="6:6" outlineLevel="1">
      <c r="F5417"/>
    </row>
    <row r="5418" spans="6:6" outlineLevel="1">
      <c r="F5418"/>
    </row>
    <row r="5419" spans="6:6" outlineLevel="1">
      <c r="F5419"/>
    </row>
    <row r="5420" spans="6:6" outlineLevel="1">
      <c r="F5420"/>
    </row>
    <row r="5421" spans="6:6" outlineLevel="1">
      <c r="F5421"/>
    </row>
    <row r="5422" spans="6:6" outlineLevel="1">
      <c r="F5422"/>
    </row>
    <row r="5423" spans="6:6" outlineLevel="1">
      <c r="F5423"/>
    </row>
    <row r="5424" spans="6:6" outlineLevel="1">
      <c r="F5424"/>
    </row>
    <row r="5425" spans="6:6" outlineLevel="1">
      <c r="F5425"/>
    </row>
    <row r="5426" spans="6:6" outlineLevel="1">
      <c r="F5426"/>
    </row>
    <row r="5427" spans="6:6" outlineLevel="1">
      <c r="F5427"/>
    </row>
    <row r="5428" spans="6:6" outlineLevel="1">
      <c r="F5428"/>
    </row>
    <row r="5429" spans="6:6" outlineLevel="1">
      <c r="F5429"/>
    </row>
    <row r="5430" spans="6:6" outlineLevel="1">
      <c r="F5430"/>
    </row>
    <row r="5431" spans="6:6" outlineLevel="1">
      <c r="F5431"/>
    </row>
    <row r="5432" spans="6:6" outlineLevel="1">
      <c r="F5432"/>
    </row>
    <row r="5433" spans="6:6" outlineLevel="1">
      <c r="F5433"/>
    </row>
    <row r="5434" spans="6:6" outlineLevel="1">
      <c r="F5434"/>
    </row>
    <row r="5435" spans="6:6" outlineLevel="1">
      <c r="F5435"/>
    </row>
    <row r="5436" spans="6:6" outlineLevel="1">
      <c r="F5436"/>
    </row>
    <row r="5437" spans="6:6" outlineLevel="1">
      <c r="F5437"/>
    </row>
    <row r="5438" spans="6:6" outlineLevel="1">
      <c r="F5438"/>
    </row>
    <row r="5439" spans="6:6" outlineLevel="1">
      <c r="F5439"/>
    </row>
    <row r="5440" spans="6:6" outlineLevel="1">
      <c r="F5440"/>
    </row>
    <row r="5441" spans="6:6" outlineLevel="1">
      <c r="F5441"/>
    </row>
    <row r="5442" spans="6:6" outlineLevel="1">
      <c r="F5442"/>
    </row>
    <row r="5443" spans="6:6" outlineLevel="1">
      <c r="F5443"/>
    </row>
    <row r="5444" spans="6:6" outlineLevel="1">
      <c r="F5444"/>
    </row>
    <row r="5445" spans="6:6" outlineLevel="1">
      <c r="F5445"/>
    </row>
    <row r="5446" spans="6:6" outlineLevel="1">
      <c r="F5446"/>
    </row>
    <row r="5447" spans="6:6" outlineLevel="1">
      <c r="F5447"/>
    </row>
    <row r="5448" spans="6:6" outlineLevel="1">
      <c r="F5448"/>
    </row>
    <row r="5449" spans="6:6" outlineLevel="1">
      <c r="F5449"/>
    </row>
    <row r="5450" spans="6:6" outlineLevel="1">
      <c r="F5450"/>
    </row>
    <row r="5451" spans="6:6" outlineLevel="1">
      <c r="F5451"/>
    </row>
    <row r="5452" spans="6:6" outlineLevel="1">
      <c r="F5452"/>
    </row>
    <row r="5453" spans="6:6" outlineLevel="1">
      <c r="F5453"/>
    </row>
    <row r="5454" spans="6:6" outlineLevel="1">
      <c r="F5454"/>
    </row>
    <row r="5455" spans="6:6" outlineLevel="1">
      <c r="F5455"/>
    </row>
    <row r="5456" spans="6:6" outlineLevel="1">
      <c r="F5456"/>
    </row>
    <row r="5457" spans="6:6" outlineLevel="1">
      <c r="F5457"/>
    </row>
    <row r="5458" spans="6:6" outlineLevel="1">
      <c r="F5458"/>
    </row>
    <row r="5459" spans="6:6" outlineLevel="1">
      <c r="F5459"/>
    </row>
    <row r="5460" spans="6:6" outlineLevel="1">
      <c r="F5460"/>
    </row>
    <row r="5461" spans="6:6" outlineLevel="1">
      <c r="F5461"/>
    </row>
    <row r="5462" spans="6:6" outlineLevel="1">
      <c r="F5462"/>
    </row>
    <row r="5463" spans="6:6" outlineLevel="1">
      <c r="F5463"/>
    </row>
    <row r="5464" spans="6:6" outlineLevel="1">
      <c r="F5464"/>
    </row>
    <row r="5465" spans="6:6" outlineLevel="1">
      <c r="F5465"/>
    </row>
    <row r="5466" spans="6:6" outlineLevel="1">
      <c r="F5466"/>
    </row>
    <row r="5467" spans="6:6" outlineLevel="1">
      <c r="F5467"/>
    </row>
    <row r="5468" spans="6:6" outlineLevel="1">
      <c r="F5468"/>
    </row>
    <row r="5469" spans="6:6" outlineLevel="1">
      <c r="F5469"/>
    </row>
    <row r="5470" spans="6:6" outlineLevel="1">
      <c r="F5470"/>
    </row>
    <row r="5471" spans="6:6" outlineLevel="1">
      <c r="F5471"/>
    </row>
    <row r="5472" spans="6:6" outlineLevel="1">
      <c r="F5472"/>
    </row>
    <row r="5473" spans="6:6" outlineLevel="1">
      <c r="F5473"/>
    </row>
    <row r="5474" spans="6:6" outlineLevel="1">
      <c r="F5474"/>
    </row>
    <row r="5475" spans="6:6" outlineLevel="1">
      <c r="F5475"/>
    </row>
    <row r="5476" spans="6:6" outlineLevel="1">
      <c r="F5476"/>
    </row>
    <row r="5477" spans="6:6" outlineLevel="1">
      <c r="F5477"/>
    </row>
    <row r="5478" spans="6:6" outlineLevel="1">
      <c r="F5478"/>
    </row>
    <row r="5479" spans="6:6" outlineLevel="1">
      <c r="F5479"/>
    </row>
    <row r="5480" spans="6:6" outlineLevel="1">
      <c r="F5480"/>
    </row>
    <row r="5481" spans="6:6" outlineLevel="1">
      <c r="F5481"/>
    </row>
    <row r="5482" spans="6:6" outlineLevel="1">
      <c r="F5482"/>
    </row>
    <row r="5483" spans="6:6" outlineLevel="1">
      <c r="F5483"/>
    </row>
    <row r="5484" spans="6:6" outlineLevel="1">
      <c r="F5484"/>
    </row>
    <row r="5485" spans="6:6" outlineLevel="1">
      <c r="F5485"/>
    </row>
    <row r="5486" spans="6:6" outlineLevel="1">
      <c r="F5486"/>
    </row>
    <row r="5487" spans="6:6" outlineLevel="1">
      <c r="F5487"/>
    </row>
    <row r="5488" spans="6:6" outlineLevel="1">
      <c r="F5488"/>
    </row>
    <row r="5489" spans="6:6" outlineLevel="1">
      <c r="F5489"/>
    </row>
    <row r="5490" spans="6:6" outlineLevel="1">
      <c r="F5490"/>
    </row>
    <row r="5491" spans="6:6" outlineLevel="1">
      <c r="F5491"/>
    </row>
    <row r="5492" spans="6:6" outlineLevel="1">
      <c r="F5492"/>
    </row>
    <row r="5493" spans="6:6" outlineLevel="1">
      <c r="F5493"/>
    </row>
    <row r="5494" spans="6:6" outlineLevel="1">
      <c r="F5494"/>
    </row>
    <row r="5495" spans="6:6" outlineLevel="1">
      <c r="F5495"/>
    </row>
    <row r="5496" spans="6:6" outlineLevel="1">
      <c r="F5496"/>
    </row>
    <row r="5497" spans="6:6" outlineLevel="1">
      <c r="F5497"/>
    </row>
    <row r="5498" spans="6:6" outlineLevel="1">
      <c r="F5498"/>
    </row>
    <row r="5499" spans="6:6" outlineLevel="1">
      <c r="F5499"/>
    </row>
    <row r="5500" spans="6:6" outlineLevel="1">
      <c r="F5500"/>
    </row>
    <row r="5501" spans="6:6" outlineLevel="1">
      <c r="F5501"/>
    </row>
    <row r="5502" spans="6:6" outlineLevel="1">
      <c r="F5502"/>
    </row>
    <row r="5503" spans="6:6" outlineLevel="1">
      <c r="F5503"/>
    </row>
    <row r="5504" spans="6:6" outlineLevel="1">
      <c r="F5504"/>
    </row>
    <row r="5505" spans="6:6" outlineLevel="1">
      <c r="F5505"/>
    </row>
    <row r="5506" spans="6:6" outlineLevel="1">
      <c r="F5506"/>
    </row>
    <row r="5507" spans="6:6" outlineLevel="1">
      <c r="F5507"/>
    </row>
    <row r="5508" spans="6:6" outlineLevel="1">
      <c r="F5508"/>
    </row>
    <row r="5509" spans="6:6" outlineLevel="1">
      <c r="F5509"/>
    </row>
    <row r="5510" spans="6:6" outlineLevel="1">
      <c r="F5510"/>
    </row>
    <row r="5511" spans="6:6" outlineLevel="1">
      <c r="F5511"/>
    </row>
    <row r="5512" spans="6:6" outlineLevel="1">
      <c r="F5512"/>
    </row>
    <row r="5513" spans="6:6" outlineLevel="1">
      <c r="F5513"/>
    </row>
    <row r="5514" spans="6:6" outlineLevel="1">
      <c r="F5514"/>
    </row>
    <row r="5515" spans="6:6" outlineLevel="1">
      <c r="F5515"/>
    </row>
    <row r="5516" spans="6:6" outlineLevel="1">
      <c r="F5516"/>
    </row>
    <row r="5517" spans="6:6" outlineLevel="1">
      <c r="F5517"/>
    </row>
    <row r="5518" spans="6:6" outlineLevel="1">
      <c r="F5518"/>
    </row>
    <row r="5519" spans="6:6" outlineLevel="1">
      <c r="F5519"/>
    </row>
    <row r="5520" spans="6:6" outlineLevel="1">
      <c r="F5520"/>
    </row>
    <row r="5521" spans="6:6" outlineLevel="1">
      <c r="F5521"/>
    </row>
    <row r="5522" spans="6:6" outlineLevel="1">
      <c r="F5522"/>
    </row>
    <row r="5523" spans="6:6" outlineLevel="1">
      <c r="F5523"/>
    </row>
    <row r="5524" spans="6:6" outlineLevel="1">
      <c r="F5524"/>
    </row>
    <row r="5525" spans="6:6" outlineLevel="1">
      <c r="F5525"/>
    </row>
    <row r="5526" spans="6:6" outlineLevel="1">
      <c r="F5526"/>
    </row>
    <row r="5527" spans="6:6" outlineLevel="1">
      <c r="F5527"/>
    </row>
    <row r="5528" spans="6:6" outlineLevel="1">
      <c r="F5528"/>
    </row>
    <row r="5529" spans="6:6" outlineLevel="1">
      <c r="F5529"/>
    </row>
    <row r="5530" spans="6:6" outlineLevel="1">
      <c r="F5530"/>
    </row>
    <row r="5531" spans="6:6" outlineLevel="1">
      <c r="F5531"/>
    </row>
    <row r="5532" spans="6:6" outlineLevel="1">
      <c r="F5532"/>
    </row>
    <row r="5533" spans="6:6" outlineLevel="1">
      <c r="F5533"/>
    </row>
    <row r="5534" spans="6:6" outlineLevel="1">
      <c r="F5534"/>
    </row>
    <row r="5535" spans="6:6" outlineLevel="1">
      <c r="F5535"/>
    </row>
    <row r="5536" spans="6:6" outlineLevel="1">
      <c r="F5536"/>
    </row>
    <row r="5537" spans="6:6" outlineLevel="1">
      <c r="F5537"/>
    </row>
    <row r="5538" spans="6:6" outlineLevel="1">
      <c r="F5538"/>
    </row>
    <row r="5539" spans="6:6" outlineLevel="1">
      <c r="F5539"/>
    </row>
    <row r="5540" spans="6:6" outlineLevel="1">
      <c r="F5540"/>
    </row>
    <row r="5541" spans="6:6" outlineLevel="1">
      <c r="F5541"/>
    </row>
    <row r="5542" spans="6:6" outlineLevel="1">
      <c r="F5542"/>
    </row>
    <row r="5543" spans="6:6" outlineLevel="1">
      <c r="F5543"/>
    </row>
    <row r="5544" spans="6:6" outlineLevel="1">
      <c r="F5544"/>
    </row>
    <row r="5545" spans="6:6" outlineLevel="1">
      <c r="F5545"/>
    </row>
    <row r="5546" spans="6:6" outlineLevel="1">
      <c r="F5546"/>
    </row>
    <row r="5547" spans="6:6" outlineLevel="1">
      <c r="F5547"/>
    </row>
    <row r="5548" spans="6:6" outlineLevel="1">
      <c r="F5548"/>
    </row>
    <row r="5549" spans="6:6" outlineLevel="1">
      <c r="F5549"/>
    </row>
    <row r="5550" spans="6:6" outlineLevel="1">
      <c r="F5550"/>
    </row>
    <row r="5551" spans="6:6" outlineLevel="1">
      <c r="F5551"/>
    </row>
    <row r="5552" spans="6:6" outlineLevel="1">
      <c r="F5552"/>
    </row>
    <row r="5553" spans="6:6" outlineLevel="1">
      <c r="F5553"/>
    </row>
    <row r="5554" spans="6:6" outlineLevel="1">
      <c r="F5554"/>
    </row>
    <row r="5555" spans="6:6" outlineLevel="1">
      <c r="F5555"/>
    </row>
    <row r="5556" spans="6:6" outlineLevel="1">
      <c r="F5556"/>
    </row>
    <row r="5557" spans="6:6" outlineLevel="1">
      <c r="F5557"/>
    </row>
    <row r="5558" spans="6:6" outlineLevel="1">
      <c r="F5558"/>
    </row>
    <row r="5559" spans="6:6" outlineLevel="1">
      <c r="F5559"/>
    </row>
    <row r="5560" spans="6:6" outlineLevel="1">
      <c r="F5560"/>
    </row>
    <row r="5561" spans="6:6" outlineLevel="1">
      <c r="F5561"/>
    </row>
    <row r="5562" spans="6:6" outlineLevel="1">
      <c r="F5562"/>
    </row>
    <row r="5563" spans="6:6" outlineLevel="1">
      <c r="F5563"/>
    </row>
    <row r="5564" spans="6:6" outlineLevel="1">
      <c r="F5564"/>
    </row>
    <row r="5565" spans="6:6" outlineLevel="1">
      <c r="F5565"/>
    </row>
    <row r="5566" spans="6:6" outlineLevel="1">
      <c r="F5566"/>
    </row>
    <row r="5567" spans="6:6" outlineLevel="1">
      <c r="F5567"/>
    </row>
    <row r="5568" spans="6:6" outlineLevel="1">
      <c r="F5568"/>
    </row>
    <row r="5569" spans="6:6" outlineLevel="1">
      <c r="F5569"/>
    </row>
    <row r="5570" spans="6:6" outlineLevel="1">
      <c r="F5570"/>
    </row>
    <row r="5571" spans="6:6" outlineLevel="1">
      <c r="F5571"/>
    </row>
    <row r="5572" spans="6:6" outlineLevel="1">
      <c r="F5572"/>
    </row>
    <row r="5573" spans="6:6" outlineLevel="1">
      <c r="F5573"/>
    </row>
    <row r="5574" spans="6:6" outlineLevel="1">
      <c r="F5574"/>
    </row>
    <row r="5575" spans="6:6" outlineLevel="1">
      <c r="F5575"/>
    </row>
    <row r="5576" spans="6:6" outlineLevel="1">
      <c r="F5576"/>
    </row>
    <row r="5577" spans="6:6" outlineLevel="1">
      <c r="F5577"/>
    </row>
    <row r="5578" spans="6:6" outlineLevel="1">
      <c r="F5578"/>
    </row>
    <row r="5579" spans="6:6" outlineLevel="1">
      <c r="F5579"/>
    </row>
    <row r="5580" spans="6:6" outlineLevel="1">
      <c r="F5580"/>
    </row>
    <row r="5581" spans="6:6" outlineLevel="1">
      <c r="F5581"/>
    </row>
    <row r="5582" spans="6:6" outlineLevel="1">
      <c r="F5582"/>
    </row>
    <row r="5583" spans="6:6" outlineLevel="1">
      <c r="F5583"/>
    </row>
    <row r="5584" spans="6:6" outlineLevel="1">
      <c r="F5584"/>
    </row>
    <row r="5585" spans="6:6" outlineLevel="1">
      <c r="F5585"/>
    </row>
    <row r="5586" spans="6:6" outlineLevel="1">
      <c r="F5586"/>
    </row>
    <row r="5587" spans="6:6" outlineLevel="1">
      <c r="F5587"/>
    </row>
    <row r="5588" spans="6:6" outlineLevel="1">
      <c r="F5588"/>
    </row>
    <row r="5589" spans="6:6" outlineLevel="1">
      <c r="F5589"/>
    </row>
    <row r="5590" spans="6:6" outlineLevel="1">
      <c r="F5590"/>
    </row>
    <row r="5591" spans="6:6" outlineLevel="1">
      <c r="F5591"/>
    </row>
    <row r="5592" spans="6:6" outlineLevel="1">
      <c r="F5592"/>
    </row>
    <row r="5593" spans="6:6" outlineLevel="1">
      <c r="F5593"/>
    </row>
    <row r="5594" spans="6:6" outlineLevel="1">
      <c r="F5594"/>
    </row>
    <row r="5595" spans="6:6" outlineLevel="1">
      <c r="F5595"/>
    </row>
    <row r="5596" spans="6:6" outlineLevel="1">
      <c r="F5596"/>
    </row>
    <row r="5597" spans="6:6" outlineLevel="1">
      <c r="F5597"/>
    </row>
    <row r="5598" spans="6:6" outlineLevel="1">
      <c r="F5598"/>
    </row>
    <row r="5599" spans="6:6" outlineLevel="1">
      <c r="F5599"/>
    </row>
    <row r="5600" spans="6:6" outlineLevel="1">
      <c r="F5600"/>
    </row>
    <row r="5601" spans="6:6" outlineLevel="1">
      <c r="F5601"/>
    </row>
    <row r="5602" spans="6:6" outlineLevel="1">
      <c r="F5602"/>
    </row>
    <row r="5603" spans="6:6" outlineLevel="1">
      <c r="F5603"/>
    </row>
    <row r="5604" spans="6:6" outlineLevel="1">
      <c r="F5604"/>
    </row>
    <row r="5605" spans="6:6" outlineLevel="1">
      <c r="F5605"/>
    </row>
    <row r="5606" spans="6:6" outlineLevel="1">
      <c r="F5606"/>
    </row>
    <row r="5607" spans="6:6" outlineLevel="1">
      <c r="F5607"/>
    </row>
    <row r="5608" spans="6:6" outlineLevel="1">
      <c r="F5608"/>
    </row>
    <row r="5609" spans="6:6" outlineLevel="1">
      <c r="F5609"/>
    </row>
    <row r="5610" spans="6:6" outlineLevel="1">
      <c r="F5610"/>
    </row>
    <row r="5611" spans="6:6" outlineLevel="1">
      <c r="F5611"/>
    </row>
    <row r="5612" spans="6:6" outlineLevel="1">
      <c r="F5612"/>
    </row>
    <row r="5613" spans="6:6" outlineLevel="1">
      <c r="F5613"/>
    </row>
    <row r="5614" spans="6:6" outlineLevel="1">
      <c r="F5614"/>
    </row>
    <row r="5615" spans="6:6" outlineLevel="1">
      <c r="F5615"/>
    </row>
    <row r="5616" spans="6:6" outlineLevel="1">
      <c r="F5616"/>
    </row>
    <row r="5617" spans="6:6" outlineLevel="1">
      <c r="F5617"/>
    </row>
    <row r="5618" spans="6:6" outlineLevel="1">
      <c r="F5618"/>
    </row>
    <row r="5619" spans="6:6" outlineLevel="1">
      <c r="F5619"/>
    </row>
    <row r="5620" spans="6:6" outlineLevel="1">
      <c r="F5620"/>
    </row>
    <row r="5621" spans="6:6" outlineLevel="1">
      <c r="F5621"/>
    </row>
    <row r="5622" spans="6:6" outlineLevel="1">
      <c r="F5622"/>
    </row>
    <row r="5623" spans="6:6" outlineLevel="1">
      <c r="F5623"/>
    </row>
    <row r="5624" spans="6:6" outlineLevel="1">
      <c r="F5624"/>
    </row>
    <row r="5625" spans="6:6" outlineLevel="1">
      <c r="F5625"/>
    </row>
    <row r="5626" spans="6:6" outlineLevel="1">
      <c r="F5626"/>
    </row>
    <row r="5627" spans="6:6" outlineLevel="1">
      <c r="F5627"/>
    </row>
    <row r="5628" spans="6:6" outlineLevel="1">
      <c r="F5628"/>
    </row>
    <row r="5629" spans="6:6" outlineLevel="1">
      <c r="F5629"/>
    </row>
    <row r="5630" spans="6:6" outlineLevel="1">
      <c r="F5630"/>
    </row>
    <row r="5631" spans="6:6" outlineLevel="1">
      <c r="F5631"/>
    </row>
    <row r="5632" spans="6:6" outlineLevel="1">
      <c r="F5632"/>
    </row>
    <row r="5633" spans="6:6" outlineLevel="1">
      <c r="F5633"/>
    </row>
    <row r="5634" spans="6:6" outlineLevel="1">
      <c r="F5634"/>
    </row>
    <row r="5635" spans="6:6" outlineLevel="1">
      <c r="F5635"/>
    </row>
    <row r="5636" spans="6:6" outlineLevel="1">
      <c r="F5636"/>
    </row>
    <row r="5637" spans="6:6" outlineLevel="1">
      <c r="F5637"/>
    </row>
    <row r="5638" spans="6:6" outlineLevel="1">
      <c r="F5638"/>
    </row>
    <row r="5639" spans="6:6" outlineLevel="1">
      <c r="F5639"/>
    </row>
    <row r="5640" spans="6:6" outlineLevel="1">
      <c r="F5640"/>
    </row>
    <row r="5641" spans="6:6" outlineLevel="1">
      <c r="F5641"/>
    </row>
    <row r="5642" spans="6:6" outlineLevel="1">
      <c r="F5642"/>
    </row>
    <row r="5643" spans="6:6" outlineLevel="1">
      <c r="F5643"/>
    </row>
    <row r="5644" spans="6:6" outlineLevel="1">
      <c r="F5644"/>
    </row>
    <row r="5645" spans="6:6" outlineLevel="1">
      <c r="F5645"/>
    </row>
    <row r="5646" spans="6:6" outlineLevel="1">
      <c r="F5646"/>
    </row>
    <row r="5647" spans="6:6" outlineLevel="1">
      <c r="F5647"/>
    </row>
    <row r="5648" spans="6:6" outlineLevel="1">
      <c r="F5648"/>
    </row>
    <row r="5649" spans="6:6" outlineLevel="1">
      <c r="F5649"/>
    </row>
    <row r="5650" spans="6:6" outlineLevel="1">
      <c r="F5650"/>
    </row>
    <row r="5651" spans="6:6" outlineLevel="1">
      <c r="F5651"/>
    </row>
    <row r="5652" spans="6:6" outlineLevel="1">
      <c r="F5652"/>
    </row>
    <row r="5653" spans="6:6" outlineLevel="1">
      <c r="F5653"/>
    </row>
    <row r="5654" spans="6:6" outlineLevel="1">
      <c r="F5654"/>
    </row>
    <row r="5655" spans="6:6" outlineLevel="1">
      <c r="F5655"/>
    </row>
    <row r="5656" spans="6:6" outlineLevel="1">
      <c r="F5656"/>
    </row>
    <row r="5657" spans="6:6" outlineLevel="1">
      <c r="F5657"/>
    </row>
    <row r="5658" spans="6:6" outlineLevel="1">
      <c r="F5658"/>
    </row>
    <row r="5659" spans="6:6" outlineLevel="1">
      <c r="F5659"/>
    </row>
    <row r="5660" spans="6:6" outlineLevel="1">
      <c r="F5660"/>
    </row>
    <row r="5661" spans="6:6" outlineLevel="1">
      <c r="F5661"/>
    </row>
    <row r="5662" spans="6:6" outlineLevel="1">
      <c r="F5662"/>
    </row>
    <row r="5663" spans="6:6" outlineLevel="1">
      <c r="F5663"/>
    </row>
    <row r="5664" spans="6:6" outlineLevel="1">
      <c r="F5664"/>
    </row>
    <row r="5665" spans="6:6" outlineLevel="1">
      <c r="F5665"/>
    </row>
    <row r="5666" spans="6:6" outlineLevel="1">
      <c r="F5666"/>
    </row>
    <row r="5667" spans="6:6" outlineLevel="1">
      <c r="F5667"/>
    </row>
    <row r="5668" spans="6:6" outlineLevel="1">
      <c r="F5668"/>
    </row>
    <row r="5669" spans="6:6" outlineLevel="1">
      <c r="F5669"/>
    </row>
    <row r="5670" spans="6:6" outlineLevel="1">
      <c r="F5670"/>
    </row>
    <row r="5671" spans="6:6" outlineLevel="1">
      <c r="F5671"/>
    </row>
    <row r="5672" spans="6:6" outlineLevel="1">
      <c r="F5672"/>
    </row>
    <row r="5673" spans="6:6" outlineLevel="1">
      <c r="F5673"/>
    </row>
    <row r="5674" spans="6:6" outlineLevel="1">
      <c r="F5674"/>
    </row>
    <row r="5675" spans="6:6" outlineLevel="1">
      <c r="F5675"/>
    </row>
    <row r="5676" spans="6:6" outlineLevel="1">
      <c r="F5676"/>
    </row>
    <row r="5677" spans="6:6" outlineLevel="1">
      <c r="F5677"/>
    </row>
    <row r="5678" spans="6:6" outlineLevel="1">
      <c r="F5678"/>
    </row>
    <row r="5679" spans="6:6" outlineLevel="1">
      <c r="F5679"/>
    </row>
    <row r="5680" spans="6:6" outlineLevel="1">
      <c r="F5680"/>
    </row>
    <row r="5681" spans="6:6" outlineLevel="1">
      <c r="F5681"/>
    </row>
    <row r="5682" spans="6:6" outlineLevel="1">
      <c r="F5682"/>
    </row>
    <row r="5683" spans="6:6" outlineLevel="1">
      <c r="F5683"/>
    </row>
    <row r="5684" spans="6:6" outlineLevel="1">
      <c r="F5684"/>
    </row>
    <row r="5685" spans="6:6" outlineLevel="1">
      <c r="F5685"/>
    </row>
    <row r="5686" spans="6:6" outlineLevel="1">
      <c r="F5686"/>
    </row>
    <row r="5687" spans="6:6" outlineLevel="1">
      <c r="F5687"/>
    </row>
    <row r="5688" spans="6:6" outlineLevel="1">
      <c r="F5688"/>
    </row>
    <row r="5689" spans="6:6" outlineLevel="1">
      <c r="F5689"/>
    </row>
    <row r="5690" spans="6:6" outlineLevel="1">
      <c r="F5690"/>
    </row>
    <row r="5691" spans="6:6" outlineLevel="1">
      <c r="F5691"/>
    </row>
    <row r="5692" spans="6:6" outlineLevel="1">
      <c r="F5692"/>
    </row>
    <row r="5693" spans="6:6" outlineLevel="1">
      <c r="F5693"/>
    </row>
    <row r="5694" spans="6:6" outlineLevel="1">
      <c r="F5694"/>
    </row>
    <row r="5695" spans="6:6" outlineLevel="1">
      <c r="F5695"/>
    </row>
    <row r="5696" spans="6:6" outlineLevel="1">
      <c r="F5696"/>
    </row>
    <row r="5697" spans="6:6" outlineLevel="1">
      <c r="F5697"/>
    </row>
    <row r="5698" spans="6:6" outlineLevel="1">
      <c r="F5698"/>
    </row>
    <row r="5699" spans="6:6" outlineLevel="1">
      <c r="F5699"/>
    </row>
    <row r="5700" spans="6:6" outlineLevel="1">
      <c r="F5700"/>
    </row>
    <row r="5701" spans="6:6" outlineLevel="1">
      <c r="F5701"/>
    </row>
    <row r="5702" spans="6:6" outlineLevel="1">
      <c r="F5702"/>
    </row>
    <row r="5703" spans="6:6" outlineLevel="1">
      <c r="F5703"/>
    </row>
    <row r="5704" spans="6:6" outlineLevel="1">
      <c r="F5704"/>
    </row>
    <row r="5705" spans="6:6" outlineLevel="1">
      <c r="F5705"/>
    </row>
    <row r="5706" spans="6:6" outlineLevel="1">
      <c r="F5706"/>
    </row>
    <row r="5707" spans="6:6" outlineLevel="1">
      <c r="F5707"/>
    </row>
    <row r="5708" spans="6:6" outlineLevel="1">
      <c r="F5708"/>
    </row>
    <row r="5709" spans="6:6" outlineLevel="1">
      <c r="F5709"/>
    </row>
    <row r="5710" spans="6:6" outlineLevel="1">
      <c r="F5710"/>
    </row>
    <row r="5711" spans="6:6" outlineLevel="1">
      <c r="F5711"/>
    </row>
    <row r="5712" spans="6:6" outlineLevel="1">
      <c r="F5712"/>
    </row>
    <row r="5713" spans="6:6" outlineLevel="1">
      <c r="F5713"/>
    </row>
    <row r="5714" spans="6:6" outlineLevel="1">
      <c r="F5714"/>
    </row>
    <row r="5715" spans="6:6" outlineLevel="1">
      <c r="F5715"/>
    </row>
    <row r="5716" spans="6:6" outlineLevel="1">
      <c r="F5716"/>
    </row>
    <row r="5717" spans="6:6" outlineLevel="1">
      <c r="F5717"/>
    </row>
    <row r="5718" spans="6:6" outlineLevel="1">
      <c r="F5718"/>
    </row>
    <row r="5719" spans="6:6" outlineLevel="1">
      <c r="F5719"/>
    </row>
    <row r="5720" spans="6:6" outlineLevel="1">
      <c r="F5720"/>
    </row>
    <row r="5721" spans="6:6" outlineLevel="1">
      <c r="F5721"/>
    </row>
    <row r="5722" spans="6:6" outlineLevel="1">
      <c r="F5722"/>
    </row>
    <row r="5723" spans="6:6" outlineLevel="1">
      <c r="F5723"/>
    </row>
    <row r="5724" spans="6:6" outlineLevel="1">
      <c r="F5724"/>
    </row>
    <row r="5725" spans="6:6" outlineLevel="1">
      <c r="F5725"/>
    </row>
    <row r="5726" spans="6:6" outlineLevel="1">
      <c r="F5726"/>
    </row>
    <row r="5727" spans="6:6" outlineLevel="1">
      <c r="F5727"/>
    </row>
    <row r="5728" spans="6:6" outlineLevel="1">
      <c r="F5728"/>
    </row>
    <row r="5729" spans="6:6" outlineLevel="1">
      <c r="F5729"/>
    </row>
    <row r="5730" spans="6:6" outlineLevel="1">
      <c r="F5730"/>
    </row>
    <row r="5731" spans="6:6" outlineLevel="1">
      <c r="F5731"/>
    </row>
    <row r="5732" spans="6:6" outlineLevel="1">
      <c r="F5732"/>
    </row>
    <row r="5733" spans="6:6" outlineLevel="1">
      <c r="F5733"/>
    </row>
    <row r="5734" spans="6:6" outlineLevel="1">
      <c r="F5734"/>
    </row>
    <row r="5735" spans="6:6" outlineLevel="1">
      <c r="F5735"/>
    </row>
    <row r="5736" spans="6:6" outlineLevel="1">
      <c r="F5736"/>
    </row>
    <row r="5737" spans="6:6" outlineLevel="1">
      <c r="F5737"/>
    </row>
    <row r="5738" spans="6:6" outlineLevel="1">
      <c r="F5738"/>
    </row>
    <row r="5739" spans="6:6" outlineLevel="1">
      <c r="F5739"/>
    </row>
    <row r="5740" spans="6:6" outlineLevel="1">
      <c r="F5740"/>
    </row>
    <row r="5741" spans="6:6" outlineLevel="1">
      <c r="F5741"/>
    </row>
    <row r="5742" spans="6:6" outlineLevel="1">
      <c r="F5742"/>
    </row>
    <row r="5743" spans="6:6" outlineLevel="1">
      <c r="F5743"/>
    </row>
    <row r="5744" spans="6:6" outlineLevel="1">
      <c r="F5744"/>
    </row>
    <row r="5745" spans="6:6" outlineLevel="1">
      <c r="F5745"/>
    </row>
    <row r="5746" spans="6:6" outlineLevel="1">
      <c r="F5746"/>
    </row>
    <row r="5747" spans="6:6" outlineLevel="1">
      <c r="F5747"/>
    </row>
    <row r="5748" spans="6:6" outlineLevel="1">
      <c r="F5748"/>
    </row>
    <row r="5749" spans="6:6" outlineLevel="1">
      <c r="F5749"/>
    </row>
    <row r="5750" spans="6:6" outlineLevel="1">
      <c r="F5750"/>
    </row>
    <row r="5751" spans="6:6" outlineLevel="1">
      <c r="F5751"/>
    </row>
    <row r="5752" spans="6:6" outlineLevel="1">
      <c r="F5752"/>
    </row>
    <row r="5753" spans="6:6" outlineLevel="1">
      <c r="F5753"/>
    </row>
    <row r="5754" spans="6:6" outlineLevel="1">
      <c r="F5754"/>
    </row>
    <row r="5755" spans="6:6" outlineLevel="1">
      <c r="F5755"/>
    </row>
    <row r="5756" spans="6:6" outlineLevel="1">
      <c r="F5756"/>
    </row>
    <row r="5757" spans="6:6" outlineLevel="1">
      <c r="F5757"/>
    </row>
    <row r="5758" spans="6:6" outlineLevel="1">
      <c r="F5758"/>
    </row>
    <row r="5759" spans="6:6" outlineLevel="1">
      <c r="F5759"/>
    </row>
    <row r="5760" spans="6:6" outlineLevel="1">
      <c r="F5760"/>
    </row>
    <row r="5761" spans="6:6" outlineLevel="1">
      <c r="F5761"/>
    </row>
    <row r="5762" spans="6:6" outlineLevel="1">
      <c r="F5762"/>
    </row>
    <row r="5763" spans="6:6" outlineLevel="1">
      <c r="F5763"/>
    </row>
    <row r="5764" spans="6:6" outlineLevel="1">
      <c r="F5764"/>
    </row>
    <row r="5765" spans="6:6" outlineLevel="1">
      <c r="F5765"/>
    </row>
    <row r="5766" spans="6:6" outlineLevel="1">
      <c r="F5766"/>
    </row>
    <row r="5767" spans="6:6" outlineLevel="1">
      <c r="F5767"/>
    </row>
    <row r="5768" spans="6:6" outlineLevel="1">
      <c r="F5768"/>
    </row>
    <row r="5769" spans="6:6" outlineLevel="1">
      <c r="F5769"/>
    </row>
    <row r="5770" spans="6:6" outlineLevel="1">
      <c r="F5770"/>
    </row>
    <row r="5771" spans="6:6" outlineLevel="1">
      <c r="F5771"/>
    </row>
    <row r="5772" spans="6:6" outlineLevel="1">
      <c r="F5772"/>
    </row>
    <row r="5773" spans="6:6" outlineLevel="1">
      <c r="F5773"/>
    </row>
    <row r="5774" spans="6:6" outlineLevel="1">
      <c r="F5774"/>
    </row>
    <row r="5775" spans="6:6" outlineLevel="1">
      <c r="F5775"/>
    </row>
    <row r="5776" spans="6:6" outlineLevel="1">
      <c r="F5776"/>
    </row>
    <row r="5777" spans="6:6" outlineLevel="1">
      <c r="F5777"/>
    </row>
    <row r="5778" spans="6:6" outlineLevel="1">
      <c r="F5778"/>
    </row>
    <row r="5779" spans="6:6" outlineLevel="1">
      <c r="F5779"/>
    </row>
    <row r="5780" spans="6:6" outlineLevel="1">
      <c r="F5780"/>
    </row>
    <row r="5781" spans="6:6" outlineLevel="1">
      <c r="F5781"/>
    </row>
    <row r="5782" spans="6:6" outlineLevel="1">
      <c r="F5782"/>
    </row>
    <row r="5783" spans="6:6" outlineLevel="1">
      <c r="F5783"/>
    </row>
    <row r="5784" spans="6:6" outlineLevel="1">
      <c r="F5784"/>
    </row>
    <row r="5785" spans="6:6" outlineLevel="1">
      <c r="F5785"/>
    </row>
    <row r="5786" spans="6:6" outlineLevel="1">
      <c r="F5786"/>
    </row>
    <row r="5787" spans="6:6" outlineLevel="1">
      <c r="F5787"/>
    </row>
    <row r="5788" spans="6:6" outlineLevel="1">
      <c r="F5788"/>
    </row>
    <row r="5789" spans="6:6" outlineLevel="1">
      <c r="F5789"/>
    </row>
    <row r="5790" spans="6:6" outlineLevel="1">
      <c r="F5790"/>
    </row>
    <row r="5791" spans="6:6" outlineLevel="1">
      <c r="F5791"/>
    </row>
    <row r="5792" spans="6:6" outlineLevel="1">
      <c r="F5792"/>
    </row>
    <row r="5793" spans="6:6" outlineLevel="1">
      <c r="F5793"/>
    </row>
    <row r="5794" spans="6:6" outlineLevel="1">
      <c r="F5794"/>
    </row>
    <row r="5795" spans="6:6" outlineLevel="1">
      <c r="F5795"/>
    </row>
    <row r="5796" spans="6:6" outlineLevel="1">
      <c r="F5796"/>
    </row>
    <row r="5797" spans="6:6" outlineLevel="1">
      <c r="F5797"/>
    </row>
    <row r="5798" spans="6:6" outlineLevel="1">
      <c r="F5798"/>
    </row>
    <row r="5799" spans="6:6" outlineLevel="1">
      <c r="F5799"/>
    </row>
    <row r="5800" spans="6:6" outlineLevel="1">
      <c r="F5800"/>
    </row>
    <row r="5801" spans="6:6" outlineLevel="1">
      <c r="F5801"/>
    </row>
    <row r="5802" spans="6:6" outlineLevel="1">
      <c r="F5802"/>
    </row>
    <row r="5803" spans="6:6" outlineLevel="1">
      <c r="F5803"/>
    </row>
    <row r="5804" spans="6:6" outlineLevel="1">
      <c r="F5804"/>
    </row>
    <row r="5805" spans="6:6" outlineLevel="1">
      <c r="F5805"/>
    </row>
    <row r="5806" spans="6:6" outlineLevel="1">
      <c r="F5806"/>
    </row>
    <row r="5807" spans="6:6" outlineLevel="1">
      <c r="F5807"/>
    </row>
    <row r="5808" spans="6:6" outlineLevel="1">
      <c r="F5808"/>
    </row>
    <row r="5809" spans="6:6" outlineLevel="1">
      <c r="F5809"/>
    </row>
    <row r="5810" spans="6:6" outlineLevel="1">
      <c r="F5810"/>
    </row>
    <row r="5811" spans="6:6" outlineLevel="1">
      <c r="F5811"/>
    </row>
    <row r="5812" spans="6:6" outlineLevel="1">
      <c r="F5812"/>
    </row>
    <row r="5813" spans="6:6" outlineLevel="1">
      <c r="F5813"/>
    </row>
    <row r="5814" spans="6:6" outlineLevel="1">
      <c r="F5814"/>
    </row>
    <row r="5815" spans="6:6" outlineLevel="1">
      <c r="F5815"/>
    </row>
    <row r="5816" spans="6:6" outlineLevel="1">
      <c r="F5816"/>
    </row>
    <row r="5817" spans="6:6" outlineLevel="1">
      <c r="F5817"/>
    </row>
    <row r="5818" spans="6:6" outlineLevel="1">
      <c r="F5818"/>
    </row>
    <row r="5819" spans="6:6" outlineLevel="1">
      <c r="F5819"/>
    </row>
    <row r="5820" spans="6:6" outlineLevel="1">
      <c r="F5820"/>
    </row>
    <row r="5821" spans="6:6" outlineLevel="1">
      <c r="F5821"/>
    </row>
    <row r="5822" spans="6:6" outlineLevel="1">
      <c r="F5822"/>
    </row>
    <row r="5823" spans="6:6" outlineLevel="1">
      <c r="F5823"/>
    </row>
    <row r="5824" spans="6:6" outlineLevel="1">
      <c r="F5824"/>
    </row>
    <row r="5825" spans="6:6" outlineLevel="1">
      <c r="F5825"/>
    </row>
    <row r="5826" spans="6:6" outlineLevel="1">
      <c r="F5826"/>
    </row>
    <row r="5827" spans="6:6" outlineLevel="1">
      <c r="F5827"/>
    </row>
    <row r="5828" spans="6:6" outlineLevel="1">
      <c r="F5828"/>
    </row>
    <row r="5829" spans="6:6" outlineLevel="1">
      <c r="F5829"/>
    </row>
    <row r="5830" spans="6:6" outlineLevel="1">
      <c r="F5830"/>
    </row>
    <row r="5831" spans="6:6" outlineLevel="1">
      <c r="F5831"/>
    </row>
    <row r="5832" spans="6:6" outlineLevel="1">
      <c r="F5832"/>
    </row>
    <row r="5833" spans="6:6" outlineLevel="1">
      <c r="F5833"/>
    </row>
    <row r="5834" spans="6:6" outlineLevel="1">
      <c r="F5834"/>
    </row>
    <row r="5835" spans="6:6" outlineLevel="1">
      <c r="F5835"/>
    </row>
    <row r="5836" spans="6:6" outlineLevel="1">
      <c r="F5836"/>
    </row>
    <row r="5837" spans="6:6" outlineLevel="1">
      <c r="F5837"/>
    </row>
    <row r="5838" spans="6:6" outlineLevel="1">
      <c r="F5838"/>
    </row>
    <row r="5839" spans="6:6" outlineLevel="1">
      <c r="F5839"/>
    </row>
    <row r="5840" spans="6:6" outlineLevel="1">
      <c r="F5840"/>
    </row>
    <row r="5841" spans="6:6" outlineLevel="1">
      <c r="F5841"/>
    </row>
    <row r="5842" spans="6:6" outlineLevel="1">
      <c r="F5842"/>
    </row>
    <row r="5843" spans="6:6" outlineLevel="1">
      <c r="F5843"/>
    </row>
    <row r="5844" spans="6:6" outlineLevel="1">
      <c r="F5844"/>
    </row>
    <row r="5845" spans="6:6" outlineLevel="1">
      <c r="F5845"/>
    </row>
    <row r="5846" spans="6:6" outlineLevel="1">
      <c r="F5846"/>
    </row>
    <row r="5847" spans="6:6" outlineLevel="1">
      <c r="F5847"/>
    </row>
    <row r="5848" spans="6:6" outlineLevel="1">
      <c r="F5848"/>
    </row>
    <row r="5849" spans="6:6" outlineLevel="1">
      <c r="F5849"/>
    </row>
    <row r="5850" spans="6:6" outlineLevel="1">
      <c r="F5850"/>
    </row>
    <row r="5851" spans="6:6" outlineLevel="1">
      <c r="F5851"/>
    </row>
    <row r="5852" spans="6:6" outlineLevel="1">
      <c r="F5852"/>
    </row>
    <row r="5853" spans="6:6" outlineLevel="1">
      <c r="F5853"/>
    </row>
    <row r="5854" spans="6:6" outlineLevel="1">
      <c r="F5854"/>
    </row>
    <row r="5855" spans="6:6" outlineLevel="1">
      <c r="F5855"/>
    </row>
    <row r="5856" spans="6:6" outlineLevel="1">
      <c r="F5856"/>
    </row>
    <row r="5857" spans="6:6" outlineLevel="1">
      <c r="F5857"/>
    </row>
    <row r="5858" spans="6:6" outlineLevel="1">
      <c r="F5858"/>
    </row>
    <row r="5859" spans="6:6" outlineLevel="1">
      <c r="F5859"/>
    </row>
    <row r="5860" spans="6:6" outlineLevel="1">
      <c r="F5860"/>
    </row>
    <row r="5861" spans="6:6" outlineLevel="1">
      <c r="F5861"/>
    </row>
    <row r="5862" spans="6:6" outlineLevel="1">
      <c r="F5862"/>
    </row>
    <row r="5863" spans="6:6" outlineLevel="1">
      <c r="F5863"/>
    </row>
    <row r="5864" spans="6:6" outlineLevel="1">
      <c r="F5864"/>
    </row>
    <row r="5865" spans="6:6" outlineLevel="1">
      <c r="F5865"/>
    </row>
    <row r="5866" spans="6:6" outlineLevel="1">
      <c r="F5866"/>
    </row>
    <row r="5867" spans="6:6" outlineLevel="1">
      <c r="F5867"/>
    </row>
    <row r="5868" spans="6:6" outlineLevel="1">
      <c r="F5868"/>
    </row>
    <row r="5869" spans="6:6" outlineLevel="1">
      <c r="F5869"/>
    </row>
    <row r="5870" spans="6:6" outlineLevel="1">
      <c r="F5870"/>
    </row>
    <row r="5871" spans="6:6" outlineLevel="1">
      <c r="F5871"/>
    </row>
    <row r="5872" spans="6:6" outlineLevel="1">
      <c r="F5872"/>
    </row>
    <row r="5873" spans="6:6" outlineLevel="1">
      <c r="F5873"/>
    </row>
    <row r="5874" spans="6:6" outlineLevel="1">
      <c r="F5874"/>
    </row>
    <row r="5875" spans="6:6" outlineLevel="1">
      <c r="F5875"/>
    </row>
    <row r="5876" spans="6:6" outlineLevel="1">
      <c r="F5876"/>
    </row>
    <row r="5877" spans="6:6" outlineLevel="1">
      <c r="F5877"/>
    </row>
    <row r="5878" spans="6:6" outlineLevel="1">
      <c r="F5878"/>
    </row>
    <row r="5879" spans="6:6" outlineLevel="1">
      <c r="F5879"/>
    </row>
    <row r="5880" spans="6:6" outlineLevel="1">
      <c r="F5880"/>
    </row>
    <row r="5881" spans="6:6" outlineLevel="1">
      <c r="F5881"/>
    </row>
    <row r="5882" spans="6:6" outlineLevel="1">
      <c r="F5882"/>
    </row>
    <row r="5883" spans="6:6" outlineLevel="1">
      <c r="F5883"/>
    </row>
    <row r="5884" spans="6:6" outlineLevel="1">
      <c r="F5884"/>
    </row>
    <row r="5885" spans="6:6" outlineLevel="1">
      <c r="F5885"/>
    </row>
    <row r="5886" spans="6:6" outlineLevel="1">
      <c r="F5886"/>
    </row>
    <row r="5887" spans="6:6" outlineLevel="1">
      <c r="F5887"/>
    </row>
    <row r="5888" spans="6:6" outlineLevel="1">
      <c r="F5888"/>
    </row>
    <row r="5889" spans="6:6" outlineLevel="1">
      <c r="F5889"/>
    </row>
    <row r="5890" spans="6:6" outlineLevel="1">
      <c r="F5890"/>
    </row>
    <row r="5891" spans="6:6" outlineLevel="1">
      <c r="F5891"/>
    </row>
    <row r="5892" spans="6:6" outlineLevel="1">
      <c r="F5892"/>
    </row>
    <row r="5893" spans="6:6" outlineLevel="1">
      <c r="F5893"/>
    </row>
    <row r="5894" spans="6:6" outlineLevel="1">
      <c r="F5894"/>
    </row>
    <row r="5895" spans="6:6" outlineLevel="1">
      <c r="F5895"/>
    </row>
    <row r="5896" spans="6:6" outlineLevel="1">
      <c r="F5896"/>
    </row>
    <row r="5897" spans="6:6" outlineLevel="1">
      <c r="F5897"/>
    </row>
    <row r="5898" spans="6:6" outlineLevel="1">
      <c r="F5898"/>
    </row>
    <row r="5899" spans="6:6" outlineLevel="1">
      <c r="F5899"/>
    </row>
    <row r="5900" spans="6:6" outlineLevel="1">
      <c r="F5900"/>
    </row>
    <row r="5901" spans="6:6" outlineLevel="1">
      <c r="F5901"/>
    </row>
    <row r="5902" spans="6:6" outlineLevel="1">
      <c r="F5902"/>
    </row>
    <row r="5903" spans="6:6" outlineLevel="1">
      <c r="F5903"/>
    </row>
    <row r="5904" spans="6:6" outlineLevel="1">
      <c r="F5904"/>
    </row>
    <row r="5905" spans="6:6" outlineLevel="1">
      <c r="F5905"/>
    </row>
    <row r="5906" spans="6:6" outlineLevel="1">
      <c r="F5906"/>
    </row>
    <row r="5907" spans="6:6" outlineLevel="1">
      <c r="F5907"/>
    </row>
    <row r="5908" spans="6:6" outlineLevel="1">
      <c r="F5908"/>
    </row>
    <row r="5909" spans="6:6" outlineLevel="1">
      <c r="F5909"/>
    </row>
    <row r="5910" spans="6:6" outlineLevel="1">
      <c r="F5910"/>
    </row>
    <row r="5911" spans="6:6" outlineLevel="1">
      <c r="F5911"/>
    </row>
    <row r="5912" spans="6:6" outlineLevel="1">
      <c r="F5912"/>
    </row>
    <row r="5913" spans="6:6" outlineLevel="1">
      <c r="F5913"/>
    </row>
    <row r="5914" spans="6:6" outlineLevel="1">
      <c r="F5914"/>
    </row>
    <row r="5915" spans="6:6" outlineLevel="1">
      <c r="F5915"/>
    </row>
    <row r="5916" spans="6:6" outlineLevel="1">
      <c r="F5916"/>
    </row>
    <row r="5917" spans="6:6" outlineLevel="1">
      <c r="F5917"/>
    </row>
    <row r="5918" spans="6:6" outlineLevel="1">
      <c r="F5918"/>
    </row>
    <row r="5919" spans="6:6" outlineLevel="1">
      <c r="F5919"/>
    </row>
    <row r="5920" spans="6:6" outlineLevel="1">
      <c r="F5920"/>
    </row>
    <row r="5921" spans="6:6" outlineLevel="1">
      <c r="F5921"/>
    </row>
    <row r="5922" spans="6:6" outlineLevel="1">
      <c r="F5922"/>
    </row>
    <row r="5923" spans="6:6" outlineLevel="1">
      <c r="F5923"/>
    </row>
    <row r="5924" spans="6:6" outlineLevel="1">
      <c r="F5924"/>
    </row>
    <row r="5925" spans="6:6" outlineLevel="1">
      <c r="F5925"/>
    </row>
    <row r="5926" spans="6:6" outlineLevel="1">
      <c r="F5926"/>
    </row>
    <row r="5927" spans="6:6" outlineLevel="1">
      <c r="F5927"/>
    </row>
    <row r="5928" spans="6:6" outlineLevel="1">
      <c r="F5928"/>
    </row>
    <row r="5929" spans="6:6" outlineLevel="1">
      <c r="F5929"/>
    </row>
    <row r="5930" spans="6:6" outlineLevel="1">
      <c r="F5930"/>
    </row>
    <row r="5931" spans="6:6" outlineLevel="1">
      <c r="F5931"/>
    </row>
    <row r="5932" spans="6:6" outlineLevel="1">
      <c r="F5932"/>
    </row>
    <row r="5933" spans="6:6" outlineLevel="1">
      <c r="F5933"/>
    </row>
    <row r="5934" spans="6:6" outlineLevel="1">
      <c r="F5934"/>
    </row>
    <row r="5935" spans="6:6" outlineLevel="1">
      <c r="F5935"/>
    </row>
    <row r="5936" spans="6:6" outlineLevel="1">
      <c r="F5936"/>
    </row>
    <row r="5937" spans="6:6" outlineLevel="1">
      <c r="F5937"/>
    </row>
    <row r="5938" spans="6:6" outlineLevel="1">
      <c r="F5938"/>
    </row>
    <row r="5939" spans="6:6" outlineLevel="1">
      <c r="F5939"/>
    </row>
    <row r="5940" spans="6:6" outlineLevel="1">
      <c r="F5940"/>
    </row>
    <row r="5941" spans="6:6" outlineLevel="1">
      <c r="F5941"/>
    </row>
    <row r="5942" spans="6:6" outlineLevel="1">
      <c r="F5942"/>
    </row>
    <row r="5943" spans="6:6" outlineLevel="1">
      <c r="F5943"/>
    </row>
    <row r="5944" spans="6:6" outlineLevel="1">
      <c r="F5944"/>
    </row>
    <row r="5945" spans="6:6" outlineLevel="1">
      <c r="F5945"/>
    </row>
    <row r="5946" spans="6:6" outlineLevel="1">
      <c r="F5946"/>
    </row>
    <row r="5947" spans="6:6" outlineLevel="1">
      <c r="F5947"/>
    </row>
    <row r="5948" spans="6:6" outlineLevel="1">
      <c r="F5948"/>
    </row>
    <row r="5949" spans="6:6" outlineLevel="1">
      <c r="F5949"/>
    </row>
    <row r="5950" spans="6:6" outlineLevel="1">
      <c r="F5950"/>
    </row>
    <row r="5951" spans="6:6" outlineLevel="1">
      <c r="F5951"/>
    </row>
    <row r="5952" spans="6:6" outlineLevel="1">
      <c r="F5952"/>
    </row>
    <row r="5953" spans="6:6" outlineLevel="1">
      <c r="F5953"/>
    </row>
    <row r="5954" spans="6:6" outlineLevel="1">
      <c r="F5954"/>
    </row>
    <row r="5955" spans="6:6" outlineLevel="1">
      <c r="F5955"/>
    </row>
    <row r="5956" spans="6:6" outlineLevel="1">
      <c r="F5956"/>
    </row>
    <row r="5957" spans="6:6" outlineLevel="1">
      <c r="F5957"/>
    </row>
    <row r="5958" spans="6:6" outlineLevel="1">
      <c r="F5958"/>
    </row>
    <row r="5959" spans="6:6" outlineLevel="1">
      <c r="F5959"/>
    </row>
    <row r="5960" spans="6:6" outlineLevel="1">
      <c r="F5960"/>
    </row>
    <row r="5961" spans="6:6" outlineLevel="1">
      <c r="F5961"/>
    </row>
    <row r="5962" spans="6:6" outlineLevel="1">
      <c r="F5962"/>
    </row>
    <row r="5963" spans="6:6" outlineLevel="1">
      <c r="F5963"/>
    </row>
    <row r="5964" spans="6:6" outlineLevel="1">
      <c r="F5964"/>
    </row>
    <row r="5965" spans="6:6" outlineLevel="1">
      <c r="F5965"/>
    </row>
    <row r="5966" spans="6:6" outlineLevel="1">
      <c r="F5966"/>
    </row>
    <row r="5967" spans="6:6" outlineLevel="1">
      <c r="F5967"/>
    </row>
    <row r="5968" spans="6:6" outlineLevel="1">
      <c r="F5968"/>
    </row>
    <row r="5969" spans="6:6" outlineLevel="1">
      <c r="F5969"/>
    </row>
    <row r="5970" spans="6:6" outlineLevel="1">
      <c r="F5970"/>
    </row>
    <row r="5971" spans="6:6" outlineLevel="1">
      <c r="F5971"/>
    </row>
    <row r="5972" spans="6:6" outlineLevel="1">
      <c r="F5972"/>
    </row>
    <row r="5973" spans="6:6" outlineLevel="1">
      <c r="F5973"/>
    </row>
    <row r="5974" spans="6:6" outlineLevel="1">
      <c r="F5974"/>
    </row>
    <row r="5975" spans="6:6" outlineLevel="1">
      <c r="F5975"/>
    </row>
    <row r="5976" spans="6:6" outlineLevel="1">
      <c r="F5976"/>
    </row>
    <row r="5977" spans="6:6" outlineLevel="1">
      <c r="F5977"/>
    </row>
    <row r="5978" spans="6:6" outlineLevel="1">
      <c r="F5978"/>
    </row>
    <row r="5979" spans="6:6" outlineLevel="1">
      <c r="F5979"/>
    </row>
    <row r="5980" spans="6:6" outlineLevel="1">
      <c r="F5980"/>
    </row>
    <row r="5981" spans="6:6" outlineLevel="1">
      <c r="F5981"/>
    </row>
    <row r="5982" spans="6:6" outlineLevel="1">
      <c r="F5982"/>
    </row>
    <row r="5983" spans="6:6" outlineLevel="1">
      <c r="F5983"/>
    </row>
    <row r="5984" spans="6:6" outlineLevel="1">
      <c r="F5984"/>
    </row>
    <row r="5985" spans="6:6" outlineLevel="1">
      <c r="F5985"/>
    </row>
    <row r="5986" spans="6:6" outlineLevel="1">
      <c r="F5986"/>
    </row>
    <row r="5987" spans="6:6" outlineLevel="1">
      <c r="F5987"/>
    </row>
    <row r="5988" spans="6:6" outlineLevel="1">
      <c r="F5988"/>
    </row>
    <row r="5989" spans="6:6" outlineLevel="1">
      <c r="F5989"/>
    </row>
    <row r="5990" spans="6:6" outlineLevel="1">
      <c r="F5990"/>
    </row>
    <row r="5991" spans="6:6" outlineLevel="1">
      <c r="F5991"/>
    </row>
    <row r="5992" spans="6:6" outlineLevel="1">
      <c r="F5992"/>
    </row>
    <row r="5993" spans="6:6" outlineLevel="1">
      <c r="F5993"/>
    </row>
    <row r="5994" spans="6:6" outlineLevel="1">
      <c r="F5994"/>
    </row>
    <row r="5995" spans="6:6" outlineLevel="1">
      <c r="F5995"/>
    </row>
    <row r="5996" spans="6:6" outlineLevel="1">
      <c r="F5996"/>
    </row>
    <row r="5997" spans="6:6" outlineLevel="1">
      <c r="F5997"/>
    </row>
    <row r="5998" spans="6:6" outlineLevel="1">
      <c r="F5998"/>
    </row>
    <row r="5999" spans="6:6" outlineLevel="1">
      <c r="F5999"/>
    </row>
    <row r="6000" spans="6:6" outlineLevel="1">
      <c r="F6000"/>
    </row>
    <row r="6001" spans="6:6" outlineLevel="1">
      <c r="F6001"/>
    </row>
    <row r="6002" spans="6:6" outlineLevel="1">
      <c r="F6002"/>
    </row>
    <row r="6003" spans="6:6" outlineLevel="1">
      <c r="F6003"/>
    </row>
    <row r="6004" spans="6:6" outlineLevel="1">
      <c r="F6004"/>
    </row>
    <row r="6005" spans="6:6" outlineLevel="1">
      <c r="F6005"/>
    </row>
    <row r="6006" spans="6:6" outlineLevel="1">
      <c r="F6006"/>
    </row>
    <row r="6007" spans="6:6" outlineLevel="1">
      <c r="F6007"/>
    </row>
    <row r="6008" spans="6:6" outlineLevel="1">
      <c r="F6008"/>
    </row>
    <row r="6009" spans="6:6" outlineLevel="1">
      <c r="F6009"/>
    </row>
    <row r="6010" spans="6:6" outlineLevel="1">
      <c r="F6010"/>
    </row>
    <row r="6011" spans="6:6" outlineLevel="1">
      <c r="F6011"/>
    </row>
    <row r="6012" spans="6:6" outlineLevel="1">
      <c r="F6012"/>
    </row>
    <row r="6013" spans="6:6" outlineLevel="1">
      <c r="F6013"/>
    </row>
    <row r="6014" spans="6:6" outlineLevel="1">
      <c r="F6014"/>
    </row>
    <row r="6015" spans="6:6" outlineLevel="1">
      <c r="F6015"/>
    </row>
    <row r="6016" spans="6:6" outlineLevel="1">
      <c r="F6016"/>
    </row>
    <row r="6017" spans="6:6" outlineLevel="1">
      <c r="F6017"/>
    </row>
    <row r="6018" spans="6:6" outlineLevel="1">
      <c r="F6018"/>
    </row>
    <row r="6019" spans="6:6" outlineLevel="1">
      <c r="F6019"/>
    </row>
    <row r="6020" spans="6:6" outlineLevel="1">
      <c r="F6020"/>
    </row>
    <row r="6021" spans="6:6" outlineLevel="1">
      <c r="F6021"/>
    </row>
    <row r="6022" spans="6:6" outlineLevel="1">
      <c r="F6022"/>
    </row>
    <row r="6023" spans="6:6" outlineLevel="1">
      <c r="F6023"/>
    </row>
    <row r="6024" spans="6:6" outlineLevel="1">
      <c r="F6024"/>
    </row>
    <row r="6025" spans="6:6" outlineLevel="1">
      <c r="F6025"/>
    </row>
    <row r="6026" spans="6:6" outlineLevel="1">
      <c r="F6026"/>
    </row>
    <row r="6027" spans="6:6" outlineLevel="1">
      <c r="F6027"/>
    </row>
    <row r="6028" spans="6:6" outlineLevel="1">
      <c r="F6028"/>
    </row>
    <row r="6029" spans="6:6" outlineLevel="1">
      <c r="F6029"/>
    </row>
    <row r="6030" spans="6:6" outlineLevel="1">
      <c r="F6030"/>
    </row>
    <row r="6031" spans="6:6" outlineLevel="1">
      <c r="F6031"/>
    </row>
    <row r="6032" spans="6:6" outlineLevel="1">
      <c r="F6032"/>
    </row>
    <row r="6033" spans="6:6" outlineLevel="1">
      <c r="F6033"/>
    </row>
    <row r="6034" spans="6:6" outlineLevel="1">
      <c r="F6034"/>
    </row>
    <row r="6035" spans="6:6" outlineLevel="1">
      <c r="F6035"/>
    </row>
    <row r="6036" spans="6:6" outlineLevel="1">
      <c r="F6036"/>
    </row>
    <row r="6037" spans="6:6" outlineLevel="1">
      <c r="F6037"/>
    </row>
    <row r="6038" spans="6:6" outlineLevel="1">
      <c r="F6038"/>
    </row>
    <row r="6039" spans="6:6" outlineLevel="1">
      <c r="F6039"/>
    </row>
    <row r="6040" spans="6:6" outlineLevel="1">
      <c r="F6040"/>
    </row>
    <row r="6041" spans="6:6" outlineLevel="1">
      <c r="F6041"/>
    </row>
    <row r="6042" spans="6:6" outlineLevel="1">
      <c r="F6042"/>
    </row>
    <row r="6043" spans="6:6" outlineLevel="1">
      <c r="F6043"/>
    </row>
    <row r="6044" spans="6:6" outlineLevel="1">
      <c r="F6044"/>
    </row>
    <row r="6045" spans="6:6" outlineLevel="1">
      <c r="F6045"/>
    </row>
    <row r="6046" spans="6:6" outlineLevel="1">
      <c r="F6046"/>
    </row>
    <row r="6047" spans="6:6" outlineLevel="1">
      <c r="F6047"/>
    </row>
    <row r="6048" spans="6:6" outlineLevel="1">
      <c r="F6048"/>
    </row>
    <row r="6049" spans="6:6" outlineLevel="1">
      <c r="F6049"/>
    </row>
    <row r="6050" spans="6:6" outlineLevel="1">
      <c r="F6050"/>
    </row>
    <row r="6051" spans="6:6" outlineLevel="1">
      <c r="F6051"/>
    </row>
    <row r="6052" spans="6:6" outlineLevel="1">
      <c r="F6052"/>
    </row>
    <row r="6053" spans="6:6" outlineLevel="1">
      <c r="F6053"/>
    </row>
    <row r="6054" spans="6:6" outlineLevel="1">
      <c r="F6054"/>
    </row>
    <row r="6055" spans="6:6" outlineLevel="1">
      <c r="F6055"/>
    </row>
    <row r="6056" spans="6:6" outlineLevel="1">
      <c r="F6056"/>
    </row>
    <row r="6057" spans="6:6" outlineLevel="1">
      <c r="F6057"/>
    </row>
    <row r="6058" spans="6:6" outlineLevel="1">
      <c r="F6058"/>
    </row>
    <row r="6059" spans="6:6" outlineLevel="1">
      <c r="F6059"/>
    </row>
    <row r="6060" spans="6:6" outlineLevel="1">
      <c r="F6060"/>
    </row>
    <row r="6061" spans="6:6" outlineLevel="1">
      <c r="F6061"/>
    </row>
    <row r="6062" spans="6:6" outlineLevel="1">
      <c r="F6062"/>
    </row>
    <row r="6063" spans="6:6" outlineLevel="1">
      <c r="F6063"/>
    </row>
    <row r="6064" spans="6:6" outlineLevel="1">
      <c r="F6064"/>
    </row>
    <row r="6065" spans="6:6" outlineLevel="1">
      <c r="F6065"/>
    </row>
    <row r="6066" spans="6:6" outlineLevel="1">
      <c r="F6066"/>
    </row>
    <row r="6067" spans="6:6" outlineLevel="1">
      <c r="F6067"/>
    </row>
    <row r="6068" spans="6:6" outlineLevel="1">
      <c r="F6068"/>
    </row>
    <row r="6069" spans="6:6" outlineLevel="1">
      <c r="F6069"/>
    </row>
    <row r="6070" spans="6:6" outlineLevel="1">
      <c r="F6070"/>
    </row>
    <row r="6071" spans="6:6" outlineLevel="1">
      <c r="F6071"/>
    </row>
    <row r="6072" spans="6:6" outlineLevel="1">
      <c r="F6072"/>
    </row>
    <row r="6073" spans="6:6" outlineLevel="1">
      <c r="F6073"/>
    </row>
    <row r="6074" spans="6:6" outlineLevel="1">
      <c r="F6074"/>
    </row>
    <row r="6075" spans="6:6" outlineLevel="1">
      <c r="F6075"/>
    </row>
    <row r="6076" spans="6:6" outlineLevel="1">
      <c r="F6076"/>
    </row>
    <row r="6077" spans="6:6" outlineLevel="1">
      <c r="F6077"/>
    </row>
    <row r="6078" spans="6:6" outlineLevel="1">
      <c r="F6078"/>
    </row>
    <row r="6079" spans="6:6" outlineLevel="1">
      <c r="F6079"/>
    </row>
    <row r="6080" spans="6:6" outlineLevel="1">
      <c r="F6080"/>
    </row>
    <row r="6081" spans="6:6" outlineLevel="1">
      <c r="F6081"/>
    </row>
    <row r="6082" spans="6:6" outlineLevel="1">
      <c r="F6082"/>
    </row>
    <row r="6083" spans="6:6" outlineLevel="1">
      <c r="F6083"/>
    </row>
    <row r="6084" spans="6:6" outlineLevel="1">
      <c r="F6084"/>
    </row>
    <row r="6085" spans="6:6" outlineLevel="1">
      <c r="F6085"/>
    </row>
    <row r="6086" spans="6:6" outlineLevel="1">
      <c r="F6086"/>
    </row>
    <row r="6087" spans="6:6" outlineLevel="1">
      <c r="F6087"/>
    </row>
    <row r="6088" spans="6:6" outlineLevel="1">
      <c r="F6088"/>
    </row>
    <row r="6089" spans="6:6" outlineLevel="1">
      <c r="F6089"/>
    </row>
    <row r="6090" spans="6:6" outlineLevel="1">
      <c r="F6090"/>
    </row>
    <row r="6091" spans="6:6" outlineLevel="1">
      <c r="F6091"/>
    </row>
    <row r="6092" spans="6:6" outlineLevel="1">
      <c r="F6092"/>
    </row>
    <row r="6093" spans="6:6" outlineLevel="1">
      <c r="F6093"/>
    </row>
    <row r="6094" spans="6:6" outlineLevel="1">
      <c r="F6094"/>
    </row>
    <row r="6095" spans="6:6" outlineLevel="1">
      <c r="F6095"/>
    </row>
    <row r="6096" spans="6:6" outlineLevel="1">
      <c r="F6096"/>
    </row>
    <row r="6097" spans="6:6" outlineLevel="1">
      <c r="F6097"/>
    </row>
    <row r="6098" spans="6:6" outlineLevel="1">
      <c r="F6098"/>
    </row>
    <row r="6099" spans="6:6" outlineLevel="1">
      <c r="F6099"/>
    </row>
    <row r="6100" spans="6:6" outlineLevel="1">
      <c r="F6100"/>
    </row>
    <row r="6101" spans="6:6" outlineLevel="1">
      <c r="F6101"/>
    </row>
    <row r="6102" spans="6:6" outlineLevel="1">
      <c r="F6102"/>
    </row>
    <row r="6103" spans="6:6" outlineLevel="1">
      <c r="F6103"/>
    </row>
    <row r="6104" spans="6:6" outlineLevel="1">
      <c r="F6104"/>
    </row>
    <row r="6105" spans="6:6" outlineLevel="1">
      <c r="F6105"/>
    </row>
    <row r="6106" spans="6:6" outlineLevel="1">
      <c r="F6106"/>
    </row>
    <row r="6107" spans="6:6" outlineLevel="1">
      <c r="F6107"/>
    </row>
    <row r="6108" spans="6:6" outlineLevel="1">
      <c r="F6108"/>
    </row>
    <row r="6109" spans="6:6" outlineLevel="1">
      <c r="F6109"/>
    </row>
    <row r="6110" spans="6:6" outlineLevel="1">
      <c r="F6110"/>
    </row>
    <row r="6111" spans="6:6" outlineLevel="1">
      <c r="F6111"/>
    </row>
    <row r="6112" spans="6:6" outlineLevel="1">
      <c r="F6112"/>
    </row>
    <row r="6113" spans="6:6" outlineLevel="1">
      <c r="F6113"/>
    </row>
    <row r="6114" spans="6:6" outlineLevel="1">
      <c r="F6114"/>
    </row>
    <row r="6115" spans="6:6" outlineLevel="1">
      <c r="F6115"/>
    </row>
    <row r="6116" spans="6:6" outlineLevel="1">
      <c r="F6116"/>
    </row>
    <row r="6117" spans="6:6" outlineLevel="1">
      <c r="F6117"/>
    </row>
    <row r="6118" spans="6:6" outlineLevel="1">
      <c r="F6118"/>
    </row>
    <row r="6119" spans="6:6" outlineLevel="1">
      <c r="F6119"/>
    </row>
    <row r="6120" spans="6:6" outlineLevel="1">
      <c r="F6120"/>
    </row>
    <row r="6121" spans="6:6" outlineLevel="1">
      <c r="F6121"/>
    </row>
    <row r="6122" spans="6:6" outlineLevel="1">
      <c r="F6122"/>
    </row>
    <row r="6123" spans="6:6" outlineLevel="1">
      <c r="F6123"/>
    </row>
    <row r="6124" spans="6:6" outlineLevel="1">
      <c r="F6124"/>
    </row>
    <row r="6125" spans="6:6" outlineLevel="1">
      <c r="F6125"/>
    </row>
    <row r="6126" spans="6:6" outlineLevel="1">
      <c r="F6126"/>
    </row>
    <row r="6127" spans="6:6" outlineLevel="1">
      <c r="F6127"/>
    </row>
    <row r="6128" spans="6:6" outlineLevel="1">
      <c r="F6128"/>
    </row>
    <row r="6129" spans="6:6" outlineLevel="1">
      <c r="F6129"/>
    </row>
    <row r="6130" spans="6:6" outlineLevel="1">
      <c r="F6130"/>
    </row>
    <row r="6131" spans="6:6" outlineLevel="1">
      <c r="F6131"/>
    </row>
    <row r="6132" spans="6:6" outlineLevel="1">
      <c r="F6132"/>
    </row>
    <row r="6133" spans="6:6" outlineLevel="1">
      <c r="F6133"/>
    </row>
    <row r="6134" spans="6:6" outlineLevel="1">
      <c r="F6134"/>
    </row>
    <row r="6135" spans="6:6" outlineLevel="1">
      <c r="F6135"/>
    </row>
    <row r="6136" spans="6:6" outlineLevel="1">
      <c r="F6136"/>
    </row>
    <row r="6137" spans="6:6" outlineLevel="1">
      <c r="F6137"/>
    </row>
    <row r="6138" spans="6:6" outlineLevel="1">
      <c r="F6138"/>
    </row>
    <row r="6139" spans="6:6" outlineLevel="1">
      <c r="F6139"/>
    </row>
    <row r="6140" spans="6:6" outlineLevel="1">
      <c r="F6140"/>
    </row>
    <row r="6141" spans="6:6" outlineLevel="1">
      <c r="F6141"/>
    </row>
    <row r="6142" spans="6:6" outlineLevel="1">
      <c r="F6142"/>
    </row>
    <row r="6143" spans="6:6" outlineLevel="1">
      <c r="F6143"/>
    </row>
    <row r="6144" spans="6:6" outlineLevel="1">
      <c r="F6144"/>
    </row>
    <row r="6145" spans="6:6" outlineLevel="1">
      <c r="F6145"/>
    </row>
    <row r="6146" spans="6:6" outlineLevel="1">
      <c r="F6146"/>
    </row>
    <row r="6147" spans="6:6" outlineLevel="1">
      <c r="F6147"/>
    </row>
    <row r="6148" spans="6:6" outlineLevel="1">
      <c r="F6148"/>
    </row>
    <row r="6149" spans="6:6" outlineLevel="1">
      <c r="F6149"/>
    </row>
    <row r="6150" spans="6:6" outlineLevel="1">
      <c r="F6150"/>
    </row>
    <row r="6151" spans="6:6" outlineLevel="1">
      <c r="F6151"/>
    </row>
    <row r="6152" spans="6:6" outlineLevel="1">
      <c r="F6152"/>
    </row>
    <row r="6153" spans="6:6" outlineLevel="1">
      <c r="F6153"/>
    </row>
    <row r="6154" spans="6:6" outlineLevel="1">
      <c r="F6154"/>
    </row>
    <row r="6155" spans="6:6" outlineLevel="1">
      <c r="F6155"/>
    </row>
    <row r="6156" spans="6:6" outlineLevel="1">
      <c r="F6156"/>
    </row>
    <row r="6157" spans="6:6" outlineLevel="1">
      <c r="F6157"/>
    </row>
    <row r="6158" spans="6:6" outlineLevel="1">
      <c r="F6158"/>
    </row>
    <row r="6159" spans="6:6" outlineLevel="1">
      <c r="F6159"/>
    </row>
    <row r="6160" spans="6:6" outlineLevel="1">
      <c r="F6160"/>
    </row>
    <row r="6161" spans="6:6" outlineLevel="1">
      <c r="F6161"/>
    </row>
    <row r="6162" spans="6:6" outlineLevel="1">
      <c r="F6162"/>
    </row>
    <row r="6163" spans="6:6" outlineLevel="1">
      <c r="F6163"/>
    </row>
    <row r="6164" spans="6:6" outlineLevel="1">
      <c r="F6164"/>
    </row>
    <row r="6165" spans="6:6" outlineLevel="1">
      <c r="F6165"/>
    </row>
    <row r="6166" spans="6:6" outlineLevel="1">
      <c r="F6166"/>
    </row>
    <row r="6167" spans="6:6" outlineLevel="1">
      <c r="F6167"/>
    </row>
    <row r="6168" spans="6:6" outlineLevel="1">
      <c r="F6168"/>
    </row>
    <row r="6169" spans="6:6" outlineLevel="1">
      <c r="F6169"/>
    </row>
    <row r="6170" spans="6:6" outlineLevel="1">
      <c r="F6170"/>
    </row>
    <row r="6171" spans="6:6" outlineLevel="1">
      <c r="F6171"/>
    </row>
    <row r="6172" spans="6:6" outlineLevel="1">
      <c r="F6172"/>
    </row>
    <row r="6173" spans="6:6" outlineLevel="1">
      <c r="F6173"/>
    </row>
    <row r="6174" spans="6:6" outlineLevel="1">
      <c r="F6174"/>
    </row>
    <row r="6175" spans="6:6" outlineLevel="1">
      <c r="F6175"/>
    </row>
    <row r="6176" spans="6:6" outlineLevel="1">
      <c r="F6176"/>
    </row>
    <row r="6177" spans="6:6" outlineLevel="1">
      <c r="F6177"/>
    </row>
    <row r="6178" spans="6:6" outlineLevel="1">
      <c r="F6178"/>
    </row>
    <row r="6179" spans="6:6" outlineLevel="1">
      <c r="F6179"/>
    </row>
    <row r="6180" spans="6:6" outlineLevel="1">
      <c r="F6180"/>
    </row>
    <row r="6181" spans="6:6" outlineLevel="1">
      <c r="F6181"/>
    </row>
    <row r="6182" spans="6:6" outlineLevel="1">
      <c r="F6182"/>
    </row>
    <row r="6183" spans="6:6" outlineLevel="1">
      <c r="F6183"/>
    </row>
    <row r="6184" spans="6:6" outlineLevel="1">
      <c r="F6184"/>
    </row>
    <row r="6185" spans="6:6" outlineLevel="1">
      <c r="F6185"/>
    </row>
    <row r="6186" spans="6:6" outlineLevel="1">
      <c r="F6186"/>
    </row>
    <row r="6187" spans="6:6" outlineLevel="1">
      <c r="F6187"/>
    </row>
    <row r="6188" spans="6:6" outlineLevel="1">
      <c r="F6188"/>
    </row>
    <row r="6189" spans="6:6" outlineLevel="1">
      <c r="F6189"/>
    </row>
    <row r="6190" spans="6:6" outlineLevel="1">
      <c r="F6190"/>
    </row>
    <row r="6191" spans="6:6" outlineLevel="1">
      <c r="F6191"/>
    </row>
    <row r="6192" spans="6:6" outlineLevel="1">
      <c r="F6192"/>
    </row>
    <row r="6193" spans="6:6" outlineLevel="1">
      <c r="F6193"/>
    </row>
    <row r="6194" spans="6:6" outlineLevel="1">
      <c r="F6194"/>
    </row>
    <row r="6195" spans="6:6" outlineLevel="1">
      <c r="F6195"/>
    </row>
    <row r="6196" spans="6:6" outlineLevel="1">
      <c r="F6196"/>
    </row>
    <row r="6197" spans="6:6" outlineLevel="1">
      <c r="F6197"/>
    </row>
    <row r="6198" spans="6:6" outlineLevel="1">
      <c r="F6198"/>
    </row>
    <row r="6199" spans="6:6" outlineLevel="1">
      <c r="F6199"/>
    </row>
    <row r="6200" spans="6:6" outlineLevel="1">
      <c r="F6200"/>
    </row>
    <row r="6201" spans="6:6" outlineLevel="1">
      <c r="F6201"/>
    </row>
    <row r="6202" spans="6:6" outlineLevel="1">
      <c r="F6202"/>
    </row>
    <row r="6203" spans="6:6" outlineLevel="1">
      <c r="F6203"/>
    </row>
    <row r="6204" spans="6:6" outlineLevel="1">
      <c r="F6204"/>
    </row>
    <row r="6205" spans="6:6" outlineLevel="1">
      <c r="F6205"/>
    </row>
    <row r="6206" spans="6:6" outlineLevel="1">
      <c r="F6206"/>
    </row>
    <row r="6207" spans="6:6" outlineLevel="1">
      <c r="F6207"/>
    </row>
    <row r="6208" spans="6:6" outlineLevel="1">
      <c r="F6208"/>
    </row>
    <row r="6209" spans="6:6" outlineLevel="1">
      <c r="F6209"/>
    </row>
    <row r="6210" spans="6:6" outlineLevel="1">
      <c r="F6210"/>
    </row>
    <row r="6211" spans="6:6" outlineLevel="1">
      <c r="F6211"/>
    </row>
    <row r="6212" spans="6:6" outlineLevel="1">
      <c r="F6212"/>
    </row>
    <row r="6213" spans="6:6" outlineLevel="1">
      <c r="F6213"/>
    </row>
    <row r="6214" spans="6:6" outlineLevel="1">
      <c r="F6214"/>
    </row>
    <row r="6215" spans="6:6" outlineLevel="1">
      <c r="F6215"/>
    </row>
    <row r="6216" spans="6:6" outlineLevel="1">
      <c r="F6216"/>
    </row>
    <row r="6217" spans="6:6" outlineLevel="1">
      <c r="F6217"/>
    </row>
    <row r="6218" spans="6:6" outlineLevel="1">
      <c r="F6218"/>
    </row>
    <row r="6219" spans="6:6" outlineLevel="1">
      <c r="F6219"/>
    </row>
    <row r="6220" spans="6:6" outlineLevel="1">
      <c r="F6220"/>
    </row>
    <row r="6221" spans="6:6" outlineLevel="1">
      <c r="F6221"/>
    </row>
    <row r="6222" spans="6:6" outlineLevel="1">
      <c r="F6222"/>
    </row>
    <row r="6223" spans="6:6" outlineLevel="1">
      <c r="F6223"/>
    </row>
    <row r="6224" spans="6:6" outlineLevel="1">
      <c r="F6224"/>
    </row>
    <row r="6225" spans="6:6" outlineLevel="1">
      <c r="F6225"/>
    </row>
    <row r="6226" spans="6:6" outlineLevel="1">
      <c r="F6226"/>
    </row>
    <row r="6227" spans="6:6" outlineLevel="1">
      <c r="F6227"/>
    </row>
    <row r="6228" spans="6:6" outlineLevel="1">
      <c r="F6228"/>
    </row>
    <row r="6229" spans="6:6" outlineLevel="1">
      <c r="F6229"/>
    </row>
    <row r="6230" spans="6:6" outlineLevel="1">
      <c r="F6230"/>
    </row>
    <row r="6231" spans="6:6" outlineLevel="1">
      <c r="F6231"/>
    </row>
    <row r="6232" spans="6:6" outlineLevel="1">
      <c r="F6232"/>
    </row>
    <row r="6233" spans="6:6" outlineLevel="1">
      <c r="F6233"/>
    </row>
    <row r="6234" spans="6:6" outlineLevel="1">
      <c r="F6234"/>
    </row>
    <row r="6235" spans="6:6" outlineLevel="1">
      <c r="F6235"/>
    </row>
    <row r="6236" spans="6:6" outlineLevel="1">
      <c r="F6236"/>
    </row>
    <row r="6237" spans="6:6" outlineLevel="1">
      <c r="F6237"/>
    </row>
    <row r="6238" spans="6:6" outlineLevel="1">
      <c r="F6238"/>
    </row>
    <row r="6239" spans="6:6" outlineLevel="1">
      <c r="F6239"/>
    </row>
    <row r="6240" spans="6:6" outlineLevel="1">
      <c r="F6240"/>
    </row>
    <row r="6241" spans="6:6" outlineLevel="1">
      <c r="F6241"/>
    </row>
    <row r="6242" spans="6:6" outlineLevel="1">
      <c r="F6242"/>
    </row>
    <row r="6243" spans="6:6" outlineLevel="1">
      <c r="F6243"/>
    </row>
    <row r="6244" spans="6:6" outlineLevel="1">
      <c r="F6244"/>
    </row>
    <row r="6245" spans="6:6" outlineLevel="1">
      <c r="F6245"/>
    </row>
    <row r="6246" spans="6:6" outlineLevel="1">
      <c r="F6246"/>
    </row>
    <row r="6247" spans="6:6" outlineLevel="1">
      <c r="F6247"/>
    </row>
    <row r="6248" spans="6:6" outlineLevel="1">
      <c r="F6248"/>
    </row>
    <row r="6249" spans="6:6" outlineLevel="1">
      <c r="F6249"/>
    </row>
    <row r="6250" spans="6:6" outlineLevel="1">
      <c r="F6250"/>
    </row>
    <row r="6251" spans="6:6" outlineLevel="1">
      <c r="F6251"/>
    </row>
    <row r="6252" spans="6:6" outlineLevel="1">
      <c r="F6252"/>
    </row>
    <row r="6253" spans="6:6" outlineLevel="1">
      <c r="F6253"/>
    </row>
    <row r="6254" spans="6:6" outlineLevel="1">
      <c r="F6254"/>
    </row>
    <row r="6255" spans="6:6" outlineLevel="1">
      <c r="F6255"/>
    </row>
    <row r="6256" spans="6:6" outlineLevel="1">
      <c r="F6256"/>
    </row>
    <row r="6257" spans="6:6" outlineLevel="1">
      <c r="F6257"/>
    </row>
    <row r="6258" spans="6:6" outlineLevel="1">
      <c r="F6258"/>
    </row>
    <row r="6259" spans="6:6" outlineLevel="1">
      <c r="F6259"/>
    </row>
    <row r="6260" spans="6:6" outlineLevel="1">
      <c r="F6260"/>
    </row>
    <row r="6261" spans="6:6" outlineLevel="1">
      <c r="F6261"/>
    </row>
    <row r="6262" spans="6:6" outlineLevel="1">
      <c r="F6262"/>
    </row>
    <row r="6263" spans="6:6" outlineLevel="1">
      <c r="F6263"/>
    </row>
    <row r="6264" spans="6:6" outlineLevel="1">
      <c r="F6264"/>
    </row>
    <row r="6265" spans="6:6" outlineLevel="1">
      <c r="F6265"/>
    </row>
    <row r="6266" spans="6:6" outlineLevel="1">
      <c r="F6266"/>
    </row>
    <row r="6267" spans="6:6" outlineLevel="1">
      <c r="F6267"/>
    </row>
    <row r="6268" spans="6:6" outlineLevel="1">
      <c r="F6268"/>
    </row>
    <row r="6269" spans="6:6" outlineLevel="1">
      <c r="F6269"/>
    </row>
    <row r="6270" spans="6:6" outlineLevel="1">
      <c r="F6270"/>
    </row>
    <row r="6271" spans="6:6" outlineLevel="1">
      <c r="F6271"/>
    </row>
    <row r="6272" spans="6:6" outlineLevel="1">
      <c r="F6272"/>
    </row>
    <row r="6273" spans="6:6" outlineLevel="1">
      <c r="F6273"/>
    </row>
    <row r="6274" spans="6:6" outlineLevel="1">
      <c r="F6274"/>
    </row>
    <row r="6275" spans="6:6" outlineLevel="1">
      <c r="F6275"/>
    </row>
    <row r="6276" spans="6:6" outlineLevel="1">
      <c r="F6276"/>
    </row>
    <row r="6277" spans="6:6" outlineLevel="1">
      <c r="F6277"/>
    </row>
    <row r="6278" spans="6:6" outlineLevel="1">
      <c r="F6278"/>
    </row>
    <row r="6279" spans="6:6" outlineLevel="1">
      <c r="F6279"/>
    </row>
    <row r="6280" spans="6:6" outlineLevel="1">
      <c r="F6280"/>
    </row>
    <row r="6281" spans="6:6" outlineLevel="1">
      <c r="F6281"/>
    </row>
    <row r="6282" spans="6:6" outlineLevel="1">
      <c r="F6282"/>
    </row>
    <row r="6283" spans="6:6" outlineLevel="1">
      <c r="F6283"/>
    </row>
    <row r="6284" spans="6:6" outlineLevel="1">
      <c r="F6284"/>
    </row>
    <row r="6285" spans="6:6" outlineLevel="1">
      <c r="F6285"/>
    </row>
    <row r="6286" spans="6:6" outlineLevel="1">
      <c r="F6286"/>
    </row>
    <row r="6287" spans="6:6" outlineLevel="1">
      <c r="F6287"/>
    </row>
    <row r="6288" spans="6:6" outlineLevel="1">
      <c r="F6288"/>
    </row>
    <row r="6289" spans="6:6" outlineLevel="1">
      <c r="F6289"/>
    </row>
    <row r="6290" spans="6:6" outlineLevel="1">
      <c r="F6290"/>
    </row>
    <row r="6291" spans="6:6" outlineLevel="1">
      <c r="F6291"/>
    </row>
    <row r="6292" spans="6:6" outlineLevel="1">
      <c r="F6292"/>
    </row>
    <row r="6293" spans="6:6" outlineLevel="1">
      <c r="F6293"/>
    </row>
    <row r="6294" spans="6:6" outlineLevel="1">
      <c r="F6294"/>
    </row>
    <row r="6295" spans="6:6" outlineLevel="1">
      <c r="F6295"/>
    </row>
    <row r="6296" spans="6:6" outlineLevel="1">
      <c r="F6296"/>
    </row>
    <row r="6297" spans="6:6" outlineLevel="1">
      <c r="F6297"/>
    </row>
    <row r="6298" spans="6:6" outlineLevel="1">
      <c r="F6298"/>
    </row>
    <row r="6299" spans="6:6" outlineLevel="1">
      <c r="F6299"/>
    </row>
    <row r="6300" spans="6:6" outlineLevel="1">
      <c r="F6300"/>
    </row>
    <row r="6301" spans="6:6" outlineLevel="1">
      <c r="F6301"/>
    </row>
    <row r="6302" spans="6:6" outlineLevel="1">
      <c r="F6302"/>
    </row>
    <row r="6303" spans="6:6" outlineLevel="1">
      <c r="F6303"/>
    </row>
    <row r="6304" spans="6:6" outlineLevel="1">
      <c r="F6304"/>
    </row>
    <row r="6305" spans="6:6" outlineLevel="1">
      <c r="F6305"/>
    </row>
    <row r="6306" spans="6:6" outlineLevel="1">
      <c r="F6306"/>
    </row>
    <row r="6307" spans="6:6" outlineLevel="1">
      <c r="F6307"/>
    </row>
    <row r="6308" spans="6:6" outlineLevel="1">
      <c r="F6308"/>
    </row>
    <row r="6309" spans="6:6" outlineLevel="1">
      <c r="F6309"/>
    </row>
    <row r="6310" spans="6:6" outlineLevel="1">
      <c r="F6310"/>
    </row>
    <row r="6311" spans="6:6" outlineLevel="1">
      <c r="F6311"/>
    </row>
    <row r="6312" spans="6:6" outlineLevel="1">
      <c r="F6312"/>
    </row>
    <row r="6313" spans="6:6" outlineLevel="1">
      <c r="F6313"/>
    </row>
    <row r="6314" spans="6:6" outlineLevel="1">
      <c r="F6314"/>
    </row>
    <row r="6315" spans="6:6" outlineLevel="1">
      <c r="F6315"/>
    </row>
    <row r="6316" spans="6:6" outlineLevel="1">
      <c r="F6316"/>
    </row>
    <row r="6317" spans="6:6" outlineLevel="1">
      <c r="F6317"/>
    </row>
    <row r="6318" spans="6:6" outlineLevel="1">
      <c r="F6318"/>
    </row>
    <row r="6319" spans="6:6" outlineLevel="1">
      <c r="F6319"/>
    </row>
    <row r="6320" spans="6:6" outlineLevel="1">
      <c r="F6320"/>
    </row>
    <row r="6321" spans="6:6" outlineLevel="1">
      <c r="F6321"/>
    </row>
    <row r="6322" spans="6:6" outlineLevel="1">
      <c r="F6322"/>
    </row>
    <row r="6323" spans="6:6" outlineLevel="1">
      <c r="F6323"/>
    </row>
    <row r="6324" spans="6:6" outlineLevel="1">
      <c r="F6324"/>
    </row>
    <row r="6325" spans="6:6" outlineLevel="1">
      <c r="F6325"/>
    </row>
    <row r="6326" spans="6:6" outlineLevel="1">
      <c r="F6326"/>
    </row>
    <row r="6327" spans="6:6" outlineLevel="1">
      <c r="F6327"/>
    </row>
    <row r="6328" spans="6:6" outlineLevel="1">
      <c r="F6328"/>
    </row>
    <row r="6329" spans="6:6" outlineLevel="1">
      <c r="F6329"/>
    </row>
    <row r="6330" spans="6:6" outlineLevel="1">
      <c r="F6330"/>
    </row>
    <row r="6331" spans="6:6" outlineLevel="1">
      <c r="F6331"/>
    </row>
    <row r="6332" spans="6:6" outlineLevel="1">
      <c r="F6332"/>
    </row>
    <row r="6333" spans="6:6" outlineLevel="1">
      <c r="F6333"/>
    </row>
    <row r="6334" spans="6:6" outlineLevel="1">
      <c r="F6334"/>
    </row>
    <row r="6335" spans="6:6" outlineLevel="1">
      <c r="F6335"/>
    </row>
    <row r="6336" spans="6:6" outlineLevel="1">
      <c r="F6336"/>
    </row>
    <row r="6337" spans="6:6" outlineLevel="1">
      <c r="F6337"/>
    </row>
    <row r="6338" spans="6:6" outlineLevel="1">
      <c r="F6338"/>
    </row>
    <row r="6339" spans="6:6" outlineLevel="1">
      <c r="F6339"/>
    </row>
    <row r="6340" spans="6:6" outlineLevel="1">
      <c r="F6340"/>
    </row>
    <row r="6341" spans="6:6" outlineLevel="1">
      <c r="F6341"/>
    </row>
    <row r="6342" spans="6:6" outlineLevel="1">
      <c r="F6342"/>
    </row>
    <row r="6343" spans="6:6" outlineLevel="1">
      <c r="F6343"/>
    </row>
    <row r="6344" spans="6:6" outlineLevel="1">
      <c r="F6344"/>
    </row>
    <row r="6345" spans="6:6" outlineLevel="1">
      <c r="F6345"/>
    </row>
    <row r="6346" spans="6:6" outlineLevel="1">
      <c r="F6346"/>
    </row>
    <row r="6347" spans="6:6" outlineLevel="1">
      <c r="F6347"/>
    </row>
    <row r="6348" spans="6:6" outlineLevel="1">
      <c r="F6348"/>
    </row>
    <row r="6349" spans="6:6" outlineLevel="1">
      <c r="F6349"/>
    </row>
    <row r="6350" spans="6:6" outlineLevel="1">
      <c r="F6350"/>
    </row>
    <row r="6351" spans="6:6" outlineLevel="1">
      <c r="F6351"/>
    </row>
    <row r="6352" spans="6:6" outlineLevel="1">
      <c r="F6352"/>
    </row>
    <row r="6353" spans="6:6" outlineLevel="1">
      <c r="F6353"/>
    </row>
    <row r="6354" spans="6:6" outlineLevel="1">
      <c r="F6354"/>
    </row>
    <row r="6355" spans="6:6" outlineLevel="1">
      <c r="F6355"/>
    </row>
    <row r="6356" spans="6:6" outlineLevel="1">
      <c r="F6356"/>
    </row>
    <row r="6357" spans="6:6" outlineLevel="1">
      <c r="F6357"/>
    </row>
    <row r="6358" spans="6:6" outlineLevel="1">
      <c r="F6358"/>
    </row>
    <row r="6359" spans="6:6" outlineLevel="1">
      <c r="F6359"/>
    </row>
    <row r="6360" spans="6:6" outlineLevel="1">
      <c r="F6360"/>
    </row>
    <row r="6361" spans="6:6" outlineLevel="1">
      <c r="F6361"/>
    </row>
    <row r="6362" spans="6:6" outlineLevel="1">
      <c r="F6362"/>
    </row>
    <row r="6363" spans="6:6" outlineLevel="1">
      <c r="F6363"/>
    </row>
    <row r="6364" spans="6:6" outlineLevel="1">
      <c r="F6364"/>
    </row>
    <row r="6365" spans="6:6" outlineLevel="1">
      <c r="F6365"/>
    </row>
    <row r="6366" spans="6:6" outlineLevel="1">
      <c r="F6366"/>
    </row>
    <row r="6367" spans="6:6" outlineLevel="1">
      <c r="F6367"/>
    </row>
    <row r="6368" spans="6:6" outlineLevel="1">
      <c r="F6368"/>
    </row>
    <row r="6369" spans="6:6" outlineLevel="1">
      <c r="F6369"/>
    </row>
    <row r="6370" spans="6:6" outlineLevel="1">
      <c r="F6370"/>
    </row>
    <row r="6371" spans="6:6" outlineLevel="1">
      <c r="F6371"/>
    </row>
    <row r="6372" spans="6:6" outlineLevel="1">
      <c r="F6372"/>
    </row>
    <row r="6373" spans="6:6" outlineLevel="1">
      <c r="F6373"/>
    </row>
    <row r="6374" spans="6:6" outlineLevel="1">
      <c r="F6374"/>
    </row>
    <row r="6375" spans="6:6" outlineLevel="1">
      <c r="F6375"/>
    </row>
    <row r="6376" spans="6:6" outlineLevel="1">
      <c r="F6376"/>
    </row>
    <row r="6377" spans="6:6" outlineLevel="1">
      <c r="F6377"/>
    </row>
    <row r="6378" spans="6:6" outlineLevel="1">
      <c r="F6378"/>
    </row>
    <row r="6379" spans="6:6" outlineLevel="1">
      <c r="F6379"/>
    </row>
    <row r="6380" spans="6:6" outlineLevel="1">
      <c r="F6380"/>
    </row>
    <row r="6381" spans="6:6" outlineLevel="1">
      <c r="F6381"/>
    </row>
    <row r="6382" spans="6:6" outlineLevel="1">
      <c r="F6382"/>
    </row>
    <row r="6383" spans="6:6" outlineLevel="1">
      <c r="F6383"/>
    </row>
    <row r="6384" spans="6:6" outlineLevel="1">
      <c r="F6384"/>
    </row>
    <row r="6385" spans="6:6" outlineLevel="1">
      <c r="F6385"/>
    </row>
    <row r="6386" spans="6:6" outlineLevel="1">
      <c r="F6386"/>
    </row>
    <row r="6387" spans="6:6" outlineLevel="1">
      <c r="F6387"/>
    </row>
    <row r="6388" spans="6:6" outlineLevel="1">
      <c r="F6388"/>
    </row>
    <row r="6389" spans="6:6" outlineLevel="1">
      <c r="F6389"/>
    </row>
    <row r="6390" spans="6:6" outlineLevel="1">
      <c r="F6390"/>
    </row>
    <row r="6391" spans="6:6" outlineLevel="1">
      <c r="F6391"/>
    </row>
    <row r="6392" spans="6:6" outlineLevel="1">
      <c r="F6392"/>
    </row>
    <row r="6393" spans="6:6" outlineLevel="1">
      <c r="F6393"/>
    </row>
    <row r="6394" spans="6:6" outlineLevel="1">
      <c r="F6394"/>
    </row>
    <row r="6395" spans="6:6" outlineLevel="1">
      <c r="F6395"/>
    </row>
    <row r="6396" spans="6:6" outlineLevel="1">
      <c r="F6396"/>
    </row>
    <row r="6397" spans="6:6" outlineLevel="1">
      <c r="F6397"/>
    </row>
    <row r="6398" spans="6:6" outlineLevel="1">
      <c r="F6398"/>
    </row>
    <row r="6399" spans="6:6" outlineLevel="1">
      <c r="F6399"/>
    </row>
    <row r="6400" spans="6:6" outlineLevel="1">
      <c r="F6400"/>
    </row>
    <row r="6401" spans="6:6" outlineLevel="1">
      <c r="F6401"/>
    </row>
    <row r="6402" spans="6:6" outlineLevel="1">
      <c r="F6402"/>
    </row>
    <row r="6403" spans="6:6" outlineLevel="1">
      <c r="F6403"/>
    </row>
    <row r="6404" spans="6:6" outlineLevel="1">
      <c r="F6404"/>
    </row>
    <row r="6405" spans="6:6" outlineLevel="1">
      <c r="F6405"/>
    </row>
    <row r="6406" spans="6:6" outlineLevel="1">
      <c r="F6406"/>
    </row>
    <row r="6407" spans="6:6" outlineLevel="1">
      <c r="F6407"/>
    </row>
    <row r="6408" spans="6:6" outlineLevel="1">
      <c r="F6408"/>
    </row>
    <row r="6409" spans="6:6" outlineLevel="1">
      <c r="F6409"/>
    </row>
    <row r="6410" spans="6:6" outlineLevel="1">
      <c r="F6410"/>
    </row>
    <row r="6411" spans="6:6" outlineLevel="1">
      <c r="F6411"/>
    </row>
    <row r="6412" spans="6:6" outlineLevel="1">
      <c r="F6412"/>
    </row>
    <row r="6413" spans="6:6" outlineLevel="1">
      <c r="F6413"/>
    </row>
    <row r="6414" spans="6:6" outlineLevel="1">
      <c r="F6414"/>
    </row>
    <row r="6415" spans="6:6" outlineLevel="1">
      <c r="F6415"/>
    </row>
    <row r="6416" spans="6:6" outlineLevel="1">
      <c r="F6416"/>
    </row>
    <row r="6417" spans="6:6" outlineLevel="1">
      <c r="F6417"/>
    </row>
    <row r="6418" spans="6:6" outlineLevel="1">
      <c r="F6418"/>
    </row>
    <row r="6419" spans="6:6" outlineLevel="1">
      <c r="F6419"/>
    </row>
    <row r="6420" spans="6:6" outlineLevel="1">
      <c r="F6420"/>
    </row>
    <row r="6421" spans="6:6" outlineLevel="1">
      <c r="F6421"/>
    </row>
    <row r="6422" spans="6:6" outlineLevel="1">
      <c r="F6422"/>
    </row>
    <row r="6423" spans="6:6" outlineLevel="1">
      <c r="F6423"/>
    </row>
    <row r="6424" spans="6:6" outlineLevel="1">
      <c r="F6424"/>
    </row>
    <row r="6425" spans="6:6" outlineLevel="1">
      <c r="F6425"/>
    </row>
    <row r="6426" spans="6:6" outlineLevel="1">
      <c r="F6426"/>
    </row>
    <row r="6427" spans="6:6" outlineLevel="1">
      <c r="F6427"/>
    </row>
    <row r="6428" spans="6:6" outlineLevel="1">
      <c r="F6428"/>
    </row>
    <row r="6429" spans="6:6" outlineLevel="1">
      <c r="F6429"/>
    </row>
    <row r="6430" spans="6:6" outlineLevel="1">
      <c r="F6430"/>
    </row>
    <row r="6431" spans="6:6" outlineLevel="1">
      <c r="F6431"/>
    </row>
    <row r="6432" spans="6:6" outlineLevel="1">
      <c r="F6432"/>
    </row>
    <row r="6433" spans="6:6" outlineLevel="1">
      <c r="F6433"/>
    </row>
    <row r="6434" spans="6:6" outlineLevel="1">
      <c r="F6434"/>
    </row>
    <row r="6435" spans="6:6" outlineLevel="1">
      <c r="F6435"/>
    </row>
    <row r="6436" spans="6:6" outlineLevel="1">
      <c r="F6436"/>
    </row>
    <row r="6437" spans="6:6" outlineLevel="1">
      <c r="F6437"/>
    </row>
    <row r="6438" spans="6:6" outlineLevel="1">
      <c r="F6438"/>
    </row>
    <row r="6439" spans="6:6" outlineLevel="1">
      <c r="F6439"/>
    </row>
    <row r="6440" spans="6:6" outlineLevel="1">
      <c r="F6440"/>
    </row>
    <row r="6441" spans="6:6" outlineLevel="1">
      <c r="F6441"/>
    </row>
    <row r="6442" spans="6:6" outlineLevel="1">
      <c r="F6442"/>
    </row>
    <row r="6443" spans="6:6" outlineLevel="1">
      <c r="F6443"/>
    </row>
    <row r="6444" spans="6:6" outlineLevel="1">
      <c r="F6444"/>
    </row>
    <row r="6445" spans="6:6" outlineLevel="1">
      <c r="F6445"/>
    </row>
    <row r="6446" spans="6:6" outlineLevel="1">
      <c r="F6446"/>
    </row>
    <row r="6447" spans="6:6" outlineLevel="1">
      <c r="F6447"/>
    </row>
    <row r="6448" spans="6:6" outlineLevel="1">
      <c r="F6448"/>
    </row>
    <row r="6449" spans="6:6" outlineLevel="1">
      <c r="F6449"/>
    </row>
    <row r="6450" spans="6:6" outlineLevel="1">
      <c r="F6450"/>
    </row>
    <row r="6451" spans="6:6" outlineLevel="1">
      <c r="F6451"/>
    </row>
    <row r="6452" spans="6:6" outlineLevel="1">
      <c r="F6452"/>
    </row>
    <row r="6453" spans="6:6" outlineLevel="1">
      <c r="F6453"/>
    </row>
    <row r="6454" spans="6:6" outlineLevel="1">
      <c r="F6454"/>
    </row>
    <row r="6455" spans="6:6" outlineLevel="1">
      <c r="F6455"/>
    </row>
    <row r="6456" spans="6:6" outlineLevel="1">
      <c r="F6456"/>
    </row>
    <row r="6457" spans="6:6" outlineLevel="1">
      <c r="F6457"/>
    </row>
    <row r="6458" spans="6:6" outlineLevel="1">
      <c r="F6458"/>
    </row>
    <row r="6459" spans="6:6" outlineLevel="1">
      <c r="F6459"/>
    </row>
    <row r="6460" spans="6:6" outlineLevel="1">
      <c r="F6460"/>
    </row>
    <row r="6461" spans="6:6" outlineLevel="1">
      <c r="F6461"/>
    </row>
    <row r="6462" spans="6:6" outlineLevel="1">
      <c r="F6462"/>
    </row>
    <row r="6463" spans="6:6" outlineLevel="1">
      <c r="F6463"/>
    </row>
    <row r="6464" spans="6:6" outlineLevel="1">
      <c r="F6464"/>
    </row>
    <row r="6465" spans="6:6" outlineLevel="1">
      <c r="F6465"/>
    </row>
    <row r="6466" spans="6:6" outlineLevel="1">
      <c r="F6466"/>
    </row>
    <row r="6467" spans="6:6" outlineLevel="1">
      <c r="F6467"/>
    </row>
    <row r="6468" spans="6:6" outlineLevel="1">
      <c r="F6468"/>
    </row>
    <row r="6469" spans="6:6" outlineLevel="1">
      <c r="F6469"/>
    </row>
    <row r="6470" spans="6:6" outlineLevel="1">
      <c r="F6470"/>
    </row>
    <row r="6471" spans="6:6" outlineLevel="1">
      <c r="F6471"/>
    </row>
    <row r="6472" spans="6:6" outlineLevel="1">
      <c r="F6472"/>
    </row>
    <row r="6473" spans="6:6" outlineLevel="1">
      <c r="F6473"/>
    </row>
    <row r="6474" spans="6:6" outlineLevel="1">
      <c r="F6474"/>
    </row>
    <row r="6475" spans="6:6" outlineLevel="1">
      <c r="F6475"/>
    </row>
    <row r="6476" spans="6:6" outlineLevel="1">
      <c r="F6476"/>
    </row>
    <row r="6477" spans="6:6" outlineLevel="1">
      <c r="F6477"/>
    </row>
    <row r="6478" spans="6:6" outlineLevel="1">
      <c r="F6478"/>
    </row>
    <row r="6479" spans="6:6" outlineLevel="1">
      <c r="F6479"/>
    </row>
    <row r="6480" spans="6:6" outlineLevel="1">
      <c r="F6480"/>
    </row>
    <row r="6481" spans="6:6" outlineLevel="1">
      <c r="F6481"/>
    </row>
    <row r="6482" spans="6:6" outlineLevel="1">
      <c r="F6482"/>
    </row>
    <row r="6483" spans="6:6" outlineLevel="1">
      <c r="F6483"/>
    </row>
    <row r="6484" spans="6:6" outlineLevel="1">
      <c r="F6484"/>
    </row>
    <row r="6485" spans="6:6" outlineLevel="1">
      <c r="F6485"/>
    </row>
    <row r="6486" spans="6:6" outlineLevel="1">
      <c r="F6486"/>
    </row>
    <row r="6487" spans="6:6" outlineLevel="1">
      <c r="F6487"/>
    </row>
    <row r="6488" spans="6:6" outlineLevel="1">
      <c r="F6488"/>
    </row>
    <row r="6489" spans="6:6" outlineLevel="1">
      <c r="F6489"/>
    </row>
    <row r="6490" spans="6:6" outlineLevel="1">
      <c r="F6490"/>
    </row>
    <row r="6491" spans="6:6" outlineLevel="1">
      <c r="F6491"/>
    </row>
    <row r="6492" spans="6:6" outlineLevel="1">
      <c r="F6492"/>
    </row>
    <row r="6493" spans="6:6" outlineLevel="1">
      <c r="F6493"/>
    </row>
    <row r="6494" spans="6:6" outlineLevel="1">
      <c r="F6494"/>
    </row>
    <row r="6495" spans="6:6" outlineLevel="1">
      <c r="F6495"/>
    </row>
    <row r="6496" spans="6:6" outlineLevel="1">
      <c r="F6496"/>
    </row>
    <row r="6497" spans="6:6" outlineLevel="1">
      <c r="F6497"/>
    </row>
    <row r="6498" spans="6:6" outlineLevel="1">
      <c r="F6498"/>
    </row>
    <row r="6499" spans="6:6" outlineLevel="1">
      <c r="F6499"/>
    </row>
    <row r="6500" spans="6:6" outlineLevel="1">
      <c r="F6500"/>
    </row>
    <row r="6501" spans="6:6" outlineLevel="1">
      <c r="F6501"/>
    </row>
    <row r="6502" spans="6:6" outlineLevel="1">
      <c r="F6502"/>
    </row>
    <row r="6503" spans="6:6" outlineLevel="1">
      <c r="F6503"/>
    </row>
    <row r="6504" spans="6:6" outlineLevel="1">
      <c r="F6504"/>
    </row>
    <row r="6505" spans="6:6" outlineLevel="1">
      <c r="F6505"/>
    </row>
    <row r="6506" spans="6:6" outlineLevel="1">
      <c r="F6506"/>
    </row>
    <row r="6507" spans="6:6" outlineLevel="1">
      <c r="F6507"/>
    </row>
    <row r="6508" spans="6:6" outlineLevel="1">
      <c r="F6508"/>
    </row>
    <row r="6509" spans="6:6" outlineLevel="1">
      <c r="F6509"/>
    </row>
    <row r="6510" spans="6:6" outlineLevel="1">
      <c r="F6510"/>
    </row>
    <row r="6511" spans="6:6" outlineLevel="1">
      <c r="F6511"/>
    </row>
    <row r="6512" spans="6:6" outlineLevel="1">
      <c r="F6512"/>
    </row>
    <row r="6513" spans="6:6" outlineLevel="1">
      <c r="F6513"/>
    </row>
    <row r="6514" spans="6:6" outlineLevel="1">
      <c r="F6514"/>
    </row>
    <row r="6515" spans="6:6" outlineLevel="1">
      <c r="F6515"/>
    </row>
    <row r="6516" spans="6:6" outlineLevel="1">
      <c r="F6516"/>
    </row>
    <row r="6517" spans="6:6" outlineLevel="1">
      <c r="F6517"/>
    </row>
    <row r="6518" spans="6:6" outlineLevel="1">
      <c r="F6518"/>
    </row>
    <row r="6519" spans="6:6" outlineLevel="1">
      <c r="F6519"/>
    </row>
    <row r="6520" spans="6:6" outlineLevel="1">
      <c r="F6520"/>
    </row>
    <row r="6521" spans="6:6" outlineLevel="1">
      <c r="F6521"/>
    </row>
    <row r="6522" spans="6:6" outlineLevel="1">
      <c r="F6522"/>
    </row>
    <row r="6523" spans="6:6" outlineLevel="1">
      <c r="F6523"/>
    </row>
    <row r="6524" spans="6:6" outlineLevel="1">
      <c r="F6524"/>
    </row>
    <row r="6525" spans="6:6" outlineLevel="1">
      <c r="F6525"/>
    </row>
    <row r="6526" spans="6:6" outlineLevel="1">
      <c r="F6526"/>
    </row>
    <row r="6527" spans="6:6" outlineLevel="1">
      <c r="F6527"/>
    </row>
    <row r="6528" spans="6:6" outlineLevel="1">
      <c r="F6528"/>
    </row>
    <row r="6529" spans="6:6" outlineLevel="1">
      <c r="F6529"/>
    </row>
    <row r="6530" spans="6:6" outlineLevel="1">
      <c r="F6530"/>
    </row>
    <row r="6531" spans="6:6" outlineLevel="1">
      <c r="F6531"/>
    </row>
    <row r="6532" spans="6:6" outlineLevel="1">
      <c r="F6532"/>
    </row>
    <row r="6533" spans="6:6" outlineLevel="1">
      <c r="F6533"/>
    </row>
    <row r="6534" spans="6:6" outlineLevel="1">
      <c r="F6534"/>
    </row>
    <row r="6535" spans="6:6" outlineLevel="1">
      <c r="F6535"/>
    </row>
    <row r="6536" spans="6:6" outlineLevel="1">
      <c r="F6536"/>
    </row>
    <row r="6537" spans="6:6" outlineLevel="1">
      <c r="F6537"/>
    </row>
    <row r="6538" spans="6:6" outlineLevel="1">
      <c r="F6538"/>
    </row>
    <row r="6539" spans="6:6" outlineLevel="1">
      <c r="F6539"/>
    </row>
    <row r="6540" spans="6:6" outlineLevel="1">
      <c r="F6540"/>
    </row>
    <row r="6541" spans="6:6" outlineLevel="1">
      <c r="F6541"/>
    </row>
    <row r="6542" spans="6:6" outlineLevel="1">
      <c r="F6542"/>
    </row>
    <row r="6543" spans="6:6" outlineLevel="1">
      <c r="F6543"/>
    </row>
    <row r="6544" spans="6:6" outlineLevel="1">
      <c r="F6544"/>
    </row>
    <row r="6545" spans="6:6" outlineLevel="1">
      <c r="F6545"/>
    </row>
    <row r="6546" spans="6:6" outlineLevel="1">
      <c r="F6546"/>
    </row>
    <row r="6547" spans="6:6" outlineLevel="1">
      <c r="F6547"/>
    </row>
    <row r="6548" spans="6:6" outlineLevel="1">
      <c r="F6548"/>
    </row>
    <row r="6549" spans="6:6" outlineLevel="1">
      <c r="F6549"/>
    </row>
    <row r="6550" spans="6:6" outlineLevel="1">
      <c r="F6550"/>
    </row>
    <row r="6551" spans="6:6" outlineLevel="1">
      <c r="F6551"/>
    </row>
    <row r="6552" spans="6:6" outlineLevel="1">
      <c r="F6552"/>
    </row>
    <row r="6553" spans="6:6" outlineLevel="1">
      <c r="F6553"/>
    </row>
    <row r="6554" spans="6:6" outlineLevel="1">
      <c r="F6554"/>
    </row>
    <row r="6555" spans="6:6" outlineLevel="1">
      <c r="F6555"/>
    </row>
    <row r="6556" spans="6:6" outlineLevel="1">
      <c r="F6556"/>
    </row>
    <row r="6557" spans="6:6" outlineLevel="1">
      <c r="F6557"/>
    </row>
    <row r="6558" spans="6:6" outlineLevel="1">
      <c r="F6558"/>
    </row>
    <row r="6559" spans="6:6" outlineLevel="1">
      <c r="F6559"/>
    </row>
    <row r="6560" spans="6:6" outlineLevel="1">
      <c r="F6560"/>
    </row>
    <row r="6561" spans="6:6" outlineLevel="1">
      <c r="F6561"/>
    </row>
    <row r="6562" spans="6:6" outlineLevel="1">
      <c r="F6562"/>
    </row>
    <row r="6563" spans="6:6" outlineLevel="1">
      <c r="F6563"/>
    </row>
    <row r="6564" spans="6:6" outlineLevel="1">
      <c r="F6564"/>
    </row>
    <row r="6565" spans="6:6" outlineLevel="1">
      <c r="F6565"/>
    </row>
    <row r="6566" spans="6:6" outlineLevel="1">
      <c r="F6566"/>
    </row>
    <row r="6567" spans="6:6" outlineLevel="1">
      <c r="F6567"/>
    </row>
    <row r="6568" spans="6:6" outlineLevel="1">
      <c r="F6568"/>
    </row>
    <row r="6569" spans="6:6" outlineLevel="1">
      <c r="F6569"/>
    </row>
    <row r="6570" spans="6:6" outlineLevel="1">
      <c r="F6570"/>
    </row>
    <row r="6571" spans="6:6" outlineLevel="1">
      <c r="F6571"/>
    </row>
    <row r="6572" spans="6:6" outlineLevel="1">
      <c r="F6572"/>
    </row>
    <row r="6573" spans="6:6" outlineLevel="1">
      <c r="F6573"/>
    </row>
    <row r="6574" spans="6:6" outlineLevel="1">
      <c r="F6574"/>
    </row>
    <row r="6575" spans="6:6" outlineLevel="1">
      <c r="F6575"/>
    </row>
    <row r="6576" spans="6:6" outlineLevel="1">
      <c r="F6576"/>
    </row>
    <row r="6577" spans="6:6" outlineLevel="1">
      <c r="F6577"/>
    </row>
    <row r="6578" spans="6:6" outlineLevel="1">
      <c r="F6578"/>
    </row>
    <row r="6579" spans="6:6" outlineLevel="1">
      <c r="F6579"/>
    </row>
    <row r="6580" spans="6:6" outlineLevel="1">
      <c r="F6580"/>
    </row>
    <row r="6581" spans="6:6" outlineLevel="1">
      <c r="F6581"/>
    </row>
    <row r="6582" spans="6:6" outlineLevel="1">
      <c r="F6582"/>
    </row>
    <row r="6583" spans="6:6" outlineLevel="1">
      <c r="F6583"/>
    </row>
    <row r="6584" spans="6:6" outlineLevel="1">
      <c r="F6584"/>
    </row>
    <row r="6585" spans="6:6" outlineLevel="1">
      <c r="F6585"/>
    </row>
    <row r="6586" spans="6:6" outlineLevel="1">
      <c r="F6586"/>
    </row>
    <row r="6587" spans="6:6" outlineLevel="1">
      <c r="F6587"/>
    </row>
    <row r="6588" spans="6:6" outlineLevel="1">
      <c r="F6588"/>
    </row>
    <row r="6589" spans="6:6" outlineLevel="1">
      <c r="F6589"/>
    </row>
    <row r="6590" spans="6:6" outlineLevel="1">
      <c r="F6590"/>
    </row>
    <row r="6591" spans="6:6" outlineLevel="1">
      <c r="F6591"/>
    </row>
    <row r="6592" spans="6:6" outlineLevel="1">
      <c r="F6592"/>
    </row>
    <row r="6593" spans="6:6" outlineLevel="1">
      <c r="F6593"/>
    </row>
    <row r="6594" spans="6:6" outlineLevel="1">
      <c r="F6594"/>
    </row>
    <row r="6595" spans="6:6" outlineLevel="1">
      <c r="F6595"/>
    </row>
    <row r="6596" spans="6:6" outlineLevel="1">
      <c r="F6596"/>
    </row>
    <row r="6597" spans="6:6" outlineLevel="1">
      <c r="F6597"/>
    </row>
    <row r="6598" spans="6:6" outlineLevel="1">
      <c r="F6598"/>
    </row>
    <row r="6599" spans="6:6" outlineLevel="1">
      <c r="F6599"/>
    </row>
    <row r="6600" spans="6:6" outlineLevel="1">
      <c r="F6600"/>
    </row>
    <row r="6601" spans="6:6" outlineLevel="1">
      <c r="F6601"/>
    </row>
    <row r="6602" spans="6:6" outlineLevel="1">
      <c r="F6602"/>
    </row>
    <row r="6603" spans="6:6" outlineLevel="1">
      <c r="F6603"/>
    </row>
    <row r="6604" spans="6:6" outlineLevel="1">
      <c r="F6604"/>
    </row>
    <row r="6605" spans="6:6" outlineLevel="1">
      <c r="F6605"/>
    </row>
    <row r="6606" spans="6:6" outlineLevel="1">
      <c r="F6606"/>
    </row>
    <row r="6607" spans="6:6" outlineLevel="1">
      <c r="F6607"/>
    </row>
    <row r="6608" spans="6:6" outlineLevel="1">
      <c r="F6608"/>
    </row>
    <row r="6609" spans="6:6" outlineLevel="1">
      <c r="F6609"/>
    </row>
    <row r="6610" spans="6:6" outlineLevel="1">
      <c r="F6610"/>
    </row>
    <row r="6611" spans="6:6" outlineLevel="1">
      <c r="F6611"/>
    </row>
    <row r="6612" spans="6:6" outlineLevel="1">
      <c r="F6612"/>
    </row>
    <row r="6613" spans="6:6" outlineLevel="1">
      <c r="F6613"/>
    </row>
    <row r="6614" spans="6:6" outlineLevel="1">
      <c r="F6614"/>
    </row>
    <row r="6615" spans="6:6" outlineLevel="1">
      <c r="F6615"/>
    </row>
    <row r="6616" spans="6:6" outlineLevel="1">
      <c r="F6616"/>
    </row>
    <row r="6617" spans="6:6" outlineLevel="1">
      <c r="F6617"/>
    </row>
    <row r="6618" spans="6:6" outlineLevel="1">
      <c r="F6618"/>
    </row>
    <row r="6619" spans="6:6" outlineLevel="1">
      <c r="F6619"/>
    </row>
    <row r="6620" spans="6:6" outlineLevel="1">
      <c r="F6620"/>
    </row>
    <row r="6621" spans="6:6" outlineLevel="1">
      <c r="F6621"/>
    </row>
    <row r="6622" spans="6:6" outlineLevel="1">
      <c r="F6622"/>
    </row>
    <row r="6623" spans="6:6" outlineLevel="1">
      <c r="F6623"/>
    </row>
    <row r="6624" spans="6:6" outlineLevel="1">
      <c r="F6624"/>
    </row>
    <row r="6625" spans="6:6" outlineLevel="1">
      <c r="F6625"/>
    </row>
    <row r="6626" spans="6:6" outlineLevel="1">
      <c r="F6626"/>
    </row>
    <row r="6627" spans="6:6" outlineLevel="1">
      <c r="F6627"/>
    </row>
    <row r="6628" spans="6:6" outlineLevel="1">
      <c r="F6628"/>
    </row>
    <row r="6629" spans="6:6" outlineLevel="1">
      <c r="F6629"/>
    </row>
    <row r="6630" spans="6:6" outlineLevel="1">
      <c r="F6630"/>
    </row>
    <row r="6631" spans="6:6" outlineLevel="1">
      <c r="F6631"/>
    </row>
    <row r="6632" spans="6:6" outlineLevel="1">
      <c r="F6632"/>
    </row>
    <row r="6633" spans="6:6" outlineLevel="1">
      <c r="F6633"/>
    </row>
    <row r="6634" spans="6:6" outlineLevel="1">
      <c r="F6634"/>
    </row>
    <row r="6635" spans="6:6" outlineLevel="1">
      <c r="F6635"/>
    </row>
    <row r="6636" spans="6:6" outlineLevel="1">
      <c r="F6636"/>
    </row>
    <row r="6637" spans="6:6" outlineLevel="1">
      <c r="F6637"/>
    </row>
    <row r="6638" spans="6:6" outlineLevel="1">
      <c r="F6638"/>
    </row>
    <row r="6639" spans="6:6" outlineLevel="1">
      <c r="F6639"/>
    </row>
    <row r="6640" spans="6:6" outlineLevel="1">
      <c r="F6640"/>
    </row>
    <row r="6641" spans="6:6" outlineLevel="1">
      <c r="F6641"/>
    </row>
    <row r="6642" spans="6:6" outlineLevel="1">
      <c r="F6642"/>
    </row>
    <row r="6643" spans="6:6" outlineLevel="1">
      <c r="F6643"/>
    </row>
    <row r="6644" spans="6:6" outlineLevel="1">
      <c r="F6644"/>
    </row>
    <row r="6645" spans="6:6" outlineLevel="1">
      <c r="F6645"/>
    </row>
    <row r="6646" spans="6:6" outlineLevel="1">
      <c r="F6646"/>
    </row>
    <row r="6647" spans="6:6" outlineLevel="1">
      <c r="F6647"/>
    </row>
    <row r="6648" spans="6:6" outlineLevel="1">
      <c r="F6648"/>
    </row>
    <row r="6649" spans="6:6" outlineLevel="1">
      <c r="F6649"/>
    </row>
    <row r="6650" spans="6:6" outlineLevel="1">
      <c r="F6650"/>
    </row>
    <row r="6651" spans="6:6" outlineLevel="1">
      <c r="F6651"/>
    </row>
    <row r="6652" spans="6:6" outlineLevel="1">
      <c r="F6652"/>
    </row>
    <row r="6653" spans="6:6" outlineLevel="1">
      <c r="F6653"/>
    </row>
    <row r="6654" spans="6:6" outlineLevel="1">
      <c r="F6654"/>
    </row>
    <row r="6655" spans="6:6" outlineLevel="1">
      <c r="F6655"/>
    </row>
    <row r="6656" spans="6:6" outlineLevel="1">
      <c r="F6656"/>
    </row>
    <row r="6657" spans="6:6" outlineLevel="1">
      <c r="F6657"/>
    </row>
    <row r="6658" spans="6:6" outlineLevel="1">
      <c r="F6658"/>
    </row>
    <row r="6659" spans="6:6" outlineLevel="1">
      <c r="F6659"/>
    </row>
    <row r="6660" spans="6:6" outlineLevel="1">
      <c r="F6660"/>
    </row>
    <row r="6661" spans="6:6" outlineLevel="1">
      <c r="F6661"/>
    </row>
    <row r="6662" spans="6:6" outlineLevel="1">
      <c r="F6662"/>
    </row>
    <row r="6663" spans="6:6" outlineLevel="1">
      <c r="F6663"/>
    </row>
    <row r="6664" spans="6:6" outlineLevel="1">
      <c r="F6664"/>
    </row>
    <row r="6665" spans="6:6" outlineLevel="1">
      <c r="F6665"/>
    </row>
    <row r="6666" spans="6:6" outlineLevel="1">
      <c r="F6666"/>
    </row>
    <row r="6667" spans="6:6" outlineLevel="1">
      <c r="F6667"/>
    </row>
    <row r="6668" spans="6:6" outlineLevel="1">
      <c r="F6668"/>
    </row>
    <row r="6669" spans="6:6" outlineLevel="1">
      <c r="F6669"/>
    </row>
    <row r="6670" spans="6:6" outlineLevel="1">
      <c r="F6670"/>
    </row>
    <row r="6671" spans="6:6" outlineLevel="1">
      <c r="F6671"/>
    </row>
    <row r="6672" spans="6:6" outlineLevel="1">
      <c r="F6672"/>
    </row>
    <row r="6673" spans="6:6" outlineLevel="1">
      <c r="F6673"/>
    </row>
    <row r="6674" spans="6:6" outlineLevel="1">
      <c r="F6674"/>
    </row>
    <row r="6675" spans="6:6" outlineLevel="1">
      <c r="F6675"/>
    </row>
    <row r="6676" spans="6:6" outlineLevel="1">
      <c r="F6676"/>
    </row>
    <row r="6677" spans="6:6" outlineLevel="1">
      <c r="F6677"/>
    </row>
    <row r="6678" spans="6:6" outlineLevel="1">
      <c r="F6678"/>
    </row>
    <row r="6679" spans="6:6" outlineLevel="1">
      <c r="F6679"/>
    </row>
    <row r="6680" spans="6:6" outlineLevel="1">
      <c r="F6680"/>
    </row>
    <row r="6681" spans="6:6" outlineLevel="1">
      <c r="F6681"/>
    </row>
    <row r="6682" spans="6:6" outlineLevel="1">
      <c r="F6682"/>
    </row>
    <row r="6683" spans="6:6" outlineLevel="1">
      <c r="F6683"/>
    </row>
    <row r="6684" spans="6:6" outlineLevel="1">
      <c r="F6684"/>
    </row>
    <row r="6685" spans="6:6" outlineLevel="1">
      <c r="F6685"/>
    </row>
    <row r="6686" spans="6:6" outlineLevel="1">
      <c r="F6686"/>
    </row>
    <row r="6687" spans="6:6" outlineLevel="1">
      <c r="F6687"/>
    </row>
    <row r="6688" spans="6:6" outlineLevel="1">
      <c r="F6688"/>
    </row>
    <row r="6689" spans="6:6" outlineLevel="1">
      <c r="F6689"/>
    </row>
    <row r="6690" spans="6:6" outlineLevel="1">
      <c r="F6690"/>
    </row>
    <row r="6691" spans="6:6" outlineLevel="1">
      <c r="F6691"/>
    </row>
    <row r="6692" spans="6:6" outlineLevel="1">
      <c r="F6692"/>
    </row>
    <row r="6693" spans="6:6" outlineLevel="1">
      <c r="F6693"/>
    </row>
    <row r="6694" spans="6:6" outlineLevel="1">
      <c r="F6694"/>
    </row>
    <row r="6695" spans="6:6" outlineLevel="1">
      <c r="F6695"/>
    </row>
    <row r="6696" spans="6:6" outlineLevel="1">
      <c r="F6696"/>
    </row>
    <row r="6697" spans="6:6" outlineLevel="1">
      <c r="F6697"/>
    </row>
    <row r="6698" spans="6:6" outlineLevel="1">
      <c r="F6698"/>
    </row>
    <row r="6699" spans="6:6" outlineLevel="1">
      <c r="F6699"/>
    </row>
    <row r="6700" spans="6:6" outlineLevel="1">
      <c r="F6700"/>
    </row>
    <row r="6701" spans="6:6" outlineLevel="1">
      <c r="F6701"/>
    </row>
    <row r="6702" spans="6:6" outlineLevel="1">
      <c r="F6702"/>
    </row>
    <row r="6703" spans="6:6" outlineLevel="1">
      <c r="F6703"/>
    </row>
    <row r="6704" spans="6:6" outlineLevel="1">
      <c r="F6704"/>
    </row>
    <row r="6705" spans="6:6" outlineLevel="1">
      <c r="F6705"/>
    </row>
    <row r="6706" spans="6:6" outlineLevel="1">
      <c r="F6706"/>
    </row>
    <row r="6707" spans="6:6" outlineLevel="1">
      <c r="F6707"/>
    </row>
    <row r="6708" spans="6:6" outlineLevel="1">
      <c r="F6708"/>
    </row>
    <row r="6709" spans="6:6" outlineLevel="1">
      <c r="F6709"/>
    </row>
    <row r="6710" spans="6:6" outlineLevel="1">
      <c r="F6710"/>
    </row>
    <row r="6711" spans="6:6" outlineLevel="1">
      <c r="F6711"/>
    </row>
    <row r="6712" spans="6:6" outlineLevel="1">
      <c r="F6712"/>
    </row>
    <row r="6713" spans="6:6" outlineLevel="1">
      <c r="F6713"/>
    </row>
    <row r="6714" spans="6:6" outlineLevel="1">
      <c r="F6714"/>
    </row>
    <row r="6715" spans="6:6" outlineLevel="1">
      <c r="F6715"/>
    </row>
    <row r="6716" spans="6:6" outlineLevel="1">
      <c r="F6716"/>
    </row>
    <row r="6717" spans="6:6" outlineLevel="1">
      <c r="F6717"/>
    </row>
    <row r="6718" spans="6:6" outlineLevel="1">
      <c r="F6718"/>
    </row>
    <row r="6719" spans="6:6" outlineLevel="1">
      <c r="F6719"/>
    </row>
    <row r="6720" spans="6:6" outlineLevel="1">
      <c r="F6720"/>
    </row>
    <row r="6721" spans="6:6" outlineLevel="1">
      <c r="F6721"/>
    </row>
    <row r="6722" spans="6:6" outlineLevel="1">
      <c r="F6722"/>
    </row>
    <row r="6723" spans="6:6" outlineLevel="1">
      <c r="F6723"/>
    </row>
    <row r="6724" spans="6:6" outlineLevel="1">
      <c r="F6724"/>
    </row>
    <row r="6725" spans="6:6" outlineLevel="1">
      <c r="F6725"/>
    </row>
    <row r="6726" spans="6:6" outlineLevel="1">
      <c r="F6726"/>
    </row>
    <row r="6727" spans="6:6" outlineLevel="1">
      <c r="F6727"/>
    </row>
    <row r="6728" spans="6:6" outlineLevel="1">
      <c r="F6728"/>
    </row>
    <row r="6729" spans="6:6" outlineLevel="1">
      <c r="F6729"/>
    </row>
    <row r="6730" spans="6:6" outlineLevel="1">
      <c r="F6730"/>
    </row>
    <row r="6731" spans="6:6" outlineLevel="1">
      <c r="F6731"/>
    </row>
    <row r="6732" spans="6:6" outlineLevel="1">
      <c r="F6732"/>
    </row>
    <row r="6733" spans="6:6" outlineLevel="1">
      <c r="F6733"/>
    </row>
    <row r="6734" spans="6:6" outlineLevel="1">
      <c r="F6734"/>
    </row>
    <row r="6735" spans="6:6" outlineLevel="1">
      <c r="F6735"/>
    </row>
    <row r="6736" spans="6:6" outlineLevel="1">
      <c r="F6736"/>
    </row>
    <row r="6737" spans="6:6" outlineLevel="1">
      <c r="F6737"/>
    </row>
    <row r="6738" spans="6:6" outlineLevel="1">
      <c r="F6738"/>
    </row>
    <row r="6739" spans="6:6" outlineLevel="1">
      <c r="F6739"/>
    </row>
    <row r="6740" spans="6:6" outlineLevel="1">
      <c r="F6740"/>
    </row>
    <row r="6741" spans="6:6" outlineLevel="1">
      <c r="F6741"/>
    </row>
    <row r="6742" spans="6:6" outlineLevel="1">
      <c r="F6742"/>
    </row>
    <row r="6743" spans="6:6" outlineLevel="1">
      <c r="F6743"/>
    </row>
    <row r="6744" spans="6:6" outlineLevel="1">
      <c r="F6744"/>
    </row>
    <row r="6745" spans="6:6" outlineLevel="1">
      <c r="F6745"/>
    </row>
    <row r="6746" spans="6:6" outlineLevel="1">
      <c r="F6746"/>
    </row>
    <row r="6747" spans="6:6" outlineLevel="1">
      <c r="F6747"/>
    </row>
    <row r="6748" spans="6:6" outlineLevel="1">
      <c r="F6748"/>
    </row>
    <row r="6749" spans="6:6" outlineLevel="1">
      <c r="F6749"/>
    </row>
    <row r="6750" spans="6:6" outlineLevel="1">
      <c r="F6750"/>
    </row>
    <row r="6751" spans="6:6" outlineLevel="1">
      <c r="F6751"/>
    </row>
    <row r="6752" spans="6:6" outlineLevel="1">
      <c r="F6752"/>
    </row>
    <row r="6753" spans="6:6" outlineLevel="1">
      <c r="F6753"/>
    </row>
    <row r="6754" spans="6:6" outlineLevel="1">
      <c r="F6754"/>
    </row>
    <row r="6755" spans="6:6" outlineLevel="1">
      <c r="F6755"/>
    </row>
    <row r="6756" spans="6:6" outlineLevel="1">
      <c r="F6756"/>
    </row>
    <row r="6757" spans="6:6" outlineLevel="1">
      <c r="F6757"/>
    </row>
    <row r="6758" spans="6:6" outlineLevel="1">
      <c r="F6758"/>
    </row>
    <row r="6759" spans="6:6" outlineLevel="1">
      <c r="F6759"/>
    </row>
    <row r="6760" spans="6:6" outlineLevel="1">
      <c r="F6760"/>
    </row>
    <row r="6761" spans="6:6" outlineLevel="1">
      <c r="F6761"/>
    </row>
    <row r="6762" spans="6:6" outlineLevel="1">
      <c r="F6762"/>
    </row>
    <row r="6763" spans="6:6" outlineLevel="1">
      <c r="F6763"/>
    </row>
    <row r="6764" spans="6:6" outlineLevel="1">
      <c r="F6764"/>
    </row>
    <row r="6765" spans="6:6" outlineLevel="1">
      <c r="F6765"/>
    </row>
    <row r="6766" spans="6:6" outlineLevel="1">
      <c r="F6766"/>
    </row>
    <row r="6767" spans="6:6" outlineLevel="1">
      <c r="F6767"/>
    </row>
    <row r="6768" spans="6:6" outlineLevel="1">
      <c r="F6768"/>
    </row>
    <row r="6769" spans="6:6" outlineLevel="1">
      <c r="F6769"/>
    </row>
    <row r="6770" spans="6:6" outlineLevel="1">
      <c r="F6770"/>
    </row>
    <row r="6771" spans="6:6" outlineLevel="1">
      <c r="F6771"/>
    </row>
    <row r="6772" spans="6:6" outlineLevel="1">
      <c r="F6772"/>
    </row>
    <row r="6773" spans="6:6" outlineLevel="1">
      <c r="F6773"/>
    </row>
    <row r="6774" spans="6:6" outlineLevel="1">
      <c r="F6774"/>
    </row>
    <row r="6775" spans="6:6" outlineLevel="1">
      <c r="F6775"/>
    </row>
    <row r="6776" spans="6:6" outlineLevel="1">
      <c r="F6776"/>
    </row>
    <row r="6777" spans="6:6" outlineLevel="1">
      <c r="F6777"/>
    </row>
    <row r="6778" spans="6:6" outlineLevel="1">
      <c r="F6778"/>
    </row>
    <row r="6779" spans="6:6" outlineLevel="1">
      <c r="F6779"/>
    </row>
    <row r="6780" spans="6:6" outlineLevel="1">
      <c r="F6780"/>
    </row>
    <row r="6781" spans="6:6" outlineLevel="1">
      <c r="F6781"/>
    </row>
    <row r="6782" spans="6:6" outlineLevel="1">
      <c r="F6782"/>
    </row>
    <row r="6783" spans="6:6" outlineLevel="1">
      <c r="F6783"/>
    </row>
    <row r="6784" spans="6:6" outlineLevel="1">
      <c r="F6784"/>
    </row>
    <row r="6785" spans="6:6" outlineLevel="1">
      <c r="F6785"/>
    </row>
    <row r="6786" spans="6:6" outlineLevel="1">
      <c r="F6786"/>
    </row>
    <row r="6787" spans="6:6" outlineLevel="1">
      <c r="F6787"/>
    </row>
    <row r="6788" spans="6:6" outlineLevel="1">
      <c r="F6788"/>
    </row>
    <row r="6789" spans="6:6" outlineLevel="1">
      <c r="F6789"/>
    </row>
    <row r="6790" spans="6:6" outlineLevel="1">
      <c r="F6790"/>
    </row>
    <row r="6791" spans="6:6" outlineLevel="1">
      <c r="F6791"/>
    </row>
    <row r="6792" spans="6:6" outlineLevel="1">
      <c r="F6792"/>
    </row>
    <row r="6793" spans="6:6" outlineLevel="1">
      <c r="F6793"/>
    </row>
    <row r="6794" spans="6:6" outlineLevel="1">
      <c r="F6794"/>
    </row>
    <row r="6795" spans="6:6" outlineLevel="1">
      <c r="F6795"/>
    </row>
    <row r="6796" spans="6:6" outlineLevel="1">
      <c r="F6796"/>
    </row>
    <row r="6797" spans="6:6" outlineLevel="1">
      <c r="F6797"/>
    </row>
    <row r="6798" spans="6:6" outlineLevel="1">
      <c r="F6798"/>
    </row>
    <row r="6799" spans="6:6" outlineLevel="1">
      <c r="F6799"/>
    </row>
    <row r="6800" spans="6:6" outlineLevel="1">
      <c r="F6800"/>
    </row>
    <row r="6801" spans="6:6" outlineLevel="1">
      <c r="F6801"/>
    </row>
    <row r="6802" spans="6:6" outlineLevel="1">
      <c r="F6802"/>
    </row>
    <row r="6803" spans="6:6" outlineLevel="1">
      <c r="F6803"/>
    </row>
    <row r="6804" spans="6:6" outlineLevel="1">
      <c r="F6804"/>
    </row>
    <row r="6805" spans="6:6" outlineLevel="1">
      <c r="F6805"/>
    </row>
    <row r="6806" spans="6:6" outlineLevel="1">
      <c r="F6806"/>
    </row>
    <row r="6807" spans="6:6" outlineLevel="1">
      <c r="F6807"/>
    </row>
    <row r="6808" spans="6:6" outlineLevel="1">
      <c r="F6808"/>
    </row>
    <row r="6809" spans="6:6" outlineLevel="1">
      <c r="F6809"/>
    </row>
    <row r="6810" spans="6:6" outlineLevel="1">
      <c r="F6810"/>
    </row>
    <row r="6811" spans="6:6" outlineLevel="1">
      <c r="F6811"/>
    </row>
    <row r="6812" spans="6:6" outlineLevel="1">
      <c r="F6812"/>
    </row>
    <row r="6813" spans="6:6" outlineLevel="1">
      <c r="F6813"/>
    </row>
    <row r="6814" spans="6:6" outlineLevel="1">
      <c r="F6814"/>
    </row>
    <row r="6815" spans="6:6" outlineLevel="1">
      <c r="F6815"/>
    </row>
    <row r="6816" spans="6:6" outlineLevel="1">
      <c r="F6816"/>
    </row>
    <row r="6817" spans="6:6" outlineLevel="1">
      <c r="F6817"/>
    </row>
    <row r="6818" spans="6:6" outlineLevel="1">
      <c r="F6818"/>
    </row>
    <row r="6819" spans="6:6" outlineLevel="1">
      <c r="F6819"/>
    </row>
    <row r="6820" spans="6:6" outlineLevel="1">
      <c r="F6820"/>
    </row>
    <row r="6821" spans="6:6" outlineLevel="1">
      <c r="F6821"/>
    </row>
    <row r="6822" spans="6:6" outlineLevel="1">
      <c r="F6822"/>
    </row>
    <row r="6823" spans="6:6" outlineLevel="1">
      <c r="F6823"/>
    </row>
    <row r="6824" spans="6:6" outlineLevel="1">
      <c r="F6824"/>
    </row>
    <row r="6825" spans="6:6" outlineLevel="1">
      <c r="F6825"/>
    </row>
    <row r="6826" spans="6:6" outlineLevel="1">
      <c r="F6826"/>
    </row>
    <row r="6827" spans="6:6" outlineLevel="1">
      <c r="F6827"/>
    </row>
    <row r="6828" spans="6:6" outlineLevel="1">
      <c r="F6828"/>
    </row>
    <row r="6829" spans="6:6" outlineLevel="1">
      <c r="F6829"/>
    </row>
    <row r="6830" spans="6:6" outlineLevel="1">
      <c r="F6830"/>
    </row>
    <row r="6831" spans="6:6" outlineLevel="1">
      <c r="F6831"/>
    </row>
    <row r="6832" spans="6:6" outlineLevel="1">
      <c r="F6832"/>
    </row>
    <row r="6833" spans="6:6" outlineLevel="1">
      <c r="F6833"/>
    </row>
    <row r="6834" spans="6:6" outlineLevel="1">
      <c r="F6834"/>
    </row>
    <row r="6835" spans="6:6" outlineLevel="1">
      <c r="F6835"/>
    </row>
    <row r="6836" spans="6:6" outlineLevel="1">
      <c r="F6836"/>
    </row>
    <row r="6837" spans="6:6" outlineLevel="1">
      <c r="F6837"/>
    </row>
    <row r="6838" spans="6:6" outlineLevel="1">
      <c r="F6838"/>
    </row>
    <row r="6839" spans="6:6" outlineLevel="1">
      <c r="F6839"/>
    </row>
    <row r="6840" spans="6:6" outlineLevel="1">
      <c r="F6840"/>
    </row>
    <row r="6841" spans="6:6" outlineLevel="1">
      <c r="F6841"/>
    </row>
    <row r="6842" spans="6:6" outlineLevel="1">
      <c r="F6842"/>
    </row>
    <row r="6843" spans="6:6" outlineLevel="1">
      <c r="F6843"/>
    </row>
    <row r="6844" spans="6:6" outlineLevel="1">
      <c r="F6844"/>
    </row>
    <row r="6845" spans="6:6" outlineLevel="1">
      <c r="F6845"/>
    </row>
    <row r="6846" spans="6:6" outlineLevel="1">
      <c r="F6846"/>
    </row>
    <row r="6847" spans="6:6" outlineLevel="1">
      <c r="F6847"/>
    </row>
    <row r="6848" spans="6:6" outlineLevel="1">
      <c r="F6848"/>
    </row>
    <row r="6849" spans="6:6" outlineLevel="1">
      <c r="F6849"/>
    </row>
    <row r="6850" spans="6:6" outlineLevel="1">
      <c r="F6850"/>
    </row>
    <row r="6851" spans="6:6" outlineLevel="1">
      <c r="F6851"/>
    </row>
    <row r="6852" spans="6:6" outlineLevel="1">
      <c r="F6852"/>
    </row>
    <row r="6853" spans="6:6" outlineLevel="1">
      <c r="F6853"/>
    </row>
    <row r="6854" spans="6:6" outlineLevel="1">
      <c r="F6854"/>
    </row>
    <row r="6855" spans="6:6" outlineLevel="1">
      <c r="F6855"/>
    </row>
    <row r="6856" spans="6:6" outlineLevel="1">
      <c r="F6856"/>
    </row>
    <row r="6857" spans="6:6" outlineLevel="1">
      <c r="F6857"/>
    </row>
    <row r="6858" spans="6:6" outlineLevel="1">
      <c r="F6858"/>
    </row>
    <row r="6859" spans="6:6" outlineLevel="1">
      <c r="F6859"/>
    </row>
    <row r="6860" spans="6:6" outlineLevel="1">
      <c r="F6860"/>
    </row>
    <row r="6861" spans="6:6" outlineLevel="1">
      <c r="F6861"/>
    </row>
    <row r="6862" spans="6:6" outlineLevel="1">
      <c r="F6862"/>
    </row>
    <row r="6863" spans="6:6" outlineLevel="1">
      <c r="F6863"/>
    </row>
    <row r="6864" spans="6:6" outlineLevel="1">
      <c r="F6864"/>
    </row>
    <row r="6865" spans="6:6" outlineLevel="1">
      <c r="F6865"/>
    </row>
    <row r="6866" spans="6:6" outlineLevel="1">
      <c r="F6866"/>
    </row>
    <row r="6867" spans="6:6" outlineLevel="1">
      <c r="F6867"/>
    </row>
    <row r="6868" spans="6:6" outlineLevel="1">
      <c r="F6868"/>
    </row>
    <row r="6869" spans="6:6" outlineLevel="1">
      <c r="F6869"/>
    </row>
    <row r="6870" spans="6:6" outlineLevel="1">
      <c r="F6870"/>
    </row>
    <row r="6871" spans="6:6" outlineLevel="1">
      <c r="F6871"/>
    </row>
    <row r="6872" spans="6:6" outlineLevel="1">
      <c r="F6872"/>
    </row>
    <row r="6873" spans="6:6" outlineLevel="1">
      <c r="F6873"/>
    </row>
    <row r="6874" spans="6:6" outlineLevel="1">
      <c r="F6874"/>
    </row>
    <row r="6875" spans="6:6" outlineLevel="1">
      <c r="F6875"/>
    </row>
    <row r="6876" spans="6:6" outlineLevel="1">
      <c r="F6876"/>
    </row>
    <row r="6877" spans="6:6" outlineLevel="1">
      <c r="F6877"/>
    </row>
    <row r="6878" spans="6:6" outlineLevel="1">
      <c r="F6878"/>
    </row>
    <row r="6879" spans="6:6" outlineLevel="1">
      <c r="F6879"/>
    </row>
    <row r="6880" spans="6:6" outlineLevel="1">
      <c r="F6880"/>
    </row>
    <row r="6881" spans="6:6" outlineLevel="1">
      <c r="F6881"/>
    </row>
    <row r="6882" spans="6:6" outlineLevel="1">
      <c r="F6882"/>
    </row>
    <row r="6883" spans="6:6" outlineLevel="1">
      <c r="F6883"/>
    </row>
    <row r="6884" spans="6:6" outlineLevel="1">
      <c r="F6884"/>
    </row>
    <row r="6885" spans="6:6" outlineLevel="1">
      <c r="F6885"/>
    </row>
    <row r="6886" spans="6:6" outlineLevel="1">
      <c r="F6886"/>
    </row>
    <row r="6887" spans="6:6" outlineLevel="1">
      <c r="F6887"/>
    </row>
    <row r="6888" spans="6:6" outlineLevel="1">
      <c r="F6888"/>
    </row>
    <row r="6889" spans="6:6" outlineLevel="1">
      <c r="F6889"/>
    </row>
    <row r="6890" spans="6:6" outlineLevel="1">
      <c r="F6890"/>
    </row>
    <row r="6891" spans="6:6" outlineLevel="1">
      <c r="F6891"/>
    </row>
    <row r="6892" spans="6:6" outlineLevel="1">
      <c r="F6892"/>
    </row>
    <row r="6893" spans="6:6" outlineLevel="1">
      <c r="F6893"/>
    </row>
    <row r="6894" spans="6:6" outlineLevel="1">
      <c r="F6894"/>
    </row>
    <row r="6895" spans="6:6" outlineLevel="1">
      <c r="F6895"/>
    </row>
    <row r="6896" spans="6:6" outlineLevel="1">
      <c r="F6896"/>
    </row>
    <row r="6897" spans="6:6" outlineLevel="1">
      <c r="F6897"/>
    </row>
    <row r="6898" spans="6:6" outlineLevel="1">
      <c r="F6898"/>
    </row>
    <row r="6899" spans="6:6" outlineLevel="1">
      <c r="F6899"/>
    </row>
    <row r="6900" spans="6:6" outlineLevel="1">
      <c r="F6900"/>
    </row>
    <row r="6901" spans="6:6" outlineLevel="1">
      <c r="F6901"/>
    </row>
    <row r="6902" spans="6:6" outlineLevel="1">
      <c r="F6902"/>
    </row>
    <row r="6903" spans="6:6" outlineLevel="1">
      <c r="F6903"/>
    </row>
    <row r="6904" spans="6:6" outlineLevel="1">
      <c r="F6904"/>
    </row>
    <row r="6905" spans="6:6" outlineLevel="1">
      <c r="F6905"/>
    </row>
    <row r="6906" spans="6:6" outlineLevel="1">
      <c r="F6906"/>
    </row>
    <row r="6907" spans="6:6" outlineLevel="1">
      <c r="F6907"/>
    </row>
    <row r="6908" spans="6:6" outlineLevel="1">
      <c r="F6908"/>
    </row>
    <row r="6909" spans="6:6" outlineLevel="1">
      <c r="F6909"/>
    </row>
    <row r="6910" spans="6:6" outlineLevel="1">
      <c r="F6910"/>
    </row>
    <row r="6911" spans="6:6" outlineLevel="1">
      <c r="F6911"/>
    </row>
    <row r="6912" spans="6:6" outlineLevel="1">
      <c r="F6912"/>
    </row>
    <row r="6913" spans="6:6" outlineLevel="1">
      <c r="F6913"/>
    </row>
    <row r="6914" spans="6:6" outlineLevel="1">
      <c r="F6914"/>
    </row>
    <row r="6915" spans="6:6" outlineLevel="1">
      <c r="F6915"/>
    </row>
    <row r="6916" spans="6:6" outlineLevel="1">
      <c r="F6916"/>
    </row>
    <row r="6917" spans="6:6" outlineLevel="1">
      <c r="F6917"/>
    </row>
    <row r="6918" spans="6:6" outlineLevel="1">
      <c r="F6918"/>
    </row>
    <row r="6919" spans="6:6" outlineLevel="1">
      <c r="F6919"/>
    </row>
    <row r="6920" spans="6:6" outlineLevel="1">
      <c r="F6920"/>
    </row>
    <row r="6921" spans="6:6" outlineLevel="1">
      <c r="F6921"/>
    </row>
    <row r="6922" spans="6:6" outlineLevel="1">
      <c r="F6922"/>
    </row>
    <row r="6923" spans="6:6" outlineLevel="1">
      <c r="F6923"/>
    </row>
    <row r="6924" spans="6:6" outlineLevel="1">
      <c r="F6924"/>
    </row>
    <row r="6925" spans="6:6" outlineLevel="1">
      <c r="F6925"/>
    </row>
    <row r="6926" spans="6:6" outlineLevel="1">
      <c r="F6926"/>
    </row>
    <row r="6927" spans="6:6" outlineLevel="1">
      <c r="F6927"/>
    </row>
    <row r="6928" spans="6:6" outlineLevel="1">
      <c r="F6928"/>
    </row>
    <row r="6929" spans="6:6" outlineLevel="1">
      <c r="F6929"/>
    </row>
    <row r="6930" spans="6:6" outlineLevel="1">
      <c r="F6930"/>
    </row>
    <row r="6931" spans="6:6" outlineLevel="1">
      <c r="F6931"/>
    </row>
    <row r="6932" spans="6:6" outlineLevel="1">
      <c r="F6932"/>
    </row>
    <row r="6933" spans="6:6" outlineLevel="1">
      <c r="F6933"/>
    </row>
    <row r="6934" spans="6:6" outlineLevel="1">
      <c r="F6934"/>
    </row>
    <row r="6935" spans="6:6" outlineLevel="1">
      <c r="F6935"/>
    </row>
    <row r="6936" spans="6:6" outlineLevel="1">
      <c r="F6936"/>
    </row>
    <row r="6937" spans="6:6" outlineLevel="1">
      <c r="F6937"/>
    </row>
    <row r="6938" spans="6:6" outlineLevel="1">
      <c r="F6938"/>
    </row>
    <row r="6939" spans="6:6" outlineLevel="1">
      <c r="F6939"/>
    </row>
    <row r="6940" spans="6:6" outlineLevel="1">
      <c r="F6940"/>
    </row>
    <row r="6941" spans="6:6" outlineLevel="1">
      <c r="F6941"/>
    </row>
    <row r="6942" spans="6:6" outlineLevel="1">
      <c r="F6942"/>
    </row>
    <row r="6943" spans="6:6" outlineLevel="1">
      <c r="F6943"/>
    </row>
    <row r="6944" spans="6:6" outlineLevel="1">
      <c r="F6944"/>
    </row>
    <row r="6945" spans="6:6" outlineLevel="1">
      <c r="F6945"/>
    </row>
    <row r="6946" spans="6:6" outlineLevel="1">
      <c r="F6946"/>
    </row>
    <row r="6947" spans="6:6" outlineLevel="1">
      <c r="F6947"/>
    </row>
    <row r="6948" spans="6:6" outlineLevel="1">
      <c r="F6948"/>
    </row>
    <row r="6949" spans="6:6" outlineLevel="1">
      <c r="F6949"/>
    </row>
    <row r="6950" spans="6:6" outlineLevel="1">
      <c r="F6950"/>
    </row>
    <row r="6951" spans="6:6" outlineLevel="1">
      <c r="F6951"/>
    </row>
    <row r="6952" spans="6:6" outlineLevel="1">
      <c r="F6952"/>
    </row>
    <row r="6953" spans="6:6" outlineLevel="1">
      <c r="F6953"/>
    </row>
    <row r="6954" spans="6:6" outlineLevel="1">
      <c r="F6954"/>
    </row>
    <row r="6955" spans="6:6" outlineLevel="1">
      <c r="F6955"/>
    </row>
    <row r="6956" spans="6:6" outlineLevel="1">
      <c r="F6956"/>
    </row>
    <row r="6957" spans="6:6" outlineLevel="1">
      <c r="F6957"/>
    </row>
    <row r="6958" spans="6:6" outlineLevel="1">
      <c r="F6958"/>
    </row>
    <row r="6959" spans="6:6" outlineLevel="1">
      <c r="F6959"/>
    </row>
    <row r="6960" spans="6:6" outlineLevel="1">
      <c r="F6960"/>
    </row>
    <row r="6961" spans="6:6" outlineLevel="1">
      <c r="F6961"/>
    </row>
    <row r="6962" spans="6:6" outlineLevel="1">
      <c r="F6962"/>
    </row>
    <row r="6963" spans="6:6" outlineLevel="1">
      <c r="F6963"/>
    </row>
    <row r="6964" spans="6:6" outlineLevel="1">
      <c r="F6964"/>
    </row>
    <row r="6965" spans="6:6" outlineLevel="1">
      <c r="F6965"/>
    </row>
    <row r="6966" spans="6:6" outlineLevel="1">
      <c r="F6966"/>
    </row>
    <row r="6967" spans="6:6" outlineLevel="1">
      <c r="F6967"/>
    </row>
    <row r="6968" spans="6:6" outlineLevel="1">
      <c r="F6968"/>
    </row>
    <row r="6969" spans="6:6" outlineLevel="1">
      <c r="F6969"/>
    </row>
    <row r="6970" spans="6:6" outlineLevel="1">
      <c r="F6970"/>
    </row>
    <row r="6971" spans="6:6" outlineLevel="1">
      <c r="F6971"/>
    </row>
    <row r="6972" spans="6:6" outlineLevel="1">
      <c r="F6972"/>
    </row>
    <row r="6973" spans="6:6" outlineLevel="1">
      <c r="F6973"/>
    </row>
    <row r="6974" spans="6:6" outlineLevel="1">
      <c r="F6974"/>
    </row>
    <row r="6975" spans="6:6" outlineLevel="1">
      <c r="F6975"/>
    </row>
    <row r="6976" spans="6:6" outlineLevel="1">
      <c r="F6976"/>
    </row>
    <row r="6977" spans="6:6" outlineLevel="1">
      <c r="F6977"/>
    </row>
    <row r="6978" spans="6:6" outlineLevel="1">
      <c r="F6978"/>
    </row>
    <row r="6979" spans="6:6" outlineLevel="1">
      <c r="F6979"/>
    </row>
    <row r="6980" spans="6:6" outlineLevel="1">
      <c r="F6980"/>
    </row>
    <row r="6981" spans="6:6" outlineLevel="1">
      <c r="F6981"/>
    </row>
    <row r="6982" spans="6:6" outlineLevel="1">
      <c r="F6982"/>
    </row>
    <row r="6983" spans="6:6" outlineLevel="1">
      <c r="F6983"/>
    </row>
    <row r="6984" spans="6:6" outlineLevel="1">
      <c r="F6984"/>
    </row>
    <row r="6985" spans="6:6" outlineLevel="1">
      <c r="F6985"/>
    </row>
    <row r="6986" spans="6:6" outlineLevel="1">
      <c r="F6986"/>
    </row>
    <row r="6987" spans="6:6" outlineLevel="1">
      <c r="F6987"/>
    </row>
    <row r="6988" spans="6:6" outlineLevel="1">
      <c r="F6988"/>
    </row>
    <row r="6989" spans="6:6" outlineLevel="1">
      <c r="F6989"/>
    </row>
    <row r="6990" spans="6:6" outlineLevel="1">
      <c r="F6990"/>
    </row>
    <row r="6991" spans="6:6" outlineLevel="1">
      <c r="F6991"/>
    </row>
    <row r="6992" spans="6:6" outlineLevel="1">
      <c r="F6992"/>
    </row>
    <row r="6993" spans="6:6" outlineLevel="1">
      <c r="F6993"/>
    </row>
    <row r="6994" spans="6:6" outlineLevel="1">
      <c r="F6994"/>
    </row>
    <row r="6995" spans="6:6" outlineLevel="1">
      <c r="F6995"/>
    </row>
    <row r="6996" spans="6:6" outlineLevel="1">
      <c r="F6996"/>
    </row>
    <row r="6997" spans="6:6" outlineLevel="1">
      <c r="F6997"/>
    </row>
    <row r="6998" spans="6:6" outlineLevel="1">
      <c r="F6998"/>
    </row>
    <row r="6999" spans="6:6" outlineLevel="1">
      <c r="F6999"/>
    </row>
    <row r="7000" spans="6:6" outlineLevel="1">
      <c r="F7000"/>
    </row>
    <row r="7001" spans="6:6" outlineLevel="1">
      <c r="F7001"/>
    </row>
    <row r="7002" spans="6:6" outlineLevel="1">
      <c r="F7002"/>
    </row>
    <row r="7003" spans="6:6" outlineLevel="1">
      <c r="F7003"/>
    </row>
    <row r="7004" spans="6:6" outlineLevel="1">
      <c r="F7004"/>
    </row>
    <row r="7005" spans="6:6" outlineLevel="1">
      <c r="F7005"/>
    </row>
    <row r="7006" spans="6:6" outlineLevel="1">
      <c r="F7006"/>
    </row>
    <row r="7007" spans="6:6" outlineLevel="1">
      <c r="F7007"/>
    </row>
    <row r="7008" spans="6:6" outlineLevel="1">
      <c r="F7008"/>
    </row>
    <row r="7009" spans="6:6" outlineLevel="1">
      <c r="F7009"/>
    </row>
    <row r="7010" spans="6:6" outlineLevel="1">
      <c r="F7010"/>
    </row>
    <row r="7011" spans="6:6" outlineLevel="1">
      <c r="F7011"/>
    </row>
    <row r="7012" spans="6:6" outlineLevel="1">
      <c r="F7012"/>
    </row>
    <row r="7013" spans="6:6" outlineLevel="1">
      <c r="F7013"/>
    </row>
    <row r="7014" spans="6:6" outlineLevel="1">
      <c r="F7014"/>
    </row>
    <row r="7015" spans="6:6" outlineLevel="1">
      <c r="F7015"/>
    </row>
    <row r="7016" spans="6:6" outlineLevel="1">
      <c r="F7016"/>
    </row>
    <row r="7017" spans="6:6" outlineLevel="1">
      <c r="F7017"/>
    </row>
    <row r="7018" spans="6:6" outlineLevel="1">
      <c r="F7018"/>
    </row>
    <row r="7019" spans="6:6" outlineLevel="1">
      <c r="F7019"/>
    </row>
    <row r="7020" spans="6:6" outlineLevel="1">
      <c r="F7020"/>
    </row>
    <row r="7021" spans="6:6" outlineLevel="1">
      <c r="F7021"/>
    </row>
    <row r="7022" spans="6:6" outlineLevel="1">
      <c r="F7022"/>
    </row>
    <row r="7023" spans="6:6" outlineLevel="1">
      <c r="F7023"/>
    </row>
    <row r="7024" spans="6:6" outlineLevel="1">
      <c r="F7024"/>
    </row>
    <row r="7025" spans="6:6" outlineLevel="1">
      <c r="F7025"/>
    </row>
    <row r="7026" spans="6:6" outlineLevel="1">
      <c r="F7026"/>
    </row>
    <row r="7027" spans="6:6" outlineLevel="1">
      <c r="F7027"/>
    </row>
    <row r="7028" spans="6:6" outlineLevel="1">
      <c r="F7028"/>
    </row>
    <row r="7029" spans="6:6" outlineLevel="1">
      <c r="F7029"/>
    </row>
    <row r="7030" spans="6:6" outlineLevel="1">
      <c r="F7030"/>
    </row>
    <row r="7031" spans="6:6" outlineLevel="1">
      <c r="F7031"/>
    </row>
    <row r="7032" spans="6:6" outlineLevel="1">
      <c r="F7032"/>
    </row>
    <row r="7033" spans="6:6" outlineLevel="1">
      <c r="F7033"/>
    </row>
    <row r="7034" spans="6:6" outlineLevel="1">
      <c r="F7034"/>
    </row>
    <row r="7035" spans="6:6" outlineLevel="1">
      <c r="F7035"/>
    </row>
    <row r="7036" spans="6:6" outlineLevel="1">
      <c r="F7036"/>
    </row>
    <row r="7037" spans="6:6" outlineLevel="1">
      <c r="F7037"/>
    </row>
    <row r="7038" spans="6:6" outlineLevel="1">
      <c r="F7038"/>
    </row>
    <row r="7039" spans="6:6" outlineLevel="1">
      <c r="F7039"/>
    </row>
    <row r="7040" spans="6:6" outlineLevel="1">
      <c r="F7040"/>
    </row>
    <row r="7041" spans="6:6" outlineLevel="1">
      <c r="F7041"/>
    </row>
    <row r="7042" spans="6:6" outlineLevel="1">
      <c r="F7042"/>
    </row>
    <row r="7043" spans="6:6" outlineLevel="1">
      <c r="F7043"/>
    </row>
    <row r="7044" spans="6:6" outlineLevel="1">
      <c r="F7044"/>
    </row>
    <row r="7045" spans="6:6" outlineLevel="1">
      <c r="F7045"/>
    </row>
    <row r="7046" spans="6:6" outlineLevel="1">
      <c r="F7046"/>
    </row>
    <row r="7047" spans="6:6" outlineLevel="1">
      <c r="F7047"/>
    </row>
    <row r="7048" spans="6:6" outlineLevel="1">
      <c r="F7048"/>
    </row>
    <row r="7049" spans="6:6" outlineLevel="1">
      <c r="F7049"/>
    </row>
    <row r="7050" spans="6:6" outlineLevel="1">
      <c r="F7050"/>
    </row>
    <row r="7051" spans="6:6" outlineLevel="1">
      <c r="F7051"/>
    </row>
    <row r="7052" spans="6:6" outlineLevel="1">
      <c r="F7052"/>
    </row>
    <row r="7053" spans="6:6" outlineLevel="1">
      <c r="F7053"/>
    </row>
    <row r="7054" spans="6:6" outlineLevel="1">
      <c r="F7054"/>
    </row>
    <row r="7055" spans="6:6" outlineLevel="1">
      <c r="F7055"/>
    </row>
    <row r="7056" spans="6:6" outlineLevel="1">
      <c r="F7056"/>
    </row>
    <row r="7057" spans="6:6" outlineLevel="1">
      <c r="F7057"/>
    </row>
    <row r="7058" spans="6:6" outlineLevel="1">
      <c r="F7058"/>
    </row>
    <row r="7059" spans="6:6" outlineLevel="1">
      <c r="F7059"/>
    </row>
    <row r="7060" spans="6:6" outlineLevel="1">
      <c r="F7060"/>
    </row>
    <row r="7061" spans="6:6" outlineLevel="1">
      <c r="F7061"/>
    </row>
    <row r="7062" spans="6:6" outlineLevel="1">
      <c r="F7062"/>
    </row>
    <row r="7063" spans="6:6" outlineLevel="1">
      <c r="F7063"/>
    </row>
    <row r="7064" spans="6:6" outlineLevel="1">
      <c r="F7064"/>
    </row>
    <row r="7065" spans="6:6" outlineLevel="1">
      <c r="F7065"/>
    </row>
    <row r="7066" spans="6:6" outlineLevel="1">
      <c r="F7066"/>
    </row>
    <row r="7067" spans="6:6" outlineLevel="1">
      <c r="F7067"/>
    </row>
    <row r="7068" spans="6:6" outlineLevel="1">
      <c r="F7068"/>
    </row>
    <row r="7069" spans="6:6" outlineLevel="1">
      <c r="F7069"/>
    </row>
    <row r="7070" spans="6:6" outlineLevel="1">
      <c r="F7070"/>
    </row>
    <row r="7071" spans="6:6" outlineLevel="1">
      <c r="F7071"/>
    </row>
    <row r="7072" spans="6:6" outlineLevel="1">
      <c r="F7072"/>
    </row>
    <row r="7073" spans="6:6" outlineLevel="1">
      <c r="F7073"/>
    </row>
    <row r="7074" spans="6:6" outlineLevel="1">
      <c r="F7074"/>
    </row>
    <row r="7075" spans="6:6" outlineLevel="1">
      <c r="F7075"/>
    </row>
    <row r="7076" spans="6:6" outlineLevel="1">
      <c r="F7076"/>
    </row>
    <row r="7077" spans="6:6" outlineLevel="1">
      <c r="F7077"/>
    </row>
    <row r="7078" spans="6:6" outlineLevel="1">
      <c r="F7078"/>
    </row>
    <row r="7079" spans="6:6" outlineLevel="1">
      <c r="F7079"/>
    </row>
    <row r="7080" spans="6:6" outlineLevel="1">
      <c r="F7080"/>
    </row>
    <row r="7081" spans="6:6" outlineLevel="1">
      <c r="F7081"/>
    </row>
    <row r="7082" spans="6:6" outlineLevel="1">
      <c r="F7082"/>
    </row>
    <row r="7083" spans="6:6" outlineLevel="1">
      <c r="F7083"/>
    </row>
    <row r="7084" spans="6:6" outlineLevel="1">
      <c r="F7084"/>
    </row>
    <row r="7085" spans="6:6" outlineLevel="1">
      <c r="F7085"/>
    </row>
    <row r="7086" spans="6:6" outlineLevel="1">
      <c r="F7086"/>
    </row>
    <row r="7087" spans="6:6" outlineLevel="1">
      <c r="F7087"/>
    </row>
    <row r="7088" spans="6:6" outlineLevel="1">
      <c r="F7088"/>
    </row>
    <row r="7089" spans="6:6" outlineLevel="1">
      <c r="F7089"/>
    </row>
    <row r="7090" spans="6:6" outlineLevel="1">
      <c r="F7090"/>
    </row>
    <row r="7091" spans="6:6" outlineLevel="1">
      <c r="F7091"/>
    </row>
    <row r="7092" spans="6:6" outlineLevel="1">
      <c r="F7092"/>
    </row>
    <row r="7093" spans="6:6" outlineLevel="1">
      <c r="F7093"/>
    </row>
    <row r="7094" spans="6:6" outlineLevel="1">
      <c r="F7094"/>
    </row>
    <row r="7095" spans="6:6" outlineLevel="1">
      <c r="F7095"/>
    </row>
    <row r="7096" spans="6:6" outlineLevel="1">
      <c r="F7096"/>
    </row>
    <row r="7097" spans="6:6" outlineLevel="1">
      <c r="F7097"/>
    </row>
    <row r="7098" spans="6:6" outlineLevel="1">
      <c r="F7098"/>
    </row>
    <row r="7099" spans="6:6" outlineLevel="1">
      <c r="F7099"/>
    </row>
    <row r="7100" spans="6:6" outlineLevel="1">
      <c r="F7100"/>
    </row>
    <row r="7101" spans="6:6" outlineLevel="1">
      <c r="F7101"/>
    </row>
    <row r="7102" spans="6:6" outlineLevel="1">
      <c r="F7102"/>
    </row>
    <row r="7103" spans="6:6" outlineLevel="1">
      <c r="F7103"/>
    </row>
    <row r="7104" spans="6:6" outlineLevel="1">
      <c r="F7104"/>
    </row>
    <row r="7105" spans="6:6" outlineLevel="1">
      <c r="F7105"/>
    </row>
    <row r="7106" spans="6:6" outlineLevel="1">
      <c r="F7106"/>
    </row>
    <row r="7107" spans="6:6" outlineLevel="1">
      <c r="F7107"/>
    </row>
    <row r="7108" spans="6:6" outlineLevel="1">
      <c r="F7108"/>
    </row>
    <row r="7109" spans="6:6" outlineLevel="1">
      <c r="F7109"/>
    </row>
    <row r="7110" spans="6:6" outlineLevel="1">
      <c r="F7110"/>
    </row>
    <row r="7111" spans="6:6" outlineLevel="1">
      <c r="F7111"/>
    </row>
    <row r="7112" spans="6:6" outlineLevel="1">
      <c r="F7112"/>
    </row>
    <row r="7113" spans="6:6" outlineLevel="1">
      <c r="F7113"/>
    </row>
    <row r="7114" spans="6:6" outlineLevel="1">
      <c r="F7114"/>
    </row>
    <row r="7115" spans="6:6" outlineLevel="1">
      <c r="F7115"/>
    </row>
    <row r="7116" spans="6:6" outlineLevel="1">
      <c r="F7116"/>
    </row>
    <row r="7117" spans="6:6" outlineLevel="1">
      <c r="F7117"/>
    </row>
    <row r="7118" spans="6:6" outlineLevel="1">
      <c r="F7118"/>
    </row>
    <row r="7119" spans="6:6" outlineLevel="1">
      <c r="F7119"/>
    </row>
    <row r="7120" spans="6:6" outlineLevel="1">
      <c r="F7120"/>
    </row>
    <row r="7121" spans="6:6" outlineLevel="1">
      <c r="F7121"/>
    </row>
    <row r="7122" spans="6:6" outlineLevel="1">
      <c r="F7122"/>
    </row>
    <row r="7123" spans="6:6" outlineLevel="1">
      <c r="F7123"/>
    </row>
    <row r="7124" spans="6:6" outlineLevel="1">
      <c r="F7124"/>
    </row>
    <row r="7125" spans="6:6" outlineLevel="1">
      <c r="F7125"/>
    </row>
    <row r="7126" spans="6:6" outlineLevel="1">
      <c r="F7126"/>
    </row>
    <row r="7127" spans="6:6" outlineLevel="1">
      <c r="F7127"/>
    </row>
    <row r="7128" spans="6:6" outlineLevel="1">
      <c r="F7128"/>
    </row>
    <row r="7129" spans="6:6" outlineLevel="1">
      <c r="F7129"/>
    </row>
    <row r="7130" spans="6:6" outlineLevel="1">
      <c r="F7130"/>
    </row>
    <row r="7131" spans="6:6" outlineLevel="1">
      <c r="F7131"/>
    </row>
    <row r="7132" spans="6:6" outlineLevel="1">
      <c r="F7132"/>
    </row>
    <row r="7133" spans="6:6" outlineLevel="1">
      <c r="F7133"/>
    </row>
    <row r="7134" spans="6:6" outlineLevel="1">
      <c r="F7134"/>
    </row>
    <row r="7135" spans="6:6" outlineLevel="1">
      <c r="F7135"/>
    </row>
    <row r="7136" spans="6:6" outlineLevel="1">
      <c r="F7136"/>
    </row>
    <row r="7137" spans="6:6" outlineLevel="1">
      <c r="F7137"/>
    </row>
    <row r="7138" spans="6:6" outlineLevel="1">
      <c r="F7138"/>
    </row>
    <row r="7139" spans="6:6" outlineLevel="1">
      <c r="F7139"/>
    </row>
    <row r="7140" spans="6:6" outlineLevel="1">
      <c r="F7140"/>
    </row>
    <row r="7141" spans="6:6" outlineLevel="1">
      <c r="F7141"/>
    </row>
    <row r="7142" spans="6:6" outlineLevel="1">
      <c r="F7142"/>
    </row>
    <row r="7143" spans="6:6" outlineLevel="1">
      <c r="F7143"/>
    </row>
    <row r="7144" spans="6:6" outlineLevel="1">
      <c r="F7144"/>
    </row>
    <row r="7145" spans="6:6" outlineLevel="1">
      <c r="F7145"/>
    </row>
    <row r="7146" spans="6:6" outlineLevel="1">
      <c r="F7146"/>
    </row>
    <row r="7147" spans="6:6" outlineLevel="1">
      <c r="F7147"/>
    </row>
    <row r="7148" spans="6:6" outlineLevel="1">
      <c r="F7148"/>
    </row>
    <row r="7149" spans="6:6" outlineLevel="1">
      <c r="F7149"/>
    </row>
    <row r="7150" spans="6:6" outlineLevel="1">
      <c r="F7150"/>
    </row>
    <row r="7151" spans="6:6" outlineLevel="1">
      <c r="F7151"/>
    </row>
    <row r="7152" spans="6:6" outlineLevel="1">
      <c r="F7152"/>
    </row>
    <row r="7153" spans="6:6" outlineLevel="1">
      <c r="F7153"/>
    </row>
    <row r="7154" spans="6:6" outlineLevel="1">
      <c r="F7154"/>
    </row>
    <row r="7155" spans="6:6" outlineLevel="1">
      <c r="F7155"/>
    </row>
    <row r="7156" spans="6:6" outlineLevel="1">
      <c r="F7156"/>
    </row>
    <row r="7157" spans="6:6" outlineLevel="1">
      <c r="F7157"/>
    </row>
    <row r="7158" spans="6:6" outlineLevel="1">
      <c r="F7158"/>
    </row>
    <row r="7159" spans="6:6" outlineLevel="1">
      <c r="F7159"/>
    </row>
    <row r="7160" spans="6:6" outlineLevel="1">
      <c r="F7160"/>
    </row>
    <row r="7161" spans="6:6" outlineLevel="1">
      <c r="F7161"/>
    </row>
    <row r="7162" spans="6:6" outlineLevel="1">
      <c r="F7162"/>
    </row>
    <row r="7163" spans="6:6" outlineLevel="1">
      <c r="F7163"/>
    </row>
    <row r="7164" spans="6:6" outlineLevel="1">
      <c r="F7164"/>
    </row>
    <row r="7165" spans="6:6" outlineLevel="1">
      <c r="F7165"/>
    </row>
    <row r="7166" spans="6:6" outlineLevel="1">
      <c r="F7166"/>
    </row>
    <row r="7167" spans="6:6" outlineLevel="1">
      <c r="F7167"/>
    </row>
    <row r="7168" spans="6:6" outlineLevel="1">
      <c r="F7168"/>
    </row>
    <row r="7169" spans="6:6" outlineLevel="1">
      <c r="F7169"/>
    </row>
    <row r="7170" spans="6:6" outlineLevel="1">
      <c r="F7170"/>
    </row>
    <row r="7171" spans="6:6" outlineLevel="1">
      <c r="F7171"/>
    </row>
    <row r="7172" spans="6:6" outlineLevel="1">
      <c r="F7172"/>
    </row>
    <row r="7173" spans="6:6" outlineLevel="1">
      <c r="F7173"/>
    </row>
    <row r="7174" spans="6:6" outlineLevel="1">
      <c r="F7174"/>
    </row>
    <row r="7175" spans="6:6" outlineLevel="1">
      <c r="F7175"/>
    </row>
    <row r="7176" spans="6:6" outlineLevel="1">
      <c r="F7176"/>
    </row>
    <row r="7177" spans="6:6" outlineLevel="1">
      <c r="F7177"/>
    </row>
    <row r="7178" spans="6:6" outlineLevel="1">
      <c r="F7178"/>
    </row>
    <row r="7179" spans="6:6" outlineLevel="1">
      <c r="F7179"/>
    </row>
    <row r="7180" spans="6:6" outlineLevel="1">
      <c r="F7180"/>
    </row>
    <row r="7181" spans="6:6" outlineLevel="1">
      <c r="F7181"/>
    </row>
    <row r="7182" spans="6:6" outlineLevel="1">
      <c r="F7182"/>
    </row>
    <row r="7183" spans="6:6" outlineLevel="1">
      <c r="F7183"/>
    </row>
    <row r="7184" spans="6:6" outlineLevel="1">
      <c r="F7184"/>
    </row>
    <row r="7185" spans="6:6" outlineLevel="1">
      <c r="F7185"/>
    </row>
    <row r="7186" spans="6:6" outlineLevel="1">
      <c r="F7186"/>
    </row>
    <row r="7187" spans="6:6" outlineLevel="1">
      <c r="F7187"/>
    </row>
    <row r="7188" spans="6:6" outlineLevel="1">
      <c r="F7188"/>
    </row>
    <row r="7189" spans="6:6" outlineLevel="1">
      <c r="F7189"/>
    </row>
    <row r="7190" spans="6:6" outlineLevel="1">
      <c r="F7190"/>
    </row>
    <row r="7191" spans="6:6" outlineLevel="1">
      <c r="F7191"/>
    </row>
    <row r="7192" spans="6:6" outlineLevel="1">
      <c r="F7192"/>
    </row>
    <row r="7193" spans="6:6" outlineLevel="1">
      <c r="F7193"/>
    </row>
    <row r="7194" spans="6:6" outlineLevel="1">
      <c r="F7194"/>
    </row>
    <row r="7195" spans="6:6" outlineLevel="1">
      <c r="F7195"/>
    </row>
    <row r="7196" spans="6:6" outlineLevel="1">
      <c r="F7196"/>
    </row>
    <row r="7197" spans="6:6" outlineLevel="1">
      <c r="F7197"/>
    </row>
    <row r="7198" spans="6:6" outlineLevel="1">
      <c r="F7198"/>
    </row>
    <row r="7199" spans="6:6" outlineLevel="1">
      <c r="F7199"/>
    </row>
    <row r="7200" spans="6:6" outlineLevel="1">
      <c r="F7200"/>
    </row>
    <row r="7201" spans="6:6" outlineLevel="1">
      <c r="F7201"/>
    </row>
    <row r="7202" spans="6:6" outlineLevel="1">
      <c r="F7202"/>
    </row>
    <row r="7203" spans="6:6" outlineLevel="1">
      <c r="F7203"/>
    </row>
    <row r="7204" spans="6:6" outlineLevel="1">
      <c r="F7204"/>
    </row>
    <row r="7205" spans="6:6" outlineLevel="1">
      <c r="F7205"/>
    </row>
    <row r="7206" spans="6:6" outlineLevel="1">
      <c r="F7206"/>
    </row>
    <row r="7207" spans="6:6" outlineLevel="1">
      <c r="F7207"/>
    </row>
    <row r="7208" spans="6:6" outlineLevel="1">
      <c r="F7208"/>
    </row>
    <row r="7209" spans="6:6" outlineLevel="1">
      <c r="F7209"/>
    </row>
    <row r="7210" spans="6:6" outlineLevel="1">
      <c r="F7210"/>
    </row>
    <row r="7211" spans="6:6" outlineLevel="1">
      <c r="F7211"/>
    </row>
    <row r="7212" spans="6:6" outlineLevel="1">
      <c r="F7212"/>
    </row>
    <row r="7213" spans="6:6" outlineLevel="1">
      <c r="F7213"/>
    </row>
    <row r="7214" spans="6:6" outlineLevel="1">
      <c r="F7214"/>
    </row>
    <row r="7215" spans="6:6" outlineLevel="1">
      <c r="F7215"/>
    </row>
    <row r="7216" spans="6:6" outlineLevel="1">
      <c r="F7216"/>
    </row>
    <row r="7217" spans="6:6" outlineLevel="1">
      <c r="F7217"/>
    </row>
    <row r="7218" spans="6:6" outlineLevel="1">
      <c r="F7218"/>
    </row>
    <row r="7219" spans="6:6" outlineLevel="1">
      <c r="F7219"/>
    </row>
    <row r="7220" spans="6:6" outlineLevel="1">
      <c r="F7220"/>
    </row>
    <row r="7221" spans="6:6" outlineLevel="1">
      <c r="F7221"/>
    </row>
    <row r="7222" spans="6:6" outlineLevel="1">
      <c r="F7222"/>
    </row>
    <row r="7223" spans="6:6" outlineLevel="1">
      <c r="F7223"/>
    </row>
    <row r="7224" spans="6:6" outlineLevel="1">
      <c r="F7224"/>
    </row>
    <row r="7225" spans="6:6" outlineLevel="1">
      <c r="F7225"/>
    </row>
    <row r="7226" spans="6:6" outlineLevel="1">
      <c r="F7226"/>
    </row>
    <row r="7227" spans="6:6" outlineLevel="1">
      <c r="F7227"/>
    </row>
    <row r="7228" spans="6:6" outlineLevel="1">
      <c r="F7228"/>
    </row>
    <row r="7229" spans="6:6" outlineLevel="1">
      <c r="F7229"/>
    </row>
    <row r="7230" spans="6:6" outlineLevel="1">
      <c r="F7230"/>
    </row>
    <row r="7231" spans="6:6" outlineLevel="1">
      <c r="F7231"/>
    </row>
    <row r="7232" spans="6:6" outlineLevel="1">
      <c r="F7232"/>
    </row>
    <row r="7233" spans="6:6" outlineLevel="1">
      <c r="F7233"/>
    </row>
    <row r="7234" spans="6:6" outlineLevel="1">
      <c r="F7234"/>
    </row>
    <row r="7235" spans="6:6" outlineLevel="1">
      <c r="F7235"/>
    </row>
    <row r="7236" spans="6:6" outlineLevel="1">
      <c r="F7236"/>
    </row>
    <row r="7237" spans="6:6" outlineLevel="1">
      <c r="F7237"/>
    </row>
    <row r="7238" spans="6:6" outlineLevel="1">
      <c r="F7238"/>
    </row>
    <row r="7239" spans="6:6" outlineLevel="1">
      <c r="F7239"/>
    </row>
    <row r="7240" spans="6:6" outlineLevel="1">
      <c r="F7240"/>
    </row>
    <row r="7241" spans="6:6" outlineLevel="1">
      <c r="F7241"/>
    </row>
    <row r="7242" spans="6:6" outlineLevel="1">
      <c r="F7242"/>
    </row>
    <row r="7243" spans="6:6" outlineLevel="1">
      <c r="F7243"/>
    </row>
    <row r="7244" spans="6:6" outlineLevel="1">
      <c r="F7244"/>
    </row>
    <row r="7245" spans="6:6" outlineLevel="1">
      <c r="F7245"/>
    </row>
    <row r="7246" spans="6:6" outlineLevel="1">
      <c r="F7246"/>
    </row>
    <row r="7247" spans="6:6" outlineLevel="1">
      <c r="F7247"/>
    </row>
    <row r="7248" spans="6:6" outlineLevel="1">
      <c r="F7248"/>
    </row>
    <row r="7249" spans="6:6" outlineLevel="1">
      <c r="F7249"/>
    </row>
    <row r="7250" spans="6:6" outlineLevel="1">
      <c r="F7250"/>
    </row>
    <row r="7251" spans="6:6" outlineLevel="1">
      <c r="F7251"/>
    </row>
    <row r="7252" spans="6:6" outlineLevel="1">
      <c r="F7252"/>
    </row>
    <row r="7253" spans="6:6" outlineLevel="1">
      <c r="F7253"/>
    </row>
    <row r="7254" spans="6:6" outlineLevel="1">
      <c r="F7254"/>
    </row>
    <row r="7255" spans="6:6" outlineLevel="1">
      <c r="F7255"/>
    </row>
    <row r="7256" spans="6:6" outlineLevel="1">
      <c r="F7256"/>
    </row>
    <row r="7257" spans="6:6" outlineLevel="1">
      <c r="F7257"/>
    </row>
    <row r="7258" spans="6:6" outlineLevel="1">
      <c r="F7258"/>
    </row>
    <row r="7259" spans="6:6" outlineLevel="1">
      <c r="F7259"/>
    </row>
    <row r="7260" spans="6:6" outlineLevel="1">
      <c r="F7260"/>
    </row>
    <row r="7261" spans="6:6" outlineLevel="1">
      <c r="F7261"/>
    </row>
    <row r="7262" spans="6:6" outlineLevel="1">
      <c r="F7262"/>
    </row>
    <row r="7263" spans="6:6" outlineLevel="1">
      <c r="F7263"/>
    </row>
    <row r="7264" spans="6:6" outlineLevel="1">
      <c r="F7264"/>
    </row>
    <row r="7265" spans="6:6" outlineLevel="1">
      <c r="F7265"/>
    </row>
    <row r="7266" spans="6:6" outlineLevel="1">
      <c r="F7266"/>
    </row>
    <row r="7267" spans="6:6" outlineLevel="1">
      <c r="F7267"/>
    </row>
    <row r="7268" spans="6:6" outlineLevel="1">
      <c r="F7268"/>
    </row>
    <row r="7269" spans="6:6" outlineLevel="1">
      <c r="F7269"/>
    </row>
    <row r="7270" spans="6:6" outlineLevel="1">
      <c r="F7270"/>
    </row>
    <row r="7271" spans="6:6" outlineLevel="1">
      <c r="F7271"/>
    </row>
    <row r="7272" spans="6:6" outlineLevel="1">
      <c r="F7272"/>
    </row>
    <row r="7273" spans="6:6" outlineLevel="1">
      <c r="F7273"/>
    </row>
    <row r="7274" spans="6:6" outlineLevel="1">
      <c r="F7274"/>
    </row>
    <row r="7275" spans="6:6" outlineLevel="1">
      <c r="F7275"/>
    </row>
    <row r="7276" spans="6:6" outlineLevel="1">
      <c r="F7276"/>
    </row>
    <row r="7277" spans="6:6" outlineLevel="1">
      <c r="F7277"/>
    </row>
    <row r="7278" spans="6:6" outlineLevel="1">
      <c r="F7278"/>
    </row>
    <row r="7279" spans="6:6" outlineLevel="1">
      <c r="F7279"/>
    </row>
    <row r="7280" spans="6:6" outlineLevel="1">
      <c r="F7280"/>
    </row>
    <row r="7281" spans="6:6" outlineLevel="1">
      <c r="F7281"/>
    </row>
    <row r="7282" spans="6:6" outlineLevel="1">
      <c r="F7282"/>
    </row>
    <row r="7283" spans="6:6" outlineLevel="1">
      <c r="F7283"/>
    </row>
    <row r="7284" spans="6:6" outlineLevel="1">
      <c r="F7284"/>
    </row>
    <row r="7285" spans="6:6" outlineLevel="1">
      <c r="F7285"/>
    </row>
    <row r="7286" spans="6:6" outlineLevel="1">
      <c r="F7286"/>
    </row>
    <row r="7287" spans="6:6" outlineLevel="1">
      <c r="F7287"/>
    </row>
    <row r="7288" spans="6:6" outlineLevel="1">
      <c r="F7288"/>
    </row>
    <row r="7289" spans="6:6" outlineLevel="1">
      <c r="F7289"/>
    </row>
    <row r="7290" spans="6:6" outlineLevel="1">
      <c r="F7290"/>
    </row>
    <row r="7291" spans="6:6" outlineLevel="1">
      <c r="F7291"/>
    </row>
    <row r="7292" spans="6:6" outlineLevel="1">
      <c r="F7292"/>
    </row>
    <row r="7293" spans="6:6" outlineLevel="1">
      <c r="F7293"/>
    </row>
    <row r="7294" spans="6:6" outlineLevel="1">
      <c r="F7294"/>
    </row>
    <row r="7295" spans="6:6" outlineLevel="1">
      <c r="F7295"/>
    </row>
    <row r="7296" spans="6:6" outlineLevel="1">
      <c r="F7296"/>
    </row>
    <row r="7297" spans="6:6" outlineLevel="1">
      <c r="F7297"/>
    </row>
    <row r="7298" spans="6:6" outlineLevel="1">
      <c r="F7298"/>
    </row>
    <row r="7299" spans="6:6" outlineLevel="1">
      <c r="F7299"/>
    </row>
    <row r="7300" spans="6:6" outlineLevel="1">
      <c r="F7300"/>
    </row>
    <row r="7301" spans="6:6" outlineLevel="1">
      <c r="F7301"/>
    </row>
    <row r="7302" spans="6:6" outlineLevel="1">
      <c r="F7302"/>
    </row>
    <row r="7303" spans="6:6" outlineLevel="1">
      <c r="F7303"/>
    </row>
    <row r="7304" spans="6:6" outlineLevel="1">
      <c r="F7304"/>
    </row>
    <row r="7305" spans="6:6" outlineLevel="1">
      <c r="F7305"/>
    </row>
    <row r="7306" spans="6:6" outlineLevel="1">
      <c r="F7306"/>
    </row>
    <row r="7307" spans="6:6" outlineLevel="1">
      <c r="F7307"/>
    </row>
    <row r="7308" spans="6:6" outlineLevel="1">
      <c r="F7308"/>
    </row>
    <row r="7309" spans="6:6" outlineLevel="1">
      <c r="F7309"/>
    </row>
    <row r="7310" spans="6:6" outlineLevel="1">
      <c r="F7310"/>
    </row>
    <row r="7311" spans="6:6" outlineLevel="1">
      <c r="F7311"/>
    </row>
    <row r="7312" spans="6:6" outlineLevel="1">
      <c r="F7312"/>
    </row>
    <row r="7313" spans="6:6" outlineLevel="1">
      <c r="F7313"/>
    </row>
    <row r="7314" spans="6:6" outlineLevel="1">
      <c r="F7314"/>
    </row>
    <row r="7315" spans="6:6" outlineLevel="1">
      <c r="F7315"/>
    </row>
    <row r="7316" spans="6:6" outlineLevel="1">
      <c r="F7316"/>
    </row>
    <row r="7317" spans="6:6" outlineLevel="1">
      <c r="F7317"/>
    </row>
    <row r="7318" spans="6:6" outlineLevel="1">
      <c r="F7318"/>
    </row>
    <row r="7319" spans="6:6" outlineLevel="1">
      <c r="F7319"/>
    </row>
    <row r="7320" spans="6:6" outlineLevel="1">
      <c r="F7320"/>
    </row>
    <row r="7321" spans="6:6" outlineLevel="1">
      <c r="F7321"/>
    </row>
    <row r="7322" spans="6:6" outlineLevel="1">
      <c r="F7322"/>
    </row>
    <row r="7323" spans="6:6" outlineLevel="1">
      <c r="F7323"/>
    </row>
    <row r="7324" spans="6:6" outlineLevel="1">
      <c r="F7324"/>
    </row>
    <row r="7325" spans="6:6" outlineLevel="1">
      <c r="F7325"/>
    </row>
    <row r="7326" spans="6:6" outlineLevel="1">
      <c r="F7326"/>
    </row>
    <row r="7327" spans="6:6" outlineLevel="1">
      <c r="F7327"/>
    </row>
    <row r="7328" spans="6:6" outlineLevel="1">
      <c r="F7328"/>
    </row>
    <row r="7329" spans="6:6" outlineLevel="1">
      <c r="F7329"/>
    </row>
    <row r="7330" spans="6:6" outlineLevel="1">
      <c r="F7330"/>
    </row>
    <row r="7331" spans="6:6" outlineLevel="1">
      <c r="F7331"/>
    </row>
    <row r="7332" spans="6:6" outlineLevel="1">
      <c r="F7332"/>
    </row>
    <row r="7333" spans="6:6" outlineLevel="1">
      <c r="F7333"/>
    </row>
    <row r="7334" spans="6:6" outlineLevel="1">
      <c r="F7334"/>
    </row>
    <row r="7335" spans="6:6" outlineLevel="1">
      <c r="F7335"/>
    </row>
    <row r="7336" spans="6:6" outlineLevel="1">
      <c r="F7336"/>
    </row>
    <row r="7337" spans="6:6" outlineLevel="1">
      <c r="F7337"/>
    </row>
    <row r="7338" spans="6:6" outlineLevel="1">
      <c r="F7338"/>
    </row>
    <row r="7339" spans="6:6" outlineLevel="1">
      <c r="F7339"/>
    </row>
    <row r="7340" spans="6:6" outlineLevel="1">
      <c r="F7340"/>
    </row>
    <row r="7341" spans="6:6" outlineLevel="1">
      <c r="F7341"/>
    </row>
    <row r="7342" spans="6:6" outlineLevel="1">
      <c r="F7342"/>
    </row>
    <row r="7343" spans="6:6" outlineLevel="1">
      <c r="F7343"/>
    </row>
    <row r="7344" spans="6:6" outlineLevel="1">
      <c r="F7344"/>
    </row>
    <row r="7345" spans="6:6" outlineLevel="1">
      <c r="F7345"/>
    </row>
    <row r="7346" spans="6:6" outlineLevel="1">
      <c r="F7346"/>
    </row>
    <row r="7347" spans="6:6" outlineLevel="1">
      <c r="F7347"/>
    </row>
    <row r="7348" spans="6:6" outlineLevel="1">
      <c r="F7348"/>
    </row>
    <row r="7349" spans="6:6" outlineLevel="1">
      <c r="F7349"/>
    </row>
    <row r="7350" spans="6:6" outlineLevel="1">
      <c r="F7350"/>
    </row>
    <row r="7351" spans="6:6" outlineLevel="1">
      <c r="F7351"/>
    </row>
    <row r="7352" spans="6:6" outlineLevel="1">
      <c r="F7352"/>
    </row>
    <row r="7353" spans="6:6" outlineLevel="1">
      <c r="F7353"/>
    </row>
    <row r="7354" spans="6:6" outlineLevel="1">
      <c r="F7354"/>
    </row>
    <row r="7355" spans="6:6" outlineLevel="1">
      <c r="F7355"/>
    </row>
    <row r="7356" spans="6:6" outlineLevel="1">
      <c r="F7356"/>
    </row>
    <row r="7357" spans="6:6" outlineLevel="1">
      <c r="F7357"/>
    </row>
    <row r="7358" spans="6:6" outlineLevel="1">
      <c r="F7358"/>
    </row>
    <row r="7359" spans="6:6" outlineLevel="1">
      <c r="F7359"/>
    </row>
    <row r="7360" spans="6:6" outlineLevel="1">
      <c r="F7360"/>
    </row>
    <row r="7361" spans="6:6" outlineLevel="1">
      <c r="F7361"/>
    </row>
    <row r="7362" spans="6:6" outlineLevel="1">
      <c r="F7362"/>
    </row>
    <row r="7363" spans="6:6" outlineLevel="1">
      <c r="F7363"/>
    </row>
    <row r="7364" spans="6:6" outlineLevel="1">
      <c r="F7364"/>
    </row>
    <row r="7365" spans="6:6" outlineLevel="1">
      <c r="F7365"/>
    </row>
    <row r="7366" spans="6:6" outlineLevel="1">
      <c r="F7366"/>
    </row>
    <row r="7367" spans="6:6" outlineLevel="1">
      <c r="F7367"/>
    </row>
    <row r="7368" spans="6:6" outlineLevel="1">
      <c r="F7368"/>
    </row>
    <row r="7369" spans="6:6" outlineLevel="1">
      <c r="F7369"/>
    </row>
    <row r="7370" spans="6:6" outlineLevel="1">
      <c r="F7370"/>
    </row>
    <row r="7371" spans="6:6" outlineLevel="1">
      <c r="F7371"/>
    </row>
    <row r="7372" spans="6:6" outlineLevel="1">
      <c r="F7372"/>
    </row>
    <row r="7373" spans="6:6" outlineLevel="1">
      <c r="F7373"/>
    </row>
    <row r="7374" spans="6:6" outlineLevel="1">
      <c r="F7374"/>
    </row>
    <row r="7375" spans="6:6" outlineLevel="1">
      <c r="F7375"/>
    </row>
    <row r="7376" spans="6:6" outlineLevel="1">
      <c r="F7376"/>
    </row>
    <row r="7377" spans="6:6" outlineLevel="1">
      <c r="F7377"/>
    </row>
    <row r="7378" spans="6:6" outlineLevel="1">
      <c r="F7378"/>
    </row>
    <row r="7379" spans="6:6" outlineLevel="1">
      <c r="F7379"/>
    </row>
    <row r="7380" spans="6:6" outlineLevel="1">
      <c r="F7380"/>
    </row>
    <row r="7381" spans="6:6" outlineLevel="1">
      <c r="F7381"/>
    </row>
    <row r="7382" spans="6:6" outlineLevel="1">
      <c r="F7382"/>
    </row>
    <row r="7383" spans="6:6" outlineLevel="1">
      <c r="F7383"/>
    </row>
    <row r="7384" spans="6:6" outlineLevel="1">
      <c r="F7384"/>
    </row>
    <row r="7385" spans="6:6" outlineLevel="1">
      <c r="F7385"/>
    </row>
    <row r="7386" spans="6:6" outlineLevel="1">
      <c r="F7386"/>
    </row>
    <row r="7387" spans="6:6" outlineLevel="1">
      <c r="F7387"/>
    </row>
    <row r="7388" spans="6:6" outlineLevel="1">
      <c r="F7388"/>
    </row>
    <row r="7389" spans="6:6" outlineLevel="1">
      <c r="F7389"/>
    </row>
    <row r="7390" spans="6:6" outlineLevel="1">
      <c r="F7390"/>
    </row>
    <row r="7391" spans="6:6" outlineLevel="1">
      <c r="F7391"/>
    </row>
    <row r="7392" spans="6:6" outlineLevel="1">
      <c r="F7392"/>
    </row>
    <row r="7393" spans="6:6" outlineLevel="1">
      <c r="F7393"/>
    </row>
    <row r="7394" spans="6:6" outlineLevel="1">
      <c r="F7394"/>
    </row>
    <row r="7395" spans="6:6" outlineLevel="1">
      <c r="F7395"/>
    </row>
    <row r="7396" spans="6:6" outlineLevel="1">
      <c r="F7396"/>
    </row>
    <row r="7397" spans="6:6" outlineLevel="1">
      <c r="F7397"/>
    </row>
    <row r="7398" spans="6:6" outlineLevel="1">
      <c r="F7398"/>
    </row>
    <row r="7399" spans="6:6" outlineLevel="1">
      <c r="F7399"/>
    </row>
    <row r="7400" spans="6:6" outlineLevel="1">
      <c r="F7400"/>
    </row>
    <row r="7401" spans="6:6" outlineLevel="1">
      <c r="F7401"/>
    </row>
    <row r="7402" spans="6:6" outlineLevel="1">
      <c r="F7402"/>
    </row>
    <row r="7403" spans="6:6" outlineLevel="1">
      <c r="F7403"/>
    </row>
    <row r="7404" spans="6:6" outlineLevel="1">
      <c r="F7404"/>
    </row>
    <row r="7405" spans="6:6" outlineLevel="1">
      <c r="F7405"/>
    </row>
    <row r="7406" spans="6:6" outlineLevel="1">
      <c r="F7406"/>
    </row>
    <row r="7407" spans="6:6" outlineLevel="1">
      <c r="F7407"/>
    </row>
    <row r="7408" spans="6:6" outlineLevel="1">
      <c r="F7408"/>
    </row>
    <row r="7409" spans="6:6" outlineLevel="1">
      <c r="F7409"/>
    </row>
    <row r="7410" spans="6:6" outlineLevel="1">
      <c r="F7410"/>
    </row>
    <row r="7411" spans="6:6" outlineLevel="1">
      <c r="F7411"/>
    </row>
    <row r="7412" spans="6:6" outlineLevel="1">
      <c r="F7412"/>
    </row>
    <row r="7413" spans="6:6" outlineLevel="1">
      <c r="F7413"/>
    </row>
    <row r="7414" spans="6:6" outlineLevel="1">
      <c r="F7414"/>
    </row>
    <row r="7415" spans="6:6" outlineLevel="1">
      <c r="F7415"/>
    </row>
    <row r="7416" spans="6:6" outlineLevel="1">
      <c r="F7416"/>
    </row>
    <row r="7417" spans="6:6" outlineLevel="1">
      <c r="F7417"/>
    </row>
    <row r="7418" spans="6:6" outlineLevel="1">
      <c r="F7418"/>
    </row>
    <row r="7419" spans="6:6" outlineLevel="1">
      <c r="F7419"/>
    </row>
    <row r="7420" spans="6:6" outlineLevel="1">
      <c r="F7420"/>
    </row>
    <row r="7421" spans="6:6" outlineLevel="1">
      <c r="F7421"/>
    </row>
    <row r="7422" spans="6:6" outlineLevel="1">
      <c r="F7422"/>
    </row>
    <row r="7423" spans="6:6" outlineLevel="1">
      <c r="F7423"/>
    </row>
    <row r="7424" spans="6:6" outlineLevel="1">
      <c r="F7424"/>
    </row>
    <row r="7425" spans="6:6" outlineLevel="1">
      <c r="F7425"/>
    </row>
    <row r="7426" spans="6:6" outlineLevel="1">
      <c r="F7426"/>
    </row>
    <row r="7427" spans="6:6" outlineLevel="1">
      <c r="F7427"/>
    </row>
    <row r="7428" spans="6:6" outlineLevel="1">
      <c r="F7428"/>
    </row>
    <row r="7429" spans="6:6" outlineLevel="1">
      <c r="F7429"/>
    </row>
    <row r="7430" spans="6:6" outlineLevel="1">
      <c r="F7430"/>
    </row>
    <row r="7431" spans="6:6" outlineLevel="1">
      <c r="F7431"/>
    </row>
    <row r="7432" spans="6:6" outlineLevel="1">
      <c r="F7432"/>
    </row>
    <row r="7433" spans="6:6" outlineLevel="1">
      <c r="F7433"/>
    </row>
    <row r="7434" spans="6:6" outlineLevel="1">
      <c r="F7434"/>
    </row>
    <row r="7435" spans="6:6" outlineLevel="1">
      <c r="F7435"/>
    </row>
    <row r="7436" spans="6:6" outlineLevel="1">
      <c r="F7436"/>
    </row>
    <row r="7437" spans="6:6" outlineLevel="1">
      <c r="F7437"/>
    </row>
    <row r="7438" spans="6:6" outlineLevel="1">
      <c r="F7438"/>
    </row>
    <row r="7439" spans="6:6" outlineLevel="1">
      <c r="F7439"/>
    </row>
    <row r="7440" spans="6:6" outlineLevel="1">
      <c r="F7440"/>
    </row>
    <row r="7441" spans="6:6" outlineLevel="1">
      <c r="F7441"/>
    </row>
    <row r="7442" spans="6:6" outlineLevel="1">
      <c r="F7442"/>
    </row>
    <row r="7443" spans="6:6" outlineLevel="1">
      <c r="F7443"/>
    </row>
    <row r="7444" spans="6:6" outlineLevel="1">
      <c r="F7444"/>
    </row>
    <row r="7445" spans="6:6" outlineLevel="1">
      <c r="F7445"/>
    </row>
    <row r="7446" spans="6:6" outlineLevel="1">
      <c r="F7446"/>
    </row>
    <row r="7447" spans="6:6" outlineLevel="1">
      <c r="F7447"/>
    </row>
    <row r="7448" spans="6:6" outlineLevel="1">
      <c r="F7448"/>
    </row>
    <row r="7449" spans="6:6" outlineLevel="1">
      <c r="F7449"/>
    </row>
    <row r="7450" spans="6:6" outlineLevel="1">
      <c r="F7450"/>
    </row>
    <row r="7451" spans="6:6" outlineLevel="1">
      <c r="F7451"/>
    </row>
    <row r="7452" spans="6:6" outlineLevel="1">
      <c r="F7452"/>
    </row>
    <row r="7453" spans="6:6" outlineLevel="1">
      <c r="F7453"/>
    </row>
    <row r="7454" spans="6:6" outlineLevel="1">
      <c r="F7454"/>
    </row>
    <row r="7455" spans="6:6" outlineLevel="1">
      <c r="F7455"/>
    </row>
    <row r="7456" spans="6:6" outlineLevel="1">
      <c r="F7456"/>
    </row>
    <row r="7457" spans="6:6" outlineLevel="1">
      <c r="F7457"/>
    </row>
    <row r="7458" spans="6:6" outlineLevel="1">
      <c r="F7458"/>
    </row>
    <row r="7459" spans="6:6" outlineLevel="1">
      <c r="F7459"/>
    </row>
    <row r="7460" spans="6:6" outlineLevel="1">
      <c r="F7460"/>
    </row>
    <row r="7461" spans="6:6" outlineLevel="1">
      <c r="F7461"/>
    </row>
    <row r="7462" spans="6:6" outlineLevel="1">
      <c r="F7462"/>
    </row>
    <row r="7463" spans="6:6" outlineLevel="1">
      <c r="F7463"/>
    </row>
    <row r="7464" spans="6:6" outlineLevel="1">
      <c r="F7464"/>
    </row>
    <row r="7465" spans="6:6" outlineLevel="1">
      <c r="F7465"/>
    </row>
    <row r="7466" spans="6:6" outlineLevel="1">
      <c r="F7466"/>
    </row>
    <row r="7467" spans="6:6" outlineLevel="1">
      <c r="F7467"/>
    </row>
    <row r="7468" spans="6:6" outlineLevel="1">
      <c r="F7468"/>
    </row>
    <row r="7469" spans="6:6" outlineLevel="1">
      <c r="F7469"/>
    </row>
    <row r="7470" spans="6:6" outlineLevel="1">
      <c r="F7470"/>
    </row>
    <row r="7471" spans="6:6" outlineLevel="1">
      <c r="F7471"/>
    </row>
    <row r="7472" spans="6:6" outlineLevel="1">
      <c r="F7472"/>
    </row>
    <row r="7473" spans="6:6" outlineLevel="1">
      <c r="F7473"/>
    </row>
    <row r="7474" spans="6:6" outlineLevel="1">
      <c r="F7474"/>
    </row>
    <row r="7475" spans="6:6" outlineLevel="1">
      <c r="F7475"/>
    </row>
    <row r="7476" spans="6:6" outlineLevel="1">
      <c r="F7476"/>
    </row>
    <row r="7477" spans="6:6" outlineLevel="1">
      <c r="F7477"/>
    </row>
    <row r="7478" spans="6:6" outlineLevel="1">
      <c r="F7478"/>
    </row>
    <row r="7479" spans="6:6" outlineLevel="1">
      <c r="F7479"/>
    </row>
    <row r="7480" spans="6:6" outlineLevel="1">
      <c r="F7480"/>
    </row>
    <row r="7481" spans="6:6" outlineLevel="1">
      <c r="F7481"/>
    </row>
    <row r="7482" spans="6:6" outlineLevel="1">
      <c r="F7482"/>
    </row>
    <row r="7483" spans="6:6" outlineLevel="1">
      <c r="F7483"/>
    </row>
    <row r="7484" spans="6:6" outlineLevel="1">
      <c r="F7484"/>
    </row>
    <row r="7485" spans="6:6" outlineLevel="1">
      <c r="F7485"/>
    </row>
    <row r="7486" spans="6:6" outlineLevel="1">
      <c r="F7486"/>
    </row>
    <row r="7487" spans="6:6" outlineLevel="1">
      <c r="F7487"/>
    </row>
    <row r="7488" spans="6:6" outlineLevel="1">
      <c r="F7488"/>
    </row>
    <row r="7489" spans="6:6" outlineLevel="1">
      <c r="F7489"/>
    </row>
    <row r="7490" spans="6:6" outlineLevel="1">
      <c r="F7490"/>
    </row>
    <row r="7491" spans="6:6" outlineLevel="1">
      <c r="F7491"/>
    </row>
    <row r="7492" spans="6:6" outlineLevel="1">
      <c r="F7492"/>
    </row>
    <row r="7493" spans="6:6" outlineLevel="1">
      <c r="F7493"/>
    </row>
    <row r="7494" spans="6:6" outlineLevel="1">
      <c r="F7494"/>
    </row>
    <row r="7495" spans="6:6" outlineLevel="1">
      <c r="F7495"/>
    </row>
    <row r="7496" spans="6:6" outlineLevel="1">
      <c r="F7496"/>
    </row>
    <row r="7497" spans="6:6" outlineLevel="1">
      <c r="F7497"/>
    </row>
    <row r="7498" spans="6:6" outlineLevel="1">
      <c r="F7498"/>
    </row>
    <row r="7499" spans="6:6" outlineLevel="1">
      <c r="F7499"/>
    </row>
    <row r="7500" spans="6:6" outlineLevel="1">
      <c r="F7500"/>
    </row>
    <row r="7501" spans="6:6" outlineLevel="1">
      <c r="F7501"/>
    </row>
    <row r="7502" spans="6:6" outlineLevel="1">
      <c r="F7502"/>
    </row>
    <row r="7503" spans="6:6" outlineLevel="1">
      <c r="F7503"/>
    </row>
    <row r="7504" spans="6:6" outlineLevel="1">
      <c r="F7504"/>
    </row>
    <row r="7505" spans="6:6" outlineLevel="1">
      <c r="F7505"/>
    </row>
    <row r="7506" spans="6:6" outlineLevel="1">
      <c r="F7506"/>
    </row>
    <row r="7507" spans="6:6" outlineLevel="1">
      <c r="F7507"/>
    </row>
    <row r="7508" spans="6:6" outlineLevel="1">
      <c r="F7508"/>
    </row>
    <row r="7509" spans="6:6" outlineLevel="1">
      <c r="F7509"/>
    </row>
    <row r="7510" spans="6:6" outlineLevel="1">
      <c r="F7510"/>
    </row>
    <row r="7511" spans="6:6" outlineLevel="1">
      <c r="F7511"/>
    </row>
    <row r="7512" spans="6:6" outlineLevel="1">
      <c r="F7512"/>
    </row>
    <row r="7513" spans="6:6" outlineLevel="1">
      <c r="F7513"/>
    </row>
    <row r="7514" spans="6:6" outlineLevel="1">
      <c r="F7514"/>
    </row>
    <row r="7515" spans="6:6" outlineLevel="1">
      <c r="F7515"/>
    </row>
    <row r="7516" spans="6:6" outlineLevel="1">
      <c r="F7516"/>
    </row>
    <row r="7517" spans="6:6" outlineLevel="1">
      <c r="F7517"/>
    </row>
    <row r="7518" spans="6:6" outlineLevel="1">
      <c r="F7518"/>
    </row>
    <row r="7519" spans="6:6" outlineLevel="1">
      <c r="F7519"/>
    </row>
    <row r="7520" spans="6:6" outlineLevel="1">
      <c r="F7520"/>
    </row>
    <row r="7521" spans="6:6" outlineLevel="1">
      <c r="F7521"/>
    </row>
    <row r="7522" spans="6:6" outlineLevel="1">
      <c r="F7522"/>
    </row>
    <row r="7523" spans="6:6" outlineLevel="1">
      <c r="F7523"/>
    </row>
    <row r="7524" spans="6:6" outlineLevel="1">
      <c r="F7524"/>
    </row>
    <row r="7525" spans="6:6" outlineLevel="1">
      <c r="F7525"/>
    </row>
    <row r="7526" spans="6:6" outlineLevel="1">
      <c r="F7526"/>
    </row>
    <row r="7527" spans="6:6" outlineLevel="1">
      <c r="F7527"/>
    </row>
    <row r="7528" spans="6:6" outlineLevel="1">
      <c r="F7528"/>
    </row>
    <row r="7529" spans="6:6" outlineLevel="1">
      <c r="F7529"/>
    </row>
    <row r="7530" spans="6:6" outlineLevel="1">
      <c r="F7530"/>
    </row>
    <row r="7531" spans="6:6" outlineLevel="1">
      <c r="F7531"/>
    </row>
    <row r="7532" spans="6:6" outlineLevel="1">
      <c r="F7532"/>
    </row>
    <row r="7533" spans="6:6" outlineLevel="1">
      <c r="F7533"/>
    </row>
    <row r="7534" spans="6:6" outlineLevel="1">
      <c r="F7534"/>
    </row>
    <row r="7535" spans="6:6" outlineLevel="1">
      <c r="F7535"/>
    </row>
    <row r="7536" spans="6:6" outlineLevel="1">
      <c r="F7536"/>
    </row>
    <row r="7537" spans="6:6" outlineLevel="1">
      <c r="F7537"/>
    </row>
    <row r="7538" spans="6:6" outlineLevel="1">
      <c r="F7538"/>
    </row>
    <row r="7539" spans="6:6" outlineLevel="1">
      <c r="F7539"/>
    </row>
    <row r="7540" spans="6:6" outlineLevel="1">
      <c r="F7540"/>
    </row>
    <row r="7541" spans="6:6" outlineLevel="1">
      <c r="F7541"/>
    </row>
    <row r="7542" spans="6:6" outlineLevel="1">
      <c r="F7542"/>
    </row>
    <row r="7543" spans="6:6" outlineLevel="1">
      <c r="F7543"/>
    </row>
    <row r="7544" spans="6:6" outlineLevel="1">
      <c r="F7544"/>
    </row>
    <row r="7545" spans="6:6" outlineLevel="1">
      <c r="F7545"/>
    </row>
    <row r="7546" spans="6:6" outlineLevel="1">
      <c r="F7546"/>
    </row>
    <row r="7547" spans="6:6" outlineLevel="1">
      <c r="F7547"/>
    </row>
    <row r="7548" spans="6:6" outlineLevel="1">
      <c r="F7548"/>
    </row>
    <row r="7549" spans="6:6" outlineLevel="1">
      <c r="F7549"/>
    </row>
    <row r="7550" spans="6:6" outlineLevel="1">
      <c r="F7550"/>
    </row>
    <row r="7551" spans="6:6" outlineLevel="1">
      <c r="F7551"/>
    </row>
    <row r="7552" spans="6:6" outlineLevel="1">
      <c r="F7552"/>
    </row>
    <row r="7553" spans="6:6" outlineLevel="1">
      <c r="F7553"/>
    </row>
    <row r="7554" spans="6:6" outlineLevel="1">
      <c r="F7554"/>
    </row>
    <row r="7555" spans="6:6" outlineLevel="1">
      <c r="F7555"/>
    </row>
    <row r="7556" spans="6:6" outlineLevel="1">
      <c r="F7556"/>
    </row>
    <row r="7557" spans="6:6" outlineLevel="1">
      <c r="F7557"/>
    </row>
    <row r="7558" spans="6:6" outlineLevel="1">
      <c r="F7558"/>
    </row>
    <row r="7559" spans="6:6" outlineLevel="1">
      <c r="F7559"/>
    </row>
    <row r="7560" spans="6:6" outlineLevel="1">
      <c r="F7560"/>
    </row>
    <row r="7561" spans="6:6" outlineLevel="1">
      <c r="F7561"/>
    </row>
    <row r="7562" spans="6:6" outlineLevel="1">
      <c r="F7562"/>
    </row>
    <row r="7563" spans="6:6" outlineLevel="1">
      <c r="F7563"/>
    </row>
    <row r="7564" spans="6:6" outlineLevel="1">
      <c r="F7564"/>
    </row>
    <row r="7565" spans="6:6" outlineLevel="1">
      <c r="F7565"/>
    </row>
    <row r="7566" spans="6:6" outlineLevel="1">
      <c r="F7566"/>
    </row>
    <row r="7567" spans="6:6" outlineLevel="1">
      <c r="F7567"/>
    </row>
    <row r="7568" spans="6:6" outlineLevel="1">
      <c r="F7568"/>
    </row>
    <row r="7569" spans="6:6" outlineLevel="1">
      <c r="F7569"/>
    </row>
    <row r="7570" spans="6:6" outlineLevel="1">
      <c r="F7570"/>
    </row>
    <row r="7571" spans="6:6" outlineLevel="1">
      <c r="F7571"/>
    </row>
    <row r="7572" spans="6:6" outlineLevel="1">
      <c r="F7572"/>
    </row>
    <row r="7573" spans="6:6" outlineLevel="1">
      <c r="F7573"/>
    </row>
    <row r="7574" spans="6:6" outlineLevel="1">
      <c r="F7574"/>
    </row>
    <row r="7575" spans="6:6" outlineLevel="1">
      <c r="F7575"/>
    </row>
    <row r="7576" spans="6:6" outlineLevel="1">
      <c r="F7576"/>
    </row>
    <row r="7577" spans="6:6" outlineLevel="1">
      <c r="F7577"/>
    </row>
    <row r="7578" spans="6:6" outlineLevel="1">
      <c r="F7578"/>
    </row>
    <row r="7579" spans="6:6" outlineLevel="1">
      <c r="F7579"/>
    </row>
    <row r="7580" spans="6:6" outlineLevel="1">
      <c r="F7580"/>
    </row>
    <row r="7581" spans="6:6" outlineLevel="1">
      <c r="F7581"/>
    </row>
    <row r="7582" spans="6:6" outlineLevel="1">
      <c r="F7582"/>
    </row>
    <row r="7583" spans="6:6" outlineLevel="1">
      <c r="F7583"/>
    </row>
    <row r="7584" spans="6:6" outlineLevel="1">
      <c r="F7584"/>
    </row>
    <row r="7585" spans="6:6" outlineLevel="1">
      <c r="F7585"/>
    </row>
    <row r="7586" spans="6:6" outlineLevel="1">
      <c r="F7586"/>
    </row>
    <row r="7587" spans="6:6" outlineLevel="1">
      <c r="F7587"/>
    </row>
    <row r="7588" spans="6:6" outlineLevel="1">
      <c r="F7588"/>
    </row>
    <row r="7589" spans="6:6" outlineLevel="1">
      <c r="F7589"/>
    </row>
    <row r="7590" spans="6:6" outlineLevel="1">
      <c r="F7590"/>
    </row>
    <row r="7591" spans="6:6" outlineLevel="1">
      <c r="F7591"/>
    </row>
    <row r="7592" spans="6:6" outlineLevel="1">
      <c r="F7592"/>
    </row>
    <row r="7593" spans="6:6" outlineLevel="1">
      <c r="F7593"/>
    </row>
    <row r="7594" spans="6:6" outlineLevel="1">
      <c r="F7594"/>
    </row>
    <row r="7595" spans="6:6" outlineLevel="1">
      <c r="F7595"/>
    </row>
    <row r="7596" spans="6:6" outlineLevel="1">
      <c r="F7596"/>
    </row>
    <row r="7597" spans="6:6" outlineLevel="1">
      <c r="F7597"/>
    </row>
    <row r="7598" spans="6:6" outlineLevel="1">
      <c r="F7598"/>
    </row>
    <row r="7599" spans="6:6" outlineLevel="1">
      <c r="F7599"/>
    </row>
    <row r="7600" spans="6:6" outlineLevel="1">
      <c r="F7600"/>
    </row>
    <row r="7601" spans="6:6" outlineLevel="1">
      <c r="F7601"/>
    </row>
    <row r="7602" spans="6:6" outlineLevel="1">
      <c r="F7602"/>
    </row>
    <row r="7603" spans="6:6" outlineLevel="1">
      <c r="F7603"/>
    </row>
    <row r="7604" spans="6:6" outlineLevel="1">
      <c r="F7604"/>
    </row>
    <row r="7605" spans="6:6" outlineLevel="1">
      <c r="F7605"/>
    </row>
    <row r="7606" spans="6:6" outlineLevel="1">
      <c r="F7606"/>
    </row>
    <row r="7607" spans="6:6" outlineLevel="1">
      <c r="F7607"/>
    </row>
    <row r="7608" spans="6:6" outlineLevel="1">
      <c r="F7608"/>
    </row>
    <row r="7609" spans="6:6" outlineLevel="1">
      <c r="F7609"/>
    </row>
    <row r="7610" spans="6:6" outlineLevel="1">
      <c r="F7610"/>
    </row>
    <row r="7611" spans="6:6" outlineLevel="1">
      <c r="F7611"/>
    </row>
    <row r="7612" spans="6:6" outlineLevel="1">
      <c r="F7612"/>
    </row>
    <row r="7613" spans="6:6" outlineLevel="1">
      <c r="F7613"/>
    </row>
    <row r="7614" spans="6:6" outlineLevel="1">
      <c r="F7614"/>
    </row>
    <row r="7615" spans="6:6" outlineLevel="1">
      <c r="F7615"/>
    </row>
    <row r="7616" spans="6:6" outlineLevel="1">
      <c r="F7616"/>
    </row>
    <row r="7617" spans="6:6" outlineLevel="1">
      <c r="F7617"/>
    </row>
    <row r="7618" spans="6:6" outlineLevel="1">
      <c r="F7618"/>
    </row>
    <row r="7619" spans="6:6" outlineLevel="1">
      <c r="F7619"/>
    </row>
    <row r="7620" spans="6:6" outlineLevel="1">
      <c r="F7620"/>
    </row>
    <row r="7621" spans="6:6" outlineLevel="1">
      <c r="F7621"/>
    </row>
    <row r="7622" spans="6:6" outlineLevel="1">
      <c r="F7622"/>
    </row>
    <row r="7623" spans="6:6" outlineLevel="1">
      <c r="F7623"/>
    </row>
    <row r="7624" spans="6:6" outlineLevel="1">
      <c r="F7624"/>
    </row>
    <row r="7625" spans="6:6" outlineLevel="1">
      <c r="F7625"/>
    </row>
    <row r="7626" spans="6:6" outlineLevel="1">
      <c r="F7626"/>
    </row>
    <row r="7627" spans="6:6" outlineLevel="1">
      <c r="F7627"/>
    </row>
    <row r="7628" spans="6:6" outlineLevel="1">
      <c r="F7628"/>
    </row>
    <row r="7629" spans="6:6" outlineLevel="1">
      <c r="F7629"/>
    </row>
    <row r="7630" spans="6:6" outlineLevel="1">
      <c r="F7630"/>
    </row>
    <row r="7631" spans="6:6" outlineLevel="1">
      <c r="F7631"/>
    </row>
    <row r="7632" spans="6:6" outlineLevel="1">
      <c r="F7632"/>
    </row>
    <row r="7633" spans="6:6" outlineLevel="1">
      <c r="F7633"/>
    </row>
    <row r="7634" spans="6:6" outlineLevel="1">
      <c r="F7634"/>
    </row>
    <row r="7635" spans="6:6" outlineLevel="1">
      <c r="F7635"/>
    </row>
    <row r="7636" spans="6:6" outlineLevel="1">
      <c r="F7636"/>
    </row>
    <row r="7637" spans="6:6" outlineLevel="1">
      <c r="F7637"/>
    </row>
    <row r="7638" spans="6:6" outlineLevel="1">
      <c r="F7638"/>
    </row>
    <row r="7639" spans="6:6" outlineLevel="1">
      <c r="F7639"/>
    </row>
    <row r="7640" spans="6:6" outlineLevel="1">
      <c r="F7640"/>
    </row>
    <row r="7641" spans="6:6" outlineLevel="1">
      <c r="F7641"/>
    </row>
    <row r="7642" spans="6:6" outlineLevel="1">
      <c r="F7642"/>
    </row>
    <row r="7643" spans="6:6" outlineLevel="1">
      <c r="F7643"/>
    </row>
    <row r="7644" spans="6:6" outlineLevel="1">
      <c r="F7644"/>
    </row>
    <row r="7645" spans="6:6" outlineLevel="1">
      <c r="F7645"/>
    </row>
    <row r="7646" spans="6:6" outlineLevel="1">
      <c r="F7646"/>
    </row>
    <row r="7647" spans="6:6" outlineLevel="1">
      <c r="F7647"/>
    </row>
    <row r="7648" spans="6:6" outlineLevel="1">
      <c r="F7648"/>
    </row>
    <row r="7649" spans="6:6" outlineLevel="1">
      <c r="F7649"/>
    </row>
    <row r="7650" spans="6:6" outlineLevel="1">
      <c r="F7650"/>
    </row>
    <row r="7651" spans="6:6" outlineLevel="1">
      <c r="F7651"/>
    </row>
    <row r="7652" spans="6:6" outlineLevel="1">
      <c r="F7652"/>
    </row>
    <row r="7653" spans="6:6" outlineLevel="1">
      <c r="F7653"/>
    </row>
    <row r="7654" spans="6:6" outlineLevel="1">
      <c r="F7654"/>
    </row>
    <row r="7655" spans="6:6" outlineLevel="1">
      <c r="F7655"/>
    </row>
    <row r="7656" spans="6:6" outlineLevel="1">
      <c r="F7656"/>
    </row>
    <row r="7657" spans="6:6" outlineLevel="1">
      <c r="F7657"/>
    </row>
    <row r="7658" spans="6:6" outlineLevel="1">
      <c r="F7658"/>
    </row>
    <row r="7659" spans="6:6" outlineLevel="1">
      <c r="F7659"/>
    </row>
    <row r="7660" spans="6:6" outlineLevel="1">
      <c r="F7660"/>
    </row>
    <row r="7661" spans="6:6" outlineLevel="1">
      <c r="F7661"/>
    </row>
    <row r="7662" spans="6:6" outlineLevel="1">
      <c r="F7662"/>
    </row>
    <row r="7663" spans="6:6" outlineLevel="1">
      <c r="F7663"/>
    </row>
    <row r="7664" spans="6:6" outlineLevel="1">
      <c r="F7664"/>
    </row>
    <row r="7665" spans="6:6" outlineLevel="1">
      <c r="F7665"/>
    </row>
    <row r="7666" spans="6:6" outlineLevel="1">
      <c r="F7666"/>
    </row>
    <row r="7667" spans="6:6" outlineLevel="1">
      <c r="F7667"/>
    </row>
    <row r="7668" spans="6:6" outlineLevel="1">
      <c r="F7668"/>
    </row>
    <row r="7669" spans="6:6" outlineLevel="1">
      <c r="F7669"/>
    </row>
    <row r="7670" spans="6:6" outlineLevel="1">
      <c r="F7670"/>
    </row>
    <row r="7671" spans="6:6" outlineLevel="1">
      <c r="F7671"/>
    </row>
    <row r="7672" spans="6:6" outlineLevel="1">
      <c r="F7672"/>
    </row>
    <row r="7673" spans="6:6" outlineLevel="1">
      <c r="F7673"/>
    </row>
    <row r="7674" spans="6:6" outlineLevel="1">
      <c r="F7674"/>
    </row>
    <row r="7675" spans="6:6" outlineLevel="1">
      <c r="F7675"/>
    </row>
    <row r="7676" spans="6:6" outlineLevel="1">
      <c r="F7676"/>
    </row>
    <row r="7677" spans="6:6" outlineLevel="1">
      <c r="F7677"/>
    </row>
    <row r="7678" spans="6:6" outlineLevel="1">
      <c r="F7678"/>
    </row>
    <row r="7679" spans="6:6" outlineLevel="1">
      <c r="F7679"/>
    </row>
    <row r="7680" spans="6:6" outlineLevel="1">
      <c r="F7680"/>
    </row>
    <row r="7681" spans="6:6" outlineLevel="1">
      <c r="F7681"/>
    </row>
    <row r="7682" spans="6:6" outlineLevel="1">
      <c r="F7682"/>
    </row>
    <row r="7683" spans="6:6" outlineLevel="1">
      <c r="F7683"/>
    </row>
    <row r="7684" spans="6:6" outlineLevel="1">
      <c r="F7684"/>
    </row>
    <row r="7685" spans="6:6" outlineLevel="1">
      <c r="F7685"/>
    </row>
    <row r="7686" spans="6:6" outlineLevel="1">
      <c r="F7686"/>
    </row>
    <row r="7687" spans="6:6" outlineLevel="1">
      <c r="F7687"/>
    </row>
    <row r="7688" spans="6:6" outlineLevel="1">
      <c r="F7688"/>
    </row>
    <row r="7689" spans="6:6" outlineLevel="1">
      <c r="F7689"/>
    </row>
    <row r="7690" spans="6:6" outlineLevel="1">
      <c r="F7690"/>
    </row>
    <row r="7691" spans="6:6" outlineLevel="1">
      <c r="F7691"/>
    </row>
    <row r="7692" spans="6:6" outlineLevel="1">
      <c r="F7692"/>
    </row>
    <row r="7693" spans="6:6" outlineLevel="1">
      <c r="F7693"/>
    </row>
    <row r="7694" spans="6:6" outlineLevel="1">
      <c r="F7694"/>
    </row>
    <row r="7695" spans="6:6" outlineLevel="1">
      <c r="F7695"/>
    </row>
    <row r="7696" spans="6:6" outlineLevel="1">
      <c r="F7696"/>
    </row>
    <row r="7697" spans="6:6" outlineLevel="1">
      <c r="F7697"/>
    </row>
    <row r="7698" spans="6:6" outlineLevel="1">
      <c r="F7698"/>
    </row>
    <row r="7699" spans="6:6" outlineLevel="1">
      <c r="F7699"/>
    </row>
    <row r="7700" spans="6:6" outlineLevel="1">
      <c r="F7700"/>
    </row>
    <row r="7701" spans="6:6" outlineLevel="1">
      <c r="F7701"/>
    </row>
    <row r="7702" spans="6:6" outlineLevel="1">
      <c r="F7702"/>
    </row>
    <row r="7703" spans="6:6" outlineLevel="1">
      <c r="F7703"/>
    </row>
    <row r="7704" spans="6:6" outlineLevel="1">
      <c r="F7704"/>
    </row>
    <row r="7705" spans="6:6" outlineLevel="1">
      <c r="F7705"/>
    </row>
    <row r="7706" spans="6:6" outlineLevel="1">
      <c r="F7706"/>
    </row>
    <row r="7707" spans="6:6" outlineLevel="1">
      <c r="F7707"/>
    </row>
    <row r="7708" spans="6:6" outlineLevel="1">
      <c r="F7708"/>
    </row>
    <row r="7709" spans="6:6" outlineLevel="1">
      <c r="F7709"/>
    </row>
    <row r="7710" spans="6:6" outlineLevel="1">
      <c r="F7710"/>
    </row>
    <row r="7711" spans="6:6" outlineLevel="1">
      <c r="F7711"/>
    </row>
    <row r="7712" spans="6:6" outlineLevel="1">
      <c r="F7712"/>
    </row>
    <row r="7713" spans="6:6" outlineLevel="1">
      <c r="F7713"/>
    </row>
    <row r="7714" spans="6:6" outlineLevel="1">
      <c r="F7714"/>
    </row>
    <row r="7715" spans="6:6" outlineLevel="1">
      <c r="F7715"/>
    </row>
    <row r="7716" spans="6:6" outlineLevel="1">
      <c r="F7716"/>
    </row>
    <row r="7717" spans="6:6" outlineLevel="1">
      <c r="F7717"/>
    </row>
    <row r="7718" spans="6:6" outlineLevel="1">
      <c r="F7718"/>
    </row>
    <row r="7719" spans="6:6" outlineLevel="1">
      <c r="F7719"/>
    </row>
    <row r="7720" spans="6:6" outlineLevel="1">
      <c r="F7720"/>
    </row>
    <row r="7721" spans="6:6" outlineLevel="1">
      <c r="F7721"/>
    </row>
    <row r="7722" spans="6:6" outlineLevel="1">
      <c r="F7722"/>
    </row>
    <row r="7723" spans="6:6" outlineLevel="1">
      <c r="F7723"/>
    </row>
    <row r="7724" spans="6:6" outlineLevel="1">
      <c r="F7724"/>
    </row>
    <row r="7725" spans="6:6" outlineLevel="1">
      <c r="F7725"/>
    </row>
    <row r="7726" spans="6:6" outlineLevel="1">
      <c r="F7726"/>
    </row>
    <row r="7727" spans="6:6" outlineLevel="1">
      <c r="F7727"/>
    </row>
    <row r="7728" spans="6:6" outlineLevel="1">
      <c r="F7728"/>
    </row>
    <row r="7729" spans="6:6" outlineLevel="1">
      <c r="F7729"/>
    </row>
    <row r="7730" spans="6:6" outlineLevel="1">
      <c r="F7730"/>
    </row>
    <row r="7731" spans="6:6" outlineLevel="1">
      <c r="F7731"/>
    </row>
    <row r="7732" spans="6:6" outlineLevel="1">
      <c r="F7732"/>
    </row>
    <row r="7733" spans="6:6" outlineLevel="1">
      <c r="F7733"/>
    </row>
    <row r="7734" spans="6:6" outlineLevel="1">
      <c r="F7734"/>
    </row>
    <row r="7735" spans="6:6" outlineLevel="1">
      <c r="F7735"/>
    </row>
    <row r="7736" spans="6:6" outlineLevel="1">
      <c r="F7736"/>
    </row>
    <row r="7737" spans="6:6" outlineLevel="1">
      <c r="F7737"/>
    </row>
    <row r="7738" spans="6:6" outlineLevel="1">
      <c r="F7738"/>
    </row>
    <row r="7739" spans="6:6" outlineLevel="1">
      <c r="F7739"/>
    </row>
    <row r="7740" spans="6:6" outlineLevel="1">
      <c r="F7740"/>
    </row>
    <row r="7741" spans="6:6" outlineLevel="1">
      <c r="F7741"/>
    </row>
    <row r="7742" spans="6:6" outlineLevel="1">
      <c r="F7742"/>
    </row>
    <row r="7743" spans="6:6" outlineLevel="1">
      <c r="F7743"/>
    </row>
    <row r="7744" spans="6:6" outlineLevel="1">
      <c r="F7744"/>
    </row>
    <row r="7745" spans="6:6" outlineLevel="1">
      <c r="F7745"/>
    </row>
    <row r="7746" spans="6:6" outlineLevel="1">
      <c r="F7746"/>
    </row>
    <row r="7747" spans="6:6" outlineLevel="1">
      <c r="F7747"/>
    </row>
    <row r="7748" spans="6:6" outlineLevel="1">
      <c r="F7748"/>
    </row>
    <row r="7749" spans="6:6" outlineLevel="1">
      <c r="F7749"/>
    </row>
    <row r="7750" spans="6:6" outlineLevel="1">
      <c r="F7750"/>
    </row>
    <row r="7751" spans="6:6" outlineLevel="1">
      <c r="F7751"/>
    </row>
    <row r="7752" spans="6:6" outlineLevel="1">
      <c r="F7752"/>
    </row>
    <row r="7753" spans="6:6" outlineLevel="1">
      <c r="F7753"/>
    </row>
    <row r="7754" spans="6:6" outlineLevel="1">
      <c r="F7754"/>
    </row>
    <row r="7755" spans="6:6" outlineLevel="1">
      <c r="F7755"/>
    </row>
    <row r="7756" spans="6:6" outlineLevel="1">
      <c r="F7756"/>
    </row>
    <row r="7757" spans="6:6" outlineLevel="1">
      <c r="F7757"/>
    </row>
    <row r="7758" spans="6:6" outlineLevel="1">
      <c r="F7758"/>
    </row>
    <row r="7759" spans="6:6" outlineLevel="1">
      <c r="F7759"/>
    </row>
    <row r="7760" spans="6:6" outlineLevel="1">
      <c r="F7760"/>
    </row>
    <row r="7761" spans="6:6" outlineLevel="1">
      <c r="F7761"/>
    </row>
    <row r="7762" spans="6:6" outlineLevel="1">
      <c r="F7762"/>
    </row>
    <row r="7763" spans="6:6" outlineLevel="1">
      <c r="F7763"/>
    </row>
    <row r="7764" spans="6:6" outlineLevel="1">
      <c r="F7764"/>
    </row>
    <row r="7765" spans="6:6" outlineLevel="1">
      <c r="F7765"/>
    </row>
    <row r="7766" spans="6:6" outlineLevel="1">
      <c r="F7766"/>
    </row>
    <row r="7767" spans="6:6" outlineLevel="1">
      <c r="F7767"/>
    </row>
    <row r="7768" spans="6:6" outlineLevel="1">
      <c r="F7768"/>
    </row>
    <row r="7769" spans="6:6" outlineLevel="1">
      <c r="F7769"/>
    </row>
    <row r="7770" spans="6:6" outlineLevel="1">
      <c r="F7770"/>
    </row>
    <row r="7771" spans="6:6" outlineLevel="1">
      <c r="F7771"/>
    </row>
    <row r="7772" spans="6:6" outlineLevel="1">
      <c r="F7772"/>
    </row>
    <row r="7773" spans="6:6" outlineLevel="1">
      <c r="F7773"/>
    </row>
    <row r="7774" spans="6:6" outlineLevel="1">
      <c r="F7774"/>
    </row>
    <row r="7775" spans="6:6" outlineLevel="1">
      <c r="F7775"/>
    </row>
    <row r="7776" spans="6:6" outlineLevel="1">
      <c r="F7776"/>
    </row>
    <row r="7777" spans="6:6" outlineLevel="1">
      <c r="F7777"/>
    </row>
    <row r="7778" spans="6:6" outlineLevel="1">
      <c r="F7778"/>
    </row>
    <row r="7779" spans="6:6" outlineLevel="1">
      <c r="F7779"/>
    </row>
    <row r="7780" spans="6:6" outlineLevel="1">
      <c r="F7780"/>
    </row>
    <row r="7781" spans="6:6" outlineLevel="1">
      <c r="F7781"/>
    </row>
    <row r="7782" spans="6:6" outlineLevel="1">
      <c r="F7782"/>
    </row>
    <row r="7783" spans="6:6" outlineLevel="1">
      <c r="F7783"/>
    </row>
    <row r="7784" spans="6:6" outlineLevel="1">
      <c r="F7784"/>
    </row>
    <row r="7785" spans="6:6" outlineLevel="1">
      <c r="F7785"/>
    </row>
    <row r="7786" spans="6:6" outlineLevel="1">
      <c r="F7786"/>
    </row>
    <row r="7787" spans="6:6" outlineLevel="1">
      <c r="F7787"/>
    </row>
    <row r="7788" spans="6:6" outlineLevel="1">
      <c r="F7788"/>
    </row>
    <row r="7789" spans="6:6" outlineLevel="1">
      <c r="F7789"/>
    </row>
    <row r="7790" spans="6:6" outlineLevel="1">
      <c r="F7790"/>
    </row>
    <row r="7791" spans="6:6" outlineLevel="1">
      <c r="F7791"/>
    </row>
    <row r="7792" spans="6:6" outlineLevel="1">
      <c r="F7792"/>
    </row>
    <row r="7793" spans="6:6" outlineLevel="1">
      <c r="F7793"/>
    </row>
    <row r="7794" spans="6:6" outlineLevel="1">
      <c r="F7794"/>
    </row>
    <row r="7795" spans="6:6" outlineLevel="1">
      <c r="F7795"/>
    </row>
    <row r="7796" spans="6:6" outlineLevel="1">
      <c r="F7796"/>
    </row>
    <row r="7797" spans="6:6" outlineLevel="1">
      <c r="F7797"/>
    </row>
    <row r="7798" spans="6:6" outlineLevel="1">
      <c r="F7798"/>
    </row>
    <row r="7799" spans="6:6" outlineLevel="1">
      <c r="F7799"/>
    </row>
    <row r="7800" spans="6:6" outlineLevel="1">
      <c r="F7800"/>
    </row>
    <row r="7801" spans="6:6" outlineLevel="1">
      <c r="F7801"/>
    </row>
    <row r="7802" spans="6:6" outlineLevel="1">
      <c r="F7802"/>
    </row>
    <row r="7803" spans="6:6" outlineLevel="1">
      <c r="F7803"/>
    </row>
    <row r="7804" spans="6:6" outlineLevel="1">
      <c r="F7804"/>
    </row>
    <row r="7805" spans="6:6" outlineLevel="1">
      <c r="F7805"/>
    </row>
    <row r="7806" spans="6:6" outlineLevel="1">
      <c r="F7806"/>
    </row>
    <row r="7807" spans="6:6" outlineLevel="1">
      <c r="F7807"/>
    </row>
    <row r="7808" spans="6:6" outlineLevel="1">
      <c r="F7808"/>
    </row>
    <row r="7809" spans="6:6" outlineLevel="1">
      <c r="F7809"/>
    </row>
    <row r="7810" spans="6:6" outlineLevel="1">
      <c r="F7810"/>
    </row>
    <row r="7811" spans="6:6" outlineLevel="1">
      <c r="F7811"/>
    </row>
    <row r="7812" spans="6:6" outlineLevel="1">
      <c r="F7812"/>
    </row>
    <row r="7813" spans="6:6" outlineLevel="1">
      <c r="F7813"/>
    </row>
    <row r="7814" spans="6:6" outlineLevel="1">
      <c r="F7814"/>
    </row>
    <row r="7815" spans="6:6" outlineLevel="1">
      <c r="F7815"/>
    </row>
    <row r="7816" spans="6:6" outlineLevel="1">
      <c r="F7816"/>
    </row>
    <row r="7817" spans="6:6" outlineLevel="1">
      <c r="F7817"/>
    </row>
    <row r="7818" spans="6:6" outlineLevel="1">
      <c r="F7818"/>
    </row>
    <row r="7819" spans="6:6" outlineLevel="1">
      <c r="F7819"/>
    </row>
    <row r="7820" spans="6:6" outlineLevel="1">
      <c r="F7820"/>
    </row>
    <row r="7821" spans="6:6" outlineLevel="1">
      <c r="F7821"/>
    </row>
    <row r="7822" spans="6:6" outlineLevel="1">
      <c r="F7822"/>
    </row>
    <row r="7823" spans="6:6" outlineLevel="1">
      <c r="F7823"/>
    </row>
    <row r="7824" spans="6:6" outlineLevel="1">
      <c r="F7824"/>
    </row>
    <row r="7825" spans="6:6" outlineLevel="1">
      <c r="F7825"/>
    </row>
    <row r="7826" spans="6:6" outlineLevel="1">
      <c r="F7826"/>
    </row>
    <row r="7827" spans="6:6" outlineLevel="1">
      <c r="F7827"/>
    </row>
    <row r="7828" spans="6:6" outlineLevel="1">
      <c r="F7828"/>
    </row>
    <row r="7829" spans="6:6" outlineLevel="1">
      <c r="F7829"/>
    </row>
    <row r="7830" spans="6:6" outlineLevel="1">
      <c r="F7830"/>
    </row>
    <row r="7831" spans="6:6" outlineLevel="1">
      <c r="F7831"/>
    </row>
    <row r="7832" spans="6:6" outlineLevel="1">
      <c r="F7832"/>
    </row>
    <row r="7833" spans="6:6" outlineLevel="1">
      <c r="F7833"/>
    </row>
    <row r="7834" spans="6:6" outlineLevel="1">
      <c r="F7834"/>
    </row>
    <row r="7835" spans="6:6" outlineLevel="1">
      <c r="F7835"/>
    </row>
    <row r="7836" spans="6:6" outlineLevel="1">
      <c r="F7836"/>
    </row>
    <row r="7837" spans="6:6" outlineLevel="1">
      <c r="F7837"/>
    </row>
    <row r="7838" spans="6:6" outlineLevel="1">
      <c r="F7838"/>
    </row>
    <row r="7839" spans="6:6" outlineLevel="1">
      <c r="F7839"/>
    </row>
    <row r="7840" spans="6:6" outlineLevel="1">
      <c r="F7840"/>
    </row>
    <row r="7841" spans="6:6" outlineLevel="1">
      <c r="F7841"/>
    </row>
    <row r="7842" spans="6:6" outlineLevel="1">
      <c r="F7842"/>
    </row>
    <row r="7843" spans="6:6" outlineLevel="1">
      <c r="F7843"/>
    </row>
    <row r="7844" spans="6:6" outlineLevel="1">
      <c r="F7844"/>
    </row>
    <row r="7845" spans="6:6" outlineLevel="1">
      <c r="F7845"/>
    </row>
    <row r="7846" spans="6:6" outlineLevel="1">
      <c r="F7846"/>
    </row>
    <row r="7847" spans="6:6" outlineLevel="1">
      <c r="F7847"/>
    </row>
    <row r="7848" spans="6:6" outlineLevel="1">
      <c r="F7848"/>
    </row>
    <row r="7849" spans="6:6" outlineLevel="1">
      <c r="F7849"/>
    </row>
    <row r="7850" spans="6:6" outlineLevel="1">
      <c r="F7850"/>
    </row>
    <row r="7851" spans="6:6" outlineLevel="1">
      <c r="F7851"/>
    </row>
    <row r="7852" spans="6:6" outlineLevel="1">
      <c r="F7852"/>
    </row>
    <row r="7853" spans="6:6" outlineLevel="1">
      <c r="F7853"/>
    </row>
    <row r="7854" spans="6:6" outlineLevel="1">
      <c r="F7854"/>
    </row>
    <row r="7855" spans="6:6" outlineLevel="1">
      <c r="F7855"/>
    </row>
    <row r="7856" spans="6:6" outlineLevel="1">
      <c r="F7856"/>
    </row>
    <row r="7857" spans="6:6" outlineLevel="1">
      <c r="F7857"/>
    </row>
    <row r="7858" spans="6:6" outlineLevel="1">
      <c r="F7858"/>
    </row>
    <row r="7859" spans="6:6" outlineLevel="1">
      <c r="F7859"/>
    </row>
    <row r="7860" spans="6:6" outlineLevel="1">
      <c r="F7860"/>
    </row>
    <row r="7861" spans="6:6" outlineLevel="1">
      <c r="F7861"/>
    </row>
    <row r="7862" spans="6:6" outlineLevel="1">
      <c r="F7862"/>
    </row>
    <row r="7863" spans="6:6" outlineLevel="1">
      <c r="F7863"/>
    </row>
    <row r="7864" spans="6:6" outlineLevel="1">
      <c r="F7864"/>
    </row>
    <row r="7865" spans="6:6" outlineLevel="1">
      <c r="F7865"/>
    </row>
    <row r="7866" spans="6:6" outlineLevel="1">
      <c r="F7866"/>
    </row>
    <row r="7867" spans="6:6" outlineLevel="1">
      <c r="F7867"/>
    </row>
    <row r="7868" spans="6:6" outlineLevel="1">
      <c r="F7868"/>
    </row>
    <row r="7869" spans="6:6" outlineLevel="1">
      <c r="F7869"/>
    </row>
    <row r="7870" spans="6:6" outlineLevel="1">
      <c r="F7870"/>
    </row>
    <row r="7871" spans="6:6" outlineLevel="1">
      <c r="F7871"/>
    </row>
    <row r="7872" spans="6:6" outlineLevel="1">
      <c r="F7872"/>
    </row>
    <row r="7873" spans="6:6" outlineLevel="1">
      <c r="F7873"/>
    </row>
    <row r="7874" spans="6:6" outlineLevel="1">
      <c r="F7874"/>
    </row>
    <row r="7875" spans="6:6" outlineLevel="1">
      <c r="F7875"/>
    </row>
    <row r="7876" spans="6:6" outlineLevel="1">
      <c r="F7876"/>
    </row>
    <row r="7877" spans="6:6" outlineLevel="1">
      <c r="F7877"/>
    </row>
    <row r="7878" spans="6:6" outlineLevel="1">
      <c r="F7878"/>
    </row>
    <row r="7879" spans="6:6" outlineLevel="1">
      <c r="F7879"/>
    </row>
    <row r="7880" spans="6:6" outlineLevel="1">
      <c r="F7880"/>
    </row>
    <row r="7881" spans="6:6" outlineLevel="1">
      <c r="F7881"/>
    </row>
    <row r="7882" spans="6:6" outlineLevel="1">
      <c r="F7882"/>
    </row>
    <row r="7883" spans="6:6" outlineLevel="1">
      <c r="F7883"/>
    </row>
    <row r="7884" spans="6:6" outlineLevel="1">
      <c r="F7884"/>
    </row>
    <row r="7885" spans="6:6" outlineLevel="1">
      <c r="F7885"/>
    </row>
    <row r="7886" spans="6:6" outlineLevel="1">
      <c r="F7886"/>
    </row>
    <row r="7887" spans="6:6" outlineLevel="1">
      <c r="F7887"/>
    </row>
    <row r="7888" spans="6:6" outlineLevel="1">
      <c r="F7888"/>
    </row>
    <row r="7889" spans="6:6" outlineLevel="1">
      <c r="F7889"/>
    </row>
    <row r="7890" spans="6:6" outlineLevel="1">
      <c r="F7890"/>
    </row>
    <row r="7891" spans="6:6" outlineLevel="1">
      <c r="F7891"/>
    </row>
    <row r="7892" spans="6:6" outlineLevel="1">
      <c r="F7892"/>
    </row>
    <row r="7893" spans="6:6" outlineLevel="1">
      <c r="F7893"/>
    </row>
    <row r="7894" spans="6:6" outlineLevel="1">
      <c r="F7894"/>
    </row>
    <row r="7895" spans="6:6" outlineLevel="1">
      <c r="F7895"/>
    </row>
    <row r="7896" spans="6:6" outlineLevel="1">
      <c r="F7896"/>
    </row>
    <row r="7897" spans="6:6" outlineLevel="1">
      <c r="F7897"/>
    </row>
    <row r="7898" spans="6:6" outlineLevel="1">
      <c r="F7898"/>
    </row>
    <row r="7899" spans="6:6" outlineLevel="1">
      <c r="F7899"/>
    </row>
    <row r="7900" spans="6:6" outlineLevel="1">
      <c r="F7900"/>
    </row>
    <row r="7901" spans="6:6" outlineLevel="1">
      <c r="F7901"/>
    </row>
    <row r="7902" spans="6:6" outlineLevel="1">
      <c r="F7902"/>
    </row>
    <row r="7903" spans="6:6" outlineLevel="1">
      <c r="F7903"/>
    </row>
    <row r="7904" spans="6:6" outlineLevel="1">
      <c r="F7904"/>
    </row>
    <row r="7905" spans="6:6" outlineLevel="1">
      <c r="F7905"/>
    </row>
    <row r="7906" spans="6:6" outlineLevel="1">
      <c r="F7906"/>
    </row>
    <row r="7907" spans="6:6" outlineLevel="1">
      <c r="F7907"/>
    </row>
    <row r="7908" spans="6:6" outlineLevel="1">
      <c r="F7908"/>
    </row>
    <row r="7909" spans="6:6" outlineLevel="1">
      <c r="F7909"/>
    </row>
    <row r="7910" spans="6:6" outlineLevel="1">
      <c r="F7910"/>
    </row>
    <row r="7911" spans="6:6" outlineLevel="1">
      <c r="F7911"/>
    </row>
    <row r="7912" spans="6:6" outlineLevel="1">
      <c r="F7912"/>
    </row>
    <row r="7913" spans="6:6" outlineLevel="1">
      <c r="F7913"/>
    </row>
    <row r="7914" spans="6:6" outlineLevel="1">
      <c r="F7914"/>
    </row>
    <row r="7915" spans="6:6" outlineLevel="1">
      <c r="F7915"/>
    </row>
    <row r="7916" spans="6:6" outlineLevel="1">
      <c r="F7916"/>
    </row>
    <row r="7917" spans="6:6" outlineLevel="1">
      <c r="F7917"/>
    </row>
    <row r="7918" spans="6:6" outlineLevel="1">
      <c r="F7918"/>
    </row>
    <row r="7919" spans="6:6" outlineLevel="1">
      <c r="F7919"/>
    </row>
    <row r="7920" spans="6:6" outlineLevel="1">
      <c r="F7920"/>
    </row>
    <row r="7921" spans="6:6" outlineLevel="1">
      <c r="F7921"/>
    </row>
    <row r="7922" spans="6:6" outlineLevel="1">
      <c r="F7922"/>
    </row>
    <row r="7923" spans="6:6" outlineLevel="1">
      <c r="F7923"/>
    </row>
    <row r="7924" spans="6:6" outlineLevel="1">
      <c r="F7924"/>
    </row>
    <row r="7925" spans="6:6" outlineLevel="1">
      <c r="F7925"/>
    </row>
    <row r="7926" spans="6:6" outlineLevel="1">
      <c r="F7926"/>
    </row>
    <row r="7927" spans="6:6" outlineLevel="1">
      <c r="F7927"/>
    </row>
    <row r="7928" spans="6:6" outlineLevel="1">
      <c r="F7928"/>
    </row>
    <row r="7929" spans="6:6" outlineLevel="1">
      <c r="F7929"/>
    </row>
    <row r="7930" spans="6:6" outlineLevel="1">
      <c r="F7930"/>
    </row>
    <row r="7931" spans="6:6" outlineLevel="1">
      <c r="F7931"/>
    </row>
    <row r="7932" spans="6:6" outlineLevel="1">
      <c r="F7932"/>
    </row>
    <row r="7933" spans="6:6" outlineLevel="1">
      <c r="F7933"/>
    </row>
    <row r="7934" spans="6:6" outlineLevel="1">
      <c r="F7934"/>
    </row>
    <row r="7935" spans="6:6" outlineLevel="1">
      <c r="F7935"/>
    </row>
    <row r="7936" spans="6:6" outlineLevel="1">
      <c r="F7936"/>
    </row>
    <row r="7937" spans="6:6" outlineLevel="1">
      <c r="F7937"/>
    </row>
    <row r="7938" spans="6:6" outlineLevel="1">
      <c r="F7938"/>
    </row>
    <row r="7939" spans="6:6" outlineLevel="1">
      <c r="F7939"/>
    </row>
    <row r="7940" spans="6:6" outlineLevel="1">
      <c r="F7940"/>
    </row>
    <row r="7941" spans="6:6" outlineLevel="1">
      <c r="F7941"/>
    </row>
    <row r="7942" spans="6:6" outlineLevel="1">
      <c r="F7942"/>
    </row>
    <row r="7943" spans="6:6" outlineLevel="1">
      <c r="F7943"/>
    </row>
    <row r="7944" spans="6:6" outlineLevel="1">
      <c r="F7944"/>
    </row>
    <row r="7945" spans="6:6" outlineLevel="1">
      <c r="F7945"/>
    </row>
    <row r="7946" spans="6:6" outlineLevel="1">
      <c r="F7946"/>
    </row>
    <row r="7947" spans="6:6" outlineLevel="1">
      <c r="F7947"/>
    </row>
    <row r="7948" spans="6:6" outlineLevel="1">
      <c r="F7948"/>
    </row>
    <row r="7949" spans="6:6" outlineLevel="1">
      <c r="F7949"/>
    </row>
    <row r="7950" spans="6:6" outlineLevel="1">
      <c r="F7950"/>
    </row>
    <row r="7951" spans="6:6" outlineLevel="1">
      <c r="F7951"/>
    </row>
    <row r="7952" spans="6:6" outlineLevel="1">
      <c r="F7952"/>
    </row>
    <row r="7953" spans="6:6" outlineLevel="1">
      <c r="F7953"/>
    </row>
    <row r="7954" spans="6:6" outlineLevel="1">
      <c r="F7954"/>
    </row>
    <row r="7955" spans="6:6" outlineLevel="1">
      <c r="F7955"/>
    </row>
    <row r="7956" spans="6:6" outlineLevel="1">
      <c r="F7956"/>
    </row>
    <row r="7957" spans="6:6" outlineLevel="1">
      <c r="F7957"/>
    </row>
    <row r="7958" spans="6:6" outlineLevel="1">
      <c r="F7958"/>
    </row>
    <row r="7959" spans="6:6" outlineLevel="1">
      <c r="F7959"/>
    </row>
    <row r="7960" spans="6:6" outlineLevel="1">
      <c r="F7960"/>
    </row>
    <row r="7961" spans="6:6" outlineLevel="1">
      <c r="F7961"/>
    </row>
    <row r="7962" spans="6:6" outlineLevel="1">
      <c r="F7962"/>
    </row>
    <row r="7963" spans="6:6" outlineLevel="1">
      <c r="F7963"/>
    </row>
    <row r="7964" spans="6:6" outlineLevel="1">
      <c r="F7964"/>
    </row>
    <row r="7965" spans="6:6" outlineLevel="1">
      <c r="F7965"/>
    </row>
    <row r="7966" spans="6:6" outlineLevel="1">
      <c r="F7966"/>
    </row>
    <row r="7967" spans="6:6" outlineLevel="1">
      <c r="F7967"/>
    </row>
    <row r="7968" spans="6:6" outlineLevel="1">
      <c r="F7968"/>
    </row>
    <row r="7969" spans="6:6" outlineLevel="1">
      <c r="F7969"/>
    </row>
    <row r="7970" spans="6:6" outlineLevel="1">
      <c r="F7970"/>
    </row>
    <row r="7971" spans="6:6" outlineLevel="1">
      <c r="F7971"/>
    </row>
    <row r="7972" spans="6:6" outlineLevel="1">
      <c r="F7972"/>
    </row>
    <row r="7973" spans="6:6" outlineLevel="1">
      <c r="F7973"/>
    </row>
    <row r="7974" spans="6:6" outlineLevel="1">
      <c r="F7974"/>
    </row>
    <row r="7975" spans="6:6" outlineLevel="1">
      <c r="F7975"/>
    </row>
    <row r="7976" spans="6:6" outlineLevel="1">
      <c r="F7976"/>
    </row>
    <row r="7977" spans="6:6" outlineLevel="1">
      <c r="F7977"/>
    </row>
    <row r="7978" spans="6:6" outlineLevel="1">
      <c r="F7978"/>
    </row>
    <row r="7979" spans="6:6" outlineLevel="1">
      <c r="F7979"/>
    </row>
    <row r="7980" spans="6:6" outlineLevel="1">
      <c r="F7980"/>
    </row>
    <row r="7981" spans="6:6" outlineLevel="1">
      <c r="F7981"/>
    </row>
    <row r="7982" spans="6:6" outlineLevel="1">
      <c r="F7982"/>
    </row>
    <row r="7983" spans="6:6" outlineLevel="1">
      <c r="F7983"/>
    </row>
    <row r="7984" spans="6:6" outlineLevel="1">
      <c r="F7984"/>
    </row>
    <row r="7985" spans="6:6" outlineLevel="1">
      <c r="F7985"/>
    </row>
    <row r="7986" spans="6:6" outlineLevel="1">
      <c r="F7986"/>
    </row>
    <row r="7987" spans="6:6" outlineLevel="1">
      <c r="F7987"/>
    </row>
    <row r="7988" spans="6:6">
      <c r="F7988"/>
    </row>
    <row r="7989" spans="6:6" outlineLevel="1">
      <c r="F7989"/>
    </row>
    <row r="7990" spans="6:6" outlineLevel="1">
      <c r="F7990"/>
    </row>
    <row r="7991" spans="6:6" outlineLevel="1">
      <c r="F7991"/>
    </row>
    <row r="7992" spans="6:6" outlineLevel="1">
      <c r="F7992"/>
    </row>
    <row r="7993" spans="6:6" outlineLevel="1">
      <c r="F7993"/>
    </row>
    <row r="7994" spans="6:6" outlineLevel="1">
      <c r="F7994"/>
    </row>
    <row r="7995" spans="6:6" outlineLevel="1">
      <c r="F7995"/>
    </row>
    <row r="7996" spans="6:6" outlineLevel="1">
      <c r="F7996"/>
    </row>
    <row r="7997" spans="6:6" outlineLevel="1">
      <c r="F7997"/>
    </row>
    <row r="7998" spans="6:6" outlineLevel="1">
      <c r="F7998"/>
    </row>
    <row r="7999" spans="6:6" outlineLevel="1">
      <c r="F7999"/>
    </row>
    <row r="8000" spans="6:6" outlineLevel="1">
      <c r="F8000"/>
    </row>
    <row r="8001" spans="6:6" outlineLevel="1">
      <c r="F8001"/>
    </row>
    <row r="8002" spans="6:6" outlineLevel="1">
      <c r="F8002"/>
    </row>
    <row r="8003" spans="6:6" outlineLevel="1">
      <c r="F8003"/>
    </row>
    <row r="8004" spans="6:6" outlineLevel="1">
      <c r="F8004"/>
    </row>
    <row r="8005" spans="6:6" outlineLevel="1">
      <c r="F8005"/>
    </row>
    <row r="8006" spans="6:6" outlineLevel="1">
      <c r="F8006"/>
    </row>
    <row r="8007" spans="6:6" outlineLevel="1">
      <c r="F8007"/>
    </row>
    <row r="8008" spans="6:6" outlineLevel="1">
      <c r="F8008"/>
    </row>
    <row r="8009" spans="6:6" outlineLevel="1">
      <c r="F8009"/>
    </row>
    <row r="8010" spans="6:6" outlineLevel="1">
      <c r="F8010"/>
    </row>
    <row r="8011" spans="6:6" outlineLevel="1">
      <c r="F8011"/>
    </row>
    <row r="8012" spans="6:6" outlineLevel="1">
      <c r="F8012"/>
    </row>
    <row r="8013" spans="6:6" outlineLevel="1">
      <c r="F8013"/>
    </row>
    <row r="8014" spans="6:6" outlineLevel="1">
      <c r="F8014"/>
    </row>
    <row r="8015" spans="6:6" outlineLevel="1">
      <c r="F8015"/>
    </row>
    <row r="8016" spans="6:6" outlineLevel="1">
      <c r="F8016"/>
    </row>
    <row r="8017" spans="6:6" outlineLevel="1">
      <c r="F8017"/>
    </row>
    <row r="8018" spans="6:6" outlineLevel="1">
      <c r="F8018"/>
    </row>
    <row r="8019" spans="6:6" outlineLevel="1">
      <c r="F8019"/>
    </row>
    <row r="8020" spans="6:6" outlineLevel="1">
      <c r="F8020"/>
    </row>
    <row r="8021" spans="6:6" outlineLevel="1">
      <c r="F8021"/>
    </row>
    <row r="8022" spans="6:6" outlineLevel="1">
      <c r="F8022"/>
    </row>
    <row r="8023" spans="6:6" outlineLevel="1">
      <c r="F8023"/>
    </row>
    <row r="8024" spans="6:6" outlineLevel="1">
      <c r="F8024"/>
    </row>
    <row r="8025" spans="6:6" outlineLevel="1">
      <c r="F8025"/>
    </row>
    <row r="8026" spans="6:6" outlineLevel="1">
      <c r="F8026"/>
    </row>
    <row r="8027" spans="6:6" outlineLevel="1">
      <c r="F8027"/>
    </row>
    <row r="8028" spans="6:6" outlineLevel="1">
      <c r="F8028"/>
    </row>
    <row r="8029" spans="6:6" outlineLevel="1">
      <c r="F8029"/>
    </row>
    <row r="8030" spans="6:6" outlineLevel="1">
      <c r="F8030"/>
    </row>
    <row r="8031" spans="6:6" outlineLevel="1">
      <c r="F8031"/>
    </row>
    <row r="8032" spans="6:6" outlineLevel="1">
      <c r="F8032"/>
    </row>
    <row r="8033" spans="6:6" outlineLevel="1">
      <c r="F8033"/>
    </row>
    <row r="8034" spans="6:6" outlineLevel="1">
      <c r="F8034"/>
    </row>
    <row r="8035" spans="6:6" outlineLevel="1">
      <c r="F8035"/>
    </row>
    <row r="8036" spans="6:6" outlineLevel="1">
      <c r="F8036"/>
    </row>
    <row r="8037" spans="6:6" outlineLevel="1">
      <c r="F8037"/>
    </row>
    <row r="8038" spans="6:6" outlineLevel="1">
      <c r="F8038"/>
    </row>
    <row r="8039" spans="6:6" outlineLevel="1">
      <c r="F8039"/>
    </row>
    <row r="8040" spans="6:6" outlineLevel="1">
      <c r="F8040"/>
    </row>
    <row r="8041" spans="6:6" outlineLevel="1">
      <c r="F8041"/>
    </row>
    <row r="8042" spans="6:6" outlineLevel="1">
      <c r="F8042"/>
    </row>
    <row r="8043" spans="6:6" outlineLevel="1">
      <c r="F8043"/>
    </row>
    <row r="8044" spans="6:6" outlineLevel="1">
      <c r="F8044"/>
    </row>
    <row r="8045" spans="6:6" outlineLevel="1">
      <c r="F8045"/>
    </row>
    <row r="8046" spans="6:6" outlineLevel="1">
      <c r="F8046"/>
    </row>
    <row r="8047" spans="6:6" outlineLevel="1">
      <c r="F8047"/>
    </row>
    <row r="8048" spans="6:6" outlineLevel="1">
      <c r="F8048"/>
    </row>
    <row r="8049" spans="6:6" outlineLevel="1">
      <c r="F8049"/>
    </row>
    <row r="8050" spans="6:6" outlineLevel="1">
      <c r="F8050"/>
    </row>
    <row r="8051" spans="6:6" outlineLevel="1">
      <c r="F8051"/>
    </row>
    <row r="8052" spans="6:6" outlineLevel="1">
      <c r="F8052"/>
    </row>
    <row r="8053" spans="6:6" outlineLevel="1">
      <c r="F8053"/>
    </row>
    <row r="8054" spans="6:6" outlineLevel="1">
      <c r="F8054"/>
    </row>
    <row r="8055" spans="6:6" outlineLevel="1">
      <c r="F8055"/>
    </row>
    <row r="8056" spans="6:6" outlineLevel="1">
      <c r="F8056"/>
    </row>
    <row r="8057" spans="6:6" outlineLevel="1">
      <c r="F8057"/>
    </row>
    <row r="8058" spans="6:6" outlineLevel="1">
      <c r="F8058"/>
    </row>
    <row r="8059" spans="6:6" outlineLevel="1">
      <c r="F8059"/>
    </row>
    <row r="8060" spans="6:6" outlineLevel="1">
      <c r="F8060"/>
    </row>
    <row r="8061" spans="6:6" outlineLevel="1">
      <c r="F8061"/>
    </row>
    <row r="8062" spans="6:6" outlineLevel="1">
      <c r="F8062"/>
    </row>
    <row r="8063" spans="6:6" outlineLevel="1">
      <c r="F8063"/>
    </row>
    <row r="8064" spans="6:6" outlineLevel="1">
      <c r="F8064"/>
    </row>
    <row r="8065" spans="6:6" outlineLevel="1">
      <c r="F8065"/>
    </row>
    <row r="8066" spans="6:6" outlineLevel="1">
      <c r="F8066"/>
    </row>
    <row r="8067" spans="6:6" outlineLevel="1">
      <c r="F8067"/>
    </row>
    <row r="8068" spans="6:6" outlineLevel="1">
      <c r="F8068"/>
    </row>
    <row r="8069" spans="6:6" outlineLevel="1">
      <c r="F8069"/>
    </row>
    <row r="8070" spans="6:6" outlineLevel="1">
      <c r="F8070"/>
    </row>
    <row r="8071" spans="6:6" outlineLevel="1">
      <c r="F8071"/>
    </row>
    <row r="8072" spans="6:6" outlineLevel="1">
      <c r="F8072"/>
    </row>
    <row r="8073" spans="6:6" outlineLevel="1">
      <c r="F8073"/>
    </row>
    <row r="8074" spans="6:6" outlineLevel="1">
      <c r="F8074"/>
    </row>
    <row r="8075" spans="6:6" outlineLevel="1">
      <c r="F8075"/>
    </row>
    <row r="8076" spans="6:6" outlineLevel="1">
      <c r="F8076"/>
    </row>
    <row r="8077" spans="6:6" outlineLevel="1">
      <c r="F8077"/>
    </row>
    <row r="8078" spans="6:6" outlineLevel="1">
      <c r="F8078"/>
    </row>
    <row r="8079" spans="6:6" outlineLevel="1">
      <c r="F8079"/>
    </row>
    <row r="8080" spans="6:6" outlineLevel="1">
      <c r="F8080"/>
    </row>
    <row r="8081" spans="6:6" outlineLevel="1">
      <c r="F8081"/>
    </row>
    <row r="8082" spans="6:6" outlineLevel="1">
      <c r="F8082"/>
    </row>
    <row r="8083" spans="6:6" outlineLevel="1">
      <c r="F8083"/>
    </row>
    <row r="8084" spans="6:6" outlineLevel="1">
      <c r="F8084"/>
    </row>
    <row r="8085" spans="6:6" outlineLevel="1">
      <c r="F8085"/>
    </row>
    <row r="8086" spans="6:6" outlineLevel="1">
      <c r="F8086"/>
    </row>
    <row r="8087" spans="6:6" outlineLevel="1">
      <c r="F8087"/>
    </row>
    <row r="8088" spans="6:6" outlineLevel="1">
      <c r="F8088"/>
    </row>
    <row r="8089" spans="6:6" outlineLevel="1">
      <c r="F8089"/>
    </row>
    <row r="8090" spans="6:6" outlineLevel="1">
      <c r="F8090"/>
    </row>
    <row r="8091" spans="6:6" outlineLevel="1">
      <c r="F8091"/>
    </row>
    <row r="8092" spans="6:6" outlineLevel="1">
      <c r="F8092"/>
    </row>
    <row r="8093" spans="6:6" outlineLevel="1">
      <c r="F8093"/>
    </row>
    <row r="8094" spans="6:6" outlineLevel="1">
      <c r="F8094"/>
    </row>
    <row r="8095" spans="6:6" outlineLevel="1">
      <c r="F8095"/>
    </row>
    <row r="8096" spans="6:6" outlineLevel="1">
      <c r="F8096"/>
    </row>
    <row r="8097" spans="6:6" outlineLevel="1">
      <c r="F8097"/>
    </row>
    <row r="8098" spans="6:6" outlineLevel="1">
      <c r="F8098"/>
    </row>
    <row r="8099" spans="6:6" outlineLevel="1">
      <c r="F8099"/>
    </row>
    <row r="8100" spans="6:6" outlineLevel="1">
      <c r="F8100"/>
    </row>
    <row r="8101" spans="6:6" outlineLevel="1">
      <c r="F8101"/>
    </row>
    <row r="8102" spans="6:6" outlineLevel="1">
      <c r="F8102"/>
    </row>
    <row r="8103" spans="6:6" outlineLevel="1">
      <c r="F8103"/>
    </row>
    <row r="8104" spans="6:6" outlineLevel="1">
      <c r="F8104"/>
    </row>
    <row r="8105" spans="6:6" outlineLevel="1">
      <c r="F8105"/>
    </row>
    <row r="8106" spans="6:6" outlineLevel="1">
      <c r="F8106"/>
    </row>
    <row r="8107" spans="6:6" outlineLevel="1">
      <c r="F8107"/>
    </row>
    <row r="8108" spans="6:6" outlineLevel="1">
      <c r="F8108"/>
    </row>
    <row r="8109" spans="6:6" outlineLevel="1">
      <c r="F8109"/>
    </row>
    <row r="8110" spans="6:6" outlineLevel="1">
      <c r="F8110"/>
    </row>
    <row r="8111" spans="6:6" outlineLevel="1">
      <c r="F8111"/>
    </row>
    <row r="8112" spans="6:6" outlineLevel="1">
      <c r="F8112"/>
    </row>
    <row r="8113" spans="6:6" outlineLevel="1">
      <c r="F8113"/>
    </row>
    <row r="8114" spans="6:6" outlineLevel="1">
      <c r="F8114"/>
    </row>
    <row r="8115" spans="6:6" outlineLevel="1">
      <c r="F8115"/>
    </row>
    <row r="8116" spans="6:6" outlineLevel="1">
      <c r="F8116"/>
    </row>
    <row r="8117" spans="6:6" outlineLevel="1">
      <c r="F8117"/>
    </row>
    <row r="8118" spans="6:6" outlineLevel="1">
      <c r="F8118"/>
    </row>
    <row r="8119" spans="6:6" outlineLevel="1">
      <c r="F8119"/>
    </row>
    <row r="8120" spans="6:6" outlineLevel="1">
      <c r="F8120"/>
    </row>
    <row r="8121" spans="6:6" outlineLevel="1">
      <c r="F8121"/>
    </row>
    <row r="8122" spans="6:6" outlineLevel="1">
      <c r="F8122"/>
    </row>
    <row r="8123" spans="6:6" outlineLevel="1">
      <c r="F8123"/>
    </row>
    <row r="8124" spans="6:6" outlineLevel="1">
      <c r="F8124"/>
    </row>
    <row r="8125" spans="6:6" outlineLevel="1">
      <c r="F8125"/>
    </row>
    <row r="8126" spans="6:6" outlineLevel="1">
      <c r="F8126"/>
    </row>
    <row r="8127" spans="6:6" outlineLevel="1">
      <c r="F8127"/>
    </row>
    <row r="8128" spans="6:6" outlineLevel="1">
      <c r="F8128"/>
    </row>
    <row r="8129" spans="6:6" outlineLevel="1">
      <c r="F8129"/>
    </row>
    <row r="8130" spans="6:6" outlineLevel="1">
      <c r="F8130"/>
    </row>
    <row r="8131" spans="6:6" outlineLevel="1">
      <c r="F8131"/>
    </row>
    <row r="8132" spans="6:6" outlineLevel="1">
      <c r="F8132"/>
    </row>
    <row r="8133" spans="6:6" outlineLevel="1">
      <c r="F8133"/>
    </row>
    <row r="8134" spans="6:6" outlineLevel="1">
      <c r="F8134"/>
    </row>
    <row r="8135" spans="6:6" outlineLevel="1">
      <c r="F8135"/>
    </row>
    <row r="8136" spans="6:6" outlineLevel="1">
      <c r="F8136"/>
    </row>
    <row r="8137" spans="6:6" outlineLevel="1">
      <c r="F8137"/>
    </row>
    <row r="8138" spans="6:6" outlineLevel="1">
      <c r="F8138"/>
    </row>
    <row r="8139" spans="6:6" outlineLevel="1">
      <c r="F8139"/>
    </row>
    <row r="8140" spans="6:6" outlineLevel="1">
      <c r="F8140"/>
    </row>
    <row r="8141" spans="6:6" outlineLevel="1">
      <c r="F8141"/>
    </row>
    <row r="8142" spans="6:6" outlineLevel="1">
      <c r="F8142"/>
    </row>
    <row r="8143" spans="6:6" outlineLevel="1">
      <c r="F8143"/>
    </row>
    <row r="8144" spans="6:6" outlineLevel="1">
      <c r="F8144"/>
    </row>
    <row r="8145" spans="6:6" outlineLevel="1">
      <c r="F8145"/>
    </row>
    <row r="8146" spans="6:6" outlineLevel="1">
      <c r="F8146"/>
    </row>
    <row r="8147" spans="6:6" outlineLevel="1">
      <c r="F8147"/>
    </row>
    <row r="8148" spans="6:6" outlineLevel="1">
      <c r="F8148"/>
    </row>
    <row r="8149" spans="6:6" outlineLevel="1">
      <c r="F8149"/>
    </row>
    <row r="8150" spans="6:6" outlineLevel="1">
      <c r="F8150"/>
    </row>
    <row r="8151" spans="6:6" outlineLevel="1">
      <c r="F8151"/>
    </row>
    <row r="8152" spans="6:6" outlineLevel="1">
      <c r="F8152"/>
    </row>
    <row r="8153" spans="6:6" outlineLevel="1">
      <c r="F8153"/>
    </row>
    <row r="8154" spans="6:6" outlineLevel="1">
      <c r="F8154"/>
    </row>
    <row r="8155" spans="6:6" outlineLevel="1">
      <c r="F8155"/>
    </row>
    <row r="8156" spans="6:6" outlineLevel="1">
      <c r="F8156"/>
    </row>
    <row r="8157" spans="6:6" outlineLevel="1">
      <c r="F8157"/>
    </row>
    <row r="8158" spans="6:6" outlineLevel="1">
      <c r="F8158"/>
    </row>
    <row r="8159" spans="6:6" outlineLevel="1">
      <c r="F8159"/>
    </row>
    <row r="8160" spans="6:6" outlineLevel="1">
      <c r="F8160"/>
    </row>
    <row r="8161" spans="6:6" outlineLevel="1">
      <c r="F8161"/>
    </row>
    <row r="8162" spans="6:6" outlineLevel="1">
      <c r="F8162"/>
    </row>
    <row r="8163" spans="6:6" outlineLevel="1">
      <c r="F8163"/>
    </row>
    <row r="8164" spans="6:6" outlineLevel="1">
      <c r="F8164"/>
    </row>
    <row r="8165" spans="6:6" outlineLevel="1">
      <c r="F8165"/>
    </row>
    <row r="8166" spans="6:6" outlineLevel="1">
      <c r="F8166"/>
    </row>
    <row r="8167" spans="6:6" outlineLevel="1">
      <c r="F8167"/>
    </row>
    <row r="8168" spans="6:6" outlineLevel="1">
      <c r="F8168"/>
    </row>
    <row r="8169" spans="6:6" outlineLevel="1">
      <c r="F8169"/>
    </row>
    <row r="8170" spans="6:6" outlineLevel="1">
      <c r="F8170"/>
    </row>
    <row r="8171" spans="6:6" outlineLevel="1">
      <c r="F8171"/>
    </row>
    <row r="8172" spans="6:6" outlineLevel="1">
      <c r="F8172"/>
    </row>
    <row r="8173" spans="6:6" outlineLevel="1">
      <c r="F8173"/>
    </row>
    <row r="8174" spans="6:6" outlineLevel="1">
      <c r="F8174"/>
    </row>
    <row r="8175" spans="6:6" outlineLevel="1">
      <c r="F8175"/>
    </row>
    <row r="8176" spans="6:6" outlineLevel="1">
      <c r="F8176"/>
    </row>
    <row r="8177" spans="6:6" outlineLevel="1">
      <c r="F8177"/>
    </row>
    <row r="8178" spans="6:6" outlineLevel="1">
      <c r="F8178"/>
    </row>
    <row r="8179" spans="6:6" outlineLevel="1">
      <c r="F8179"/>
    </row>
    <row r="8180" spans="6:6" outlineLevel="1">
      <c r="F8180"/>
    </row>
    <row r="8181" spans="6:6" outlineLevel="1">
      <c r="F8181"/>
    </row>
    <row r="8182" spans="6:6" outlineLevel="1">
      <c r="F8182"/>
    </row>
    <row r="8183" spans="6:6" outlineLevel="1">
      <c r="F8183"/>
    </row>
    <row r="8184" spans="6:6" outlineLevel="1">
      <c r="F8184"/>
    </row>
    <row r="8185" spans="6:6" outlineLevel="1">
      <c r="F8185"/>
    </row>
    <row r="8186" spans="6:6" outlineLevel="1">
      <c r="F8186"/>
    </row>
    <row r="8187" spans="6:6" outlineLevel="1">
      <c r="F8187"/>
    </row>
    <row r="8188" spans="6:6" outlineLevel="1">
      <c r="F8188"/>
    </row>
    <row r="8189" spans="6:6" outlineLevel="1">
      <c r="F8189"/>
    </row>
    <row r="8190" spans="6:6" outlineLevel="1">
      <c r="F8190"/>
    </row>
    <row r="8191" spans="6:6" outlineLevel="1">
      <c r="F8191"/>
    </row>
    <row r="8192" spans="6:6" outlineLevel="1">
      <c r="F8192"/>
    </row>
    <row r="8193" spans="6:6" outlineLevel="1">
      <c r="F8193"/>
    </row>
    <row r="8194" spans="6:6" outlineLevel="1">
      <c r="F8194"/>
    </row>
    <row r="8195" spans="6:6" outlineLevel="1">
      <c r="F8195"/>
    </row>
    <row r="8196" spans="6:6" outlineLevel="1">
      <c r="F8196"/>
    </row>
    <row r="8197" spans="6:6" outlineLevel="1">
      <c r="F8197"/>
    </row>
    <row r="8198" spans="6:6" outlineLevel="1">
      <c r="F8198"/>
    </row>
    <row r="8199" spans="6:6" outlineLevel="1">
      <c r="F8199"/>
    </row>
    <row r="8200" spans="6:6" outlineLevel="1">
      <c r="F8200"/>
    </row>
    <row r="8201" spans="6:6" outlineLevel="1">
      <c r="F8201"/>
    </row>
    <row r="8202" spans="6:6" outlineLevel="1">
      <c r="F8202"/>
    </row>
    <row r="8203" spans="6:6" outlineLevel="1">
      <c r="F8203"/>
    </row>
    <row r="8204" spans="6:6" outlineLevel="1">
      <c r="F8204"/>
    </row>
    <row r="8205" spans="6:6" outlineLevel="1">
      <c r="F8205"/>
    </row>
    <row r="8206" spans="6:6" outlineLevel="1">
      <c r="F8206"/>
    </row>
    <row r="8207" spans="6:6" outlineLevel="1">
      <c r="F8207"/>
    </row>
    <row r="8208" spans="6:6" outlineLevel="1">
      <c r="F8208"/>
    </row>
    <row r="8209" spans="6:6" outlineLevel="1">
      <c r="F8209"/>
    </row>
    <row r="8210" spans="6:6" outlineLevel="1">
      <c r="F8210"/>
    </row>
    <row r="8211" spans="6:6" outlineLevel="1">
      <c r="F8211"/>
    </row>
    <row r="8212" spans="6:6" outlineLevel="1">
      <c r="F8212"/>
    </row>
    <row r="8213" spans="6:6" outlineLevel="1">
      <c r="F8213"/>
    </row>
    <row r="8214" spans="6:6" outlineLevel="1">
      <c r="F8214"/>
    </row>
    <row r="8215" spans="6:6" outlineLevel="1">
      <c r="F8215"/>
    </row>
    <row r="8216" spans="6:6" outlineLevel="1">
      <c r="F8216"/>
    </row>
    <row r="8217" spans="6:6" outlineLevel="1">
      <c r="F8217"/>
    </row>
    <row r="8218" spans="6:6" outlineLevel="1">
      <c r="F8218"/>
    </row>
    <row r="8219" spans="6:6" outlineLevel="1">
      <c r="F8219"/>
    </row>
    <row r="8220" spans="6:6" outlineLevel="1">
      <c r="F8220"/>
    </row>
    <row r="8221" spans="6:6" outlineLevel="1">
      <c r="F8221"/>
    </row>
    <row r="8222" spans="6:6" outlineLevel="1">
      <c r="F8222"/>
    </row>
    <row r="8223" spans="6:6" outlineLevel="1">
      <c r="F8223"/>
    </row>
    <row r="8224" spans="6:6" outlineLevel="1">
      <c r="F8224"/>
    </row>
    <row r="8225" spans="6:6" outlineLevel="1">
      <c r="F8225"/>
    </row>
    <row r="8226" spans="6:6" outlineLevel="1">
      <c r="F8226"/>
    </row>
    <row r="8227" spans="6:6" outlineLevel="1">
      <c r="F8227"/>
    </row>
    <row r="8228" spans="6:6" outlineLevel="1">
      <c r="F8228"/>
    </row>
    <row r="8229" spans="6:6" outlineLevel="1">
      <c r="F8229"/>
    </row>
    <row r="8230" spans="6:6" outlineLevel="1">
      <c r="F8230"/>
    </row>
    <row r="8231" spans="6:6" outlineLevel="1">
      <c r="F8231"/>
    </row>
    <row r="8232" spans="6:6" outlineLevel="1">
      <c r="F8232"/>
    </row>
    <row r="8233" spans="6:6" outlineLevel="1">
      <c r="F8233"/>
    </row>
    <row r="8234" spans="6:6" outlineLevel="1">
      <c r="F8234"/>
    </row>
    <row r="8235" spans="6:6" outlineLevel="1">
      <c r="F8235"/>
    </row>
    <row r="8236" spans="6:6" outlineLevel="1">
      <c r="F8236"/>
    </row>
    <row r="8237" spans="6:6" outlineLevel="1">
      <c r="F8237"/>
    </row>
    <row r="8238" spans="6:6" outlineLevel="1">
      <c r="F8238"/>
    </row>
    <row r="8239" spans="6:6" outlineLevel="1">
      <c r="F8239"/>
    </row>
    <row r="8240" spans="6:6" outlineLevel="1">
      <c r="F8240"/>
    </row>
    <row r="8241" spans="6:6" outlineLevel="1">
      <c r="F8241"/>
    </row>
    <row r="8242" spans="6:6" outlineLevel="1">
      <c r="F8242"/>
    </row>
    <row r="8243" spans="6:6" outlineLevel="1">
      <c r="F8243"/>
    </row>
    <row r="8244" spans="6:6" outlineLevel="1">
      <c r="F8244"/>
    </row>
    <row r="8245" spans="6:6" outlineLevel="1">
      <c r="F8245"/>
    </row>
    <row r="8246" spans="6:6" outlineLevel="1">
      <c r="F8246"/>
    </row>
    <row r="8247" spans="6:6" outlineLevel="1">
      <c r="F8247"/>
    </row>
    <row r="8248" spans="6:6" outlineLevel="1">
      <c r="F8248"/>
    </row>
    <row r="8249" spans="6:6" outlineLevel="1">
      <c r="F8249"/>
    </row>
    <row r="8250" spans="6:6" outlineLevel="1">
      <c r="F8250"/>
    </row>
    <row r="8251" spans="6:6" outlineLevel="1">
      <c r="F8251"/>
    </row>
    <row r="8252" spans="6:6" outlineLevel="1">
      <c r="F8252"/>
    </row>
    <row r="8253" spans="6:6" outlineLevel="1">
      <c r="F8253"/>
    </row>
    <row r="8254" spans="6:6" outlineLevel="1">
      <c r="F8254"/>
    </row>
    <row r="8255" spans="6:6" outlineLevel="1">
      <c r="F8255"/>
    </row>
    <row r="8256" spans="6:6" outlineLevel="1">
      <c r="F8256"/>
    </row>
    <row r="8257" spans="6:6" outlineLevel="1">
      <c r="F8257"/>
    </row>
    <row r="8258" spans="6:6" outlineLevel="1">
      <c r="F8258"/>
    </row>
    <row r="8259" spans="6:6" outlineLevel="1">
      <c r="F8259"/>
    </row>
    <row r="8260" spans="6:6" outlineLevel="1">
      <c r="F8260"/>
    </row>
    <row r="8261" spans="6:6" outlineLevel="1">
      <c r="F8261"/>
    </row>
    <row r="8262" spans="6:6" outlineLevel="1">
      <c r="F8262"/>
    </row>
    <row r="8263" spans="6:6" outlineLevel="1">
      <c r="F8263"/>
    </row>
    <row r="8264" spans="6:6" outlineLevel="1">
      <c r="F8264"/>
    </row>
    <row r="8265" spans="6:6" outlineLevel="1">
      <c r="F8265"/>
    </row>
    <row r="8266" spans="6:6" outlineLevel="1">
      <c r="F8266"/>
    </row>
    <row r="8267" spans="6:6" outlineLevel="1">
      <c r="F8267"/>
    </row>
    <row r="8268" spans="6:6" outlineLevel="1">
      <c r="F8268"/>
    </row>
    <row r="8269" spans="6:6" outlineLevel="1">
      <c r="F8269"/>
    </row>
    <row r="8270" spans="6:6" outlineLevel="1">
      <c r="F8270"/>
    </row>
    <row r="8271" spans="6:6" outlineLevel="1">
      <c r="F8271"/>
    </row>
    <row r="8272" spans="6:6" outlineLevel="1">
      <c r="F8272"/>
    </row>
    <row r="8273" spans="6:6" outlineLevel="1">
      <c r="F8273"/>
    </row>
    <row r="8274" spans="6:6" outlineLevel="1">
      <c r="F8274"/>
    </row>
    <row r="8275" spans="6:6" outlineLevel="1">
      <c r="F8275"/>
    </row>
    <row r="8276" spans="6:6" outlineLevel="1">
      <c r="F8276"/>
    </row>
    <row r="8277" spans="6:6" outlineLevel="1">
      <c r="F8277"/>
    </row>
    <row r="8278" spans="6:6" outlineLevel="1">
      <c r="F8278"/>
    </row>
    <row r="8279" spans="6:6" outlineLevel="1">
      <c r="F8279"/>
    </row>
    <row r="8280" spans="6:6" outlineLevel="1">
      <c r="F8280"/>
    </row>
    <row r="8281" spans="6:6" outlineLevel="1">
      <c r="F8281"/>
    </row>
    <row r="8282" spans="6:6" outlineLevel="1">
      <c r="F8282"/>
    </row>
    <row r="8283" spans="6:6" outlineLevel="1">
      <c r="F8283"/>
    </row>
    <row r="8284" spans="6:6" outlineLevel="1">
      <c r="F8284"/>
    </row>
    <row r="8285" spans="6:6" outlineLevel="1">
      <c r="F8285"/>
    </row>
    <row r="8286" spans="6:6" outlineLevel="1">
      <c r="F8286"/>
    </row>
    <row r="8287" spans="6:6" outlineLevel="1">
      <c r="F8287"/>
    </row>
    <row r="8288" spans="6:6" outlineLevel="1">
      <c r="F8288"/>
    </row>
    <row r="8289" spans="6:6" outlineLevel="1">
      <c r="F8289"/>
    </row>
    <row r="8290" spans="6:6" outlineLevel="1">
      <c r="F8290"/>
    </row>
    <row r="8291" spans="6:6" outlineLevel="1">
      <c r="F8291"/>
    </row>
    <row r="8292" spans="6:6" outlineLevel="1">
      <c r="F8292"/>
    </row>
    <row r="8293" spans="6:6" outlineLevel="1">
      <c r="F8293"/>
    </row>
    <row r="8294" spans="6:6" outlineLevel="1">
      <c r="F8294"/>
    </row>
    <row r="8295" spans="6:6" outlineLevel="1">
      <c r="F8295"/>
    </row>
    <row r="8296" spans="6:6" outlineLevel="1">
      <c r="F8296"/>
    </row>
    <row r="8297" spans="6:6" outlineLevel="1">
      <c r="F8297"/>
    </row>
    <row r="8298" spans="6:6" outlineLevel="1">
      <c r="F8298"/>
    </row>
    <row r="8299" spans="6:6" outlineLevel="1">
      <c r="F8299"/>
    </row>
    <row r="8300" spans="6:6" outlineLevel="1">
      <c r="F8300"/>
    </row>
    <row r="8301" spans="6:6" outlineLevel="1">
      <c r="F8301"/>
    </row>
    <row r="8302" spans="6:6" outlineLevel="1">
      <c r="F8302"/>
    </row>
    <row r="8303" spans="6:6" outlineLevel="1">
      <c r="F8303"/>
    </row>
    <row r="8304" spans="6:6" outlineLevel="1">
      <c r="F8304"/>
    </row>
    <row r="8305" spans="6:6" outlineLevel="1">
      <c r="F8305"/>
    </row>
    <row r="8306" spans="6:6" outlineLevel="1">
      <c r="F8306"/>
    </row>
    <row r="8307" spans="6:6" outlineLevel="1">
      <c r="F8307"/>
    </row>
    <row r="8308" spans="6:6" outlineLevel="1">
      <c r="F8308"/>
    </row>
    <row r="8309" spans="6:6" outlineLevel="1">
      <c r="F8309"/>
    </row>
    <row r="8310" spans="6:6" outlineLevel="1">
      <c r="F8310"/>
    </row>
    <row r="8311" spans="6:6" outlineLevel="1">
      <c r="F8311"/>
    </row>
    <row r="8312" spans="6:6" outlineLevel="1">
      <c r="F8312"/>
    </row>
    <row r="8313" spans="6:6" outlineLevel="1">
      <c r="F8313"/>
    </row>
    <row r="8314" spans="6:6" outlineLevel="1">
      <c r="F8314"/>
    </row>
    <row r="8315" spans="6:6" outlineLevel="1">
      <c r="F8315"/>
    </row>
    <row r="8316" spans="6:6" outlineLevel="1">
      <c r="F8316"/>
    </row>
    <row r="8317" spans="6:6" outlineLevel="1">
      <c r="F8317"/>
    </row>
    <row r="8318" spans="6:6" outlineLevel="1">
      <c r="F8318"/>
    </row>
    <row r="8319" spans="6:6" outlineLevel="1">
      <c r="F8319"/>
    </row>
    <row r="8320" spans="6:6" outlineLevel="1">
      <c r="F8320"/>
    </row>
    <row r="8321" spans="6:6" outlineLevel="1">
      <c r="F8321"/>
    </row>
    <row r="8322" spans="6:6" outlineLevel="1">
      <c r="F8322"/>
    </row>
    <row r="8323" spans="6:6" outlineLevel="1">
      <c r="F8323"/>
    </row>
    <row r="8324" spans="6:6" outlineLevel="1">
      <c r="F8324"/>
    </row>
    <row r="8325" spans="6:6" outlineLevel="1">
      <c r="F8325"/>
    </row>
    <row r="8326" spans="6:6" outlineLevel="1">
      <c r="F8326"/>
    </row>
    <row r="8327" spans="6:6" outlineLevel="1">
      <c r="F8327"/>
    </row>
    <row r="8328" spans="6:6" outlineLevel="1">
      <c r="F8328"/>
    </row>
    <row r="8329" spans="6:6" outlineLevel="1">
      <c r="F8329"/>
    </row>
    <row r="8330" spans="6:6" outlineLevel="1">
      <c r="F8330"/>
    </row>
    <row r="8331" spans="6:6" outlineLevel="1">
      <c r="F8331"/>
    </row>
    <row r="8332" spans="6:6" outlineLevel="1">
      <c r="F8332"/>
    </row>
    <row r="8333" spans="6:6" outlineLevel="1">
      <c r="F8333"/>
    </row>
    <row r="8334" spans="6:6">
      <c r="F8334"/>
    </row>
    <row r="8335" spans="6:6" outlineLevel="1">
      <c r="F8335"/>
    </row>
    <row r="8336" spans="6:6" outlineLevel="1">
      <c r="F8336"/>
    </row>
    <row r="8337" spans="6:6" outlineLevel="1">
      <c r="F8337"/>
    </row>
    <row r="8338" spans="6:6" outlineLevel="1">
      <c r="F8338"/>
    </row>
    <row r="8339" spans="6:6" outlineLevel="1">
      <c r="F8339"/>
    </row>
    <row r="8340" spans="6:6" outlineLevel="1">
      <c r="F8340"/>
    </row>
    <row r="8341" spans="6:6">
      <c r="F8341"/>
    </row>
    <row r="8342" spans="6:6" outlineLevel="1">
      <c r="F8342"/>
    </row>
    <row r="8343" spans="6:6" outlineLevel="1">
      <c r="F8343"/>
    </row>
    <row r="8344" spans="6:6" outlineLevel="1">
      <c r="F8344"/>
    </row>
    <row r="8345" spans="6:6">
      <c r="F8345"/>
    </row>
    <row r="8346" spans="6:6" outlineLevel="1">
      <c r="F8346"/>
    </row>
    <row r="8347" spans="6:6" outlineLevel="1">
      <c r="F8347"/>
    </row>
    <row r="8348" spans="6:6" outlineLevel="1">
      <c r="F8348"/>
    </row>
    <row r="8349" spans="6:6" outlineLevel="1">
      <c r="F8349"/>
    </row>
    <row r="8350" spans="6:6" outlineLevel="1">
      <c r="F8350"/>
    </row>
    <row r="8351" spans="6:6">
      <c r="F8351"/>
    </row>
    <row r="8352" spans="6:6" outlineLevel="1">
      <c r="F8352"/>
    </row>
    <row r="8353" spans="6:6">
      <c r="F8353"/>
    </row>
    <row r="8354" spans="6:6" outlineLevel="1">
      <c r="F8354"/>
    </row>
    <row r="8355" spans="6:6" outlineLevel="1">
      <c r="F8355"/>
    </row>
    <row r="8356" spans="6:6" outlineLevel="1">
      <c r="F8356"/>
    </row>
    <row r="8357" spans="6:6" outlineLevel="1">
      <c r="F8357"/>
    </row>
    <row r="8358" spans="6:6" outlineLevel="1">
      <c r="F8358"/>
    </row>
    <row r="8359" spans="6:6" outlineLevel="1">
      <c r="F8359"/>
    </row>
    <row r="8360" spans="6:6" outlineLevel="1">
      <c r="F8360"/>
    </row>
    <row r="8361" spans="6:6" outlineLevel="1">
      <c r="F8361"/>
    </row>
    <row r="8362" spans="6:6" outlineLevel="1">
      <c r="F8362"/>
    </row>
    <row r="8363" spans="6:6" outlineLevel="1">
      <c r="F8363"/>
    </row>
    <row r="8364" spans="6:6" outlineLevel="1">
      <c r="F8364"/>
    </row>
    <row r="8365" spans="6:6" outlineLevel="1">
      <c r="F8365"/>
    </row>
    <row r="8366" spans="6:6" outlineLevel="1">
      <c r="F8366"/>
    </row>
    <row r="8367" spans="6:6" outlineLevel="1">
      <c r="F8367"/>
    </row>
    <row r="8368" spans="6:6" outlineLevel="1">
      <c r="F8368"/>
    </row>
    <row r="8369" spans="6:6" outlineLevel="1">
      <c r="F8369"/>
    </row>
    <row r="8370" spans="6:6" outlineLevel="1">
      <c r="F8370"/>
    </row>
    <row r="8371" spans="6:6" outlineLevel="1">
      <c r="F8371"/>
    </row>
    <row r="8372" spans="6:6" outlineLevel="1">
      <c r="F8372"/>
    </row>
    <row r="8373" spans="6:6" outlineLevel="1">
      <c r="F8373"/>
    </row>
    <row r="8374" spans="6:6" outlineLevel="1">
      <c r="F8374"/>
    </row>
    <row r="8375" spans="6:6" outlineLevel="1">
      <c r="F8375"/>
    </row>
    <row r="8376" spans="6:6" outlineLevel="1">
      <c r="F8376"/>
    </row>
    <row r="8377" spans="6:6" outlineLevel="1">
      <c r="F8377"/>
    </row>
    <row r="8378" spans="6:6" outlineLevel="1">
      <c r="F8378"/>
    </row>
    <row r="8379" spans="6:6" outlineLevel="1">
      <c r="F8379"/>
    </row>
    <row r="8380" spans="6:6" outlineLevel="1">
      <c r="F8380"/>
    </row>
    <row r="8381" spans="6:6" outlineLevel="1">
      <c r="F8381"/>
    </row>
    <row r="8382" spans="6:6" outlineLevel="1">
      <c r="F8382"/>
    </row>
    <row r="8383" spans="6:6" outlineLevel="1">
      <c r="F8383"/>
    </row>
    <row r="8384" spans="6:6" outlineLevel="1">
      <c r="F8384"/>
    </row>
    <row r="8385" spans="6:6" outlineLevel="1">
      <c r="F8385"/>
    </row>
    <row r="8386" spans="6:6" outlineLevel="1">
      <c r="F8386"/>
    </row>
    <row r="8387" spans="6:6" outlineLevel="1">
      <c r="F8387"/>
    </row>
    <row r="8388" spans="6:6" outlineLevel="1">
      <c r="F8388"/>
    </row>
    <row r="8389" spans="6:6">
      <c r="F8389"/>
    </row>
    <row r="8390" spans="6:6" outlineLevel="1">
      <c r="F8390"/>
    </row>
    <row r="8391" spans="6:6" outlineLevel="1">
      <c r="F8391"/>
    </row>
    <row r="8392" spans="6:6" outlineLevel="1">
      <c r="F8392"/>
    </row>
    <row r="8393" spans="6:6" outlineLevel="1">
      <c r="F8393"/>
    </row>
    <row r="8394" spans="6:6">
      <c r="F8394"/>
    </row>
    <row r="8395" spans="6:6" outlineLevel="1">
      <c r="F8395"/>
    </row>
    <row r="8396" spans="6:6" outlineLevel="1">
      <c r="F8396"/>
    </row>
    <row r="8397" spans="6:6" outlineLevel="1">
      <c r="F8397"/>
    </row>
    <row r="8398" spans="6:6" outlineLevel="1">
      <c r="F8398"/>
    </row>
    <row r="8399" spans="6:6" outlineLevel="1">
      <c r="F8399"/>
    </row>
    <row r="8400" spans="6:6" outlineLevel="1">
      <c r="F8400"/>
    </row>
    <row r="8401" spans="6:6" outlineLevel="1">
      <c r="F8401"/>
    </row>
    <row r="8402" spans="6:6" outlineLevel="1">
      <c r="F8402"/>
    </row>
    <row r="8403" spans="6:6" outlineLevel="1">
      <c r="F8403"/>
    </row>
    <row r="8404" spans="6:6" outlineLevel="1">
      <c r="F8404"/>
    </row>
    <row r="8405" spans="6:6" outlineLevel="1">
      <c r="F8405"/>
    </row>
    <row r="8406" spans="6:6" outlineLevel="1">
      <c r="F8406"/>
    </row>
    <row r="8407" spans="6:6" outlineLevel="1">
      <c r="F8407"/>
    </row>
    <row r="8408" spans="6:6" outlineLevel="1">
      <c r="F8408"/>
    </row>
    <row r="8409" spans="6:6" outlineLevel="1">
      <c r="F8409"/>
    </row>
    <row r="8410" spans="6:6" outlineLevel="1">
      <c r="F8410"/>
    </row>
    <row r="8411" spans="6:6" outlineLevel="1">
      <c r="F8411"/>
    </row>
    <row r="8412" spans="6:6" outlineLevel="1">
      <c r="F8412"/>
    </row>
    <row r="8413" spans="6:6" outlineLevel="1">
      <c r="F8413"/>
    </row>
    <row r="8414" spans="6:6" outlineLevel="1">
      <c r="F8414"/>
    </row>
    <row r="8415" spans="6:6" outlineLevel="1">
      <c r="F8415"/>
    </row>
    <row r="8416" spans="6:6" outlineLevel="1">
      <c r="F8416"/>
    </row>
    <row r="8417" spans="6:6" outlineLevel="1">
      <c r="F8417"/>
    </row>
    <row r="8418" spans="6:6" outlineLevel="1">
      <c r="F8418"/>
    </row>
    <row r="8419" spans="6:6" outlineLevel="1">
      <c r="F8419"/>
    </row>
    <row r="8420" spans="6:6" outlineLevel="1">
      <c r="F8420"/>
    </row>
    <row r="8421" spans="6:6" outlineLevel="1">
      <c r="F8421"/>
    </row>
    <row r="8422" spans="6:6" outlineLevel="1">
      <c r="F8422"/>
    </row>
    <row r="8423" spans="6:6" outlineLevel="1">
      <c r="F8423"/>
    </row>
    <row r="8424" spans="6:6" outlineLevel="1">
      <c r="F8424"/>
    </row>
    <row r="8425" spans="6:6" outlineLevel="1">
      <c r="F8425"/>
    </row>
    <row r="8426" spans="6:6">
      <c r="F8426"/>
    </row>
    <row r="8427" spans="6:6" outlineLevel="1">
      <c r="F8427"/>
    </row>
    <row r="8428" spans="6:6" outlineLevel="1">
      <c r="F8428"/>
    </row>
    <row r="8429" spans="6:6" outlineLevel="1">
      <c r="F8429"/>
    </row>
    <row r="8430" spans="6:6" outlineLevel="1">
      <c r="F8430"/>
    </row>
    <row r="8431" spans="6:6" outlineLevel="1">
      <c r="F8431"/>
    </row>
    <row r="8432" spans="6:6" outlineLevel="1">
      <c r="F8432"/>
    </row>
    <row r="8433" spans="6:6" outlineLevel="1">
      <c r="F8433"/>
    </row>
    <row r="8434" spans="6:6" outlineLevel="1">
      <c r="F8434"/>
    </row>
    <row r="8435" spans="6:6" outlineLevel="1">
      <c r="F8435"/>
    </row>
    <row r="8436" spans="6:6" outlineLevel="1">
      <c r="F8436"/>
    </row>
    <row r="8437" spans="6:6" outlineLevel="1">
      <c r="F8437"/>
    </row>
    <row r="8438" spans="6:6" outlineLevel="1">
      <c r="F8438"/>
    </row>
    <row r="8439" spans="6:6" outlineLevel="1">
      <c r="F8439"/>
    </row>
    <row r="8440" spans="6:6" outlineLevel="1">
      <c r="F8440"/>
    </row>
    <row r="8441" spans="6:6" outlineLevel="1">
      <c r="F8441"/>
    </row>
    <row r="8442" spans="6:6" outlineLevel="1">
      <c r="F8442"/>
    </row>
    <row r="8443" spans="6:6" outlineLevel="1">
      <c r="F8443"/>
    </row>
    <row r="8444" spans="6:6" outlineLevel="1">
      <c r="F8444"/>
    </row>
    <row r="8445" spans="6:6" outlineLevel="1">
      <c r="F8445"/>
    </row>
    <row r="8446" spans="6:6" outlineLevel="1">
      <c r="F8446"/>
    </row>
    <row r="8447" spans="6:6" outlineLevel="1">
      <c r="F8447"/>
    </row>
    <row r="8448" spans="6:6" outlineLevel="1">
      <c r="F8448"/>
    </row>
    <row r="8449" spans="6:6" outlineLevel="1">
      <c r="F8449"/>
    </row>
    <row r="8450" spans="6:6" outlineLevel="1">
      <c r="F8450"/>
    </row>
    <row r="8451" spans="6:6" outlineLevel="1">
      <c r="F8451"/>
    </row>
    <row r="8452" spans="6:6" outlineLevel="1">
      <c r="F8452"/>
    </row>
    <row r="8453" spans="6:6" outlineLevel="1">
      <c r="F8453"/>
    </row>
    <row r="8454" spans="6:6" outlineLevel="1">
      <c r="F8454"/>
    </row>
    <row r="8455" spans="6:6" outlineLevel="1">
      <c r="F8455"/>
    </row>
    <row r="8456" spans="6:6" outlineLevel="1">
      <c r="F8456"/>
    </row>
    <row r="8457" spans="6:6" outlineLevel="1">
      <c r="F8457"/>
    </row>
    <row r="8458" spans="6:6" outlineLevel="1">
      <c r="F8458"/>
    </row>
    <row r="8459" spans="6:6" outlineLevel="1">
      <c r="F8459"/>
    </row>
    <row r="8460" spans="6:6" outlineLevel="1">
      <c r="F8460"/>
    </row>
    <row r="8461" spans="6:6" outlineLevel="1">
      <c r="F8461"/>
    </row>
    <row r="8462" spans="6:6" outlineLevel="1">
      <c r="F8462"/>
    </row>
    <row r="8463" spans="6:6" outlineLevel="1">
      <c r="F8463"/>
    </row>
    <row r="8464" spans="6:6" outlineLevel="1">
      <c r="F8464"/>
    </row>
    <row r="8465" spans="6:6" outlineLevel="1">
      <c r="F8465"/>
    </row>
    <row r="8466" spans="6:6" outlineLevel="1">
      <c r="F8466"/>
    </row>
    <row r="8467" spans="6:6" outlineLevel="1">
      <c r="F8467"/>
    </row>
    <row r="8468" spans="6:6" outlineLevel="1">
      <c r="F8468"/>
    </row>
    <row r="8469" spans="6:6" outlineLevel="1">
      <c r="F8469"/>
    </row>
    <row r="8470" spans="6:6" outlineLevel="1">
      <c r="F8470"/>
    </row>
    <row r="8471" spans="6:6" outlineLevel="1">
      <c r="F8471"/>
    </row>
    <row r="8472" spans="6:6" outlineLevel="1">
      <c r="F8472"/>
    </row>
    <row r="8473" spans="6:6" outlineLevel="1">
      <c r="F8473"/>
    </row>
    <row r="8474" spans="6:6" outlineLevel="1">
      <c r="F8474"/>
    </row>
    <row r="8475" spans="6:6" outlineLevel="1">
      <c r="F8475"/>
    </row>
    <row r="8476" spans="6:6" outlineLevel="1">
      <c r="F8476"/>
    </row>
    <row r="8477" spans="6:6" outlineLevel="1">
      <c r="F8477"/>
    </row>
    <row r="8478" spans="6:6" outlineLevel="1">
      <c r="F8478"/>
    </row>
    <row r="8479" spans="6:6" outlineLevel="1">
      <c r="F8479"/>
    </row>
    <row r="8480" spans="6:6" outlineLevel="1">
      <c r="F8480"/>
    </row>
    <row r="8481" spans="6:6" outlineLevel="1">
      <c r="F8481"/>
    </row>
    <row r="8482" spans="6:6" outlineLevel="1">
      <c r="F8482"/>
    </row>
    <row r="8483" spans="6:6" outlineLevel="1">
      <c r="F8483"/>
    </row>
    <row r="8484" spans="6:6" outlineLevel="1">
      <c r="F8484"/>
    </row>
    <row r="8485" spans="6:6" outlineLevel="1">
      <c r="F8485"/>
    </row>
    <row r="8486" spans="6:6">
      <c r="F8486"/>
    </row>
    <row r="8487" spans="6:6" outlineLevel="1">
      <c r="F8487"/>
    </row>
    <row r="8488" spans="6:6" outlineLevel="1">
      <c r="F8488"/>
    </row>
    <row r="8489" spans="6:6" outlineLevel="1">
      <c r="F8489"/>
    </row>
    <row r="8490" spans="6:6" outlineLevel="1">
      <c r="F8490"/>
    </row>
    <row r="8491" spans="6:6" outlineLevel="1">
      <c r="F8491"/>
    </row>
    <row r="8492" spans="6:6" outlineLevel="1">
      <c r="F8492"/>
    </row>
    <row r="8493" spans="6:6" outlineLevel="1">
      <c r="F8493"/>
    </row>
    <row r="8494" spans="6:6" outlineLevel="1">
      <c r="F8494"/>
    </row>
    <row r="8495" spans="6:6" outlineLevel="1">
      <c r="F8495"/>
    </row>
    <row r="8496" spans="6:6" outlineLevel="1">
      <c r="F8496"/>
    </row>
    <row r="8497" spans="6:6" outlineLevel="1">
      <c r="F8497"/>
    </row>
    <row r="8498" spans="6:6" outlineLevel="1">
      <c r="F8498"/>
    </row>
    <row r="8499" spans="6:6">
      <c r="F8499"/>
    </row>
    <row r="8500" spans="6:6" outlineLevel="1">
      <c r="F8500"/>
    </row>
    <row r="8501" spans="6:6" outlineLevel="1">
      <c r="F8501"/>
    </row>
    <row r="8502" spans="6:6" outlineLevel="1">
      <c r="F8502"/>
    </row>
    <row r="8503" spans="6:6" outlineLevel="1">
      <c r="F8503"/>
    </row>
    <row r="8504" spans="6:6" outlineLevel="1">
      <c r="F8504"/>
    </row>
    <row r="8505" spans="6:6" outlineLevel="1">
      <c r="F8505"/>
    </row>
    <row r="8506" spans="6:6">
      <c r="F8506"/>
    </row>
    <row r="8507" spans="6:6" outlineLevel="1">
      <c r="F8507"/>
    </row>
    <row r="8508" spans="6:6" outlineLevel="1">
      <c r="F8508"/>
    </row>
    <row r="8509" spans="6:6" outlineLevel="1">
      <c r="F8509"/>
    </row>
    <row r="8510" spans="6:6" outlineLevel="1">
      <c r="F8510"/>
    </row>
    <row r="8511" spans="6:6" outlineLevel="1">
      <c r="F8511"/>
    </row>
    <row r="8512" spans="6:6">
      <c r="F8512"/>
    </row>
    <row r="8513" spans="6:6" outlineLevel="1">
      <c r="F8513"/>
    </row>
    <row r="8514" spans="6:6" outlineLevel="1">
      <c r="F8514"/>
    </row>
    <row r="8515" spans="6:6" outlineLevel="1">
      <c r="F8515"/>
    </row>
    <row r="8516" spans="6:6" outlineLevel="1">
      <c r="F8516"/>
    </row>
    <row r="8517" spans="6:6" outlineLevel="1">
      <c r="F8517"/>
    </row>
    <row r="8518" spans="6:6" outlineLevel="1">
      <c r="F8518"/>
    </row>
    <row r="8519" spans="6:6" outlineLevel="1">
      <c r="F8519"/>
    </row>
    <row r="8520" spans="6:6" outlineLevel="1">
      <c r="F8520"/>
    </row>
    <row r="8521" spans="6:6" outlineLevel="1">
      <c r="F8521"/>
    </row>
    <row r="8522" spans="6:6" outlineLevel="1">
      <c r="F8522"/>
    </row>
    <row r="8523" spans="6:6" outlineLevel="1">
      <c r="F8523"/>
    </row>
    <row r="8524" spans="6:6" outlineLevel="1">
      <c r="F8524"/>
    </row>
    <row r="8525" spans="6:6" outlineLevel="1">
      <c r="F8525"/>
    </row>
    <row r="8526" spans="6:6" outlineLevel="1">
      <c r="F8526"/>
    </row>
    <row r="8527" spans="6:6" outlineLevel="1">
      <c r="F8527"/>
    </row>
    <row r="8528" spans="6:6" outlineLevel="1">
      <c r="F8528"/>
    </row>
    <row r="8529" spans="6:6" outlineLevel="1">
      <c r="F8529"/>
    </row>
    <row r="8530" spans="6:6" outlineLevel="1">
      <c r="F8530"/>
    </row>
    <row r="8531" spans="6:6" outlineLevel="1">
      <c r="F8531"/>
    </row>
    <row r="8532" spans="6:6" outlineLevel="1">
      <c r="F8532"/>
    </row>
    <row r="8533" spans="6:6" outlineLevel="1">
      <c r="F8533"/>
    </row>
    <row r="8534" spans="6:6" outlineLevel="1">
      <c r="F8534"/>
    </row>
    <row r="8535" spans="6:6" outlineLevel="1">
      <c r="F8535"/>
    </row>
    <row r="8536" spans="6:6" outlineLevel="1">
      <c r="F8536"/>
    </row>
    <row r="8537" spans="6:6" outlineLevel="1">
      <c r="F8537"/>
    </row>
    <row r="8538" spans="6:6" outlineLevel="1">
      <c r="F8538"/>
    </row>
    <row r="8539" spans="6:6" outlineLevel="1">
      <c r="F8539"/>
    </row>
    <row r="8540" spans="6:6" outlineLevel="1">
      <c r="F8540"/>
    </row>
    <row r="8541" spans="6:6" outlineLevel="1">
      <c r="F8541"/>
    </row>
    <row r="8542" spans="6:6" outlineLevel="1">
      <c r="F8542"/>
    </row>
    <row r="8543" spans="6:6" outlineLevel="1">
      <c r="F8543"/>
    </row>
    <row r="8544" spans="6:6" outlineLevel="1">
      <c r="F8544"/>
    </row>
    <row r="8545" spans="6:6" outlineLevel="1">
      <c r="F8545"/>
    </row>
    <row r="8546" spans="6:6" outlineLevel="1">
      <c r="F8546"/>
    </row>
    <row r="8547" spans="6:6" outlineLevel="1">
      <c r="F8547"/>
    </row>
    <row r="8548" spans="6:6" outlineLevel="1">
      <c r="F8548"/>
    </row>
    <row r="8549" spans="6:6" outlineLevel="1">
      <c r="F8549"/>
    </row>
    <row r="8550" spans="6:6" outlineLevel="1">
      <c r="F8550"/>
    </row>
    <row r="8551" spans="6:6" outlineLevel="1">
      <c r="F8551"/>
    </row>
    <row r="8552" spans="6:6" outlineLevel="1">
      <c r="F8552"/>
    </row>
    <row r="8553" spans="6:6" outlineLevel="1">
      <c r="F8553"/>
    </row>
    <row r="8554" spans="6:6" outlineLevel="1">
      <c r="F8554"/>
    </row>
    <row r="8555" spans="6:6" outlineLevel="1">
      <c r="F8555"/>
    </row>
    <row r="8556" spans="6:6" outlineLevel="1">
      <c r="F8556"/>
    </row>
    <row r="8557" spans="6:6">
      <c r="F8557"/>
    </row>
    <row r="8558" spans="6:6">
      <c r="F8558"/>
    </row>
    <row r="8559" spans="6:6">
      <c r="F8559"/>
    </row>
  </sheetData>
  <dataValidations count="1">
    <dataValidation type="textLength" errorStyle="information" allowBlank="1" showInputMessage="1" showErrorMessage="1" error="XLBVal:8=_x000d__x000a_XLBRowCount:3=843_x000d__x000a_XLBColCount:3=22_x000d__x000a_Style:2=2_x000d__x000a_" sqref="A10" xr:uid="{00000000-0002-0000-0400-000000000000}">
      <formula1>0</formula1>
      <formula2>300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5:B9"/>
  <sheetViews>
    <sheetView workbookViewId="0">
      <selection activeCell="C23" sqref="C23"/>
    </sheetView>
  </sheetViews>
  <sheetFormatPr baseColWidth="10" defaultColWidth="8.7265625" defaultRowHeight="14.5"/>
  <cols>
    <col min="1" max="1" width="11.453125" customWidth="1"/>
    <col min="2" max="2" width="60.7265625" customWidth="1"/>
  </cols>
  <sheetData>
    <row r="5" spans="2:2">
      <c r="B5" t="s">
        <v>115</v>
      </c>
    </row>
    <row r="6" spans="2:2">
      <c r="B6" t="s">
        <v>118</v>
      </c>
    </row>
    <row r="7" spans="2:2">
      <c r="B7" t="s">
        <v>116</v>
      </c>
    </row>
    <row r="8" spans="2:2">
      <c r="B8" t="s">
        <v>117</v>
      </c>
    </row>
    <row r="9" spans="2:2">
      <c r="B9" t="s">
        <v>119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6"/>
  <sheetViews>
    <sheetView topLeftCell="A27" workbookViewId="0">
      <selection activeCell="J31" sqref="J31"/>
    </sheetView>
  </sheetViews>
  <sheetFormatPr baseColWidth="10" defaultColWidth="9.26953125" defaultRowHeight="14"/>
  <cols>
    <col min="1" max="3" width="5.7265625" style="196" customWidth="1"/>
    <col min="4" max="4" width="9.26953125" style="196"/>
    <col min="5" max="5" width="14" style="196" customWidth="1"/>
    <col min="6" max="6" width="14" style="196" hidden="1" customWidth="1"/>
    <col min="7" max="7" width="3.26953125" style="196" customWidth="1"/>
    <col min="8" max="8" width="13.26953125" style="196" customWidth="1"/>
    <col min="9" max="9" width="1.7265625" style="196" customWidth="1"/>
    <col min="10" max="10" width="16.7265625" style="196" customWidth="1"/>
    <col min="11" max="11" width="18.26953125" style="196" customWidth="1"/>
    <col min="12" max="13" width="14.7265625" style="196" customWidth="1"/>
    <col min="14" max="14" width="1.7265625" style="196" customWidth="1"/>
    <col min="15" max="16" width="14.7265625" style="196" customWidth="1"/>
    <col min="17" max="17" width="16.1796875" style="357" customWidth="1"/>
    <col min="18" max="18" width="1.7265625" style="196" customWidth="1"/>
    <col min="19" max="19" width="18.7265625" style="195" bestFit="1" customWidth="1"/>
    <col min="20" max="20" width="9.26953125" style="195"/>
    <col min="21" max="21" width="11" style="195" bestFit="1" customWidth="1"/>
    <col min="22" max="22" width="10" style="195" bestFit="1" customWidth="1"/>
    <col min="23" max="23" width="13.81640625" style="195" bestFit="1" customWidth="1"/>
    <col min="24" max="28" width="9.26953125" style="195"/>
    <col min="29" max="16384" width="9.26953125" style="196"/>
  </cols>
  <sheetData>
    <row r="1" spans="1:28" s="190" customFormat="1" ht="14.15" customHeight="1">
      <c r="A1" s="540" t="s">
        <v>743</v>
      </c>
      <c r="B1" s="540"/>
      <c r="C1" s="540"/>
      <c r="D1" s="540"/>
      <c r="E1" s="540"/>
      <c r="F1" s="540"/>
      <c r="G1" s="540"/>
      <c r="H1" s="540"/>
      <c r="I1" s="183"/>
      <c r="J1" s="184"/>
      <c r="K1" s="185" t="s">
        <v>744</v>
      </c>
      <c r="L1" s="186" t="s">
        <v>297</v>
      </c>
      <c r="M1" s="184"/>
      <c r="N1" s="184"/>
      <c r="O1" s="184"/>
      <c r="P1" s="187" t="s">
        <v>745</v>
      </c>
      <c r="Q1" s="188">
        <v>43572</v>
      </c>
      <c r="R1" s="189"/>
    </row>
    <row r="2" spans="1:28" ht="14.15" customHeight="1">
      <c r="A2" s="191"/>
      <c r="B2" s="191"/>
      <c r="C2" s="191"/>
      <c r="D2" s="191"/>
      <c r="E2" s="191"/>
      <c r="F2" s="191"/>
      <c r="G2" s="191"/>
      <c r="H2" s="191"/>
      <c r="I2" s="191"/>
      <c r="J2" s="192"/>
      <c r="K2" s="191"/>
      <c r="L2" s="192"/>
      <c r="M2" s="191"/>
      <c r="N2" s="191"/>
      <c r="O2" s="193"/>
      <c r="P2" s="191"/>
      <c r="Q2" s="194"/>
      <c r="R2" s="191"/>
    </row>
    <row r="3" spans="1:28" ht="14.15" customHeight="1">
      <c r="A3" s="197" t="s">
        <v>746</v>
      </c>
      <c r="B3" s="190"/>
      <c r="C3" s="190"/>
      <c r="D3" s="198" t="s">
        <v>747</v>
      </c>
      <c r="E3" s="199" t="s">
        <v>748</v>
      </c>
      <c r="F3" s="199"/>
      <c r="G3" s="200"/>
      <c r="H3" s="200"/>
      <c r="I3" s="200"/>
      <c r="J3" s="201"/>
      <c r="K3" s="201"/>
      <c r="L3" s="201"/>
      <c r="M3" s="201"/>
      <c r="N3" s="200"/>
      <c r="O3" s="190"/>
      <c r="P3" s="202" t="s">
        <v>749</v>
      </c>
      <c r="Q3" s="203"/>
      <c r="R3" s="197"/>
    </row>
    <row r="4" spans="1:28" ht="16.5" customHeight="1">
      <c r="A4" s="197" t="s">
        <v>750</v>
      </c>
      <c r="B4" s="197"/>
      <c r="C4" s="197"/>
      <c r="D4" s="197"/>
      <c r="E4" s="541" t="s">
        <v>751</v>
      </c>
      <c r="F4" s="541"/>
      <c r="G4" s="542"/>
      <c r="H4" s="542"/>
      <c r="I4" s="542"/>
      <c r="J4" s="542"/>
      <c r="K4" s="542"/>
      <c r="L4" s="542"/>
      <c r="M4" s="542"/>
      <c r="N4" s="197"/>
      <c r="O4" s="204" t="s">
        <v>752</v>
      </c>
      <c r="P4" s="205" t="s">
        <v>753</v>
      </c>
      <c r="Q4" s="206"/>
      <c r="R4" s="197"/>
    </row>
    <row r="5" spans="1:28" ht="15.5">
      <c r="A5" s="207" t="s">
        <v>754</v>
      </c>
      <c r="B5" s="207"/>
      <c r="C5" s="207"/>
      <c r="D5" s="208" t="s">
        <v>747</v>
      </c>
      <c r="E5" s="542" t="s">
        <v>755</v>
      </c>
      <c r="F5" s="542"/>
      <c r="G5" s="542"/>
      <c r="H5" s="542"/>
      <c r="I5" s="542"/>
      <c r="J5" s="542"/>
      <c r="K5" s="542"/>
      <c r="L5" s="542"/>
      <c r="M5" s="542"/>
      <c r="N5" s="191"/>
      <c r="O5" s="204" t="s">
        <v>752</v>
      </c>
      <c r="P5" s="209" t="s">
        <v>756</v>
      </c>
      <c r="Q5" s="194"/>
      <c r="R5" s="191"/>
    </row>
    <row r="6" spans="1:28">
      <c r="A6" s="207" t="s">
        <v>757</v>
      </c>
      <c r="B6" s="207"/>
      <c r="C6" s="207"/>
      <c r="D6" s="208" t="s">
        <v>747</v>
      </c>
      <c r="E6" s="210" t="s">
        <v>758</v>
      </c>
      <c r="F6" s="358"/>
      <c r="G6" s="211"/>
      <c r="H6" s="211"/>
      <c r="I6" s="211"/>
      <c r="J6" s="212"/>
      <c r="K6" s="213"/>
      <c r="L6" s="192"/>
      <c r="M6" s="191"/>
      <c r="N6" s="191"/>
      <c r="P6" s="209" t="s">
        <v>759</v>
      </c>
      <c r="Q6" s="194"/>
      <c r="R6" s="191"/>
    </row>
    <row r="7" spans="1:28">
      <c r="A7" s="207" t="s">
        <v>760</v>
      </c>
      <c r="B7" s="207"/>
      <c r="C7" s="207"/>
      <c r="D7" s="208" t="s">
        <v>747</v>
      </c>
      <c r="E7" s="543" t="s">
        <v>761</v>
      </c>
      <c r="F7" s="543"/>
      <c r="G7" s="543"/>
      <c r="H7" s="543"/>
      <c r="I7" s="211"/>
      <c r="J7" s="212"/>
      <c r="K7" s="214"/>
      <c r="L7" s="192"/>
      <c r="M7" s="191"/>
      <c r="N7" s="191"/>
      <c r="O7" s="191"/>
      <c r="P7" s="191"/>
      <c r="Q7" s="194"/>
      <c r="R7" s="191"/>
    </row>
    <row r="8" spans="1:28" ht="14.15" customHeight="1" thickBot="1">
      <c r="A8" s="207"/>
      <c r="B8" s="207"/>
      <c r="C8" s="207"/>
      <c r="D8" s="207"/>
      <c r="E8" s="215"/>
      <c r="F8" s="215"/>
      <c r="G8" s="211"/>
      <c r="H8" s="211"/>
      <c r="I8" s="211"/>
      <c r="J8" s="212"/>
      <c r="K8" s="213"/>
      <c r="L8" s="192"/>
      <c r="M8" s="191"/>
      <c r="N8" s="191"/>
      <c r="O8" s="191"/>
      <c r="P8" s="191"/>
      <c r="Q8" s="194"/>
      <c r="R8" s="191"/>
    </row>
    <row r="9" spans="1:28" s="221" customFormat="1" ht="22.15" customHeight="1" thickTop="1" thickBot="1">
      <c r="A9" s="216"/>
      <c r="B9" s="216"/>
      <c r="C9" s="216"/>
      <c r="D9" s="216"/>
      <c r="E9" s="216" t="s">
        <v>762</v>
      </c>
      <c r="F9" s="216"/>
      <c r="G9" s="217"/>
      <c r="H9" s="211"/>
      <c r="I9" s="217"/>
      <c r="J9" s="544" t="s">
        <v>763</v>
      </c>
      <c r="K9" s="545"/>
      <c r="L9" s="545"/>
      <c r="M9" s="546"/>
      <c r="N9" s="218"/>
      <c r="O9" s="547" t="s">
        <v>764</v>
      </c>
      <c r="P9" s="548"/>
      <c r="Q9" s="549"/>
      <c r="R9" s="219"/>
      <c r="S9" s="220"/>
      <c r="T9" s="220"/>
      <c r="U9" s="220"/>
      <c r="V9" s="220"/>
      <c r="W9" s="220"/>
      <c r="X9" s="220"/>
      <c r="Y9" s="220"/>
      <c r="Z9" s="220"/>
      <c r="AA9" s="220"/>
      <c r="AB9" s="220"/>
    </row>
    <row r="10" spans="1:28" ht="8.15" customHeight="1" thickTop="1" thickBot="1">
      <c r="A10" s="207"/>
      <c r="B10" s="207"/>
      <c r="C10" s="207"/>
      <c r="D10" s="207"/>
      <c r="E10" s="207"/>
      <c r="F10" s="207"/>
      <c r="G10" s="211"/>
      <c r="H10" s="211"/>
      <c r="I10" s="211"/>
      <c r="J10" s="212"/>
      <c r="K10" s="213"/>
      <c r="L10" s="192"/>
      <c r="M10" s="191"/>
      <c r="N10" s="191"/>
      <c r="O10" s="191"/>
      <c r="P10" s="191"/>
      <c r="Q10" s="194"/>
      <c r="R10" s="191"/>
    </row>
    <row r="11" spans="1:28" s="232" customFormat="1" ht="26">
      <c r="A11" s="550" t="s">
        <v>765</v>
      </c>
      <c r="B11" s="551"/>
      <c r="C11" s="551"/>
      <c r="D11" s="551"/>
      <c r="E11" s="552"/>
      <c r="F11" s="222"/>
      <c r="G11" s="223" t="s">
        <v>253</v>
      </c>
      <c r="H11" s="559" t="s">
        <v>766</v>
      </c>
      <c r="I11" s="224"/>
      <c r="J11" s="225" t="s">
        <v>799</v>
      </c>
      <c r="K11" s="226" t="s">
        <v>767</v>
      </c>
      <c r="L11" s="227" t="s">
        <v>768</v>
      </c>
      <c r="M11" s="228" t="s">
        <v>769</v>
      </c>
      <c r="N11" s="224"/>
      <c r="O11" s="229" t="s">
        <v>770</v>
      </c>
      <c r="P11" s="230" t="s">
        <v>771</v>
      </c>
      <c r="Q11" s="228" t="s">
        <v>772</v>
      </c>
      <c r="R11" s="224"/>
      <c r="S11" s="231"/>
      <c r="T11" s="231"/>
      <c r="U11" s="231"/>
      <c r="V11" s="231"/>
      <c r="W11" s="231"/>
      <c r="X11" s="231"/>
      <c r="Y11" s="231"/>
      <c r="Z11" s="231"/>
      <c r="AA11" s="231"/>
      <c r="AB11" s="231"/>
    </row>
    <row r="12" spans="1:28" s="232" customFormat="1">
      <c r="A12" s="553"/>
      <c r="B12" s="554"/>
      <c r="C12" s="554"/>
      <c r="D12" s="554"/>
      <c r="E12" s="555"/>
      <c r="F12" s="233"/>
      <c r="G12" s="234"/>
      <c r="H12" s="560"/>
      <c r="I12" s="224"/>
      <c r="J12" s="235" t="s">
        <v>800</v>
      </c>
      <c r="K12" s="236"/>
      <c r="L12" s="237"/>
      <c r="M12" s="238"/>
      <c r="N12" s="239"/>
      <c r="O12" s="240" t="s">
        <v>773</v>
      </c>
      <c r="P12" s="241"/>
      <c r="Q12" s="242"/>
      <c r="R12" s="224"/>
      <c r="S12" s="231"/>
      <c r="T12" s="231"/>
      <c r="U12" s="231"/>
      <c r="V12" s="231"/>
      <c r="W12" s="231"/>
      <c r="X12" s="231"/>
      <c r="Y12" s="231"/>
      <c r="Z12" s="231"/>
      <c r="AA12" s="231"/>
      <c r="AB12" s="231"/>
    </row>
    <row r="13" spans="1:28" s="256" customFormat="1" ht="12" customHeight="1" thickBot="1">
      <c r="A13" s="556"/>
      <c r="B13" s="557"/>
      <c r="C13" s="557"/>
      <c r="D13" s="557"/>
      <c r="E13" s="558"/>
      <c r="F13" s="243"/>
      <c r="G13" s="244"/>
      <c r="H13" s="561"/>
      <c r="I13" s="245"/>
      <c r="J13" s="246" t="s">
        <v>11</v>
      </c>
      <c r="K13" s="247" t="s">
        <v>31</v>
      </c>
      <c r="L13" s="248" t="s">
        <v>58</v>
      </c>
      <c r="M13" s="249" t="s">
        <v>774</v>
      </c>
      <c r="N13" s="250"/>
      <c r="O13" s="251" t="s">
        <v>66</v>
      </c>
      <c r="P13" s="252" t="s">
        <v>69</v>
      </c>
      <c r="Q13" s="253" t="s">
        <v>775</v>
      </c>
      <c r="R13" s="245"/>
      <c r="S13" s="254"/>
      <c r="T13" s="255"/>
      <c r="U13" s="255"/>
      <c r="V13" s="255"/>
      <c r="W13" s="255"/>
      <c r="X13" s="255"/>
      <c r="Y13" s="255"/>
      <c r="Z13" s="255"/>
      <c r="AA13" s="255"/>
      <c r="AB13" s="255"/>
    </row>
    <row r="14" spans="1:28" s="270" customFormat="1" ht="14.5" thickBot="1">
      <c r="A14" s="562"/>
      <c r="B14" s="562"/>
      <c r="C14" s="562"/>
      <c r="D14" s="562"/>
      <c r="E14" s="562"/>
      <c r="F14" s="359"/>
      <c r="G14" s="257"/>
      <c r="H14" s="258"/>
      <c r="I14" s="257"/>
      <c r="J14" s="259" t="s">
        <v>776</v>
      </c>
      <c r="K14" s="260" t="s">
        <v>776</v>
      </c>
      <c r="L14" s="261" t="s">
        <v>776</v>
      </c>
      <c r="M14" s="262" t="s">
        <v>776</v>
      </c>
      <c r="N14" s="257" t="s">
        <v>776</v>
      </c>
      <c r="O14" s="263" t="s">
        <v>776</v>
      </c>
      <c r="P14" s="264" t="s">
        <v>776</v>
      </c>
      <c r="Q14" s="265" t="s">
        <v>776</v>
      </c>
      <c r="R14" s="257"/>
      <c r="S14" s="266"/>
      <c r="T14" s="267"/>
      <c r="U14" s="268"/>
      <c r="V14" s="268"/>
      <c r="W14" s="269"/>
      <c r="X14" s="267"/>
      <c r="Y14" s="267"/>
      <c r="Z14" s="267"/>
      <c r="AA14" s="267"/>
      <c r="AB14" s="267"/>
    </row>
    <row r="15" spans="1:28" s="270" customFormat="1" ht="24">
      <c r="A15" s="563" t="s">
        <v>37</v>
      </c>
      <c r="B15" s="564"/>
      <c r="C15" s="564"/>
      <c r="D15" s="564"/>
      <c r="E15" s="564"/>
      <c r="F15" s="42" t="s">
        <v>37</v>
      </c>
      <c r="G15" s="271">
        <v>26</v>
      </c>
      <c r="H15" s="272"/>
      <c r="I15" s="257"/>
      <c r="J15" s="273">
        <v>97926.977512745609</v>
      </c>
      <c r="K15" s="260">
        <f>SUMIF('DETAILED REPORT'!$D$20:$D$119,FACE!F15:F22,'DETAILED REPORT'!$I$20:$I$119)</f>
        <v>33498.120000000003</v>
      </c>
      <c r="L15" s="274"/>
      <c r="M15" s="275"/>
      <c r="N15" s="257"/>
      <c r="O15" s="276"/>
      <c r="P15" s="264">
        <v>0</v>
      </c>
      <c r="Q15" s="265"/>
      <c r="R15" s="257"/>
      <c r="S15" s="266"/>
      <c r="T15" s="277"/>
      <c r="U15" s="268"/>
      <c r="V15" s="268"/>
      <c r="W15" s="269"/>
      <c r="X15" s="267"/>
      <c r="Y15" s="267"/>
      <c r="Z15" s="267"/>
      <c r="AA15" s="267"/>
      <c r="AB15" s="267"/>
    </row>
    <row r="16" spans="1:28" s="282" customFormat="1" ht="36">
      <c r="A16" s="536" t="s">
        <v>59</v>
      </c>
      <c r="B16" s="537"/>
      <c r="C16" s="537"/>
      <c r="D16" s="537"/>
      <c r="E16" s="537"/>
      <c r="F16" s="42" t="s">
        <v>59</v>
      </c>
      <c r="G16" s="278">
        <v>49</v>
      </c>
      <c r="H16" s="272"/>
      <c r="I16" s="279"/>
      <c r="J16" s="273">
        <v>189111.29995067217</v>
      </c>
      <c r="K16" s="260">
        <f>SUMIF('DETAILED REPORT'!$D$20:$D$119,FACE!F16:F23,'DETAILED REPORT'!$I$20:$I$119)</f>
        <v>14439.369999999999</v>
      </c>
      <c r="L16" s="274"/>
      <c r="M16" s="275"/>
      <c r="N16" s="280"/>
      <c r="O16" s="276"/>
      <c r="P16" s="264">
        <v>0</v>
      </c>
      <c r="Q16" s="265"/>
      <c r="R16" s="279"/>
      <c r="S16" s="266"/>
      <c r="T16" s="277"/>
      <c r="U16" s="268"/>
      <c r="V16" s="268"/>
      <c r="W16" s="269"/>
      <c r="X16" s="281"/>
      <c r="Y16" s="281"/>
      <c r="Z16" s="281"/>
      <c r="AA16" s="281"/>
      <c r="AB16" s="281"/>
    </row>
    <row r="17" spans="1:28" s="282" customFormat="1" ht="36">
      <c r="A17" s="536" t="s">
        <v>166</v>
      </c>
      <c r="B17" s="537"/>
      <c r="C17" s="537"/>
      <c r="D17" s="537"/>
      <c r="E17" s="537"/>
      <c r="F17" s="42" t="s">
        <v>62</v>
      </c>
      <c r="G17" s="278">
        <v>0</v>
      </c>
      <c r="H17" s="272"/>
      <c r="I17" s="279"/>
      <c r="J17" s="273">
        <v>0</v>
      </c>
      <c r="K17" s="260">
        <f>SUMIF('DETAILED REPORT'!$D$20:$D$119,FACE!F17:F24,'DETAILED REPORT'!$I$20:$I$119)</f>
        <v>95</v>
      </c>
      <c r="L17" s="274"/>
      <c r="M17" s="275"/>
      <c r="N17" s="280"/>
      <c r="O17" s="276"/>
      <c r="P17" s="264">
        <v>0</v>
      </c>
      <c r="Q17" s="265"/>
      <c r="R17" s="279"/>
      <c r="S17" s="266"/>
      <c r="T17" s="277"/>
      <c r="U17" s="268"/>
      <c r="V17" s="268"/>
      <c r="W17" s="269"/>
      <c r="X17" s="281"/>
      <c r="Y17" s="281"/>
      <c r="Z17" s="281"/>
      <c r="AA17" s="281"/>
      <c r="AB17" s="281"/>
    </row>
    <row r="18" spans="1:28" s="282" customFormat="1" ht="24">
      <c r="A18" s="536" t="s">
        <v>67</v>
      </c>
      <c r="B18" s="537"/>
      <c r="C18" s="537"/>
      <c r="D18" s="537"/>
      <c r="E18" s="537"/>
      <c r="F18" s="42" t="s">
        <v>67</v>
      </c>
      <c r="G18" s="278">
        <v>2</v>
      </c>
      <c r="H18" s="272"/>
      <c r="I18" s="279"/>
      <c r="J18" s="273">
        <v>7676.9032772317778</v>
      </c>
      <c r="K18" s="260">
        <f>SUMIF('DETAILED REPORT'!$D$20:$D$119,FACE!F18:F25,'DETAILED REPORT'!$I$20:$I$119)</f>
        <v>0</v>
      </c>
      <c r="L18" s="274"/>
      <c r="M18" s="275"/>
      <c r="N18" s="280"/>
      <c r="O18" s="276"/>
      <c r="P18" s="264">
        <v>0</v>
      </c>
      <c r="Q18" s="265"/>
      <c r="R18" s="279"/>
      <c r="S18" s="266"/>
      <c r="T18" s="277"/>
      <c r="U18" s="268"/>
      <c r="V18" s="268"/>
      <c r="W18" s="269"/>
      <c r="X18" s="281"/>
      <c r="Y18" s="281"/>
      <c r="Z18" s="281"/>
      <c r="AA18" s="281"/>
      <c r="AB18" s="281"/>
    </row>
    <row r="19" spans="1:28" s="282" customFormat="1" ht="24.5" thickBot="1">
      <c r="A19" s="538" t="s">
        <v>70</v>
      </c>
      <c r="B19" s="539"/>
      <c r="C19" s="539"/>
      <c r="D19" s="539"/>
      <c r="E19" s="539"/>
      <c r="F19" s="42" t="s">
        <v>70</v>
      </c>
      <c r="G19" s="278">
        <v>2</v>
      </c>
      <c r="H19" s="272"/>
      <c r="I19" s="279"/>
      <c r="J19" s="273">
        <v>8060.7484410933657</v>
      </c>
      <c r="K19" s="260">
        <f>SUMIF('DETAILED REPORT'!$D$20:$D$119,FACE!F19:F26,'DETAILED REPORT'!$I$20:$I$119)</f>
        <v>1567.5999999999997</v>
      </c>
      <c r="L19" s="274"/>
      <c r="M19" s="275"/>
      <c r="N19" s="280"/>
      <c r="O19" s="276"/>
      <c r="P19" s="264">
        <v>0</v>
      </c>
      <c r="Q19" s="265"/>
      <c r="R19" s="279"/>
      <c r="S19" s="266"/>
      <c r="T19" s="277"/>
      <c r="U19" s="268"/>
      <c r="V19" s="268"/>
      <c r="W19" s="269"/>
      <c r="X19" s="281"/>
      <c r="Y19" s="281"/>
      <c r="Z19" s="281"/>
      <c r="AA19" s="281"/>
      <c r="AB19" s="281"/>
    </row>
    <row r="20" spans="1:28" s="270" customFormat="1" ht="14.15" customHeight="1">
      <c r="A20" s="566" t="s">
        <v>77</v>
      </c>
      <c r="B20" s="567"/>
      <c r="C20" s="567"/>
      <c r="D20" s="567"/>
      <c r="E20" s="567"/>
      <c r="F20" s="42" t="s">
        <v>77</v>
      </c>
      <c r="G20" s="283">
        <v>9</v>
      </c>
      <c r="H20" s="284"/>
      <c r="I20" s="285"/>
      <c r="J20" s="273">
        <v>34546.064747543001</v>
      </c>
      <c r="K20" s="260">
        <f>SUMIF('DETAILED REPORT'!$D$20:$D$119,FACE!F20:F27,'DETAILED REPORT'!$I$20:$I$119)</f>
        <v>4009.3399999999997</v>
      </c>
      <c r="L20" s="274"/>
      <c r="M20" s="275"/>
      <c r="N20" s="280"/>
      <c r="O20" s="276"/>
      <c r="P20" s="264">
        <v>0</v>
      </c>
      <c r="Q20" s="286"/>
      <c r="R20" s="279"/>
      <c r="S20" s="266"/>
      <c r="T20" s="277"/>
      <c r="U20" s="268"/>
      <c r="V20" s="268"/>
      <c r="W20" s="269"/>
      <c r="X20" s="267"/>
      <c r="Y20" s="267"/>
      <c r="Z20" s="267"/>
      <c r="AA20" s="267"/>
      <c r="AB20" s="267"/>
    </row>
    <row r="21" spans="1:28" s="270" customFormat="1" ht="14.15" customHeight="1">
      <c r="A21" s="568" t="s">
        <v>81</v>
      </c>
      <c r="B21" s="569"/>
      <c r="C21" s="569"/>
      <c r="D21" s="569"/>
      <c r="E21" s="569"/>
      <c r="F21" s="42" t="s">
        <v>81</v>
      </c>
      <c r="G21" s="283">
        <v>5</v>
      </c>
      <c r="H21" s="272"/>
      <c r="I21" s="285"/>
      <c r="J21" s="273">
        <v>21411.65093052715</v>
      </c>
      <c r="K21" s="260">
        <f>SUMIF('DETAILED REPORT'!$D$20:$D$119,FACE!F21:F28,'DETAILED REPORT'!$I$20:$I$119)</f>
        <v>17703.12</v>
      </c>
      <c r="L21" s="274"/>
      <c r="M21" s="275"/>
      <c r="N21" s="280"/>
      <c r="O21" s="276"/>
      <c r="P21" s="264">
        <v>0</v>
      </c>
      <c r="Q21" s="265"/>
      <c r="R21" s="279"/>
      <c r="S21" s="266"/>
      <c r="T21" s="277"/>
      <c r="U21" s="268"/>
      <c r="V21" s="268"/>
      <c r="W21" s="267"/>
      <c r="X21" s="267"/>
      <c r="Y21" s="267"/>
      <c r="Z21" s="267"/>
      <c r="AA21" s="267"/>
      <c r="AB21" s="267"/>
    </row>
    <row r="22" spans="1:28" s="270" customFormat="1" ht="14.15" customHeight="1">
      <c r="A22" s="568" t="s">
        <v>801</v>
      </c>
      <c r="B22" s="569"/>
      <c r="C22" s="569"/>
      <c r="D22" s="569"/>
      <c r="E22" s="569"/>
      <c r="F22" s="42" t="s">
        <v>114</v>
      </c>
      <c r="G22" s="287">
        <v>7</v>
      </c>
      <c r="H22" s="288"/>
      <c r="I22" s="285"/>
      <c r="J22" s="273">
        <v>25111.355140186919</v>
      </c>
      <c r="K22" s="260">
        <f>SUMIF('DETAILED REPORT'!$D$20:$D$119,FACE!F22:F29,'DETAILED REPORT'!$I$20:$I$119)</f>
        <v>0</v>
      </c>
      <c r="L22" s="274"/>
      <c r="M22" s="289"/>
      <c r="N22" s="280"/>
      <c r="O22" s="276"/>
      <c r="P22" s="264"/>
      <c r="Q22" s="265"/>
      <c r="R22" s="279"/>
      <c r="S22" s="290"/>
      <c r="T22" s="267"/>
      <c r="U22" s="268"/>
      <c r="V22" s="268"/>
      <c r="W22" s="268"/>
      <c r="X22" s="267"/>
      <c r="Y22" s="267"/>
      <c r="Z22" s="267"/>
      <c r="AA22" s="267"/>
      <c r="AB22" s="267"/>
    </row>
    <row r="23" spans="1:28" s="282" customFormat="1" ht="14.15" customHeight="1">
      <c r="A23" s="536"/>
      <c r="B23" s="537"/>
      <c r="C23" s="537"/>
      <c r="D23" s="537"/>
      <c r="E23" s="537"/>
      <c r="F23" s="360"/>
      <c r="G23" s="291"/>
      <c r="H23" s="292"/>
      <c r="I23" s="279"/>
      <c r="J23" s="273" t="s">
        <v>777</v>
      </c>
      <c r="K23" s="293"/>
      <c r="L23" s="274"/>
      <c r="M23" s="275"/>
      <c r="N23" s="280"/>
      <c r="O23" s="294"/>
      <c r="P23" s="264">
        <v>0</v>
      </c>
      <c r="Q23" s="265"/>
      <c r="R23" s="279"/>
      <c r="S23" s="267"/>
      <c r="T23" s="267"/>
      <c r="U23" s="267"/>
      <c r="V23" s="267"/>
      <c r="W23" s="281"/>
      <c r="X23" s="281"/>
      <c r="Y23" s="281"/>
      <c r="Z23" s="281"/>
      <c r="AA23" s="281"/>
      <c r="AB23" s="281"/>
    </row>
    <row r="24" spans="1:28" s="270" customFormat="1" ht="14.15" customHeight="1" thickBot="1">
      <c r="A24" s="536"/>
      <c r="B24" s="537"/>
      <c r="C24" s="537"/>
      <c r="D24" s="537"/>
      <c r="E24" s="537"/>
      <c r="F24" s="360"/>
      <c r="G24" s="295"/>
      <c r="H24" s="296"/>
      <c r="I24" s="257"/>
      <c r="J24" s="297"/>
      <c r="K24" s="298"/>
      <c r="L24" s="299"/>
      <c r="M24" s="300"/>
      <c r="N24" s="301"/>
      <c r="O24" s="302"/>
      <c r="P24" s="264">
        <f>+O24</f>
        <v>0</v>
      </c>
      <c r="Q24" s="265"/>
      <c r="R24" s="257"/>
      <c r="S24" s="267"/>
      <c r="T24" s="267"/>
      <c r="U24" s="267"/>
      <c r="V24" s="267"/>
      <c r="W24" s="267"/>
      <c r="X24" s="267"/>
      <c r="Y24" s="267"/>
      <c r="Z24" s="267"/>
      <c r="AA24" s="267"/>
      <c r="AB24" s="267"/>
    </row>
    <row r="25" spans="1:28" s="314" customFormat="1" ht="20.149999999999999" customHeight="1" thickBot="1">
      <c r="A25" s="303" t="s">
        <v>22</v>
      </c>
      <c r="B25" s="304"/>
      <c r="C25" s="304"/>
      <c r="D25" s="304"/>
      <c r="E25" s="304"/>
      <c r="F25" s="361"/>
      <c r="G25" s="305">
        <f>SUM(G15:G22)</f>
        <v>100</v>
      </c>
      <c r="H25" s="306"/>
      <c r="I25" s="285"/>
      <c r="J25" s="307">
        <f>SUM(J15:J24)</f>
        <v>383845</v>
      </c>
      <c r="K25" s="308">
        <f>SUM(K15:K24)</f>
        <v>71312.55</v>
      </c>
      <c r="L25" s="309">
        <f>SUM(L15:L24)</f>
        <v>0</v>
      </c>
      <c r="M25" s="310">
        <f>SUM(M15:M24)</f>
        <v>0</v>
      </c>
      <c r="N25" s="311"/>
      <c r="O25" s="307">
        <f>SUM(O15:O24)</f>
        <v>0</v>
      </c>
      <c r="P25" s="312">
        <f>SUM(P15:P24)</f>
        <v>0</v>
      </c>
      <c r="Q25" s="310">
        <f>SUM(Q15:Q24)</f>
        <v>0</v>
      </c>
      <c r="R25" s="285"/>
      <c r="S25" s="313"/>
      <c r="T25" s="313"/>
      <c r="U25" s="313"/>
      <c r="V25" s="313"/>
      <c r="W25" s="313"/>
      <c r="X25" s="313"/>
      <c r="Y25" s="313"/>
      <c r="Z25" s="313"/>
      <c r="AA25" s="313"/>
      <c r="AB25" s="313"/>
    </row>
    <row r="26" spans="1:28" s="270" customFormat="1" ht="14.15" customHeight="1">
      <c r="A26" s="257"/>
      <c r="B26" s="257"/>
      <c r="C26" s="257"/>
      <c r="D26" s="257"/>
      <c r="E26" s="257"/>
      <c r="F26" s="257"/>
      <c r="G26" s="257"/>
      <c r="H26" s="257"/>
      <c r="I26" s="257"/>
      <c r="J26" s="280"/>
      <c r="K26" s="315"/>
      <c r="L26" s="280"/>
      <c r="M26" s="301"/>
      <c r="N26" s="301"/>
      <c r="O26" s="301"/>
      <c r="P26" s="301"/>
      <c r="Q26" s="316"/>
      <c r="R26" s="257"/>
      <c r="S26" s="267"/>
      <c r="T26" s="267"/>
      <c r="U26" s="267"/>
      <c r="V26" s="267"/>
      <c r="W26" s="267"/>
      <c r="X26" s="267"/>
      <c r="Y26" s="267"/>
      <c r="Z26" s="267"/>
      <c r="AA26" s="267"/>
      <c r="AB26" s="267"/>
    </row>
    <row r="27" spans="1:28" ht="14.15" customHeight="1">
      <c r="A27" s="317" t="s">
        <v>778</v>
      </c>
      <c r="B27" s="211"/>
      <c r="C27" s="211"/>
      <c r="D27" s="211"/>
      <c r="E27" s="211"/>
      <c r="F27" s="211"/>
      <c r="G27" s="191"/>
      <c r="H27" s="191"/>
      <c r="I27" s="191"/>
      <c r="J27" s="318"/>
      <c r="K27" s="363">
        <f>K25/J25</f>
        <v>0.18578475686800663</v>
      </c>
      <c r="L27" s="319"/>
      <c r="M27" s="320"/>
      <c r="N27" s="191"/>
      <c r="O27" s="321"/>
      <c r="P27" s="322"/>
      <c r="Q27" s="194"/>
      <c r="R27" s="191"/>
    </row>
    <row r="28" spans="1:28" ht="20.149999999999999" customHeight="1">
      <c r="A28" s="211" t="s">
        <v>779</v>
      </c>
      <c r="B28" s="193"/>
      <c r="C28" s="211"/>
      <c r="D28" s="211"/>
      <c r="E28" s="211"/>
      <c r="F28" s="211"/>
      <c r="G28" s="191"/>
      <c r="H28" s="191"/>
      <c r="I28" s="191"/>
      <c r="J28" s="323"/>
      <c r="K28" s="324"/>
      <c r="L28" s="319"/>
      <c r="M28" s="325"/>
      <c r="N28" s="191"/>
      <c r="O28" s="322"/>
      <c r="P28" s="322"/>
      <c r="Q28" s="194"/>
      <c r="R28" s="191"/>
    </row>
    <row r="29" spans="1:28" ht="30" customHeight="1">
      <c r="A29" s="326" t="s">
        <v>780</v>
      </c>
      <c r="B29" s="565"/>
      <c r="C29" s="565"/>
      <c r="D29" s="565"/>
      <c r="E29" s="565"/>
      <c r="F29" s="565"/>
      <c r="G29" s="565"/>
      <c r="H29" s="565"/>
      <c r="I29" s="565"/>
      <c r="J29" s="565"/>
      <c r="K29" s="565"/>
      <c r="L29" s="565"/>
      <c r="M29" s="565"/>
      <c r="N29" s="565"/>
      <c r="O29" s="565"/>
      <c r="P29" s="565"/>
      <c r="Q29" s="565"/>
      <c r="R29" s="191"/>
    </row>
    <row r="30" spans="1:28" ht="30" customHeight="1">
      <c r="A30" s="326" t="s">
        <v>781</v>
      </c>
      <c r="B30" s="565" t="s">
        <v>782</v>
      </c>
      <c r="C30" s="565"/>
      <c r="D30" s="565"/>
      <c r="E30" s="565"/>
      <c r="F30" s="565"/>
      <c r="G30" s="565"/>
      <c r="H30" s="565"/>
      <c r="I30" s="565"/>
      <c r="J30" s="565"/>
      <c r="K30" s="565"/>
      <c r="L30" s="565"/>
      <c r="M30" s="565"/>
      <c r="N30" s="565"/>
      <c r="O30" s="565"/>
      <c r="P30" s="565"/>
      <c r="Q30" s="565"/>
      <c r="R30" s="191"/>
    </row>
    <row r="31" spans="1:28" ht="30" customHeight="1">
      <c r="A31" s="211" t="s">
        <v>783</v>
      </c>
      <c r="B31" s="211"/>
      <c r="C31" s="211"/>
      <c r="D31" s="327"/>
      <c r="E31" s="328">
        <f>Q1</f>
        <v>43572</v>
      </c>
      <c r="F31" s="362"/>
      <c r="G31" s="191"/>
      <c r="H31" s="191"/>
      <c r="I31" s="191"/>
      <c r="J31" s="329" t="s">
        <v>784</v>
      </c>
      <c r="K31" s="210" t="s">
        <v>802</v>
      </c>
      <c r="L31" s="330"/>
      <c r="M31" s="331" t="s">
        <v>785</v>
      </c>
      <c r="N31" s="327"/>
      <c r="O31" s="332" t="s">
        <v>786</v>
      </c>
      <c r="P31" s="333"/>
      <c r="Q31" s="334" t="s">
        <v>777</v>
      </c>
    </row>
    <row r="32" spans="1:28" ht="8.15" customHeight="1">
      <c r="A32" s="211"/>
      <c r="B32" s="211"/>
      <c r="C32" s="211"/>
      <c r="D32" s="211"/>
      <c r="E32" s="211"/>
      <c r="F32" s="211"/>
      <c r="G32" s="191"/>
      <c r="H32" s="191"/>
      <c r="I32" s="191"/>
      <c r="J32" s="335"/>
      <c r="K32" s="211"/>
      <c r="L32" s="318"/>
      <c r="M32" s="191"/>
      <c r="N32" s="191"/>
      <c r="O32" s="193"/>
      <c r="P32" s="193"/>
      <c r="Q32" s="336"/>
      <c r="R32" s="193"/>
    </row>
    <row r="33" spans="1:28" ht="14.15" customHeight="1">
      <c r="A33" s="337" t="s">
        <v>787</v>
      </c>
      <c r="B33" s="338" t="s">
        <v>788</v>
      </c>
      <c r="C33" s="339" t="s">
        <v>789</v>
      </c>
      <c r="D33" s="340"/>
      <c r="E33" s="340"/>
      <c r="F33" s="340"/>
      <c r="G33" s="341"/>
      <c r="H33" s="341"/>
      <c r="I33" s="341"/>
      <c r="J33" s="342"/>
      <c r="K33" s="343"/>
      <c r="L33" s="344"/>
      <c r="M33" s="341"/>
      <c r="N33" s="341"/>
      <c r="O33" s="345"/>
      <c r="P33" s="345"/>
      <c r="Q33" s="346"/>
      <c r="R33" s="193"/>
    </row>
    <row r="34" spans="1:28" s="351" customFormat="1" ht="8.15" customHeight="1" thickBot="1">
      <c r="A34" s="347"/>
      <c r="B34" s="348"/>
      <c r="C34" s="349"/>
      <c r="D34" s="349"/>
      <c r="E34" s="349"/>
      <c r="F34" s="349"/>
      <c r="G34" s="349"/>
      <c r="H34" s="349"/>
      <c r="I34" s="349"/>
      <c r="J34" s="349"/>
      <c r="K34" s="349"/>
      <c r="L34" s="349"/>
      <c r="M34" s="349"/>
      <c r="N34" s="349"/>
      <c r="O34" s="349"/>
      <c r="P34" s="349"/>
      <c r="Q34" s="349"/>
      <c r="R34" s="350"/>
    </row>
    <row r="35" spans="1:28" ht="8.15" customHeight="1" thickTop="1">
      <c r="A35" s="193"/>
      <c r="B35" s="193"/>
      <c r="C35" s="193"/>
      <c r="D35" s="193"/>
      <c r="E35" s="193"/>
      <c r="F35" s="193"/>
      <c r="G35" s="193"/>
      <c r="H35" s="193"/>
      <c r="I35" s="193"/>
      <c r="J35" s="193"/>
      <c r="K35" s="193"/>
      <c r="L35" s="193"/>
      <c r="M35" s="193"/>
      <c r="N35" s="193"/>
      <c r="O35" s="193"/>
      <c r="P35" s="193"/>
      <c r="Q35" s="336"/>
      <c r="R35" s="193"/>
    </row>
    <row r="36" spans="1:28" ht="16.149999999999999" customHeight="1">
      <c r="A36" s="193"/>
      <c r="B36" s="193"/>
      <c r="C36" s="193"/>
      <c r="D36" s="193"/>
      <c r="E36" s="193"/>
      <c r="F36" s="193"/>
      <c r="G36" s="193"/>
      <c r="H36" s="193"/>
      <c r="I36" s="193"/>
      <c r="J36" s="193"/>
      <c r="K36" s="193"/>
      <c r="L36" s="193"/>
      <c r="M36" s="193"/>
      <c r="N36" s="193"/>
      <c r="O36" s="193"/>
      <c r="P36" s="193"/>
      <c r="Q36" s="336"/>
      <c r="R36" s="193"/>
    </row>
    <row r="37" spans="1:28" s="352" customFormat="1" ht="16.149999999999999" customHeight="1">
      <c r="A37" s="193"/>
      <c r="B37" s="193"/>
      <c r="C37" s="193"/>
      <c r="D37" s="193"/>
      <c r="E37" s="193"/>
      <c r="F37" s="193"/>
      <c r="G37" s="193"/>
      <c r="H37" s="193"/>
      <c r="I37" s="193"/>
      <c r="J37" s="193"/>
      <c r="K37" s="193"/>
      <c r="L37" s="193"/>
      <c r="M37" s="193"/>
      <c r="N37" s="193"/>
      <c r="O37" s="193"/>
      <c r="P37" s="193"/>
      <c r="Q37" s="336"/>
      <c r="R37" s="193"/>
    </row>
    <row r="38" spans="1:28" s="354" customFormat="1" ht="14.15" customHeight="1">
      <c r="A38" s="193"/>
      <c r="B38" s="193"/>
      <c r="C38" s="193"/>
      <c r="D38" s="193"/>
      <c r="E38" s="193"/>
      <c r="F38" s="193"/>
      <c r="G38" s="193"/>
      <c r="H38" s="193"/>
      <c r="I38" s="193"/>
      <c r="J38" s="193"/>
      <c r="K38" s="193"/>
      <c r="L38" s="193"/>
      <c r="M38" s="193"/>
      <c r="N38" s="193"/>
      <c r="O38" s="193"/>
      <c r="P38" s="193"/>
      <c r="Q38" s="336"/>
      <c r="R38" s="193"/>
      <c r="S38" s="353"/>
      <c r="T38" s="353"/>
      <c r="U38" s="353"/>
      <c r="V38" s="353"/>
      <c r="W38" s="353"/>
      <c r="X38" s="353"/>
      <c r="Y38" s="353"/>
      <c r="Z38" s="353"/>
      <c r="AA38" s="353"/>
      <c r="AB38" s="353"/>
    </row>
    <row r="39" spans="1:28" ht="14.15" customHeight="1">
      <c r="A39" s="193"/>
      <c r="B39" s="193"/>
      <c r="C39" s="193"/>
      <c r="D39" s="193"/>
      <c r="E39" s="193"/>
      <c r="F39" s="193"/>
      <c r="G39" s="193"/>
      <c r="H39" s="193"/>
      <c r="I39" s="193"/>
      <c r="J39" s="193"/>
      <c r="K39" s="193"/>
      <c r="L39" s="193"/>
      <c r="M39" s="193"/>
      <c r="N39" s="193"/>
      <c r="O39" s="193"/>
      <c r="P39" s="193"/>
      <c r="Q39" s="336"/>
      <c r="R39" s="193"/>
    </row>
    <row r="40" spans="1:28" ht="12" customHeight="1">
      <c r="A40" s="193" t="s">
        <v>790</v>
      </c>
      <c r="B40" s="193"/>
      <c r="C40" s="193"/>
      <c r="D40" s="193"/>
      <c r="E40" s="193"/>
      <c r="F40" s="193"/>
      <c r="G40" s="193"/>
      <c r="H40" s="193"/>
      <c r="I40" s="193"/>
      <c r="J40" s="193" t="s">
        <v>791</v>
      </c>
      <c r="K40" s="193"/>
      <c r="L40" s="193"/>
      <c r="M40" s="193"/>
      <c r="N40" s="193"/>
      <c r="O40" s="193"/>
      <c r="P40" s="193" t="s">
        <v>792</v>
      </c>
      <c r="Q40" s="336"/>
      <c r="R40" s="193"/>
    </row>
    <row r="41" spans="1:28" ht="12" customHeight="1">
      <c r="A41" s="193"/>
      <c r="B41" s="193"/>
      <c r="C41" s="193"/>
      <c r="D41" s="193"/>
      <c r="E41" s="193"/>
      <c r="F41" s="193"/>
      <c r="G41" s="193"/>
      <c r="H41" s="193"/>
      <c r="I41" s="193"/>
      <c r="J41" s="193"/>
      <c r="K41" s="193"/>
      <c r="L41" s="193"/>
      <c r="M41" s="193"/>
      <c r="N41" s="193"/>
      <c r="O41" s="193"/>
      <c r="P41" s="193"/>
      <c r="Q41" s="336"/>
      <c r="R41" s="193"/>
    </row>
    <row r="42" spans="1:28">
      <c r="A42" s="193" t="s">
        <v>793</v>
      </c>
      <c r="B42" s="355"/>
      <c r="C42" s="193"/>
      <c r="D42" s="193"/>
      <c r="E42" s="193"/>
      <c r="F42" s="193"/>
      <c r="G42" s="193"/>
      <c r="H42" s="193"/>
      <c r="I42" s="193"/>
      <c r="J42" s="193"/>
      <c r="K42" s="193"/>
      <c r="L42" s="193"/>
      <c r="M42" s="193"/>
      <c r="N42" s="193"/>
      <c r="O42" s="193"/>
      <c r="P42" s="193" t="s">
        <v>794</v>
      </c>
      <c r="Q42" s="336"/>
      <c r="R42" s="193"/>
    </row>
    <row r="43" spans="1:28" ht="12" customHeight="1">
      <c r="A43" s="193" t="s">
        <v>795</v>
      </c>
      <c r="B43" s="193"/>
      <c r="C43" s="193"/>
      <c r="D43" s="193"/>
      <c r="E43" s="193"/>
      <c r="F43" s="193"/>
      <c r="G43" s="193"/>
      <c r="H43" s="193"/>
      <c r="I43" s="193"/>
      <c r="J43" s="193" t="s">
        <v>796</v>
      </c>
      <c r="K43" s="193"/>
      <c r="L43" s="193"/>
      <c r="M43" s="193"/>
      <c r="N43" s="193"/>
      <c r="O43" s="193"/>
      <c r="P43" s="193" t="s">
        <v>797</v>
      </c>
      <c r="Q43" s="336"/>
      <c r="R43" s="193"/>
    </row>
    <row r="44" spans="1:28" ht="12" customHeight="1">
      <c r="A44" s="193" t="s">
        <v>798</v>
      </c>
      <c r="B44" s="193"/>
      <c r="C44" s="193"/>
      <c r="D44" s="193"/>
      <c r="E44" s="193"/>
      <c r="F44" s="193"/>
      <c r="G44" s="193"/>
      <c r="H44" s="193"/>
      <c r="I44" s="193"/>
      <c r="J44" s="193" t="s">
        <v>798</v>
      </c>
      <c r="K44" s="193"/>
      <c r="L44" s="193"/>
      <c r="M44" s="193"/>
      <c r="N44" s="193"/>
      <c r="O44" s="193"/>
      <c r="P44" s="193" t="s">
        <v>798</v>
      </c>
      <c r="Q44" s="336"/>
      <c r="R44" s="193"/>
    </row>
    <row r="45" spans="1:28">
      <c r="Q45" s="356"/>
    </row>
    <row r="46" spans="1:28">
      <c r="Q46" s="356"/>
    </row>
  </sheetData>
  <mergeCells count="21">
    <mergeCell ref="B30:Q30"/>
    <mergeCell ref="A20:E20"/>
    <mergeCell ref="A21:E21"/>
    <mergeCell ref="A22:E22"/>
    <mergeCell ref="A23:E23"/>
    <mergeCell ref="A24:E24"/>
    <mergeCell ref="B29:Q29"/>
    <mergeCell ref="O9:Q9"/>
    <mergeCell ref="A11:E13"/>
    <mergeCell ref="H11:H13"/>
    <mergeCell ref="A14:E14"/>
    <mergeCell ref="A15:E15"/>
    <mergeCell ref="A18:E18"/>
    <mergeCell ref="A19:E19"/>
    <mergeCell ref="A1:H1"/>
    <mergeCell ref="E4:M4"/>
    <mergeCell ref="E5:M5"/>
    <mergeCell ref="E7:H7"/>
    <mergeCell ref="J9:M9"/>
    <mergeCell ref="A17:E17"/>
    <mergeCell ref="A16:E1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EF8BE78E886F449C337C12B13E0FC6" ma:contentTypeVersion="0" ma:contentTypeDescription="Create a new document." ma:contentTypeScope="" ma:versionID="a1291e0a7b65030f38a4233d6271f65f">
  <xsd:schema xmlns:xsd="http://www.w3.org/2001/XMLSchema" xmlns:xs="http://www.w3.org/2001/XMLSchema" xmlns:p="http://schemas.microsoft.com/office/2006/metadata/properties" xmlns:ns2="0cedd811-0bd2-4bfe-bec8-cdac3607f392" targetNamespace="http://schemas.microsoft.com/office/2006/metadata/properties" ma:root="true" ma:fieldsID="c3691483d07d858c5c2169a91b1b42f7" ns2:_="">
    <xsd:import namespace="0cedd811-0bd2-4bfe-bec8-cdac3607f39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edd811-0bd2-4bfe-bec8-cdac3607f39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EABB85-AC02-4474-9CD2-3815E1614A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edd811-0bd2-4bfe-bec8-cdac3607f3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6BA53B-97B4-436E-B6E8-CD84D1C10948}">
  <ds:schemaRefs>
    <ds:schemaRef ds:uri="http://schemas.microsoft.com/sharepoint/events"/>
  </ds:schemaRefs>
</ds:datastoreItem>
</file>

<file path=customXml/itemProps3.xml><?xml version="1.0" encoding="utf-8"?>
<ds:datastoreItem xmlns:ds="http://schemas.openxmlformats.org/officeDocument/2006/customXml" ds:itemID="{1D143769-C532-4137-AC01-A3E056853203}">
  <ds:schemaRefs>
    <ds:schemaRef ds:uri="http://schemas.microsoft.com/sharepoint/v3/contenttype/forms"/>
  </ds:schemaRefs>
</ds:datastoreItem>
</file>

<file path=customXml/itemProps4.xml><?xml version="1.0" encoding="utf-8"?>
<ds:datastoreItem xmlns:ds="http://schemas.openxmlformats.org/officeDocument/2006/customXml" ds:itemID="{AC21DE32-6747-414F-84EC-E37ACA54530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DETAILED REPORT</vt:lpstr>
      <vt:lpstr>Sheet1</vt:lpstr>
      <vt:lpstr>DTR Q4</vt:lpstr>
      <vt:lpstr>SUMMARY REPORT</vt:lpstr>
      <vt:lpstr>REPARTITION OBJECTIFS</vt:lpstr>
      <vt:lpstr>DTRQ3</vt:lpstr>
      <vt:lpstr>DTR</vt:lpstr>
      <vt:lpstr>Feuil3</vt:lpstr>
      <vt:lpstr>FACE</vt:lpstr>
      <vt:lpstr>Expenses List Jan-Marc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Caitlin hannahan</cp:lastModifiedBy>
  <cp:lastPrinted>2019-11-01T07:56:28Z</cp:lastPrinted>
  <dcterms:created xsi:type="dcterms:W3CDTF">2018-09-26T14:22:50Z</dcterms:created>
  <dcterms:modified xsi:type="dcterms:W3CDTF">2020-03-10T13:00:30Z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ies>
</file>